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umin\Downloads\상세 보고서\"/>
    </mc:Choice>
  </mc:AlternateContent>
  <xr:revisionPtr revIDLastSave="0" documentId="8_{37FA3D2D-323D-47C8-9048-E2B9458644F9}" xr6:coauthVersionLast="36" xr6:coauthVersionMax="36" xr10:uidLastSave="{00000000-0000-0000-0000-000000000000}"/>
  <bookViews>
    <workbookView xWindow="0" yWindow="0" windowWidth="17256" windowHeight="5208" tabRatio="680" activeTab="5" xr2:uid="{00000000-000D-0000-FFFF-FFFF00000000}"/>
  </bookViews>
  <sheets>
    <sheet name="표지" sheetId="12" r:id="rId1"/>
    <sheet name="1. 진단대상" sheetId="4" r:id="rId2"/>
    <sheet name="2. 진단결과 통계" sheetId="14" r:id="rId3"/>
    <sheet name="3-1. 초기진단 결과 요약" sheetId="9" r:id="rId4"/>
    <sheet name="3-2. 이행진단 결과 요약" sheetId="17" state="hidden" r:id="rId5"/>
    <sheet name="4. 진단결과 상세" sheetId="10" r:id="rId6"/>
  </sheets>
  <definedNames>
    <definedName name="_xlnm._FilterDatabase" localSheetId="3" hidden="1">'3-1. 초기진단 결과 요약'!$A$8:$Q$8</definedName>
    <definedName name="_xlnm._FilterDatabase" localSheetId="5" hidden="1">'4. 진단결과 상세'!$A$3:$P$291</definedName>
    <definedName name="_xlnm.Print_Area" localSheetId="1">'1. 진단대상'!$A$1:$H$7</definedName>
    <definedName name="_xlnm.Print_Area" localSheetId="2">'2. 진단결과 통계'!$A$1:$M$36</definedName>
    <definedName name="_xlnm.Print_Area" localSheetId="3">'3-1. 초기진단 결과 요약'!$B$1:$J$90</definedName>
    <definedName name="_xlnm.Print_Area" localSheetId="4">'3-2. 이행진단 결과 요약'!$B$1:$J$90</definedName>
    <definedName name="_xlnm.Print_Area" localSheetId="5">'4. 진단결과 상세'!$A$1:$P$291</definedName>
    <definedName name="_xlnm.Print_Area" localSheetId="0">표지!$A$1:$N$26</definedName>
    <definedName name="_xlnm.Print_Titles" localSheetId="1">'1. 진단대상'!$1:$3</definedName>
    <definedName name="_xlnm.Print_Titles" localSheetId="3">'3-1. 초기진단 결과 요약'!$B:$E</definedName>
    <definedName name="_xlnm.Print_Titles" localSheetId="4">'3-2. 이행진단 결과 요약'!$B:$E</definedName>
    <definedName name="_xlnm.Print_Titles" localSheetId="5">'4. 진단결과 상세'!$1:$3</definedName>
  </definedNames>
  <calcPr calcId="191029"/>
</workbook>
</file>

<file path=xl/calcChain.xml><?xml version="1.0" encoding="utf-8"?>
<calcChain xmlns="http://schemas.openxmlformats.org/spreadsheetml/2006/main">
  <c r="K80" i="17" l="1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H19" i="17"/>
  <c r="H39" i="17"/>
  <c r="I37" i="9"/>
  <c r="G5" i="9"/>
  <c r="I32" i="9"/>
  <c r="I80" i="17"/>
  <c r="G40" i="9"/>
  <c r="G11" i="17"/>
  <c r="I55" i="9"/>
  <c r="I71" i="17"/>
  <c r="F74" i="9"/>
  <c r="H72" i="17"/>
  <c r="G45" i="17"/>
  <c r="F78" i="9"/>
  <c r="I26" i="9"/>
  <c r="H22" i="9"/>
  <c r="I43" i="17"/>
  <c r="F72" i="17"/>
  <c r="I63" i="17"/>
  <c r="H74" i="17"/>
  <c r="H10" i="17"/>
  <c r="G47" i="17"/>
  <c r="H46" i="17"/>
  <c r="G55" i="17"/>
  <c r="F74" i="17"/>
  <c r="F76" i="9"/>
  <c r="H13" i="9"/>
  <c r="G71" i="9"/>
  <c r="F53" i="9"/>
  <c r="I74" i="17"/>
  <c r="H31" i="9"/>
  <c r="H30" i="9"/>
  <c r="F21" i="9"/>
  <c r="I55" i="17"/>
  <c r="F33" i="17"/>
  <c r="H25" i="9"/>
  <c r="H50" i="17"/>
  <c r="G14" i="9"/>
  <c r="F50" i="9"/>
  <c r="G36" i="17"/>
  <c r="F58" i="17"/>
  <c r="G63" i="17"/>
  <c r="H29" i="17"/>
  <c r="H27" i="17"/>
  <c r="G42" i="17"/>
  <c r="I31" i="17"/>
  <c r="G54" i="17"/>
  <c r="H14" i="9"/>
  <c r="F23" i="17"/>
  <c r="I30" i="17"/>
  <c r="F16" i="17"/>
  <c r="G66" i="9"/>
  <c r="F34" i="17"/>
  <c r="G57" i="9"/>
  <c r="I56" i="17"/>
  <c r="G66" i="17"/>
  <c r="I39" i="17"/>
  <c r="I57" i="17"/>
  <c r="I21" i="17"/>
  <c r="H55" i="9"/>
  <c r="I20" i="17"/>
  <c r="I54" i="9"/>
  <c r="I26" i="17"/>
  <c r="I14" i="17"/>
  <c r="F70" i="17"/>
  <c r="H79" i="9"/>
  <c r="G22" i="17"/>
  <c r="H70" i="17"/>
  <c r="F54" i="9"/>
  <c r="H23" i="17"/>
  <c r="G52" i="9"/>
  <c r="F25" i="9"/>
  <c r="H71" i="17"/>
  <c r="F48" i="17"/>
  <c r="H58" i="17"/>
  <c r="G19" i="9"/>
  <c r="G65" i="17"/>
  <c r="H59" i="9"/>
  <c r="G59" i="17"/>
  <c r="F53" i="17"/>
  <c r="F54" i="17"/>
  <c r="G47" i="9"/>
  <c r="I25" i="9"/>
  <c r="F15" i="17"/>
  <c r="G27" i="17"/>
  <c r="F59" i="17"/>
  <c r="I18" i="9"/>
  <c r="G28" i="9"/>
  <c r="H54" i="9"/>
  <c r="I61" i="17"/>
  <c r="I9" i="17"/>
  <c r="H67" i="9"/>
  <c r="I76" i="17"/>
  <c r="G61" i="17"/>
  <c r="F77" i="9"/>
  <c r="F56" i="17"/>
  <c r="I14" i="9"/>
  <c r="H57" i="9"/>
  <c r="F39" i="17"/>
  <c r="H65" i="9"/>
  <c r="H38" i="9"/>
  <c r="H76" i="9"/>
  <c r="G46" i="17"/>
  <c r="F66" i="9"/>
  <c r="H6" i="17"/>
  <c r="G49" i="9"/>
  <c r="G17" i="9"/>
  <c r="H41" i="17"/>
  <c r="H35" i="9"/>
  <c r="G33" i="17"/>
  <c r="H66" i="17"/>
  <c r="F55" i="9"/>
  <c r="F66" i="17"/>
  <c r="G32" i="17"/>
  <c r="G70" i="9"/>
  <c r="I73" i="17"/>
  <c r="G46" i="9"/>
  <c r="G7" i="9"/>
  <c r="I69" i="9"/>
  <c r="G27" i="9"/>
  <c r="F71" i="9"/>
  <c r="F47" i="9"/>
  <c r="G40" i="17"/>
  <c r="F17" i="17"/>
  <c r="I61" i="9"/>
  <c r="G18" i="9"/>
  <c r="I62" i="17"/>
  <c r="I20" i="9"/>
  <c r="F19" i="17"/>
  <c r="F55" i="17"/>
  <c r="G73" i="9"/>
  <c r="G9" i="17"/>
  <c r="H7" i="9"/>
  <c r="H45" i="17"/>
  <c r="H40" i="9"/>
  <c r="F72" i="9"/>
  <c r="G37" i="17"/>
  <c r="I42" i="17"/>
  <c r="F32" i="9"/>
  <c r="F4" i="17"/>
  <c r="H57" i="17"/>
  <c r="I73" i="9"/>
  <c r="G53" i="9"/>
  <c r="H21" i="17"/>
  <c r="F51" i="17"/>
  <c r="F6" i="9"/>
  <c r="G62" i="9"/>
  <c r="F67" i="17"/>
  <c r="I15" i="9"/>
  <c r="G71" i="17"/>
  <c r="G51" i="17"/>
  <c r="F5" i="17"/>
  <c r="G78" i="17"/>
  <c r="H49" i="9"/>
  <c r="I40" i="17"/>
  <c r="H62" i="9"/>
  <c r="F14" i="9"/>
  <c r="G50" i="17"/>
  <c r="I67" i="17"/>
  <c r="I41" i="17"/>
  <c r="G55" i="9"/>
  <c r="I59" i="17"/>
  <c r="G35" i="17"/>
  <c r="G38" i="9"/>
  <c r="G79" i="17"/>
  <c r="H17" i="17"/>
  <c r="G24" i="9"/>
  <c r="H30" i="17"/>
  <c r="H75" i="9"/>
  <c r="F23" i="9"/>
  <c r="G13" i="17"/>
  <c r="G67" i="17"/>
  <c r="I78" i="9"/>
  <c r="I4" i="17"/>
  <c r="H52" i="9"/>
  <c r="F67" i="9"/>
  <c r="H58" i="9"/>
  <c r="H41" i="9"/>
  <c r="H28" i="17"/>
  <c r="H59" i="17"/>
  <c r="H55" i="17"/>
  <c r="H70" i="9"/>
  <c r="G30" i="9"/>
  <c r="G58" i="17"/>
  <c r="H52" i="17"/>
  <c r="H18" i="17"/>
  <c r="F61" i="9"/>
  <c r="F26" i="17"/>
  <c r="G16" i="9"/>
  <c r="I67" i="9"/>
  <c r="H80" i="17"/>
  <c r="F22" i="9"/>
  <c r="F62" i="9"/>
  <c r="I48" i="9"/>
  <c r="H46" i="9"/>
  <c r="I12" i="17"/>
  <c r="H9" i="9"/>
  <c r="F75" i="9"/>
  <c r="G73" i="17"/>
  <c r="I16" i="17"/>
  <c r="H31" i="17"/>
  <c r="G31" i="9"/>
  <c r="H24" i="17"/>
  <c r="F11" i="17"/>
  <c r="F79" i="17"/>
  <c r="I32" i="17"/>
  <c r="I6" i="17"/>
  <c r="H47" i="9"/>
  <c r="G17" i="17"/>
  <c r="I33" i="9"/>
  <c r="H77" i="17"/>
  <c r="G12" i="9"/>
  <c r="H54" i="17"/>
  <c r="G65" i="9"/>
  <c r="F57" i="9"/>
  <c r="G44" i="9"/>
  <c r="H5" i="9"/>
  <c r="F64" i="9"/>
  <c r="I18" i="17"/>
  <c r="H11" i="17"/>
  <c r="F69" i="17"/>
  <c r="I65" i="17"/>
  <c r="I7" i="17"/>
  <c r="H15" i="17"/>
  <c r="G12" i="17"/>
  <c r="H76" i="17"/>
  <c r="I31" i="9"/>
  <c r="H56" i="17"/>
  <c r="H64" i="17"/>
  <c r="F22" i="17"/>
  <c r="G37" i="9"/>
  <c r="G22" i="9"/>
  <c r="I23" i="17"/>
  <c r="F28" i="9"/>
  <c r="G75" i="9"/>
  <c r="I69" i="17"/>
  <c r="I54" i="17"/>
  <c r="H74" i="9"/>
  <c r="F24" i="9"/>
  <c r="G34" i="17"/>
  <c r="H35" i="17"/>
  <c r="G80" i="17"/>
  <c r="H16" i="17"/>
  <c r="F36" i="9"/>
  <c r="I68" i="9"/>
  <c r="F27" i="17"/>
  <c r="I13" i="9"/>
  <c r="F65" i="9"/>
  <c r="G58" i="9"/>
  <c r="H61" i="17"/>
  <c r="F16" i="9"/>
  <c r="H14" i="17"/>
  <c r="H38" i="17"/>
  <c r="F50" i="17"/>
  <c r="H49" i="17"/>
  <c r="I60" i="17"/>
  <c r="I24" i="17"/>
  <c r="H19" i="9"/>
  <c r="F35" i="17"/>
  <c r="H15" i="9"/>
  <c r="I47" i="9"/>
  <c r="F49" i="17"/>
  <c r="F31" i="9"/>
  <c r="F20" i="17"/>
  <c r="H60" i="17"/>
  <c r="F24" i="17"/>
  <c r="H37" i="9"/>
  <c r="I16" i="9"/>
  <c r="F26" i="9"/>
  <c r="I44" i="9"/>
  <c r="I75" i="17"/>
  <c r="G28" i="17"/>
  <c r="F12" i="17"/>
  <c r="F7" i="9"/>
  <c r="I30" i="9"/>
  <c r="G80" i="9"/>
  <c r="I66" i="17"/>
  <c r="H44" i="9"/>
  <c r="F17" i="9"/>
  <c r="G18" i="17"/>
  <c r="G7" i="17"/>
  <c r="G29" i="17"/>
  <c r="H12" i="17"/>
  <c r="H75" i="17"/>
  <c r="F63" i="17"/>
  <c r="F76" i="17"/>
  <c r="I74" i="9"/>
  <c r="I47" i="17"/>
  <c r="G75" i="17"/>
  <c r="F30" i="17"/>
  <c r="I7" i="9"/>
  <c r="G25" i="17"/>
  <c r="F65" i="17"/>
  <c r="G64" i="17"/>
  <c r="F21" i="17"/>
  <c r="H32" i="9"/>
  <c r="I17" i="17"/>
  <c r="F69" i="9"/>
  <c r="H16" i="9"/>
  <c r="F62" i="17"/>
  <c r="I15" i="17"/>
  <c r="G21" i="17"/>
  <c r="G69" i="9"/>
  <c r="I43" i="9"/>
  <c r="H44" i="17"/>
  <c r="H32" i="17"/>
  <c r="F12" i="9"/>
  <c r="G25" i="9"/>
  <c r="G13" i="9"/>
  <c r="G48" i="9"/>
  <c r="H51" i="17"/>
  <c r="H4" i="9"/>
  <c r="H73" i="9"/>
  <c r="H63" i="9"/>
  <c r="H17" i="9"/>
  <c r="G76" i="9"/>
  <c r="G56" i="17"/>
  <c r="I35" i="9"/>
  <c r="F43" i="9"/>
  <c r="I10" i="9"/>
  <c r="F60" i="9"/>
  <c r="I27" i="17"/>
  <c r="I50" i="17"/>
  <c r="I29" i="17"/>
  <c r="F18" i="17"/>
  <c r="F5" i="9"/>
  <c r="I36" i="17"/>
  <c r="F48" i="9"/>
  <c r="I37" i="17"/>
  <c r="H29" i="9"/>
  <c r="I77" i="9"/>
  <c r="F70" i="9"/>
  <c r="F59" i="9"/>
  <c r="G68" i="9"/>
  <c r="F49" i="9"/>
  <c r="H48" i="17"/>
  <c r="I72" i="9"/>
  <c r="I34" i="17"/>
  <c r="H61" i="9"/>
  <c r="G44" i="17"/>
  <c r="G57" i="17"/>
  <c r="I5" i="9"/>
  <c r="H34" i="9"/>
  <c r="I52" i="17"/>
  <c r="F10" i="17"/>
  <c r="F80" i="17"/>
  <c r="H28" i="9"/>
  <c r="F63" i="9"/>
  <c r="I12" i="9"/>
  <c r="G59" i="9"/>
  <c r="H43" i="17"/>
  <c r="H67" i="17"/>
  <c r="I40" i="9"/>
  <c r="H21" i="9"/>
  <c r="G60" i="9"/>
  <c r="G10" i="17"/>
  <c r="G23" i="17"/>
  <c r="H6" i="9"/>
  <c r="I50" i="9"/>
  <c r="F31" i="17"/>
  <c r="G42" i="9"/>
  <c r="H13" i="17"/>
  <c r="H24" i="9"/>
  <c r="G21" i="9"/>
  <c r="I77" i="17"/>
  <c r="G63" i="9"/>
  <c r="I19" i="9"/>
  <c r="H37" i="17"/>
  <c r="I10" i="17"/>
  <c r="I79" i="9"/>
  <c r="H33" i="9"/>
  <c r="I63" i="9"/>
  <c r="G60" i="17"/>
  <c r="F10" i="9"/>
  <c r="G34" i="9"/>
  <c r="G72" i="17"/>
  <c r="F9" i="9"/>
  <c r="H23" i="9"/>
  <c r="G15" i="17"/>
  <c r="H69" i="17"/>
  <c r="H20" i="9"/>
  <c r="F35" i="9"/>
  <c r="I53" i="9"/>
  <c r="I9" i="9"/>
  <c r="G6" i="17"/>
  <c r="G76" i="17"/>
  <c r="I5" i="17"/>
  <c r="I34" i="9"/>
  <c r="H80" i="9"/>
  <c r="F11" i="9"/>
  <c r="I58" i="17"/>
  <c r="H78" i="17"/>
  <c r="G35" i="9"/>
  <c r="G77" i="17"/>
  <c r="H53" i="9"/>
  <c r="G19" i="17"/>
  <c r="G29" i="9"/>
  <c r="F34" i="9"/>
  <c r="F13" i="9"/>
  <c r="G53" i="17"/>
  <c r="G50" i="9"/>
  <c r="H39" i="9"/>
  <c r="F36" i="17"/>
  <c r="F77" i="17"/>
  <c r="G56" i="9"/>
  <c r="G41" i="9"/>
  <c r="G20" i="9"/>
  <c r="F37" i="9"/>
  <c r="I51" i="17"/>
  <c r="H5" i="17"/>
  <c r="H47" i="17"/>
  <c r="H72" i="9"/>
  <c r="G31" i="17"/>
  <c r="H18" i="9"/>
  <c r="F44" i="17"/>
  <c r="F43" i="17"/>
  <c r="H78" i="9"/>
  <c r="I22" i="17"/>
  <c r="I23" i="9"/>
  <c r="F40" i="9"/>
  <c r="F46" i="17"/>
  <c r="F42" i="17"/>
  <c r="F13" i="17"/>
  <c r="G54" i="9"/>
  <c r="F64" i="17"/>
  <c r="F9" i="17"/>
  <c r="F75" i="17"/>
  <c r="G26" i="17"/>
  <c r="H33" i="17"/>
  <c r="G45" i="9"/>
  <c r="F68" i="17"/>
  <c r="I28" i="17"/>
  <c r="I72" i="17"/>
  <c r="H26" i="9"/>
  <c r="G24" i="17"/>
  <c r="I46" i="9"/>
  <c r="H42" i="17"/>
  <c r="F46" i="9"/>
  <c r="H27" i="9"/>
  <c r="F41" i="9"/>
  <c r="I76" i="9"/>
  <c r="I68" i="17"/>
  <c r="F79" i="9"/>
  <c r="H53" i="17"/>
  <c r="I27" i="9"/>
  <c r="F30" i="9"/>
  <c r="H77" i="9"/>
  <c r="G78" i="9"/>
  <c r="F19" i="9"/>
  <c r="F51" i="9"/>
  <c r="G64" i="9"/>
  <c r="I44" i="17"/>
  <c r="F38" i="17"/>
  <c r="I6" i="9"/>
  <c r="G43" i="17"/>
  <c r="I42" i="9"/>
  <c r="F78" i="17"/>
  <c r="H50" i="9"/>
  <c r="G70" i="17"/>
  <c r="I46" i="17"/>
  <c r="I62" i="9"/>
  <c r="I60" i="9"/>
  <c r="I70" i="17"/>
  <c r="G20" i="17"/>
  <c r="I80" i="9"/>
  <c r="F45" i="9"/>
  <c r="I58" i="9"/>
  <c r="H64" i="9"/>
  <c r="H79" i="17"/>
  <c r="G14" i="17"/>
  <c r="G5" i="17"/>
  <c r="H45" i="9"/>
  <c r="G72" i="9"/>
  <c r="I66" i="9"/>
  <c r="I49" i="9"/>
  <c r="H36" i="9"/>
  <c r="I65" i="9"/>
  <c r="F73" i="17"/>
  <c r="F42" i="9"/>
  <c r="I36" i="9"/>
  <c r="H60" i="9"/>
  <c r="F33" i="9"/>
  <c r="F27" i="9"/>
  <c r="G43" i="9"/>
  <c r="I11" i="9"/>
  <c r="G39" i="17"/>
  <c r="G39" i="9"/>
  <c r="H7" i="17"/>
  <c r="G15" i="9"/>
  <c r="G67" i="9"/>
  <c r="G6" i="9"/>
  <c r="I38" i="9"/>
  <c r="I11" i="17"/>
  <c r="I45" i="9"/>
  <c r="H20" i="17"/>
  <c r="F39" i="9"/>
  <c r="G26" i="9"/>
  <c r="H48" i="9"/>
  <c r="I38" i="17"/>
  <c r="I25" i="17"/>
  <c r="G11" i="9"/>
  <c r="I52" i="9"/>
  <c r="G36" i="9"/>
  <c r="G52" i="17"/>
  <c r="F56" i="9"/>
  <c r="G16" i="17"/>
  <c r="H22" i="17"/>
  <c r="I64" i="17"/>
  <c r="G9" i="9"/>
  <c r="I57" i="9"/>
  <c r="G49" i="17"/>
  <c r="I78" i="17"/>
  <c r="F4" i="9"/>
  <c r="F80" i="9"/>
  <c r="H65" i="17"/>
  <c r="H12" i="9"/>
  <c r="I19" i="17"/>
  <c r="G77" i="9"/>
  <c r="I70" i="9"/>
  <c r="F57" i="17"/>
  <c r="I41" i="9"/>
  <c r="H63" i="17"/>
  <c r="I35" i="17"/>
  <c r="I49" i="17"/>
  <c r="F7" i="17"/>
  <c r="H68" i="9"/>
  <c r="F61" i="17"/>
  <c r="G4" i="9"/>
  <c r="F29" i="9"/>
  <c r="H36" i="17"/>
  <c r="G4" i="17"/>
  <c r="F52" i="17"/>
  <c r="H62" i="17"/>
  <c r="F18" i="9"/>
  <c r="G33" i="9"/>
  <c r="H10" i="9"/>
  <c r="I13" i="17"/>
  <c r="I29" i="9"/>
  <c r="F25" i="17"/>
  <c r="I4" i="9"/>
  <c r="H51" i="9"/>
  <c r="F58" i="9"/>
  <c r="F14" i="17"/>
  <c r="F29" i="17"/>
  <c r="H73" i="17"/>
  <c r="G79" i="9"/>
  <c r="I51" i="9"/>
  <c r="I22" i="9"/>
  <c r="F73" i="9"/>
  <c r="F60" i="17"/>
  <c r="F45" i="17"/>
  <c r="G74" i="9"/>
  <c r="G69" i="17"/>
  <c r="G51" i="9"/>
  <c r="F32" i="17"/>
  <c r="G48" i="17"/>
  <c r="I17" i="9"/>
  <c r="F28" i="17"/>
  <c r="F47" i="17"/>
  <c r="I24" i="9"/>
  <c r="F41" i="17"/>
  <c r="H68" i="17"/>
  <c r="I33" i="17"/>
  <c r="H34" i="17"/>
  <c r="G62" i="17"/>
  <c r="I59" i="9"/>
  <c r="F37" i="17"/>
  <c r="H71" i="9"/>
  <c r="I56" i="9"/>
  <c r="I53" i="17"/>
  <c r="H40" i="17"/>
  <c r="I75" i="9"/>
  <c r="G23" i="9"/>
  <c r="G61" i="9"/>
  <c r="G68" i="17"/>
  <c r="I79" i="17"/>
  <c r="G74" i="17"/>
  <c r="F52" i="9"/>
  <c r="F40" i="17"/>
  <c r="G30" i="17"/>
  <c r="H69" i="9"/>
  <c r="I21" i="9"/>
  <c r="G38" i="17"/>
  <c r="F20" i="9"/>
  <c r="H42" i="9"/>
  <c r="I71" i="9"/>
  <c r="F15" i="9"/>
  <c r="H26" i="17"/>
  <c r="I39" i="9"/>
  <c r="I45" i="17"/>
  <c r="G32" i="9"/>
  <c r="H43" i="9"/>
  <c r="F71" i="17"/>
  <c r="I48" i="17"/>
  <c r="F6" i="17"/>
  <c r="H56" i="9"/>
  <c r="G41" i="17"/>
  <c r="F38" i="9"/>
  <c r="F44" i="9"/>
  <c r="H66" i="9"/>
  <c r="H25" i="17"/>
  <c r="H9" i="17"/>
  <c r="F68" i="9"/>
  <c r="G10" i="9"/>
  <c r="H4" i="17"/>
  <c r="I28" i="9"/>
  <c r="I64" i="9"/>
  <c r="H11" i="9"/>
  <c r="M79" i="9" l="1"/>
  <c r="N79" i="9"/>
  <c r="O79" i="9"/>
  <c r="M35" i="17"/>
  <c r="N35" i="17"/>
  <c r="O35" i="17"/>
  <c r="O29" i="17"/>
  <c r="M29" i="17"/>
  <c r="N29" i="17"/>
  <c r="O41" i="9"/>
  <c r="N41" i="9"/>
  <c r="M41" i="9"/>
  <c r="M48" i="17"/>
  <c r="N48" i="17"/>
  <c r="O48" i="17"/>
  <c r="N18" i="9"/>
  <c r="O18" i="9"/>
  <c r="M18" i="9"/>
  <c r="O32" i="17"/>
  <c r="N32" i="17"/>
  <c r="M32" i="17"/>
  <c r="O46" i="9"/>
  <c r="M46" i="9"/>
  <c r="N46" i="9"/>
  <c r="M63" i="9"/>
  <c r="O63" i="9"/>
  <c r="N63" i="9"/>
  <c r="M25" i="9"/>
  <c r="O25" i="9"/>
  <c r="N25" i="9"/>
  <c r="M51" i="9"/>
  <c r="O51" i="9"/>
  <c r="N51" i="9"/>
  <c r="M52" i="17"/>
  <c r="O52" i="17"/>
  <c r="N52" i="17"/>
  <c r="N50" i="17"/>
  <c r="O50" i="17"/>
  <c r="M50" i="17"/>
  <c r="O80" i="17"/>
  <c r="N80" i="17"/>
  <c r="M80" i="17"/>
  <c r="M10" i="17"/>
  <c r="O10" i="17"/>
  <c r="N10" i="17"/>
  <c r="N54" i="9"/>
  <c r="O54" i="9"/>
  <c r="M54" i="9"/>
  <c r="M29" i="9"/>
  <c r="O29" i="9"/>
  <c r="N29" i="9"/>
  <c r="O16" i="9"/>
  <c r="N16" i="9"/>
  <c r="M16" i="9"/>
  <c r="O14" i="9"/>
  <c r="N14" i="9"/>
  <c r="M14" i="9"/>
  <c r="O14" i="17"/>
  <c r="M14" i="17"/>
  <c r="N14" i="17"/>
  <c r="B28" i="14"/>
  <c r="O20" i="17"/>
  <c r="N20" i="17"/>
  <c r="M20" i="17"/>
  <c r="O61" i="17"/>
  <c r="M61" i="17"/>
  <c r="N61" i="17"/>
  <c r="M19" i="9"/>
  <c r="O19" i="9"/>
  <c r="N19" i="9"/>
  <c r="N68" i="17"/>
  <c r="M68" i="17"/>
  <c r="P68" i="17" s="1"/>
  <c r="O68" i="17"/>
  <c r="N65" i="9"/>
  <c r="O65" i="9"/>
  <c r="M65" i="9"/>
  <c r="N70" i="17"/>
  <c r="M70" i="17"/>
  <c r="O70" i="17"/>
  <c r="O27" i="17"/>
  <c r="M27" i="17"/>
  <c r="N27" i="17"/>
  <c r="O23" i="9"/>
  <c r="N23" i="9"/>
  <c r="M23" i="9"/>
  <c r="O59" i="17"/>
  <c r="M59" i="17"/>
  <c r="N59" i="17"/>
  <c r="O58" i="9"/>
  <c r="M58" i="9"/>
  <c r="N58" i="9"/>
  <c r="O75" i="17"/>
  <c r="N75" i="17"/>
  <c r="M75" i="17"/>
  <c r="O36" i="9"/>
  <c r="N36" i="9"/>
  <c r="M36" i="9"/>
  <c r="F81" i="17"/>
  <c r="N9" i="17"/>
  <c r="F84" i="17"/>
  <c r="D27" i="14" s="1"/>
  <c r="O9" i="17"/>
  <c r="F83" i="17"/>
  <c r="F82" i="17"/>
  <c r="M9" i="17"/>
  <c r="N31" i="9"/>
  <c r="O31" i="9"/>
  <c r="M31" i="9"/>
  <c r="O57" i="17"/>
  <c r="N57" i="17"/>
  <c r="M57" i="17"/>
  <c r="N64" i="17"/>
  <c r="O64" i="17"/>
  <c r="M64" i="17"/>
  <c r="N49" i="9"/>
  <c r="M49" i="9"/>
  <c r="O49" i="9"/>
  <c r="O67" i="17"/>
  <c r="N67" i="17"/>
  <c r="M67" i="17"/>
  <c r="O13" i="17"/>
  <c r="N13" i="17"/>
  <c r="M13" i="17"/>
  <c r="N59" i="9"/>
  <c r="M59" i="9"/>
  <c r="O59" i="9"/>
  <c r="O42" i="17"/>
  <c r="N42" i="17"/>
  <c r="M42" i="17"/>
  <c r="N70" i="9"/>
  <c r="M70" i="9"/>
  <c r="O70" i="9"/>
  <c r="N24" i="9"/>
  <c r="O24" i="9"/>
  <c r="M24" i="9"/>
  <c r="M51" i="17"/>
  <c r="O51" i="17"/>
  <c r="N51" i="17"/>
  <c r="M46" i="17"/>
  <c r="N46" i="17"/>
  <c r="O46" i="17"/>
  <c r="O40" i="9"/>
  <c r="N40" i="9"/>
  <c r="M40" i="9"/>
  <c r="M12" i="17"/>
  <c r="O12" i="17"/>
  <c r="N12" i="17"/>
  <c r="N49" i="17"/>
  <c r="M49" i="17"/>
  <c r="O49" i="17"/>
  <c r="O80" i="9"/>
  <c r="N80" i="9"/>
  <c r="M80" i="9"/>
  <c r="O34" i="17"/>
  <c r="N34" i="17"/>
  <c r="M34" i="17"/>
  <c r="M71" i="17"/>
  <c r="O71" i="17"/>
  <c r="N71" i="17"/>
  <c r="B27" i="14"/>
  <c r="O48" i="9"/>
  <c r="N48" i="9"/>
  <c r="M48" i="9"/>
  <c r="O28" i="9"/>
  <c r="N28" i="9"/>
  <c r="M28" i="9"/>
  <c r="O16" i="17"/>
  <c r="N16" i="17"/>
  <c r="M16" i="17"/>
  <c r="M30" i="9"/>
  <c r="N30" i="9"/>
  <c r="O30" i="9"/>
  <c r="M43" i="17"/>
  <c r="N43" i="17"/>
  <c r="O43" i="17"/>
  <c r="O32" i="9"/>
  <c r="M32" i="9"/>
  <c r="N32" i="9"/>
  <c r="N44" i="17"/>
  <c r="M44" i="17"/>
  <c r="O44" i="17"/>
  <c r="M18" i="17"/>
  <c r="O18" i="17"/>
  <c r="N18" i="17"/>
  <c r="N23" i="17"/>
  <c r="M23" i="17"/>
  <c r="O23" i="17"/>
  <c r="B30" i="14"/>
  <c r="G82" i="9"/>
  <c r="G83" i="9"/>
  <c r="G81" i="9"/>
  <c r="O15" i="17"/>
  <c r="N15" i="17"/>
  <c r="M15" i="17"/>
  <c r="O22" i="17"/>
  <c r="M22" i="17"/>
  <c r="N22" i="17"/>
  <c r="P22" i="17" s="1"/>
  <c r="O72" i="9"/>
  <c r="N72" i="9"/>
  <c r="M72" i="9"/>
  <c r="O45" i="17"/>
  <c r="N45" i="17"/>
  <c r="M45" i="17"/>
  <c r="O60" i="9"/>
  <c r="N60" i="9"/>
  <c r="M60" i="9"/>
  <c r="O78" i="17"/>
  <c r="M78" i="17"/>
  <c r="N78" i="17"/>
  <c r="N56" i="9"/>
  <c r="O56" i="9"/>
  <c r="M56" i="9"/>
  <c r="M25" i="17"/>
  <c r="O25" i="17"/>
  <c r="N25" i="17"/>
  <c r="O43" i="9"/>
  <c r="N43" i="9"/>
  <c r="M43" i="9"/>
  <c r="G82" i="17"/>
  <c r="G84" i="17"/>
  <c r="D28" i="14" s="1"/>
  <c r="G81" i="17"/>
  <c r="G83" i="17"/>
  <c r="N37" i="9"/>
  <c r="M37" i="9"/>
  <c r="O37" i="9"/>
  <c r="M55" i="17"/>
  <c r="O55" i="17"/>
  <c r="N55" i="17"/>
  <c r="N60" i="17"/>
  <c r="M60" i="17"/>
  <c r="O60" i="17"/>
  <c r="O58" i="17"/>
  <c r="M58" i="17"/>
  <c r="N58" i="17"/>
  <c r="N19" i="17"/>
  <c r="O19" i="17"/>
  <c r="M19" i="17"/>
  <c r="O50" i="9"/>
  <c r="N50" i="9"/>
  <c r="M50" i="9"/>
  <c r="O77" i="17"/>
  <c r="N77" i="17"/>
  <c r="M77" i="17"/>
  <c r="O69" i="17"/>
  <c r="M69" i="17"/>
  <c r="N69" i="17"/>
  <c r="O36" i="17"/>
  <c r="N36" i="17"/>
  <c r="M36" i="17"/>
  <c r="O68" i="9"/>
  <c r="N68" i="9"/>
  <c r="M68" i="9"/>
  <c r="B29" i="14"/>
  <c r="M39" i="9"/>
  <c r="O39" i="9"/>
  <c r="N39" i="9"/>
  <c r="O64" i="9"/>
  <c r="M64" i="9"/>
  <c r="N64" i="9"/>
  <c r="M17" i="17"/>
  <c r="O17" i="17"/>
  <c r="N17" i="17"/>
  <c r="O33" i="17"/>
  <c r="N33" i="17"/>
  <c r="M33" i="17"/>
  <c r="M13" i="9"/>
  <c r="N13" i="9"/>
  <c r="O13" i="9"/>
  <c r="O47" i="9"/>
  <c r="N47" i="9"/>
  <c r="M47" i="9"/>
  <c r="O73" i="9"/>
  <c r="N73" i="9"/>
  <c r="M73" i="9"/>
  <c r="O21" i="9"/>
  <c r="N21" i="9"/>
  <c r="M21" i="9"/>
  <c r="M15" i="9"/>
  <c r="O15" i="9"/>
  <c r="N15" i="9"/>
  <c r="O34" i="9"/>
  <c r="N34" i="9"/>
  <c r="M34" i="9"/>
  <c r="O57" i="9"/>
  <c r="M57" i="9"/>
  <c r="N57" i="9"/>
  <c r="M71" i="9"/>
  <c r="O71" i="9"/>
  <c r="N71" i="9"/>
  <c r="O12" i="9"/>
  <c r="M12" i="9"/>
  <c r="N12" i="9"/>
  <c r="H84" i="17"/>
  <c r="D29" i="14" s="1"/>
  <c r="H83" i="17"/>
  <c r="H82" i="17"/>
  <c r="H81" i="17"/>
  <c r="O20" i="9"/>
  <c r="M20" i="9"/>
  <c r="N20" i="9"/>
  <c r="O53" i="9"/>
  <c r="N53" i="9"/>
  <c r="M53" i="9"/>
  <c r="O54" i="17"/>
  <c r="N54" i="17"/>
  <c r="M54" i="17"/>
  <c r="M26" i="9"/>
  <c r="N26" i="9"/>
  <c r="O26" i="9"/>
  <c r="O76" i="9"/>
  <c r="N76" i="9"/>
  <c r="M76" i="9"/>
  <c r="O74" i="17"/>
  <c r="N74" i="17"/>
  <c r="M74" i="17"/>
  <c r="N40" i="17"/>
  <c r="M40" i="17"/>
  <c r="O40" i="17"/>
  <c r="O11" i="9"/>
  <c r="N11" i="9"/>
  <c r="M11" i="9"/>
  <c r="M62" i="17"/>
  <c r="N62" i="17"/>
  <c r="O62" i="17"/>
  <c r="M66" i="17"/>
  <c r="N66" i="17"/>
  <c r="O66" i="17"/>
  <c r="O52" i="9"/>
  <c r="M52" i="9"/>
  <c r="N52" i="9"/>
  <c r="O55" i="9"/>
  <c r="M55" i="9"/>
  <c r="N55" i="9"/>
  <c r="M67" i="9"/>
  <c r="N67" i="9"/>
  <c r="O67" i="9"/>
  <c r="N27" i="9"/>
  <c r="M27" i="9"/>
  <c r="O27" i="9"/>
  <c r="M69" i="9"/>
  <c r="N69" i="9"/>
  <c r="O69" i="9"/>
  <c r="M79" i="17"/>
  <c r="O79" i="17"/>
  <c r="N79" i="17"/>
  <c r="N53" i="17"/>
  <c r="O53" i="17"/>
  <c r="M53" i="17"/>
  <c r="M33" i="9"/>
  <c r="O33" i="9"/>
  <c r="N33" i="9"/>
  <c r="N11" i="17"/>
  <c r="M11" i="17"/>
  <c r="O11" i="17"/>
  <c r="M31" i="17"/>
  <c r="O31" i="17"/>
  <c r="N31" i="17"/>
  <c r="O21" i="17"/>
  <c r="N21" i="17"/>
  <c r="M21" i="17"/>
  <c r="O42" i="9"/>
  <c r="M42" i="9"/>
  <c r="N42" i="9"/>
  <c r="I81" i="9"/>
  <c r="I82" i="9"/>
  <c r="I83" i="9"/>
  <c r="O38" i="17"/>
  <c r="N38" i="17"/>
  <c r="M38" i="17"/>
  <c r="M72" i="17"/>
  <c r="O72" i="17"/>
  <c r="N72" i="17"/>
  <c r="O73" i="17"/>
  <c r="N73" i="17"/>
  <c r="M73" i="17"/>
  <c r="M65" i="17"/>
  <c r="O65" i="17"/>
  <c r="N65" i="17"/>
  <c r="O35" i="9"/>
  <c r="M35" i="9"/>
  <c r="N35" i="9"/>
  <c r="N75" i="9"/>
  <c r="M75" i="9"/>
  <c r="O75" i="9"/>
  <c r="M66" i="9"/>
  <c r="O66" i="9"/>
  <c r="N66" i="9"/>
  <c r="O30" i="17"/>
  <c r="N30" i="17"/>
  <c r="M30" i="17"/>
  <c r="H83" i="9"/>
  <c r="H81" i="9"/>
  <c r="H82" i="9"/>
  <c r="O78" i="9"/>
  <c r="M78" i="9"/>
  <c r="N78" i="9"/>
  <c r="O37" i="17"/>
  <c r="N37" i="17"/>
  <c r="M37" i="17"/>
  <c r="M9" i="9"/>
  <c r="N9" i="9"/>
  <c r="O9" i="9"/>
  <c r="M44" i="9"/>
  <c r="N44" i="9"/>
  <c r="O44" i="9"/>
  <c r="N74" i="9"/>
  <c r="O74" i="9"/>
  <c r="M74" i="9"/>
  <c r="N76" i="17"/>
  <c r="M76" i="17"/>
  <c r="O76" i="17"/>
  <c r="O62" i="9"/>
  <c r="N62" i="9"/>
  <c r="M62" i="9"/>
  <c r="M39" i="17"/>
  <c r="N39" i="17"/>
  <c r="O39" i="17"/>
  <c r="N63" i="17"/>
  <c r="M63" i="17"/>
  <c r="O63" i="17"/>
  <c r="M22" i="9"/>
  <c r="N22" i="9"/>
  <c r="P22" i="9" s="1"/>
  <c r="O22" i="9"/>
  <c r="M10" i="9"/>
  <c r="N10" i="9"/>
  <c r="O10" i="9"/>
  <c r="O56" i="17"/>
  <c r="N56" i="17"/>
  <c r="M56" i="17"/>
  <c r="N41" i="17"/>
  <c r="O41" i="17"/>
  <c r="M41" i="17"/>
  <c r="M77" i="9"/>
  <c r="O77" i="9"/>
  <c r="N77" i="9"/>
  <c r="O45" i="9"/>
  <c r="M45" i="9"/>
  <c r="N45" i="9"/>
  <c r="M26" i="17"/>
  <c r="O26" i="17"/>
  <c r="N26" i="17"/>
  <c r="M38" i="9"/>
  <c r="O38" i="9"/>
  <c r="N38" i="9"/>
  <c r="M47" i="17"/>
  <c r="N47" i="17"/>
  <c r="O47" i="17"/>
  <c r="M61" i="9"/>
  <c r="O61" i="9"/>
  <c r="N61" i="9"/>
  <c r="O28" i="17"/>
  <c r="N28" i="17"/>
  <c r="M28" i="17"/>
  <c r="O17" i="9"/>
  <c r="N17" i="9"/>
  <c r="M17" i="9"/>
  <c r="O24" i="17"/>
  <c r="N24" i="17"/>
  <c r="M24" i="17"/>
  <c r="I83" i="17"/>
  <c r="I84" i="17"/>
  <c r="D30" i="14" s="1"/>
  <c r="I81" i="17"/>
  <c r="I82" i="17"/>
  <c r="P79" i="9"/>
  <c r="P74" i="9" l="1"/>
  <c r="P80" i="17"/>
  <c r="P46" i="17"/>
  <c r="P61" i="9"/>
  <c r="P16" i="17"/>
  <c r="P21" i="17"/>
  <c r="P62" i="9"/>
  <c r="P45" i="17"/>
  <c r="P9" i="17"/>
  <c r="P14" i="17"/>
  <c r="P44" i="17"/>
  <c r="P79" i="17"/>
  <c r="P32" i="17"/>
  <c r="P62" i="17"/>
  <c r="P18" i="17"/>
  <c r="P50" i="17"/>
  <c r="P61" i="17"/>
  <c r="P52" i="17"/>
  <c r="P12" i="17"/>
  <c r="P65" i="9"/>
  <c r="P74" i="17"/>
  <c r="P60" i="17"/>
  <c r="P35" i="17"/>
  <c r="H88" i="17"/>
  <c r="P63" i="9"/>
  <c r="P33" i="17"/>
  <c r="Q78" i="17"/>
  <c r="D18" i="14" s="1"/>
  <c r="P59" i="9"/>
  <c r="P57" i="17"/>
  <c r="P27" i="17"/>
  <c r="P51" i="17"/>
  <c r="P54" i="17"/>
  <c r="P21" i="9"/>
  <c r="P36" i="17"/>
  <c r="P13" i="17"/>
  <c r="P75" i="17"/>
  <c r="P58" i="17"/>
  <c r="P49" i="17"/>
  <c r="P70" i="17"/>
  <c r="P20" i="17"/>
  <c r="P29" i="17"/>
  <c r="P43" i="17"/>
  <c r="P63" i="17"/>
  <c r="P65" i="17"/>
  <c r="P42" i="9"/>
  <c r="P53" i="17"/>
  <c r="P67" i="9"/>
  <c r="P19" i="17"/>
  <c r="P15" i="17"/>
  <c r="P24" i="17"/>
  <c r="P73" i="17"/>
  <c r="P60" i="9"/>
  <c r="P67" i="17"/>
  <c r="P59" i="17"/>
  <c r="P39" i="17"/>
  <c r="Q79" i="17"/>
  <c r="D19" i="14" s="1"/>
  <c r="G88" i="17"/>
  <c r="P26" i="17"/>
  <c r="P48" i="17"/>
  <c r="P38" i="9"/>
  <c r="P69" i="17"/>
  <c r="P72" i="17"/>
  <c r="P77" i="17"/>
  <c r="P30" i="17"/>
  <c r="P64" i="9"/>
  <c r="P31" i="17"/>
  <c r="P56" i="17"/>
  <c r="P78" i="17"/>
  <c r="P55" i="17"/>
  <c r="P64" i="17"/>
  <c r="Q9" i="17"/>
  <c r="D15" i="14" s="1"/>
  <c r="M82" i="17"/>
  <c r="F89" i="17" s="1"/>
  <c r="D6" i="14" s="1"/>
  <c r="M81" i="17"/>
  <c r="P34" i="17"/>
  <c r="P10" i="17"/>
  <c r="P47" i="17"/>
  <c r="P11" i="17"/>
  <c r="P41" i="17"/>
  <c r="F88" i="17"/>
  <c r="Q43" i="17"/>
  <c r="D17" i="14" s="1"/>
  <c r="P40" i="17"/>
  <c r="P17" i="17"/>
  <c r="P37" i="17"/>
  <c r="P28" i="17"/>
  <c r="P76" i="17"/>
  <c r="P38" i="17"/>
  <c r="O81" i="17"/>
  <c r="P69" i="9"/>
  <c r="P66" i="17"/>
  <c r="P76" i="9"/>
  <c r="P25" i="17"/>
  <c r="P23" i="17"/>
  <c r="P71" i="17"/>
  <c r="P42" i="17"/>
  <c r="N81" i="17"/>
  <c r="Q24" i="17"/>
  <c r="D16" i="14" s="1"/>
  <c r="P20" i="9"/>
  <c r="P73" i="9"/>
  <c r="P48" i="9"/>
  <c r="P29" i="9"/>
  <c r="P33" i="9"/>
  <c r="P44" i="9"/>
  <c r="P34" i="9"/>
  <c r="P53" i="9"/>
  <c r="P43" i="9"/>
  <c r="P50" i="9"/>
  <c r="P55" i="9"/>
  <c r="P80" i="9"/>
  <c r="P51" i="9"/>
  <c r="P47" i="9"/>
  <c r="P68" i="9"/>
  <c r="P49" i="9"/>
  <c r="P54" i="9"/>
  <c r="P36" i="9"/>
  <c r="P52" i="9"/>
  <c r="P66" i="9"/>
  <c r="P70" i="9"/>
  <c r="P18" i="9"/>
  <c r="P37" i="9"/>
  <c r="P23" i="9"/>
  <c r="P56" i="9"/>
  <c r="P19" i="9"/>
  <c r="P39" i="9"/>
  <c r="P41" i="9"/>
  <c r="P78" i="9"/>
  <c r="P46" i="9"/>
  <c r="P32" i="9"/>
  <c r="P77" i="9"/>
  <c r="P30" i="9"/>
  <c r="P27" i="9"/>
  <c r="P72" i="9"/>
  <c r="P45" i="9"/>
  <c r="P75" i="9"/>
  <c r="P28" i="9"/>
  <c r="P57" i="9"/>
  <c r="P24" i="9"/>
  <c r="P58" i="9"/>
  <c r="P35" i="9"/>
  <c r="P14" i="9"/>
  <c r="P26" i="9"/>
  <c r="P31" i="9"/>
  <c r="P25" i="9"/>
  <c r="P40" i="9"/>
  <c r="P71" i="9"/>
  <c r="D20" i="14" l="1"/>
  <c r="D31" i="14" s="1"/>
  <c r="C4" i="17"/>
  <c r="K9" i="9"/>
  <c r="H84" i="9" s="1"/>
  <c r="G84" i="9" l="1"/>
  <c r="C28" i="14" s="1"/>
  <c r="I84" i="9"/>
  <c r="Q79" i="9"/>
  <c r="F82" i="9"/>
  <c r="G88" i="9" s="1"/>
  <c r="F84" i="9"/>
  <c r="C27" i="14" s="1"/>
  <c r="F81" i="9"/>
  <c r="F88" i="9" s="1"/>
  <c r="F83" i="9"/>
  <c r="H88" i="9" s="1"/>
  <c r="C29" i="14" l="1"/>
  <c r="C30" i="14"/>
  <c r="C19" i="14"/>
  <c r="P15" i="9"/>
  <c r="P13" i="9"/>
  <c r="P10" i="9"/>
  <c r="P11" i="9"/>
  <c r="P12" i="9"/>
  <c r="P16" i="9"/>
  <c r="P17" i="9"/>
  <c r="P9" i="9"/>
  <c r="Q9" i="9"/>
  <c r="M81" i="9"/>
  <c r="M82" i="9"/>
  <c r="N81" i="9"/>
  <c r="Q43" i="9"/>
  <c r="C17" i="14" s="1"/>
  <c r="O81" i="9"/>
  <c r="Q24" i="9"/>
  <c r="Q78" i="9"/>
  <c r="C18" i="14" l="1"/>
  <c r="C16" i="14"/>
  <c r="C15" i="14"/>
  <c r="C20" i="14"/>
  <c r="C31" i="14" s="1"/>
  <c r="F89" i="9"/>
  <c r="C6" i="14" s="1"/>
  <c r="C4" i="9" l="1"/>
</calcChain>
</file>

<file path=xl/sharedStrings.xml><?xml version="1.0" encoding="utf-8"?>
<sst xmlns="http://schemas.openxmlformats.org/spreadsheetml/2006/main" count="3796" uniqueCount="512">
  <si>
    <t>사업명</t>
  </si>
  <si>
    <t>본 문서는 임의로 복사되거나 배포 될 수 없음</t>
  </si>
  <si>
    <t>No</t>
    <phoneticPr fontId="12" type="noConversion"/>
  </si>
  <si>
    <t>영역</t>
  </si>
  <si>
    <t>항목코드</t>
    <phoneticPr fontId="12" type="noConversion"/>
  </si>
  <si>
    <t>진단 항목</t>
    <phoneticPr fontId="12" type="noConversion"/>
  </si>
  <si>
    <t>위험도</t>
    <phoneticPr fontId="12" type="noConversion"/>
  </si>
  <si>
    <t>진단결과</t>
    <phoneticPr fontId="12" type="noConversion"/>
  </si>
  <si>
    <t>No :</t>
    <phoneticPr fontId="12" type="noConversion"/>
  </si>
  <si>
    <t>1. 계정 관리</t>
  </si>
  <si>
    <t>상</t>
  </si>
  <si>
    <t>하</t>
  </si>
  <si>
    <t>중</t>
  </si>
  <si>
    <t>통계</t>
    <phoneticPr fontId="12" type="noConversion"/>
  </si>
  <si>
    <t>양호</t>
  </si>
  <si>
    <t>양호</t>
    <phoneticPr fontId="12" type="noConversion"/>
  </si>
  <si>
    <t>취약</t>
  </si>
  <si>
    <t>N/A</t>
  </si>
  <si>
    <t>N/A</t>
    <phoneticPr fontId="12" type="noConversion"/>
  </si>
  <si>
    <t>보안수준</t>
    <phoneticPr fontId="12" type="noConversion"/>
  </si>
  <si>
    <t>전체 통계</t>
  </si>
  <si>
    <t>전체 통계</t>
    <phoneticPr fontId="12" type="noConversion"/>
  </si>
  <si>
    <t>종합보안수준</t>
  </si>
  <si>
    <t>종합보안수준</t>
    <phoneticPr fontId="12" type="noConversion"/>
  </si>
  <si>
    <t>항목별 보안지수</t>
  </si>
  <si>
    <t>영역별 보안지수</t>
  </si>
  <si>
    <t>-</t>
    <phoneticPr fontId="12" type="noConversion"/>
  </si>
  <si>
    <t>No</t>
  </si>
  <si>
    <t>2. 진단결과 통계</t>
    <phoneticPr fontId="37" type="noConversion"/>
  </si>
  <si>
    <t>(단위: %)</t>
    <phoneticPr fontId="37" type="noConversion"/>
  </si>
  <si>
    <t>보안수준</t>
    <phoneticPr fontId="37" type="noConversion"/>
  </si>
  <si>
    <t>보안지수</t>
    <phoneticPr fontId="37" type="noConversion"/>
  </si>
  <si>
    <t>보안상태</t>
    <phoneticPr fontId="37" type="noConversion"/>
  </si>
  <si>
    <t>구 분</t>
    <phoneticPr fontId="37" type="noConversion"/>
  </si>
  <si>
    <t>우수</t>
    <phoneticPr fontId="37" type="noConversion"/>
  </si>
  <si>
    <t>보통</t>
    <phoneticPr fontId="37" type="noConversion"/>
  </si>
  <si>
    <t>미흡</t>
    <phoneticPr fontId="37" type="noConversion"/>
  </si>
  <si>
    <t>[참고] 평가등급표</t>
    <phoneticPr fontId="37" type="noConversion"/>
  </si>
  <si>
    <t>2. 영역별 진단 결과</t>
    <phoneticPr fontId="37" type="noConversion"/>
  </si>
  <si>
    <t>(단위: %)</t>
    <phoneticPr fontId="37" type="noConversion"/>
  </si>
  <si>
    <t>구분</t>
    <phoneticPr fontId="37" type="noConversion"/>
  </si>
  <si>
    <t>3. 호스트별 진단 결과</t>
    <phoneticPr fontId="37" type="noConversion"/>
  </si>
  <si>
    <t>No</t>
    <phoneticPr fontId="37" type="noConversion"/>
  </si>
  <si>
    <t>0% ~ 60%</t>
    <phoneticPr fontId="37" type="noConversion"/>
  </si>
  <si>
    <t>U-04</t>
  </si>
  <si>
    <t>U-32</t>
  </si>
  <si>
    <t>U-33</t>
  </si>
  <si>
    <t>1. 계정 관리</t>
    <phoneticPr fontId="12" type="noConversion"/>
  </si>
  <si>
    <t>3. 서비스 관리</t>
    <phoneticPr fontId="12" type="noConversion"/>
  </si>
  <si>
    <t>4. 패치 관리</t>
    <phoneticPr fontId="12" type="noConversion"/>
  </si>
  <si>
    <t>5. 로그 관리</t>
    <phoneticPr fontId="12" type="noConversion"/>
  </si>
  <si>
    <t>3. 서비스 관리</t>
    <phoneticPr fontId="12" type="noConversion"/>
  </si>
  <si>
    <t>4. 패치 관리</t>
    <phoneticPr fontId="12" type="noConversion"/>
  </si>
  <si>
    <t>5. 로그 관리</t>
    <phoneticPr fontId="12" type="noConversion"/>
  </si>
  <si>
    <t>U-01</t>
  </si>
  <si>
    <t>root 계정 원격 접속 제한</t>
  </si>
  <si>
    <t>U-02</t>
  </si>
  <si>
    <t>패스워드 복잡성 설정</t>
  </si>
  <si>
    <t>U-03</t>
  </si>
  <si>
    <t>계정 잠금 임계값 설정</t>
  </si>
  <si>
    <t>패스워드 파일 보호</t>
  </si>
  <si>
    <t>root 이외의 UID가 '0' 금지</t>
  </si>
  <si>
    <t>U-07</t>
  </si>
  <si>
    <t>U-08</t>
  </si>
  <si>
    <t>U-09</t>
  </si>
  <si>
    <t>U-13</t>
  </si>
  <si>
    <t>동일한 UID 금지</t>
  </si>
  <si>
    <t>U-16</t>
  </si>
  <si>
    <t>root, 홈, 패스, 디렉토리 권한 및 패스 설정</t>
  </si>
  <si>
    <t>U-17</t>
  </si>
  <si>
    <t>파일 및 디렉토리 소유자 설정</t>
  </si>
  <si>
    <t>U-18</t>
  </si>
  <si>
    <t>/etc/passwd 파일 소유자 및 권한 설정</t>
  </si>
  <si>
    <t>/etc/shadow 파일 소유자 및 권한 설정</t>
  </si>
  <si>
    <t>U-20</t>
  </si>
  <si>
    <t>/etc/hosts 파일 소유자 및 권한 설정</t>
  </si>
  <si>
    <t>U-21</t>
  </si>
  <si>
    <t>/etc/(x)inetd.conf 파일 소유자 및 권한 설정</t>
  </si>
  <si>
    <t>U-22</t>
  </si>
  <si>
    <t>/etc/syslog.conf 파일 소유자 및 권한 설정</t>
  </si>
  <si>
    <t>U-23</t>
  </si>
  <si>
    <t>/etc/services 파일 소유자 및 권한 설정</t>
  </si>
  <si>
    <t>U-24</t>
  </si>
  <si>
    <t>U-25</t>
  </si>
  <si>
    <t>U-26</t>
  </si>
  <si>
    <t>U-27</t>
  </si>
  <si>
    <t>/dev에 존재하지 않는 device 파일 점검</t>
  </si>
  <si>
    <t>U-28</t>
  </si>
  <si>
    <t>U-29</t>
  </si>
  <si>
    <t>접속 IP 및 포트 제한</t>
  </si>
  <si>
    <t>U-30</t>
  </si>
  <si>
    <t>U-31</t>
  </si>
  <si>
    <t>UMASK 설정 관리</t>
  </si>
  <si>
    <t>U-36</t>
  </si>
  <si>
    <t>finger 서비스 비활성화</t>
  </si>
  <si>
    <t>U-37</t>
  </si>
  <si>
    <t>U-38</t>
  </si>
  <si>
    <t>r 계열 서비스 비활성화</t>
  </si>
  <si>
    <t>U-39</t>
  </si>
  <si>
    <t>cron 파일 소유자 및 권한 설정</t>
  </si>
  <si>
    <t>U-40</t>
  </si>
  <si>
    <t>DoS 공격에 취약한 서비스 비활성화</t>
  </si>
  <si>
    <t>U-41</t>
  </si>
  <si>
    <t>NFS 서비스 비활성화</t>
  </si>
  <si>
    <t>NFS 접근 통제</t>
  </si>
  <si>
    <t>automountd 제거</t>
  </si>
  <si>
    <t>RPC 서비스 확인</t>
  </si>
  <si>
    <t>U-45</t>
  </si>
  <si>
    <t>NIS, NIS+ 점검</t>
  </si>
  <si>
    <t>U-46</t>
  </si>
  <si>
    <t>tftp, talk 서비스 비활성화</t>
  </si>
  <si>
    <t>U-47</t>
  </si>
  <si>
    <t>U-48</t>
  </si>
  <si>
    <t>스팸 메일 릴레이 제한</t>
  </si>
  <si>
    <t>U-49</t>
  </si>
  <si>
    <t>U-50</t>
  </si>
  <si>
    <t>DNS 보안 버전 패치</t>
  </si>
  <si>
    <t>U-51</t>
  </si>
  <si>
    <t>DNS ZONE Transfer 설정</t>
  </si>
  <si>
    <t>U-59</t>
  </si>
  <si>
    <t>SSH 원격 접속 허용</t>
  </si>
  <si>
    <t>U-61</t>
  </si>
  <si>
    <t>U-63</t>
  </si>
  <si>
    <t>U-64</t>
  </si>
  <si>
    <t>at 파일 소유자 및 권한 설정</t>
  </si>
  <si>
    <t>U-65</t>
  </si>
  <si>
    <t>SNMP 서비스 구동 점검</t>
  </si>
  <si>
    <t>U-66</t>
  </si>
  <si>
    <t>U-68</t>
  </si>
  <si>
    <t>U-69</t>
  </si>
  <si>
    <t>expn, vrfy 명령어 제한</t>
  </si>
  <si>
    <t>U-71</t>
  </si>
  <si>
    <t>최신 보안 패치 및 벤더 권고 사항 적용</t>
  </si>
  <si>
    <t>U-72</t>
  </si>
  <si>
    <t>로그의 정기적 검토 및 보고</t>
  </si>
  <si>
    <t>취약</t>
    <phoneticPr fontId="12" type="noConversion"/>
  </si>
  <si>
    <t>U-06</t>
  </si>
  <si>
    <t>U-10</t>
  </si>
  <si>
    <t>U-11</t>
  </si>
  <si>
    <t>U-12</t>
  </si>
  <si>
    <t>U-14</t>
  </si>
  <si>
    <t>Session Timeout 설정</t>
    <phoneticPr fontId="12" type="noConversion"/>
  </si>
  <si>
    <t>U-52</t>
  </si>
  <si>
    <t>U-53</t>
  </si>
  <si>
    <t>U-54</t>
  </si>
  <si>
    <t>U-56</t>
  </si>
  <si>
    <t>U-57</t>
  </si>
  <si>
    <t>U-58</t>
  </si>
  <si>
    <t>U-70</t>
  </si>
  <si>
    <t>U-62</t>
  </si>
  <si>
    <t>U-67</t>
  </si>
  <si>
    <t>3. 서비스 관리</t>
    <phoneticPr fontId="12" type="noConversion"/>
  </si>
  <si>
    <t>5. 로그관리</t>
    <phoneticPr fontId="12" type="noConversion"/>
  </si>
  <si>
    <t>항목코드</t>
    <phoneticPr fontId="12" type="noConversion"/>
  </si>
  <si>
    <t>U-15</t>
  </si>
  <si>
    <t>U-34</t>
  </si>
  <si>
    <t>U-35</t>
  </si>
  <si>
    <t>홈 디렉토리로 지정한 디렉토리의 존재 관리</t>
    <phoneticPr fontId="12" type="noConversion"/>
  </si>
  <si>
    <t>Sendmail 버전 점검</t>
    <phoneticPr fontId="12" type="noConversion"/>
  </si>
  <si>
    <t>담당자</t>
    <phoneticPr fontId="2" type="noConversion"/>
  </si>
  <si>
    <t>담당부서</t>
    <phoneticPr fontId="2" type="noConversion"/>
  </si>
  <si>
    <t>비고</t>
    <phoneticPr fontId="2" type="noConversion"/>
  </si>
  <si>
    <t>N/A</t>
    <phoneticPr fontId="12" type="noConversion"/>
  </si>
  <si>
    <t>보안지수 평균 :</t>
    <phoneticPr fontId="12" type="noConversion"/>
  </si>
  <si>
    <t>용도 :</t>
    <phoneticPr fontId="12" type="noConversion"/>
  </si>
  <si>
    <t>용도</t>
    <phoneticPr fontId="12" type="noConversion"/>
  </si>
  <si>
    <t>이행결과</t>
    <phoneticPr fontId="12" type="noConversion"/>
  </si>
  <si>
    <t>적용예정일</t>
    <phoneticPr fontId="12" type="noConversion"/>
  </si>
  <si>
    <t>미조치 사유</t>
    <phoneticPr fontId="12" type="noConversion"/>
  </si>
  <si>
    <t>담당자</t>
    <phoneticPr fontId="12" type="noConversion"/>
  </si>
  <si>
    <t>비고</t>
    <phoneticPr fontId="12" type="noConversion"/>
  </si>
  <si>
    <t xml:space="preserve">
■ 기준: 원격 서비스를 사용하지 않거나, 사용 시 root 직접 접속을 차단한 경우 양호
■ 현황:
</t>
    <phoneticPr fontId="12" type="noConversion"/>
  </si>
  <si>
    <t xml:space="preserve">
■ 기준: 쉐도우 패스워드를 사용하거나, 패스워드를 암호화하여 저장하는 경우 양호
■ 현황:
</t>
    <phoneticPr fontId="12" type="noConversion"/>
  </si>
  <si>
    <t xml:space="preserve">
■ 기준: root 계정과 동일한 UID를 갖는 계정이 존재하지 않는 경우 양호
■ 현황:
</t>
    <phoneticPr fontId="12" type="noConversion"/>
  </si>
  <si>
    <t xml:space="preserve">
■ 기준: 불필요한 계정이 존재하지 않는 경우 양호
■ 현황: 
</t>
    <phoneticPr fontId="12" type="noConversion"/>
  </si>
  <si>
    <t xml:space="preserve">
■ 기준: 관리자 그룹에 불필요한 계정이 등록되어 있지 않은 경우 양호
■ 현황: 
</t>
    <phoneticPr fontId="12" type="noConversion"/>
  </si>
  <si>
    <t xml:space="preserve">
■ 기준: 동일한 UID로 설정된 사용자 계정이 존재하지 않는 경우 양호
■ 현황: 
</t>
    <phoneticPr fontId="12" type="noConversion"/>
  </si>
  <si>
    <t xml:space="preserve">
■ 기준: Session Timeout이 600초(10분) 이하로 설정되어 있는 경우 양호
■ 현황: 
</t>
    <phoneticPr fontId="12" type="noConversion"/>
  </si>
  <si>
    <t xml:space="preserve">
■ 기준: PATH 환경변수에 “.” 이 맨 앞이나 중간에 포함되지 않은 경우 양호
■ 현황: 
</t>
    <phoneticPr fontId="12" type="noConversion"/>
  </si>
  <si>
    <t xml:space="preserve">
■ 기준: 소유자가 존재하지 않은 파일 및 디렉터리가 존재하지 않는 경우 양호
■ 현황: 
</t>
    <phoneticPr fontId="12" type="noConversion"/>
  </si>
  <si>
    <t xml:space="preserve">
■ 기준: /etc/passwd 파일의 소유자가 root이고, 권한이 644 이하인 경우 양호
■ 현황: 
</t>
    <phoneticPr fontId="12" type="noConversion"/>
  </si>
  <si>
    <t xml:space="preserve">
■ 기준: /etc/shadow 파일의 소유자가 root이고, 권한이 400인 경우 양호
■ 현황: 
</t>
    <phoneticPr fontId="12" type="noConversion"/>
  </si>
  <si>
    <t xml:space="preserve">
■ 기준: /etc/inetd.conf 파일의 소유자가 root이고, 권한이 600인 경우 양호
■ 현황: 
</t>
    <phoneticPr fontId="12" type="noConversion"/>
  </si>
  <si>
    <t xml:space="preserve">
■ 기준: 주요 파일의 권한에 SUID와 SGID에 대한 설정이 부여되어 있지 않은 경우 양호
■ 현황:
</t>
    <phoneticPr fontId="12" type="noConversion"/>
  </si>
  <si>
    <t xml:space="preserve">
■ 기준: dev에 대한 파일 점검 후 존재하지 않은 device 파일을 제거한 경우 양호
■ 현황: 
</t>
    <phoneticPr fontId="12" type="noConversion"/>
  </si>
  <si>
    <t xml:space="preserve">
■ 기준: login, shell, exec 서비스를 사용하지 않거나, 사용 시 아래와 같은 설정이 적용된 경우 양호
1. /etc/hosts.equiv 및 $HOME/.rhosts 파일 소유자가 root 또는, 해당 계정인 경우
2. /etc/hosts.equiv 및 $HOME/.rhosts 파일 권한이 600 이하인 경우
3. /etc/hosts.equiv 및 $HOME/.rhosts 파일 설정에 ‘+’ 설정이 없는 경우
■ 현황: 
</t>
    <phoneticPr fontId="12" type="noConversion"/>
  </si>
  <si>
    <t xml:space="preserve">
■ 기준: 홈 디렉토리가 존재하지 않는 계정이 발견되지 않는 경우 양호
■ 현황: 
</t>
    <phoneticPr fontId="12" type="noConversion"/>
  </si>
  <si>
    <t xml:space="preserve">
■ 기준: Anonymous FTP (익명 ftp) 접속을 차단한 경우 양호
■ 현황: 
</t>
    <phoneticPr fontId="12" type="noConversion"/>
  </si>
  <si>
    <t xml:space="preserve">
■ 기준: automountd 서비스가 비활성화 되어 있는 경우 양호
■ 현황: 
</t>
    <phoneticPr fontId="12" type="noConversion"/>
  </si>
  <si>
    <t xml:space="preserve">
■ 기준: 불필요한 RPC 서비스가 비활성화 되어 있는 경우 양호
■ 현황: 
</t>
    <phoneticPr fontId="12" type="noConversion"/>
  </si>
  <si>
    <t xml:space="preserve">
■ 기준: NIS 서비스가 비활성화 되어 있거나, 필요 시 NIS+를 사용하는 경우 양호
■ 현황: 
</t>
    <phoneticPr fontId="12" type="noConversion"/>
  </si>
  <si>
    <t xml:space="preserve">
■ 기준: tftp, talk, ntalk 서비스가 비활성화 되어 있는 경우 양호
■ 현황: 
</t>
    <phoneticPr fontId="12" type="noConversion"/>
  </si>
  <si>
    <t xml:space="preserve">
■ 기준: SMTP 서비스를 사용하지 않거나 릴레이 제한이 설정되어 있는 경우 양호
■ 현황: 
</t>
    <phoneticPr fontId="12" type="noConversion"/>
  </si>
  <si>
    <t xml:space="preserve">
■ 기준: SMTP 서비스 미사용 또는, 일반 사용자의 Sendmail 실행 방지가 설정된 경우 양호
■ 현황: 
</t>
    <phoneticPr fontId="12" type="noConversion"/>
  </si>
  <si>
    <t xml:space="preserve">
■ 기준: DNS 서비스 미사용 또는, Zone Transfer를 허가된 사용자에게만 허용한 경우 양호
■ 현황: 
</t>
    <phoneticPr fontId="12" type="noConversion"/>
  </si>
  <si>
    <t xml:space="preserve">
■ 기준: 디렉터리 검색 기능을 사용하지 않는 경우 양호
■ 현황: 
</t>
    <phoneticPr fontId="12" type="noConversion"/>
  </si>
  <si>
    <t xml:space="preserve">
■ 기준: Apache 데몬이 root 권한으로 구동되지 않는 경우 양호
■ 현황: 
</t>
    <phoneticPr fontId="12" type="noConversion"/>
  </si>
  <si>
    <t xml:space="preserve">
■ 기준: 상위 디렉터리에 이동제한을 설정한 경우 양호
■ 현황: 
</t>
    <phoneticPr fontId="12" type="noConversion"/>
  </si>
  <si>
    <t xml:space="preserve">
■ 기준: 심볼릭 링크, aliases 사용을 제한한 경우 양호
■ 현황: 
</t>
    <phoneticPr fontId="12" type="noConversion"/>
  </si>
  <si>
    <t xml:space="preserve">
■ 기준: 파일 업로드 및 다운로드를 제한한 경우 양호
■ 현황: 
</t>
    <phoneticPr fontId="12" type="noConversion"/>
  </si>
  <si>
    <t xml:space="preserve">
■ 기준: DocumentRoot를 별도의 디렉터리로 지정한 경우 양호
■ 현황: 
</t>
    <phoneticPr fontId="12" type="noConversion"/>
  </si>
  <si>
    <t xml:space="preserve">
■ 기준: FTP 서비스가 비활성화 되어 있는 경우 양호
■ 현황: 
</t>
    <phoneticPr fontId="12" type="noConversion"/>
  </si>
  <si>
    <t xml:space="preserve">
■ 기준: ftp 계정에 /bin/false 쉘이 부여되어 있는 경우 양호
■ 현황: 
</t>
    <phoneticPr fontId="12" type="noConversion"/>
  </si>
  <si>
    <t xml:space="preserve">
■ 기준: ftpusers 파일의 소유자가 root이고, 권한이 640 이하인 경우 양호
■ 현황: 
</t>
    <phoneticPr fontId="12" type="noConversion"/>
  </si>
  <si>
    <t xml:space="preserve">
■ 기준: FTP 서비스가 비활성화 되어 있거나, 활성화 시 root 계정 접속을 차단한 경우 양호
■ 현황: 
</t>
    <phoneticPr fontId="12" type="noConversion"/>
  </si>
  <si>
    <t xml:space="preserve">
■ 기준: SNMP 서비스를 사용하지 않는 경우 양호
■ 현황: 
</t>
    <phoneticPr fontId="12" type="noConversion"/>
  </si>
  <si>
    <t xml:space="preserve">
■ 기준: SNMP Community 이름이 public, private 이 아닌 경우 양호
■ 현황: 
</t>
    <phoneticPr fontId="12" type="noConversion"/>
  </si>
  <si>
    <t xml:space="preserve">
■ 기준: NFS 접근제어 설정파일의 소유자가 root 이고, 권한이 644 이하인 경우
■ 현황: 
</t>
    <phoneticPr fontId="12" type="noConversion"/>
  </si>
  <si>
    <t xml:space="preserve">
■ 기준: SMTP 서비스 미사용 또는, noexpn, novrfy 옵션이 설정되어 있는 경우 양호
■ 현황: 
</t>
    <phoneticPr fontId="12" type="noConversion"/>
  </si>
  <si>
    <t xml:space="preserve">
■ 기준: 패스워드 최소 길이가 8자 이상으로 설정되어 있는 경우(공공기관의 경우 9자리이상) 양호
■ 현황: 
</t>
    <phoneticPr fontId="12" type="noConversion"/>
  </si>
  <si>
    <t xml:space="preserve">
■ 기준: 시스템 관리나 운용에 불필요한 그룹이 삭제 되어있는 경우 양호
■ 현황:
</t>
    <phoneticPr fontId="12" type="noConversion"/>
  </si>
  <si>
    <t xml:space="preserve">
■ 기준: 접속을 허용할 특정 호스트에 대한 IP주소 및 포트 제한을 설정한 경우 양호
■ 현황: 
</t>
    <phoneticPr fontId="12" type="noConversion"/>
  </si>
  <si>
    <t xml:space="preserve">
■ 기준: hosts.lpd 파일이 삭제되어 있거나 불가피하게 hosts.lpd파일을 사용할 시 파일의 소유자가 root이고 권한이 600인 경우 양호
■ 현황: 
</t>
    <phoneticPr fontId="12" type="noConversion"/>
  </si>
  <si>
    <t xml:space="preserve">
■ 기준: 홈 디렉터리 소유자가 해당 계정이고, 타 사용자 쓰기 권한이 제거된 경우 양호
■ 현황: 
</t>
    <phoneticPr fontId="12" type="noConversion"/>
  </si>
  <si>
    <t xml:space="preserve">
■ 기준: 불필요하거나 의심스러운 숨겨진 파일 및 디렉터리를 삭제한 경우 양호
■ 현황:
</t>
    <phoneticPr fontId="12" type="noConversion"/>
  </si>
  <si>
    <t xml:space="preserve">
■ 기준: 불필요한 NFS 서비스를 사용하지 않거나, 불가피하게 사용 시 Everyone 공유를 제한한 경우 양호
■ 현황: 
</t>
    <phoneticPr fontId="12" type="noConversion"/>
  </si>
  <si>
    <t xml:space="preserve">
■ 기준: Sendmail 버전이 최신버젼인 경우 양호
■ 현황: 
</t>
    <phoneticPr fontId="12" type="noConversion"/>
  </si>
  <si>
    <t xml:space="preserve">
■ 기준: 기본으로 생성되는 불필요한 파일 및 디렉터리가 제거되어 있는 경우 양호
■ 현황: 
</t>
    <phoneticPr fontId="12" type="noConversion"/>
  </si>
  <si>
    <t xml:space="preserve">
■ 기준: 서버 및 Telnet, FTP, SMTP, DNS 서비스에 로그온 메시지가 설정되어 있는 경우 양호
■ 현황: 
</t>
    <phoneticPr fontId="12" type="noConversion"/>
  </si>
  <si>
    <t xml:space="preserve">
■ 기준: ServerTokens Prod, ServerSignature Off로 설정되어 있는 경우 양호
■ 현황: 
</t>
    <phoneticPr fontId="12" type="noConversion"/>
  </si>
  <si>
    <t xml:space="preserve">
■ 기준: 접속기록 등의 보안 로그, 응용 프로그램 및 시스템 로그 기록에 대해 정기적으로 검토, 분석,리포트 작성 및 보고 등의 조치가 이루어지는 경우  양호
■ 현황: 
</t>
    <phoneticPr fontId="12" type="noConversion"/>
  </si>
  <si>
    <t xml:space="preserve">
■ 기준: 로그 기록 정책이 정책에 따라 설정되어 수립되어 있으며 보안정책에 따라 로그를 남기고 있을 경우 양호
■ 현황: 
</t>
    <phoneticPr fontId="12" type="noConversion"/>
  </si>
  <si>
    <t>1. 진단대상</t>
    <phoneticPr fontId="2" type="noConversion"/>
  </si>
  <si>
    <t>4. 진단결과 상세</t>
    <phoneticPr fontId="2" type="noConversion"/>
  </si>
  <si>
    <t>패스워드 최대 사용기간 설정</t>
  </si>
  <si>
    <t>root 계정 su 제한</t>
  </si>
  <si>
    <t>패스워드 최소 길이 설정</t>
  </si>
  <si>
    <t>패스워드 최소 사용 기간 설정</t>
  </si>
  <si>
    <t>불필요한 계정 제거</t>
  </si>
  <si>
    <t>관리자 그룹에 최소한의 계정 포함</t>
  </si>
  <si>
    <t>계정이 존재하지 않는 GID금지</t>
  </si>
  <si>
    <t>사용자 shell 점검</t>
  </si>
  <si>
    <t>world writable  파일 점검</t>
  </si>
  <si>
    <t>hosts.lpd 파일 소유자 및 권한 설정</t>
  </si>
  <si>
    <t>홈 디렉토리 소유자 및 권한 설정</t>
  </si>
  <si>
    <t>숨겨진 파일 및 디렉토리 검색 및 제거</t>
  </si>
  <si>
    <t>일반 사용자의 Sendmail 실행 방지</t>
  </si>
  <si>
    <t>FTP 서비스 확인</t>
  </si>
  <si>
    <t>FTP 계정 Shell 제한</t>
  </si>
  <si>
    <t>FTPuser 파일 설정</t>
  </si>
  <si>
    <t>로그온 시 경고 메시지 제공</t>
  </si>
  <si>
    <t>Apache 웹 서비스 정보 숨김</t>
  </si>
  <si>
    <t>정책에 따른 시스템 로깅 설정</t>
  </si>
  <si>
    <t>Session Timeout 설정</t>
    <phoneticPr fontId="12" type="noConversion"/>
  </si>
  <si>
    <t>사용자, 시스템 시작파일 및 환경 파일 소유자 및 권한 설정</t>
    <phoneticPr fontId="12" type="noConversion"/>
  </si>
  <si>
    <t>SUID, SGID, Sticky Bit 설정 파일 점검</t>
    <phoneticPr fontId="12" type="noConversion"/>
  </si>
  <si>
    <t>$HOME/.rhosts, hosts.equiv 사용 금지</t>
    <phoneticPr fontId="12" type="noConversion"/>
  </si>
  <si>
    <t>홈 디렉토리로 지정한 디렉토리의 존재 관리</t>
    <phoneticPr fontId="12" type="noConversion"/>
  </si>
  <si>
    <t>Sendmail 버전 점검</t>
    <phoneticPr fontId="12" type="noConversion"/>
  </si>
  <si>
    <t>웹서비스 디렉토리 리스팅 제거</t>
    <phoneticPr fontId="12" type="noConversion"/>
  </si>
  <si>
    <t>웹서비스 웹 프로세스 권한 제한</t>
    <phoneticPr fontId="12" type="noConversion"/>
  </si>
  <si>
    <t>웹서비스 상위 디렉토리 접근 금지</t>
    <phoneticPr fontId="12" type="noConversion"/>
  </si>
  <si>
    <t>웹서비스 불필요한 파일 제거</t>
    <phoneticPr fontId="12" type="noConversion"/>
  </si>
  <si>
    <t>웹서비스 링크 사용 금지</t>
    <phoneticPr fontId="12" type="noConversion"/>
  </si>
  <si>
    <t>웹서비스 파일 업로드 및 다운로드 제한</t>
    <phoneticPr fontId="12" type="noConversion"/>
  </si>
  <si>
    <t>웹서비스 영역의 분리</t>
    <phoneticPr fontId="12" type="noConversion"/>
  </si>
  <si>
    <t>FTPuser 파일 소유자 및 권한 설정</t>
    <phoneticPr fontId="12" type="noConversion"/>
  </si>
  <si>
    <t>SNMP 서비스 커뮤니티스트링의 복잡성 설정</t>
    <phoneticPr fontId="12" type="noConversion"/>
  </si>
  <si>
    <t>NFS 설정파일 접근 제한</t>
    <phoneticPr fontId="12" type="noConversion"/>
  </si>
  <si>
    <t xml:space="preserve">
■ 기준: 영문•숫자•특수문자를 조합하여 2종류 조합시 10자리 이상, 3종류 이상 조합 시 8자리 이상의 패스워드가 설정된 경우 (공공기관 9자리 이상) 양호
■ 현황:
</t>
    <phoneticPr fontId="12" type="noConversion"/>
  </si>
  <si>
    <t xml:space="preserve">
■ 기준: 계정 잠금 임계값이 10 이하의 값으로 설정되어 있는 경우 양호
■ 현황:
</t>
    <phoneticPr fontId="12" type="noConversion"/>
  </si>
  <si>
    <t xml:space="preserve">
■ 기준: su 명령어를 특정 그룹에 속한 사용자만 사용하도록 제한되어 있는 경우 양호
※ 일반사용자 계정 없이 root 계정만 사용하는 경우 su 명령어 사용제한 불필요
■ 현황:
</t>
    <phoneticPr fontId="12" type="noConversion"/>
  </si>
  <si>
    <t xml:space="preserve">
■ 기준: 패스워드 최대 사용기간이 90일(12주) 이하로 설정되어 있는 경우 양호
■ 현황: 
</t>
    <phoneticPr fontId="12" type="noConversion"/>
  </si>
  <si>
    <t xml:space="preserve">
■ 기준: 패스워드 최소 사용기간이 1일 이상 설정되어 있는 경우 양호
■ 현황: 
</t>
    <phoneticPr fontId="12" type="noConversion"/>
  </si>
  <si>
    <t xml:space="preserve">
■ 기준: 로그인이 필요하지 않은 계정에 /bin/false(/sbin/nologin) 쉘이 부여되어 있는 경우 양호
■ 현황: 
</t>
    <phoneticPr fontId="12" type="noConversion"/>
  </si>
  <si>
    <t xml:space="preserve">
■ 기준: /etc/hosts 파일의 소유자가 root이고, 권한이 600인 이하 경우 양호
■ 현황: 
</t>
    <phoneticPr fontId="12" type="noConversion"/>
  </si>
  <si>
    <t xml:space="preserve">
■ 기준: /etc/syslog.conf 파일의 소유자가 root(또는 bin, sys)이고, 권한이 640 이하인 경우 양호
■ 현황: 
</t>
    <phoneticPr fontId="12" type="noConversion"/>
  </si>
  <si>
    <t xml:space="preserve">
■ 기준: /etc/services 파일의 소유자가 root(또는 bin, sys)이고, 권한이 644 이하인 경우 양호
■ 현황: 
</t>
    <phoneticPr fontId="12" type="noConversion"/>
  </si>
  <si>
    <t>SUID, SGID 설정 파일 점검</t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</si>
  <si>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</t>
    <phoneticPr fontId="12" type="noConversion"/>
  </si>
  <si>
    <t xml:space="preserve">
■ 기준: 시스템 중요 파일에 world writable 파일이 존재하지 않거나, 존재 시 설정 이유를 확인하고 있는 경우 양호
■ 현황: 
</t>
    <phoneticPr fontId="12" type="noConversion"/>
  </si>
  <si>
    <t xml:space="preserve">
■ 기준: UMASK 값이 022 이상으로 설정된 경우 양호
■ 현황: 
</t>
    <phoneticPr fontId="12" type="noConversion"/>
  </si>
  <si>
    <t xml:space="preserve">
■ 기준: finger 서비스가 비활성화 되어 있는 경우 양호
■ 현황: 
</t>
    <phoneticPr fontId="12" type="noConversion"/>
  </si>
  <si>
    <t xml:space="preserve">
■ 기준: 불필요한 r 계열 서비스가 비활성화 되어 있는 경우 양호
■ 현황: 
</t>
    <phoneticPr fontId="12" type="noConversion"/>
  </si>
  <si>
    <t xml:space="preserve">
■ 기준: crontab 명령어 일반사용자 금지 및 cron 관련 파일 640 이하인 경우 양호
■ 현황: 
</t>
    <phoneticPr fontId="12" type="noConversion"/>
  </si>
  <si>
    <t xml:space="preserve">
■ 기준: 사용하지 않는 DoS 공격에 취약한 서비스가 비활성화 된 경우 양호
■ 현황: 
</t>
    <phoneticPr fontId="12" type="noConversion"/>
  </si>
  <si>
    <t xml:space="preserve">
■ 기준: 불필요한 NFS 서비스 관련 데몬이 비활성화 되어 있는 경우 양호
■ 현황: 
</t>
    <phoneticPr fontId="12" type="noConversion"/>
  </si>
  <si>
    <t xml:space="preserve">
■ 기준: 원격 접속 시 SSH 프로토콜을 사용하는 경우 양호
※ ssh, telnet이 동시에 설치되어 있는 경우 취약한 것으로 평가됨
■ 현황: 
</t>
    <phoneticPr fontId="12" type="noConversion"/>
  </si>
  <si>
    <t xml:space="preserve">
■ 기준: at 명령어 일반사용자 금지 및 at 관련 파일 640 이하인 경우 양호
■ 현황: 
</t>
    <phoneticPr fontId="12" type="noConversion"/>
  </si>
  <si>
    <t xml:space="preserve">
■ 기준: 패치 적용 정책을 수립하여 주기적으로 패치를 관리하고 있으며, 패치 관련 내용을 확인하고 적용했을 경우 양호
■ 현황: 
</t>
    <phoneticPr fontId="12" type="noConversion"/>
  </si>
  <si>
    <t>2. 파일 및 디렉터리 관리</t>
    <phoneticPr fontId="12" type="noConversion"/>
  </si>
  <si>
    <t>U-44</t>
    <phoneticPr fontId="12" type="noConversion"/>
  </si>
  <si>
    <t>U-05</t>
    <phoneticPr fontId="12" type="noConversion"/>
  </si>
  <si>
    <t>U-55</t>
    <phoneticPr fontId="12" type="noConversion"/>
  </si>
  <si>
    <t>U-19</t>
    <phoneticPr fontId="12" type="noConversion"/>
  </si>
  <si>
    <t>U-60</t>
    <phoneticPr fontId="12" type="noConversion"/>
  </si>
  <si>
    <t>U-42</t>
    <phoneticPr fontId="12" type="noConversion"/>
  </si>
  <si>
    <t>U-43</t>
    <phoneticPr fontId="12" type="noConversion"/>
  </si>
  <si>
    <t>중</t>
    <phoneticPr fontId="12" type="noConversion"/>
  </si>
  <si>
    <t>하</t>
    <phoneticPr fontId="12" type="noConversion"/>
  </si>
  <si>
    <t>상</t>
    <phoneticPr fontId="12" type="noConversion"/>
  </si>
  <si>
    <t xml:space="preserve">
■ 기준: DNS 서비스를 사용하지 않거나 주기적으로 패치를 관리하고 있는 경우
■ 현황: 
</t>
    <phoneticPr fontId="12" type="noConversion"/>
  </si>
  <si>
    <t>이행진단 평균</t>
    <phoneticPr fontId="37" type="noConversion"/>
  </si>
  <si>
    <t>초기진단 평균</t>
    <phoneticPr fontId="37" type="noConversion"/>
  </si>
  <si>
    <t>초기진단
보안지수</t>
    <phoneticPr fontId="37" type="noConversion"/>
  </si>
  <si>
    <t>이행진단
보안지수</t>
    <phoneticPr fontId="37" type="noConversion"/>
  </si>
  <si>
    <t>영역</t>
    <phoneticPr fontId="37" type="noConversion"/>
  </si>
  <si>
    <t>3-1. 초기진단 결과 요약</t>
    <phoneticPr fontId="2" type="noConversion"/>
  </si>
  <si>
    <t>3-2. 이행진단 결과 요약</t>
    <phoneticPr fontId="2" type="noConversion"/>
  </si>
  <si>
    <t>이행 끝</t>
    <phoneticPr fontId="12" type="noConversion"/>
  </si>
  <si>
    <t>양호</t>
    <phoneticPr fontId="37" type="noConversion"/>
  </si>
  <si>
    <t>취약</t>
    <phoneticPr fontId="37" type="noConversion"/>
  </si>
  <si>
    <t xml:space="preserve">1. Unix 평균 보안수준 </t>
    <phoneticPr fontId="37" type="noConversion"/>
  </si>
  <si>
    <t>Unix 평균</t>
    <phoneticPr fontId="12" type="noConversion"/>
  </si>
  <si>
    <t>Unix</t>
    <phoneticPr fontId="37" type="noConversion"/>
  </si>
  <si>
    <t>Unix 평균</t>
    <phoneticPr fontId="12" type="noConversion"/>
  </si>
  <si>
    <t>초기 진단 내용</t>
    <phoneticPr fontId="12" type="noConversion"/>
  </si>
  <si>
    <t>이행 진단 내용</t>
    <phoneticPr fontId="12" type="noConversion"/>
  </si>
  <si>
    <t>Hostname</t>
    <phoneticPr fontId="2" type="noConversion"/>
  </si>
  <si>
    <t>IP Address</t>
    <phoneticPr fontId="2" type="noConversion"/>
  </si>
  <si>
    <t>OS / Version</t>
    <phoneticPr fontId="2" type="noConversion"/>
  </si>
  <si>
    <t>용도</t>
    <phoneticPr fontId="2" type="noConversion"/>
  </si>
  <si>
    <t>서버(Unix) 취약점 진단 상세 보고서</t>
    <phoneticPr fontId="12" type="noConversion"/>
  </si>
  <si>
    <t>90% ~ 100%</t>
    <phoneticPr fontId="37" type="noConversion"/>
  </si>
  <si>
    <r>
      <t>80</t>
    </r>
    <r>
      <rPr>
        <b/>
        <sz val="9"/>
        <rFont val="맑은 고딕"/>
        <family val="3"/>
        <charset val="129"/>
        <scheme val="minor"/>
      </rPr>
      <t>%</t>
    </r>
    <r>
      <rPr>
        <sz val="9"/>
        <rFont val="맑은 고딕"/>
        <family val="3"/>
        <charset val="129"/>
        <scheme val="minor"/>
      </rPr>
      <t xml:space="preserve"> ~ 90%</t>
    </r>
    <phoneticPr fontId="37" type="noConversion"/>
  </si>
  <si>
    <t>70% ~ 80%</t>
    <phoneticPr fontId="37" type="noConversion"/>
  </si>
  <si>
    <t>60% ~ 70%</t>
    <phoneticPr fontId="37" type="noConversion"/>
  </si>
  <si>
    <t>취약점 제거율 90% 이상</t>
    <phoneticPr fontId="37" type="noConversion"/>
  </si>
  <si>
    <t>취약점 제거율 60% 미만</t>
    <phoneticPr fontId="37" type="noConversion"/>
  </si>
  <si>
    <t>Hostname :</t>
    <phoneticPr fontId="12" type="noConversion"/>
  </si>
  <si>
    <t>IP Address :</t>
    <phoneticPr fontId="12" type="noConversion"/>
  </si>
  <si>
    <t>OS / Version :</t>
    <phoneticPr fontId="12" type="noConversion"/>
  </si>
  <si>
    <t>Hostname</t>
    <phoneticPr fontId="12" type="noConversion"/>
  </si>
  <si>
    <t>IP Address</t>
    <phoneticPr fontId="12" type="noConversion"/>
  </si>
  <si>
    <t>OS / Version</t>
    <phoneticPr fontId="12" type="noConversion"/>
  </si>
  <si>
    <t>초기결과</t>
    <phoneticPr fontId="12" type="noConversion"/>
  </si>
  <si>
    <t>Hostname</t>
    <phoneticPr fontId="37" type="noConversion"/>
  </si>
  <si>
    <t>Anonymous FTP 비활성화</t>
    <phoneticPr fontId="12" type="noConversion"/>
  </si>
  <si>
    <t>Anonymous FTP 비활성화</t>
    <phoneticPr fontId="12" type="noConversion"/>
  </si>
  <si>
    <t>취약점 제거율 80% 이상 90% 미만</t>
    <phoneticPr fontId="37" type="noConversion"/>
  </si>
  <si>
    <t>취약점 제거율 70% 이상 80% 미만</t>
    <phoneticPr fontId="37" type="noConversion"/>
  </si>
  <si>
    <t>취약점 제거율 60% 이상 70% 미만</t>
    <phoneticPr fontId="37" type="noConversion"/>
  </si>
  <si>
    <t>글로벌로지스 컨테이너운영시스템 통합 전환 개발</t>
    <phoneticPr fontId="12" type="noConversion"/>
  </si>
  <si>
    <t>V.1.0</t>
    <phoneticPr fontId="12" type="noConversion"/>
  </si>
  <si>
    <t>2025. 10. 31</t>
    <phoneticPr fontId="12" type="noConversion"/>
  </si>
  <si>
    <t>DDGLBLETWEB01</t>
  </si>
  <si>
    <t>DSGLBLETDBS01</t>
  </si>
  <si>
    <t>DSGLBLETWAS01</t>
  </si>
  <si>
    <t>DSGLBLETWEB01</t>
  </si>
  <si>
    <t>124.243.74.192</t>
  </si>
  <si>
    <t>-</t>
    <phoneticPr fontId="2" type="noConversion"/>
  </si>
  <si>
    <t>10.134.254.11</t>
    <phoneticPr fontId="2" type="noConversion"/>
  </si>
  <si>
    <t>10.134.254.139</t>
    <phoneticPr fontId="2" type="noConversion"/>
  </si>
  <si>
    <t>10.134.254.144</t>
    <phoneticPr fontId="2" type="noConversion"/>
  </si>
  <si>
    <t>root 계정 원격 접속 제한</t>
    <phoneticPr fontId="12" type="noConversion"/>
  </si>
  <si>
    <t xml:space="preserve">
■ 기준: 원격 서비스를 사용하지 않거나, 사용 시 root 직접 접속을 차단한 경우 양호
■ 현황: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 0      128                                         0.0.0.0:22                          0.0.0.0:*             
tcp   LISTEN     0      128                                            [::]:22                             [::]:*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PermitRootLogin no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phoneticPr fontId="12" type="noConversion"/>
  </si>
  <si>
    <t>양호</t>
    <phoneticPr fontId="12" type="noConversion"/>
  </si>
  <si>
    <t xml:space="preserve">
■ 기준: 영문•숫자•특수문자를 조합하여 2종류 조합시 10자리 이상, 3종류 이상 조합 시 8자리 이상의 패스워드가 설정된 경우 (공공기관 9자리 이상) 양호
■ 현황:
① /etc/pam.d/system-auth 파일(RHEL5 이하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② /etc/pam.d/password-auth 파일(RHEL6 이상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③ /etc/pam.d/common-password 파일(Ubuntu 등 데비안계열)
------------------------------------------------------------------------------
/etc/pam.d/common-password 파일이 없습니다.
④ /etc/security/pwquality.conf 파일 설정
------------------------------------------------------------------------------
# minlen = 8
minlen = 8
# dcredit = 0
dcredit = -1
# ucredit = 0
ucredit = -1
# lcredit = 0
lcredit = -1
# ocredit = 0
ocredit = -1
</t>
    <phoneticPr fontId="12" type="noConversion"/>
  </si>
  <si>
    <r>
      <t xml:space="preserve">
■ 기준: 계정 잠금 임계값이 10 이하의 값으로 설정되어 있는 경우 양호
■ 현황:
</t>
    </r>
    <r>
      <rPr>
        <sz val="10"/>
        <color rgb="FFFF0000"/>
        <rFont val="맑은 고딕"/>
        <family val="3"/>
        <charset val="129"/>
      </rPr>
      <t xml:space="preserve">
계정 잠금 임계값을 설정하고 있지 않으므로 취약
</t>
    </r>
    <r>
      <rPr>
        <sz val="10"/>
        <rFont val="맑은 고딕"/>
        <family val="3"/>
        <charset val="129"/>
      </rPr>
      <t xml:space="preserve">
☞ /etc/pam.d/system-auth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sufficient                                   pam_fprintd.so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☞ /etc/pam.d/password-auth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</t>
    </r>
    <phoneticPr fontId="12" type="noConversion"/>
  </si>
  <si>
    <t>취약</t>
    <phoneticPr fontId="12" type="noConversion"/>
  </si>
  <si>
    <t xml:space="preserve">
■ 기준: 쉐도우 패스워드를 사용하거나, 패스워드를 암호화하여 저장하는 경우 양호
■ 현황:
☞ /etc/passwd 파일에 패스워드가 암호화 되어 있습니다.
[참고]
------------------------------------------------------------------------------
root:x:0:0:root:/root:/bin/bash
bin:x:1:1:bin:/bin:/sbin/nologin
daemon:x:2:2:daemon:/sbin:/sbin/nologin
adm:x:3:4:adm:/var/adm:/sbin/nologin
lp:x:4:7:lp:/var/spool/lpd:/sbin/nologin
이하생략...
</t>
    <phoneticPr fontId="12" type="noConversion"/>
  </si>
  <si>
    <t xml:space="preserve">
■ 기준: root 계정과 동일한 UID를 갖는 계정이 존재하지 않는 경우 양호
■ 현황:
root -&gt; UID=0
</t>
    <phoneticPr fontId="12" type="noConversion"/>
  </si>
  <si>
    <t xml:space="preserve">
■ 기준: su 명령어를 특정 그룹에 속한 사용자만 사용하도록 제한되어 있는 경우 양호
※ 일반사용자 계정 없이 root 계정만 사용하는 경우 su 명령어 사용제한 불필요
■ 현황:
① /etc/pam.d/su 파일 설정
------------------------------------------------------------------------------
auth           required        pam_wheel.so use_uid
② su 파일권한
------------------------------------------------------------------------------
-rwsr-x---. 1 root wheel 57112 Aug 22  2024 /usr/bin/su
③ su 명령그룹
------------------------------------------------------------------------------
- su명령 그룹(PAM모듈): wheel:x:10:root,lgladmin
- su명령 그룹(명령파일): wheel:x:10:root,lgladmin
</t>
    <phoneticPr fontId="12" type="noConversion"/>
  </si>
  <si>
    <t xml:space="preserve">
■ 기준: 패스워드 최소 길이가 8자 이상으로 설정되어 있는 경우(공공기관의 경우 9자리이상) 양호
■ 현황: 
① /etc/login.defs 파일 내용
------------------------------------------------------------------------------
/etc/login.defs 파일에 패스워드 최소 길이 설정이 존재하지 않음.
② /etc/pam.d/system-auth 파일(RHEL 5 이하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③ /etc/pam.d/password-auth 파일(RHEL 6 이상 버전)
------------------------------------------------------------------------------
password    requisite                                    pam_pwquality.so local_users_only
password    sufficient                                   pam_unix.so sha512 shadow nullok use_authtok
password    [success=1 default=ignore]                   pam_localuser.so
password    sufficient                                   pam_sss.so use_authtok
password    required                                     pam_deny.so
④ /etc/pam.d/common-password 파일(Ubuntu 등 데비안계열)
------------------------------------------------------------------------------
/etc/pam.d/common-password 파일이 없습니다.(Ubuntu 등 데비안계열)
⑤ /etc/security/pwquality.conf 파일 설정
------------------------------------------------------------------------------
# minlen = 8
minlen = 8
</t>
    <phoneticPr fontId="12" type="noConversion"/>
  </si>
  <si>
    <t xml:space="preserve">
■ 기준: 패스워드 최대 사용기간이 90일(12주) 이하로 설정되어 있는 경우 양호
■ 현황: 
PASS_MAX_DAYS   90
</t>
    <phoneticPr fontId="12" type="noConversion"/>
  </si>
  <si>
    <t xml:space="preserve">
■ 기준: 패스워드 최소 사용기간이 1일 이상 설정되어 있는 경우 양호
■ 현황: 
PASS_MIN_DAYS   1
</t>
    <phoneticPr fontId="12" type="noConversion"/>
  </si>
  <si>
    <t xml:space="preserve">
■ 기준: 관리자 그룹에 불필요한 계정이 등록되어 있지 않은 경우 양호
■ 현황: 
① 관리자 계정
------------------------------------------------------------------------------
root -&gt; UID=0
② 관리자 계정이 포함된 그룹 확인
------------------------------------------------------------------------------
root:x:0:
wheel:x:10:root,lgladmin
</t>
    <phoneticPr fontId="12" type="noConversion"/>
  </si>
  <si>
    <t xml:space="preserve">
■ 기준: 시스템 관리나 운용에 불필요한 그룹이 삭제 되어있는 경우 양호
■ 현황:
☞ 구성원이 존재하지 않는 그룹
------------------------------------------------------------------------------
cdrom:x:11:
man:x:15:
dialout:x:18:
floppy:x:19:
systemd-journal:x:190:
games:x:20:
tape:x:33:
video:x:39:
lock:x:54:
audio:x:63:
utmp:x:22:
utempter:x:35:
input:x:999:
kvm:x:36:
render:x:998:
systemd-journal:x:190:
printadmin:x:994:
ssh_keys:x:101:
sgx:x:987:
brlapi:x:985:
slocate:x:21:
</t>
    <phoneticPr fontId="12" type="noConversion"/>
  </si>
  <si>
    <t xml:space="preserve">
■ 기준: 동일한 UID로 설정된 사용자 계정이 존재하지 않는 경우 양호
■ 현황: 
☞ 동일한 UID를 사용하는 계정 
------------------------------------------------------------------------------
동일한 UID를 사용하는 계정이 발견되지 않았습니다.
</t>
    <phoneticPr fontId="12" type="noConversion"/>
  </si>
  <si>
    <t xml:space="preserve">
■ 기준: 로그인이 필요하지 않은 계정에 /bin/false(/sbin/nologin) 쉘이 부여되어 있는 경우 양호
■ 현황: 
☞ 로그인이 필요하지 않은 시스템 계정 확인
------------------------------------------------------------------------------
bin:x:1:1:bin:/bin:/sbin/nologin
daemon:x:2:2:daemon:/sbin:/sbin/nologin
adm:x:3:4:adm:/var/adm:/sbin/nologin
operator:x:11:0:operator:/root:/sbin/nologin
games:x:12:100:games:/usr/games:/sbin/nologin
nobody:x:65534:65534:Kernel Overflow User:/:/sbin/nologin
systemd-coredump:x:999:997:systemd Core Dumper:/:/sbin/nologin
</t>
    <phoneticPr fontId="12" type="noConversion"/>
  </si>
  <si>
    <t xml:space="preserve">
■ 기준: Session Timeout이 600초(10분) 이하로 설정되어 있는 경우 양호
■ 현황: 
☞ 현재 로그인 계정 TMOUT
------------------------------------------------
TMOUT=600
☞ TMOUT 설정 확인
① /etc/profile 파일
------------------------------------------------
TMOUT=600
export TMOUT
② /etc/csh.login 파일
------------------------------------------------
autologout 이 설정되어 있지 않습니다.
③ /etc/csh.cshrc 파일
------------------------------------------------
autologout 이 설정되어 있지 않습니다.
</t>
    <phoneticPr fontId="12" type="noConversion"/>
  </si>
  <si>
    <t xml:space="preserve">
■ 기준: PATH 환경변수에 “.” 이 맨 앞이나 중간에 포함되지 않은 경우 양호
■ 현황: 
☞ PATH 설정 확인
------------------------------------------------------------------------------
/root/.local/bin:/root/bin:/usr/local/bin:/usr/local/sbin:/usr/bin:/usr/sbin:/usr/java/jdk1.8.0_191/bin
</t>
    <phoneticPr fontId="12" type="noConversion"/>
  </si>
  <si>
    <t xml:space="preserve">
■ 기준: 소유자가 존재하지 않은 파일 및 디렉터리가 존재하지 않는 경우 양호
■ 현황: 
☞ 소유자가 존재하지 않는 파일 (소유자 =&gt; 파일위치: 경로)
------------------------------------------------------------------------------
------------------------------------------------------------------------------
소유자가 존재하지 않는 파일이 발견되지 않았습니다.
</t>
    <phoneticPr fontId="12" type="noConversion"/>
  </si>
  <si>
    <t xml:space="preserve">
■ 기준: /etc/shadow 파일의 소유자가 root이고, 권한이 400인 경우 양호
■ 현황: 
---------- 1 root root 1351 Oct  1 00:00 /etc/shadow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</si>
  <si>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</t>
    </r>
    <r>
      <rPr>
        <sz val="10"/>
        <rFont val="맑은 고딕"/>
        <family val="3"/>
        <charset val="129"/>
      </rPr>
      <t xml:space="preserve">
</t>
    </r>
    <r>
      <rPr>
        <sz val="10"/>
        <color rgb="FFFF0000"/>
        <rFont val="맑은 고딕"/>
        <family val="3"/>
        <charset val="129"/>
      </rPr>
      <t>-rw-r--r--</t>
    </r>
    <r>
      <rPr>
        <sz val="10"/>
        <rFont val="맑은 고딕"/>
        <family val="3"/>
        <charset val="129"/>
      </rPr>
      <t xml:space="preserve"> 1 root root 292 Sep 15 22:10 /etc/hosts
</t>
    </r>
    <phoneticPr fontId="12" type="noConversion"/>
  </si>
  <si>
    <t xml:space="preserve">
■ 기준: /etc/inetd.conf 파일의 소유자가 root이고, 권한이 600인 경우 양호
■ 현황: 
 /etc/inetd.conf 파일이 존재하지 않으므로 해당사항 없음
① /etc/xinetd.conf 파일
------------------------------------------------------------------------------
/etc/xinetd.conf 파일이 없습니다.
② /etc/xinetd.d/ 파일
------------------------------------------------------------------------------
/etc/xinetd.d 디렉터리가 없습니다.
③ /etc/inetd.conf 파일
------------------------------------------------------------------------------
/etc/inetd.conf 파일이 없습니다.
</t>
    <phoneticPr fontId="12" type="noConversion"/>
  </si>
  <si>
    <t>N/A</t>
    <phoneticPr fontId="12" type="noConversion"/>
  </si>
  <si>
    <t xml:space="preserve">
■ 기준: /etc/syslog.conf 파일의 소유자가 root(또는 bin, sys)이고, 권한이 640 이하인 경우 양호
■ 현황: 
-rw-r-----. 1 root root 3449 Mar  5  2025 /etc/rsyslog.conf
</t>
    <phoneticPr fontId="12" type="noConversion"/>
  </si>
  <si>
    <t xml:space="preserve">
■ 기준: /etc/services 파일의 소유자가 root(또는 bin, sys)이고, 권한이 644 이하인 경우 양호
■ 현황: 
-rw-r--r--. 1 root root 692252 Jun 23  2020 /etc/services
</t>
    <phoneticPr fontId="12" type="noConversion"/>
  </si>
  <si>
    <r>
      <t xml:space="preserve">
■ 기준: /etc/passwd 파일의 소유자가 root이고, 권한이 644 이하인 경우 양호
■ 현황: 
</t>
    </r>
    <r>
      <rPr>
        <sz val="10"/>
        <color theme="1"/>
        <rFont val="맑은 고딕"/>
        <family val="3"/>
        <charset val="129"/>
      </rPr>
      <t>-rw-r--r--</t>
    </r>
    <r>
      <rPr>
        <sz val="10"/>
        <rFont val="맑은 고딕"/>
        <family val="3"/>
        <charset val="129"/>
      </rPr>
      <t xml:space="preserve"> 1 root root 2082 Sep  8 11:45 /etc/passwd
</t>
    </r>
    <phoneticPr fontId="12" type="noConversion"/>
  </si>
  <si>
    <t xml:space="preserve">
■ 기준: 주요 파일의 권한에 SUID와 SGID에 대한 설정이 부여되어 있지 않은 경우 양호
■ 현황:
불필요한 SUID,SGID,Sticky bit 목록 [KISA 주요정보통신기반시설 취약점 진단 가이드 내 목록]
------------------------------------------------------------------------------
SUID,SGID,Sticky bit 설정 파일 (상위 10개)
------------------------------------------------------------------------------
-rwsr-xr-x. 1 root root 73864 Jul  3  2024 /usr/bin/chage
-rwsr-xr-x. 1 root root 78200 Jul  3  2024 /usr/bin/gpasswd
-rwsr-xr-x. 1 root root 36384 Jun 14  2024 /usr/bin/fusermount
-rwsr-xr-x. 1 root root 36384 Jun 18  2024 /usr/bin/fusermount3
-rwsr-xr-x. 1 root root 36288 Aug 22  2024 /usr/bin/umount
-rwsr-xr-x. 1 root root 48648 Aug 22  2024 /usr/bin/mount
-rwsr-x---. 1 root wheel 57112 Aug 22  2024 /usr/bin/su
-rwxr-sr-x. 1 root tty 23968 Aug 22  2024 /usr/bin/write
-rwsr-xr-x. 1 root root 32120 May 29  2024 /usr/bin/pkexec
-rwsr-xr-x. 1 root root 32648 Aug 11  2021 /usr/bin/passwd
 등 총 29개 파일 존재 (전체 목록은 스크립트 결과 파일 확인)
</t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</si>
  <si>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-rw-r--r--. 1 lgladmin lgladmin 141 Feb 16  2024 /home/lgladmin/.bash_profile
-rw-r--r--. 1 lgladmin lgladmin 492 Feb 16  2024 /home/lgladmin/.bashrc
-rw------- 1 lgladmin lgladmin 21 Mar  7  2025 /home/lgladmin/.bash_history
-rw-r--r--. 1 root root 100 Aug 11  2021 /root/.cshrc
-rw-r--r--. 1 root root 141 Aug 11  2021 /root/.bash_profile
-rw-r--r--. 1 root root 429 Aug 11  2021 /root/.bashrc
-rw------- 1 root root 21249 Oct 27 12:04 /root/.bash_history
</t>
    <phoneticPr fontId="12" type="noConversion"/>
  </si>
  <si>
    <t xml:space="preserve">
■ 기준: 시스템 중요 파일에 world writable 파일이 존재하지 않거나, 존재 시 설정 이유를 확인하고 있는 경우 양호
■ 현황: 
World Writable 파일 (상위 10개)
------------------------------------------------------------------------------
srwxrwxrwx : root : root : /var/lib/fireeye/xagtshare/__7dea7cf6_@.sock
drwxrwxrwt : root : root : /var/tmp
drwxrwxrwt : root : root : /var/tmp/systemd-private-8c571ad3c51f4080a183bbb9d861d4c4-dbus-broker.service-ptvrls/tmp
drwxrwxrwt : root : root : /var/tmp/systemd-private-8c571ad3c51f4080a183bbb9d861d4c4-chronyd.service-Jbut5j/tmp
drwxrwxrwt : root : root : /var/tmp/systemd-private-8c571ad3c51f4080a183bbb9d861d4c4-irqbalance.service-atc9Gf/tmp
drwxrwxrwt : root : root : /var/tmp/systemd-private-8c571ad3c51f4080a183bbb9d861d4c4-power-profiles-daemon.service-0r1KNs/tmp
drwxrwxrwt : root : root : /var/tmp/systemd-private-8c571ad3c51f4080a183bbb9d861d4c4-rtkit-daemon.service-Ebj04x/tmp
drwxrwxrwt : root : root : /var/tmp/systemd-private-8c571ad3c51f4080a183bbb9d861d4c4-switcheroo-control.service-xcKnIy/tmp
drwxrwxrwt : root : root : /var/tmp/systemd-private-8c571ad3c51f4080a183bbb9d861d4c4-systemd-logind.service-1AQA9u/tmp
drwxrwxrwt : root : root : /var/tmp/systemd-private-8c571ad3c51f4080a183bbb9d861d4c4-upower.service-8vuTZQ/tmp
 등 총 30개 파일 존재 (전체 목록은 스크립트 결과 파일  확인)
</t>
    <phoneticPr fontId="12" type="noConversion"/>
  </si>
  <si>
    <t xml:space="preserve">
■ 기준: dev에 대한 파일 점검 후 존재하지 않은 device 파일을 제거한 경우 양호
■ 현황: 
☞ dev 에 존재하지 않은 Device 파일이 발견되지 않았습니다.
</t>
    <phoneticPr fontId="12" type="noConversion"/>
  </si>
  <si>
    <t xml:space="preserve">
■ 기준: login, shell, exec 서비스를 사용하지 않거나, 사용 시 아래와 같은 설정이 적용된 경우 양호
1. /etc/hosts.equiv 및 $HOME/.rhosts 파일 소유자가 root 또는, 해당 계정인 경우
2. /etc/hosts.equiv 및 $HOME/.rhosts 파일 권한이 600 이하인 경우
3. /etc/hosts.equiv 및 $HOME/.rhosts 파일 설정에 ‘+’ 설정이 없는 경우
■ 현황: 
① /etc/services 파일에서 포트 확인
------------------------------------------------------------------------------
login   513/tcp
shell   514/tcp
exec    512/tcp
② 서비스 포트 활성화 여부 확인
------------------------------------------------------------------------------
☞ r-command Service Disable
③ /etc/hosts.equiv 파일 설정
------------------------------------------------------------------------------
/etc/hosts.equiv 파일이 없습니다.
④ 사용자 home directory .rhosts 설정 내용
------------------------------------------------------------------------------
.rhosts 파일이 없습니다.
</t>
    <phoneticPr fontId="12" type="noConversion"/>
  </si>
  <si>
    <t xml:space="preserve">
■ 기준: hosts.lpd 파일이 삭제되어 있거나 불가피하게 hosts.lpd파일을 사용할 시 파일의 소유자가 root이고 권한이 600인 경우 양호
■ 현황: 
☞ /etc/host.lpd 파일이 없습니다.(양호)
</t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</si>
  <si>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19 root root 275 Oct 27 14:30 /
drwxrwxr-x 4 lgllet appusr 133 Oct 27 13:10 /app/static/lglletApp
drwxrwxr-x 10 lglletAdmin appusr 269 Oct 23 11:00 /app/static/lglletAppAdmin
drwx------. 15 lgladmin lgladmin 4096 Oct 27 14:31 /home/lgladmin
dr-xr-x---. 17 root root 4096 Oct 27 14:31 /root
drwxr-xr-x. 2 root root 6 Jun 25  2024 /usr/games
drwx--x--x. 2 root root 6 Jul 10  2024 /usr/share/empty.sshd
drwxr-xr-x. 2 root root 6 Jun 25  2024 /var/adm
drwxr-xr-x. 2 root root 6 Jun 25  2024 /var/ftp
drwxr-x---. 2 chrony chrony 19 Oct 27 13:23 /var/lib/chrony
drwxr-xr-x. 4 colord colord 67 Mar  5  2025 /var/lib/colord
drwxr-xr-x. 2 root dnsmasq 6 Mar 15  2024 /var/lib/dnsmasq
drwxrwx--T. 5 gdm gdm 49 Mar  5  2025 /var/lib/gdm
drwxr-xr-x. 2 geoclue geoclue 6 Dec  1  2022 /var/lib/geoclue
drwx------. 2 setroubleshoot setroubleshoot 6 Aug  1  2023 /var/lib/setroubleshoot
drwxr-xr-x 2 avahi avahi 80 Sep  9 15:55 /var/run/avahi-daemon
drwxr-xr-x. 2 root root 6 Jun 25  2024 /var/spool/lpd
drwxrwxr-x. 2 root mail 55 Sep  5 17:20 /var/spool/mail</t>
    <phoneticPr fontId="12" type="noConversion"/>
  </si>
  <si>
    <t xml:space="preserve">
■ 기준: 홈 디렉토리가 존재하지 않는 계정이 발견되지 않는 경우 양호
■ 현황: 
☞ 홈 디렉터리가 존재하지 않은 계정
------------------------------------------------------------------------------
홈 디렉터리가 존재하지 않은 계정이 발견되지 않았습니다. (양호)
</t>
    <phoneticPr fontId="12" type="noConversion"/>
  </si>
  <si>
    <t xml:space="preserve">
■ 기준: finger 서비스가 비활성화 되어 있는 경우 양호
■ 현황: 
① /etc/services 파일에서 포트 확인
------------------------------------------------------------------------------
finger   79/tcp
② 서비스 포트 활성화 여부 확인
------------------------------------------------------------------------------
☞ Finger Service Disable
</t>
    <phoneticPr fontId="12" type="noConversion"/>
  </si>
  <si>
    <t xml:space="preserve">
■ 기준: 불필요한 r 계열 서비스가 비활성화 되어 있는 경우 양호
■ 현황: 
① /etc/services 파일에서 포트 확인
------------------------------------------------------------------------------
login   513/tcp
shell   514/tcp
exec    512/tcp
② 서비스 포트 활성화 여부 확인(서비스 중지시 결과 값 없음)
------------------------------------------------------------------------------
☞ r-commands Service Disable
</t>
    <phoneticPr fontId="12" type="noConversion"/>
  </si>
  <si>
    <t xml:space="preserve">
■ 기준: crontab 명령어 일반사용자 금지 및 cron 관련 파일 640 이하인 경우 양호
■ 현황: 
① cron.allow 파일 권한 확인
------------------------------------------------------------------------------
-rw------- 1 root root 0 Mar  5  2025 /etc/cron.allow
② cron.deny 파일 권한 확인
------------------------------------------------------------------------------
-rw-------. 1 root root 0 Mar  5  2025 /etc/cron.deny
③ /usr/bin/crontab 파일 권한 확인
------------------------------------------------------------------------------
-rwxr-x---. 1 root root 57296 Nov 30  2023 /usr/bin/crontab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</si>
  <si>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tcp   ESTAB      0      0                           [::ffff:124.243.74.192]:443         [::ffff:39.113.200.107]:7228          
tcp   LISTEN     0      4096                                      127.0.0.1:19091                       0.0.0.0:*
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</si>
  <si>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71       2  0 Sep09 ?        00:00:02 [kworker/3:1H-kblockd]
root         121       2  0 Sep09 ?        00:00:03 [kworker/2:1H-kblockd]
root         288       2  0 Sep09 ?        00:00:01 [kworker/0:1H-kblockd]
root         292       2  0 Sep09 ?        00:00:07 [kworker/1:1H-kblockd]
root         615       2  0 Sep09 ?        00:00:00 [kworker/0:2H-kblockd]
</t>
    <phoneticPr fontId="12" type="noConversion"/>
  </si>
  <si>
    <t xml:space="preserve">
■ 기준: 불필요한 NFS 서비스를 사용하지 않거나, 불가피하게 사용 시 Everyone 공유를 제한한 경우 양호
■ 현황: 
① NFS Server Daemon(nfsd)확인
------------------------------------------------------------------------------
☞ NFS Service Disable
② /etc/exports 파일 설정
------------------------------------------------------------------------------
설정 내용이 없습니다.
</t>
    <phoneticPr fontId="12" type="noConversion"/>
  </si>
  <si>
    <t xml:space="preserve">
■ 기준: automountd 서비스가 비활성화 되어 있는 경우 양호
■ 현황: 
① Automountd Daemon 확인
------------------------------------------------------------------------------
☞ Automountd Daemon Disable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</si>
  <si>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   990       1  0 Sep09 ?        00:00:00 /usr/bin/python3 -s /usr/sbin/firewalld --nofork --nopid
결과 값이 존재하지 않으면 양호.
</t>
    <phoneticPr fontId="12" type="noConversion"/>
  </si>
  <si>
    <t xml:space="preserve">
■ 기준: NIS 서비스가 비활성화 되어 있거나, 필요 시 NIS+를 사용하는 경우 양호
■ 현황: 
☞ NIS, NIS+ Service Disable
</t>
    <phoneticPr fontId="12" type="noConversion"/>
  </si>
  <si>
    <t xml:space="preserve">
■ 기준: tftp, talk, ntalk 서비스가 비활성화 되어 있는 경우 양호
■ 현황: 
① /etc/services 파일에서 포트 확인
------------------------------------------------------------------------------
tftp   69/udp
talk   517/udp
ntalk  518/udp
② 서비스 포트 활성화 여부 확인
------------------------------------------------------------------------------
☞ tftp, talk, ntalk Service Disable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</si>
  <si>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root       51688  0.0  0.0   3332  1792 pts/0    S+   14:32   0:00 grep ftp
④ Anonymous FTP 설정 확인
------------------------------------------------------------------------------
● ProFTP, 기본FTP 설정:
ftp:x:14:50:FTP User:/var/ftp:/sbin/nologin</t>
    <phoneticPr fontId="12" type="noConversion"/>
  </si>
  <si>
    <t xml:space="preserve">
■ 기준: SMTP 서비스를 사용하지 않거나 릴레이 제한이 설정되어 있는 경우 양호
■ 현황: 
① /etc/services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smtpd_relay_restrictions = permit_mynetworks, permit_sasl_authenticated, reject_unauth_destination 설정 확인
------------------------------------------------------------------------------
/etc/postfix/main.cf 파일이 없습니다.
⑤ postfix 활성화 시 mynetworks 설정 확인 (mynetworks에 허용할 IP대역 설정여부 확인)
------------------------------------------------------------------------------
/etc/postfix/main.cf 파일이 없습니다.
⑥ postfix 활성화 시 SASL 설정 확인
아래에서 smtpd_sasl_auth_enable = yes / smtpd_sasl_security_options = noanonymous / smtpd_sasl_local_domain =  / broken_sasl_auth_clients = yes 설정확인)
------------------------------------------------------------------------------
/etc/postfix/main.cf 파일이 없습니다.
</t>
    <phoneticPr fontId="12" type="noConversion"/>
  </si>
  <si>
    <t xml:space="preserve">
■ 기준: SMTP 서비스 미사용 또는, 일반 사용자의 Sendmail 실행 방지가 설정된 경우 양호
■ 현황: 
① /etc/mail/services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authorized_submit_users 설정 확인
------------------------------------------------------------------------------
/etc/postfix/main.cf 파일이 없습니다.
</t>
    <phoneticPr fontId="12" type="noConversion"/>
  </si>
  <si>
    <t xml:space="preserve">
■ 기준: DNS 서비스를 사용하지 않거나 주기적으로 패치를 관리하고 있는 경우
■ 현황: 
☞ DNS Service Disable
</t>
    <phoneticPr fontId="12" type="noConversion"/>
  </si>
  <si>
    <t xml:space="preserve">
■ 기준: DNS 서비스 미사용 또는, Zone Transfer를 허가된 사용자에게만 허용한 경우 양호
■ 현황: 
① DNS 프로세스 확인 
------------------------------------------------------------------------------
☞ DNS Service Disable
② /etc/named.conf 파일의 allow-transfer 확인
------------------------------------------------------------------------------
/etc/named.conf 파일이 없습니다.
③ /etc/named.boot 파일의 xfrnets 확인
------------------------------------------------------------------------------
/etc/named.boot 파일이 없습니다.
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</si>
  <si>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1095       1  0 Sep09 ?        00:00:00 sshd: /usr/sbin/sshd -D [listener] 0 of 10-100 startups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 0      128                                         0.0.0.0:22                          0.0.0.0:*             
tcp   LISTEN     0      128 
</t>
    <phoneticPr fontId="12" type="noConversion"/>
  </si>
  <si>
    <t xml:space="preserve">
■ 기준: FTP 서비스가 비활성화 되어 있는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</t>
    <phoneticPr fontId="12" type="noConversion"/>
  </si>
  <si>
    <t xml:space="preserve">
■ 기준: ftp 계정에 /bin/false 쉘이 부여되어 있는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 계정 쉘 확인(ftp 계정에 false 또는 nologin 설정시 양호)
------------------------------------------------------------------------------
ftp:x:14:50:FTP User:/var/ftp:/sbin/nologin
</t>
    <phoneticPr fontId="12" type="noConversion"/>
  </si>
  <si>
    <t xml:space="preserve">
■ 기준: ftpusers 파일의 소유자가 root이고, 권한이 640 이하인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ftpusers 파일 소유자 및 권한 확인
------------------------------------------------------------------------------
ftpusers 파일을 찾을 수 없습니다. (FTP 서비스 동작 시 취약)
</t>
    <phoneticPr fontId="12" type="noConversion"/>
  </si>
  <si>
    <t xml:space="preserve">
■ 기준: FTP 서비스가 비활성화 되어 있거나, 활성화 시 root 계정 접속을 차단한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ftpusers 파일 설정 확인
------------------------------------------------------------------------------
ftpusers 파일을 찾을 수 없습니다. (FTP 서비스 동작 시 취약)
</t>
    <phoneticPr fontId="12" type="noConversion"/>
  </si>
  <si>
    <t xml:space="preserve">
■ 기준: at 명령어 일반사용자 금지 및 at 관련 파일 640 이하인 경우 양호
■ 현황: 
① at.allow 파일 권한 확인
------------------------------------------------------------------------------
-rw------- 1 root root 0 Mar  5  2025 /etc/at.allow
② at.deny 파일 권한 확인
------------------------------------------------------------------------------
-rw-------. 1 root root 1 Mar  5  2025 /etc/at.deny
③ /usr/bin/at 파일 권한 확인
------------------------------------------------------------------------------
-rwxr-x---. 1 root root 57928 Apr  4  2022 /usr/bin/at
</t>
    <phoneticPr fontId="12" type="noConversion"/>
  </si>
  <si>
    <t xml:space="preserve">
■ 기준: SNMP 서비스를 사용하지 않는 경우 양호
■ 현황: 
☞ SNMP Service Disable
</t>
    <phoneticPr fontId="12" type="noConversion"/>
  </si>
  <si>
    <t xml:space="preserve">
■ 기준: SNMP Community 이름이 public, private 이 아닌 경우 양호
■ 현황: 
SNMP 서비스가 비활성화 되어 있으므로 해당사항 없음
① SNMP 서비스 활성화 여부 확인(UDP 161)
------------------------------------------------------------------------------
☞ SNMP Service Disable
② SNMP Community String 설정 값
------------------------------------------------------------------------------
snmpd.conf 파일이 없습니다.
</t>
    <phoneticPr fontId="12" type="noConversion"/>
  </si>
  <si>
    <t xml:space="preserve">
■ 기준: 서버 및 Telnet, FTP, SMTP, DNS 서비스에 로그온 메시지가 설정되어 있는 경우 양호
■ 현황: 
① /etc/motd 파일 설정: 
------------------------------------------------------------------------------
********************** W A R N I N G ! ************************
LOTTE GLOBAL LOGISTICS had access equipment and assets,
allowing users access to the system administrator has access.
***************************************************************
② /etc/issue.net 파일 설정: 
------------------------------------------------------------------------------
● /etc/services 파일에서 포트 확인
-------------------------------------------------------------
telnet   23/tcp
● 서비스 포트 활성화 여부 확인
-------------------------------------------------------------
☞ Telnet Service Disable
● /etc/issue.net 파일 설정:
-------------------------------------------------------------
warning
③ sshd_config 파일 설정: (issue.net 혹은 issue파일에 설정한 후 sshd_config에 적용해야함)
------------------------------------------------------------------------------
</t>
    <phoneticPr fontId="12" type="noConversion"/>
  </si>
  <si>
    <t xml:space="preserve">
■ 기준: NFS 접근제어 설정파일의 소유자가 root 이고, 권한이 644 이하인 경우
■ 현황: 
NFS 서비스가 비활성화되어 있으므로 해당사항 없음
① NFS Server Daemon(nfsd)확인
------------------------------------------------------------------------------
☞ NFS Service Disable
② /etc/exports 파일 권한 설정
------------------------------------------------------------------------------
-rw-r--r--. 1 root root 0 Jun 23  2020 /etc/exports
</t>
    <phoneticPr fontId="12" type="noConversion"/>
  </si>
  <si>
    <t xml:space="preserve">
■ 기준: SMTP 서비스 미사용 또는, noexpn, novrfy 옵션이 설정되어 있는 경우 양호
■ 현황: 
① sendmail 프로세스 확인
------------------------------------------------------------------------------
☞ Sendmail Service Disable
U-70 END
[참고]
/etc/services 파일에서 포트 확인
------------------------------------------------------------------------------
smtp   25/tcp
서비스 포트 활성화 여부 확인
------------------------------------------------------------------------------
☞ Sendmail Service Disable
</t>
    <phoneticPr fontId="12" type="noConversion"/>
  </si>
  <si>
    <t xml:space="preserve">
■ 기준: ServerTokens Prod, ServerSignature Off로 설정되어 있는 경우 양호
■ 현황: 
☞ /opt/httpd_2463/conf/httpd.conf 파일 설정 확인
------------------------------------------------------------------------------
ServerTokens Prod
ServerSignature Off
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</si>
  <si>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1721       1  0 Sep09 ?        00:00:42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                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④ 50-default.conf 설정 확인(Ubuntu)
------------------------------------------------------------------------------
/etc/rsyslog.d/50-default.conf 파일이 없습니다.
</t>
    <phoneticPr fontId="12" type="noConversion"/>
  </si>
  <si>
    <r>
      <t xml:space="preserve">
■ 기준: 원격 서비스를 사용하지 않거나, 사용 시 root 직접 접속을 차단한 경우 양호
■ 현황:
</t>
    </r>
    <r>
      <rPr>
        <sz val="10"/>
        <color rgb="FFFF0000"/>
        <rFont val="맑은 고딕"/>
        <family val="3"/>
        <charset val="129"/>
      </rPr>
      <t>원격 서버스를 사용하고 있으나, root 직접 접속을 차단하고 있지 않으므로 취약</t>
    </r>
    <r>
      <rPr>
        <sz val="10"/>
        <rFont val="맑은 고딕"/>
        <family val="3"/>
        <charset val="129"/>
      </rPr>
      <t xml:space="preserve">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 0      128                                               0.0.0.0:22                          0.0.0.0:*              
tcp   LISTEN     0      128                                                  [::]:22                             [::]:* 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#PermitRootLogin no
</t>
    </r>
    <r>
      <rPr>
        <sz val="10"/>
        <color rgb="FFFF0000"/>
        <rFont val="맑은 고딕"/>
        <family val="3"/>
        <charset val="129"/>
      </rPr>
      <t>PermitRootLogin yes</t>
    </r>
    <r>
      <rPr>
        <sz val="10"/>
        <rFont val="맑은 고딕"/>
        <family val="3"/>
        <charset val="129"/>
      </rPr>
      <t xml:space="preserve">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/r>
    <phoneticPr fontId="12" type="noConversion"/>
  </si>
  <si>
    <r>
      <t xml:space="preserve">
■ 기준: 계정 잠금 임계값이 10 이하의 값으로 설정되어 있는 경우 양호
■ 현황:
</t>
    </r>
    <r>
      <rPr>
        <sz val="10"/>
        <color rgb="FFFF0000"/>
        <rFont val="맑은 고딕"/>
        <family val="3"/>
        <charset val="129"/>
      </rPr>
      <t xml:space="preserve">계정 잠금 임계값을 설정하고 있지 않으므로 취약
</t>
    </r>
    <r>
      <rPr>
        <sz val="10"/>
        <rFont val="맑은 고딕"/>
        <family val="3"/>
        <charset val="129"/>
      </rPr>
      <t xml:space="preserve">
☞ /etc/pam.d/system-auth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sufficient                                   pam_fprintd.so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☞ /etc/pam.d/password-auth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</t>
    </r>
    <phoneticPr fontId="12" type="noConversion"/>
  </si>
  <si>
    <t xml:space="preserve">
■ 기준: PATH 환경변수에 “.” 이 맨 앞이나 중간에 포함되지 않은 경우 양호
■ 현황: 
☞ PATH 설정 확인
------------------------------------------------------------------------------
/grid/app/19c/crs_1/bin:/root/.local/bin:/root/bin:/usr/local/bin:/usr/local/sbin:/usr/bin:/usr/sbin:/usr/java/jdk1.8.0_191/bin:/grid/app/19c/crs_1/bin:/oracle/app/oracle/product/19c/dbhome_1/bin
</t>
    <phoneticPr fontId="12" type="noConversion"/>
  </si>
  <si>
    <t xml:space="preserve">
■ 기준: /etc/passwd 파일의 소유자가 root이고, 권한이 644 이하인 경우 양호
■ 현황: 
-rw-r--r-- 1 root root 2215 Oct 20 10:21 /etc/passwd
</t>
    <phoneticPr fontId="12" type="noConversion"/>
  </si>
  <si>
    <t xml:space="preserve">
■ 기준: /etc/shadow 파일의 소유자가 root이고, 권한이 400인 경우 양호
■ 현황: 
---------- 1 root root 1518 Jun 11 10:08 /etc/shadow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</si>
  <si>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</t>
    </r>
    <r>
      <rPr>
        <sz val="10"/>
        <rFont val="맑은 고딕"/>
        <family val="3"/>
        <charset val="129"/>
      </rPr>
      <t xml:space="preserve">
</t>
    </r>
    <r>
      <rPr>
        <sz val="10"/>
        <color rgb="FFFF0000"/>
        <rFont val="맑은 고딕"/>
        <family val="3"/>
        <charset val="129"/>
      </rPr>
      <t>-rw-r--r--</t>
    </r>
    <r>
      <rPr>
        <sz val="10"/>
        <rFont val="맑은 고딕"/>
        <family val="3"/>
        <charset val="129"/>
      </rPr>
      <t xml:space="preserve"> 1 root root 197 Jun 10 14:51 /etc/hosts
</t>
    </r>
    <phoneticPr fontId="12" type="noConversion"/>
  </si>
  <si>
    <t xml:space="preserve">
■ 기준: /etc/syslog.conf 파일의 소유자가 root(또는 bin, sys)이고, 권한이 640 이하인 경우 양호
■ 현황: 
-rw-r-----. 1 root root 3592 Jun 10 16:34 /etc/rsyslog.conf
</t>
    <phoneticPr fontId="12" type="noConversion"/>
  </si>
  <si>
    <t xml:space="preserve">
■ 기준: 주요 파일의 권한에 SUID와 SGID에 대한 설정이 부여되어 있지 않은 경우 양호
■ 현황:
불필요한 SUID,SGID,Sticky bit 목록 [KISA 주요정보통신기반시설 취약점 진단 가이드 내 목록]
------------------------------------------------------------------------------
SUID,SGID,Sticky bit 설정 파일 (상위 10개)
------------------------------------------------------------------------------
-rwsr-xr-x. 1 root root 73864 Jul  3  2024 /usr/bin/chage
-rwsr-xr-x. 1 root root 78200 Jul  3  2024 /usr/bin/gpasswd
-rwsr-xr-x. 1 root root 36384 Jun 14  2024 /usr/bin/fusermount
-rwsr-xr-x. 1 root root 36384 Jun 18  2024 /usr/bin/fusermount3
-rwsr-xr-x. 1 root root 36288 Aug 22  2024 /usr/bin/umount
-rwsr-xr-x. 1 root root 48648 Aug 22  2024 /usr/bin/mount
-rwsr-x---. 1 root wheel 57112 Aug 22  2024 /usr/bin/su
-rwxr-sr-x. 1 root tty 23968 Aug 22  2024 /usr/bin/write
-rwsr-xr-x. 1 root root 32120 May 29  2024 /usr/bin/pkexec
-rwsr-xr-x. 1 root root 32648 Aug 11  2021 /usr/bin/passwd
 등 총 31개 파일 존재 (전체 목록은 스크립트 결과 파일 확인)
</t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</si>
  <si>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-rw-r--r-- 1 grid dba 633 Mar 12  2025 /home/grid/.bash_profile
-rw-r--r-- 1 grid dba 492 Feb 16  2024 /home/grid/.bashrc
-rw------- 1 grid dba 4100 Sep  5 14:20 /home/grid/.bash_history
-rw-r--r--. 1 lgladmin lgladmin 141 Feb 16  2024 /home/lgladmin/.bash_profile
-rw-r--r--. 1 lgladmin lgladmin 492 Feb 16  2024 /home/lgladmin/.bashrc
-rw------- 1 lgladmin lgladmin 108 Oct 16 16:34 /home/lgladmin/.bash_history
-rw-r--r-- 1 maxgauge dba 721 Oct 20 10:22 /home/maxgauge/.bash_profile
-rw-r--r-- 1 maxgauge dba 492 Feb 16  2024 /home/maxgauge/.bashrc
-rw------- 1 maxgauge dba 1146 Oct 20 10:45 /home/maxgauge/.bash_history
-rw-r--r-- 1 oracle dba 715 Jun 11 10:17 /home/oracle/.bash_profile
-rw-r--r-- 1 oracle dba 492 Feb 16  2024 /home/oracle/.bashrc
-rw------- 1 oracle dba 9906 Sep 19 17:24 /home/oracle/.bash_history
-rw-r--r--. 1 root root 100 Aug 11  2021 /root/.cshrc
-rw-r--r-- 1 root root 481 Jun 10 16:23 /root/.bash_profile
-rw-r--r--. 1 root root 429 Aug 11  2021 /root/.bashrc
-rw------- 1 root root 15098 Oct 27 12:04 /root/.bash_history
</t>
    <phoneticPr fontId="12" type="noConversion"/>
  </si>
  <si>
    <r>
      <t xml:space="preserve">
■ 기준: dev에 대한 파일 점검 후 존재하지 않은 device 파일을 제거한 경우 양호
■ 현황: 
</t>
    </r>
    <r>
      <rPr>
        <sz val="10"/>
        <color rgb="FFFF0000"/>
        <rFont val="맑은 고딕"/>
        <family val="3"/>
        <charset val="129"/>
      </rPr>
      <t xml:space="preserve">
dev에 존재하지 않은 device파일이 존재하므로 취약
</t>
    </r>
    <r>
      <rPr>
        <sz val="10"/>
        <rFont val="맑은 고딕"/>
        <family val="3"/>
        <charset val="129"/>
      </rPr>
      <t xml:space="preserve">
-rw------- 1 grid dba 0 Sep 11 09:07 /dev/shm/ora_+ASM_1837325092_1_468
-rw------- 1 grid dba 0 Sep 11 09:07 /dev/shm/ora_+ASM_1837325092_1_467
-rw------- 1 grid dba 0 Sep 11 09:07 /dev/shm/ora_+ASM_1837325092_1_466
-rw------- 1 grid dba 0 Sep 11 09:07 /dev/shm/ora_+ASM_1837325092_1_465
-rw------- 1 grid dba 0 Sep 11 09:07 /dev/shm/ora_+ASM_1837325092_1_464
-rw------- 1 grid dba 0 Sep 11 09:07 /dev/shm/ora_+ASM_1837325092_1_463
-rw------- 1 grid dba 0 Sep 11 09:07 /dev/shm/ora_+ASM_1837325092_1_462
-rw------- 1 grid dba 0 Sep 11 09:07 /dev/shm/ora_+ASM_1837325092_1_461
-rw------- 1 grid dba 0 Sep 11 09:07 /dev/shm/ora_+ASM_1837325092_1_460
-rw------- 1 grid dba 0 Sep 11 09:07 /dev/shm/ora_+ASM_1837325092_1_459
-rw------- 1 grid dba 0 Sep 11 09:07 /dev/shm/ora_+ASM_1837325092_1_458
-rw------- 1 grid dba 0 Sep 11 09:07 /dev/shm/ora_+ASM_1837325092_1_457
-rw------- 1 grid dba 0 Sep 11 09:07 /dev/shm/ora_+ASM_1837325092_1_456
-rw------- 1 grid dba 0 Sep 11 09:07 /dev/shm/ora_+ASM_1837325092_1_455
-rw------- 1 grid dba 0 Sep 11 09:07 /dev/shm/ora_+ASM_1837325092_1_454
-rw------- 1 grid dba 0 Sep 11 09:07 /dev/shm/ora_+ASM_1837325092_1_453
-rw------- 1 grid dba 0 Sep 11 09:07 /dev/shm/ora_+ASM_1837325092_1_452
-rw------- 1 grid dba 0 Sep 11 09:07 /dev/shm/ora_+ASM_1837325092_1_451
-rw------- 1 grid dba 0 Sep 11 09:07 /dev/shm/ora_+ASM_1837325092_1_450
-rw------- 1 grid dba 0 Sep 11 09:07 /dev/shm/ora_+ASM_1837325092_1_449
-rw------- 1 grid dba 0 Sep 11 09:07 /dev/shm/ora_+ASM_1837325092_1_448
-rw------- 1 grid dba 0 Sep 11 09:07 /dev/shm/ora_+ASM_1837325092_1_447
-rw------- 1 grid dba 0 Sep 11 09:07 /dev/shm/ora_+ASM_1837325092_1_446
-rw------- 1 grid dba 0 Sep 11 09:07 /dev/shm/ora_+ASM_1837325092_1_445
-rw------- 1 grid dba 0 Sep 11 09:07 /dev/shm/ora_+ASM_1837325092_1_444
-rw------- 1 grid dba 0 Sep 11 09:07 /dev/shm/ora_+ASM_1837325092_1_443
-rw------- 1 grid dba 0 Sep 11 09:07 /dev/shm/ora_+ASM_1837325092_1_442
-rw------- 1 grid dba 0 Sep 11 09:07 /dev/shm/ora_+ASM_1837325092_1_441
-rw------- 1 grid dba 0 Sep 11 09:07 /dev/shm/ora_+ASM_1837325092_1_440
-rw------- 1 grid dba 0 Sep 11 09:07 /dev/shm/ora_+ASM_1837325092_1_439
-rw------- 1 grid dba 0 Sep 11 09:07 /dev/shm/ora_+ASM_1837325092_1_438
-rw------- 1 grid dba 0 Sep 11 09:07 /dev/shm/ora_+ASM_1837325092_1_437
-rw------- 1 grid dba 0 Sep 11 09:07 /dev/shm/ora_+ASM_1837325092_1_436
-rw------- 1 grid dba 0 Sep 11 09:07 /dev/shm/ora_+ASM_1837325092_1_435
-rw------- 1 grid dba 0 Sep 11 09:07 /dev/shm/ora_+ASM_1837325092_1_434
-rw------- 1 grid dba 0 Sep 11 09:07 /dev/shm/ora_+ASM_1837325092_1_433
-rw------- 1 grid dba 0 Sep 11 09:07 /dev/shm/ora_+ASM_1837325092_1_432
-rw------- 1 grid dba 0 Sep 11 09:07 /dev/shm/ora_+ASM_1837325092_1_431
-rw------- 1 grid dba 0 Sep 11 09:07 /dev/shm/ora_+ASM_1837325092_1_430
-rw------- 1 grid dba 0 Sep 11 09:07 /dev/shm/ora_+ASM_1837325092_1_429
-rw------- 1 grid dba 0 Sep 11 09:07 /dev/shm/ora_+ASM_1837325092_1_428
-rw------- 1 grid dba 0 Sep 11 09:07 /dev/shm/ora_+ASM_1837325092_1_427
-rw------- 1 grid dba 0 Sep 11 09:07 /dev/shm/ora_+ASM_1837325092_1_426
-rw------- 1 grid dba 0 Sep 11 09:07 /dev/shm/ora_+ASM_1837325092_1_425
-rw------- 1 grid dba 0 Sep 11 09:07 /dev/shm/ora_+ASM_1837325092_1_424
-rw------- 1 grid dba 0 Sep 11 09:07 /dev/shm/ora_+ASM_1837325092_1_423
-rw------- 1 grid dba 0 Sep 11 09:07 /dev/shm/ora_+ASM_1837325092_1_422
-rw------- 1 grid dba 0 Sep 11 09:07 /dev/shm/ora_+ASM_1837325092_1_421
-rw------- 1 grid dba 0 Sep 11 09:07 /dev/shm/ora_+ASM_1837325092_1_420
-rw------- 1 grid dba 0 Sep 11 09:07 /dev/shm/ora_+ASM_1837325092_1_419
-rw------- 1 grid dba 0 Sep 11 09:07 /dev/shm/ora_+ASM_1837325092_1_418
-rw------- 1 grid dba 0 Sep 11 09:07 /dev/shm/ora_+ASM_1837325092_1_417
-rw------- 1 grid dba 0 Sep 11 09:07 /dev/shm/ora_+ASM_1837325092_1_416
-rw------- 1 grid dba 0 Sep 11 09:07 /dev/shm/ora_+ASM_1837325092_1_415
-rw------- 1 grid dba 0 Sep 11 09:07 /dev/shm/ora_+ASM_1837325092_1_414
-rw------- 1 grid dba 0 Sep 11 09:07 /dev/shm/ora_+ASM_1837325092_1_413
-rw------- 1 grid dba 0 Sep 11 09:07 /dev/shm/ora_+ASM_1837325092_1_412
-rw------- 1 grid dba 0 Sep 11 09:07 /dev/shm/ora_+ASM_1837325092_1_411
-rw------- 1 grid dba 0 Sep 11 09:07 /dev/shm/ora_+ASM_1837325092_1_410
-rw------- 1 grid dba 0 Sep 11 09:07 /dev/shm/ora_+ASM_1837325092_1_409
-rw------- 1 grid dba 0 Sep 11 09:07 /dev/shm/ora_+ASM_1837325092_1_408
-rw------- 1 grid dba 0 Sep 11 09:07 /dev/shm/ora_+ASM_1837325092_1_407
-rw------- 1 grid dba 0 Sep 11 09:07 /dev/shm/ora_+ASM_1837325092_1_406
-rw------- 1 grid dba 0 Sep 11 09:07 /dev/shm/ora_+ASM_1837325092_1_405
-rw------- 1 grid dba 0 Sep 11 09:07 /dev/shm/ora_+ASM_1837325092_1_404
-rw------- 1 grid dba 0 Sep 11 09:07 /dev/shm/ora_+ASM_1837325092_1_403
-rw------- 1 grid dba 0 Sep 11 09:07 /dev/shm/ora_+ASM_1837325092_1_402
-rw------- 1 grid dba 0 Sep 11 09:07 /dev/shm/ora_+ASM_1837325092_1_401
-rw------- 1 grid dba 0 Sep 11 09:07 /dev/shm/ora_+ASM_1837325092_1_400
-rw------- 1 grid dba 0 Sep 11 09:07 /dev/shm/ora_+ASM_1837325092_1_399
-rw------- 1 grid dba 0 Sep 11 09:07 /dev/shm/ora_+ASM_1837325092_1_398
-rw------- 1 grid dba 0 Sep 11 09:07 /dev/shm/ora_+ASM_1837325092_1_397
-rw------- 1 grid dba 0 Sep 11 09:07 /dev/shm/ora_+ASM_1837325092_1_396
-rw------- 1 grid dba 0 Sep 11 09:07 /dev/shm/ora_+ASM_1837325092_1_395
-rw------- 1 grid dba 0 Sep 11 09:07 /dev/shm/ora_+ASM_1837325092_1_394
-rw------- 1 grid dba 0 Sep 11 09:07 /dev/shm/ora_+ASM_1837325092_1_393
-rw------- 1 grid dba 0 Sep 11 09:07 /dev/shm/ora_+ASM_1837325092_1_392
-rw------- 1 grid dba 0 Sep 11 09:07 /dev/shm/ora_+ASM_1837325092_1_391
-rw------- 1 grid dba 0 Sep 11 09:07 /dev/shm/ora_+ASM_1837325092_1_390
-rw------- 1 grid dba 0 Sep 11 09:07 /dev/shm/ora_+ASM_1837325092_1_389
-rw------- 1 grid dba 0 Sep 11 09:07 /dev/shm/ora_+ASM_1837325092_1_388
-rw------- 1 grid dba 0 Sep 11 09:07 /dev/shm/ora_+ASM_1837325092_1_387
-rw------- 1 grid dba 0 Sep 11 09:07 /dev/shm/ora_+ASM_1837325092_1_386
-rw------- 1 grid dba 0 Sep 11 09:07 /dev/shm/ora_+ASM_1837325092_1_385
-rw------- 1 grid dba 0 Sep 11 09:07 /dev/shm/ora_+ASM_1837325092_1_384
-rw------- 1 grid dba 0 Sep 11 09:07 /dev/shm/ora_+ASM_1837325092_1_383
-rw------- 1 grid dba 0 Sep 11 09:07 /dev/shm/ora_+ASM_1837325092_1_382
-rw------- 1 grid dba 0 Sep 11 09:07 /dev/shm/ora_+ASM_1837325092_1_381
-rw------- 1 grid dba 0 Sep 11 09:07 /dev/shm/ora_+ASM_1837325092_1_380
-rw------- 1 grid dba 0 Sep 11 09:07 /dev/shm/ora_+ASM_1837325092_1_379
-rw------- 1 grid dba 0 Sep 11 09:07 /dev/shm/ora_+ASM_1837325092_1_378
-rw------- 1 grid dba 0 Sep 11 09:07 /dev/shm/ora_+ASM_1837325092_1_377
-rw------- 1 grid dba 0 Sep 11 09:07 /dev/shm/ora_+ASM_1837325092_1_376
-rw------- 1 grid dba 0 Sep 11 09:07 /dev/shm/ora_+ASM_1837325092_1_375
-rw------- 1 grid dba 0 Sep 11 09:07 /dev/shm/ora_+ASM_1837325092_1_374
-rw------- 1 grid dba 0 Sep 11 09:07 /dev/shm/ora_+ASM_1837325092_1_373
-rw------- 1 grid dba 0 Sep 11 09:07 /dev/shm/ora_+ASM_1837325092_1_372
-rw------- 1 grid dba 0 Sep 11 09:07 /dev/shm/ora_+ASM_1837325092_1_371
-rw------- 1 grid dba 0 Sep 11 09:07 /dev/shm/ora_+ASM_1837325092_1_370
-rw------- 1 grid dba 0 Sep 11 09:07 /dev/shm/ora_+ASM_1837325092_1_369
-rw------- 1 grid dba 0 Sep 11 09:07 /dev/shm/ora_+ASM_1837325092_1_368
-rw------- 1 grid dba 0 Sep 11 09:07 /dev/shm/ora_+ASM_1837325092_1_367
-rw------- 1 grid dba 0 Sep 11 09:07 /dev/shm/ora_+ASM_1837325092_1_366
-rw------- 1 grid dba 0 Sep 11 09:07 /dev/shm/ora_+ASM_1837325092_1_365
-rw------- 1 grid dba 0 Sep 11 09:07 /dev/shm/ora_+ASM_1837325092_1_364
-rw------- 1 grid dba 0 Sep 11 09:07 /dev/shm/ora_+ASM_1837325092_1_363
-rw------- 1 grid dba 0 Sep 11 09:07 /dev/shm/ora_+ASM_1837325092_1_362
-rw------- 1 grid dba 0 Sep 11 09:07 /dev/shm/ora_+ASM_1837325092_1_361
-rw------- 1 grid dba 0 Sep 11 09:07 /dev/shm/ora_+ASM_1837325092_1_360
-rw------- 1 grid dba 0 Sep 11 09:07 /dev/shm/ora_+ASM_1837325092_1_359
-rw------- 1 grid dba 0 Sep 11 09:07 /dev/shm/ora_+ASM_1837325092_1_358
-rw------- 1 grid dba 0 Sep 11 09:07 /dev/shm/ora_+ASM_1837325092_1_357
-rw------- 1 grid dba 0 Sep 11 09:07 /dev/shm/ora_+ASM_1837325092_1_356
-rw------- 1 grid dba 0 Sep 11 09:07 /dev/shm/ora_+ASM_1837325092_1_355
-rw------- 1 grid dba 0 Sep 11 09:07 /dev/shm/ora_+ASM_1837325092_1_354
-rw------- 1 grid dba 0 Sep 11 09:07 /dev/shm/ora_+ASM_1837325092_1_353
-rw------- 1 grid dba 0 Sep 11 09:07 /dev/shm/ora_+ASM_1837325092_1_352
-rw------- 1 grid dba 0 Sep 11 09:07 /dev/shm/ora_+ASM_1837325092_1_351
-rw------- 1 grid dba 0 Sep 11 09:07 /dev/shm/ora_+ASM_1837325092_1_350
-rw------- 1 grid dba 0 Sep 11 09:07 /dev/shm/ora_+ASM_1837325092_1_349
-rw------- 1 grid dba 0 Sep 11 09:07 /dev/shm/ora_+ASM_1837325092_1_348
-rw------- 1 grid dba 0 Sep 11 09:07 /dev/shm/ora_+ASM_1837325092_1_347
-rw------- 1 grid dba 0 Sep 11 09:07 /dev/shm/ora_+ASM_1837325092_1_346
-rw------- 1 grid dba 0 Sep 11 09:07 /dev/shm/ora_+ASM_1837325092_1_345
-rw------- 1 grid dba 0 Sep 11 09:07 /dev/shm/ora_+ASM_1837325092_1_344
-rw------- 1 grid dba 0 Sep 11 09:07 /dev/shm/ora_+ASM_1837325092_1_343
-rw------- 1 grid dba 0 Sep 11 09:07 /dev/shm/ora_+ASM_1837325092_1_342
-rw------- 1 grid dba 0 Sep 11 09:07 /dev/shm/ora_+ASM_1837325092_1_341
-rw------- 1 grid dba 0 Sep 11 09:07 /dev/shm/ora_+ASM_1837325092_1_340
-rw------- 1 grid dba 0 Sep 11 09:07 /dev/shm/ora_+ASM_1837325092_1_339
-rw------- 1 grid dba 0 Sep 11 09:07 /dev/shm/ora_+ASM_1837325092_1_338
-rw------- 1 grid dba 0 Sep 11 09:07 /dev/shm/ora_+ASM_1837325092_1_337
-rw------- 1 grid dba 0 Sep 11 09:07 /dev/shm/ora_+ASM_1837325092_1_336
-rw------- 1 grid dba 0 Sep 11 09:07 /dev/shm/ora_+ASM_1837325092_1_335
-rw------- 1 grid dba 0 Sep 11 09:07 /dev/shm/ora_+ASM_1837325092_1_334
-rw------- 1 grid dba 0 Sep 11 09:07 /dev/shm/ora_+ASM_1837325092_1_333
-rw------- 1 grid dba 0 Sep 11 09:07 /dev/shm/ora_+ASM_1837325092_1_332
-rw------- 1 grid dba 0 Sep 11 09:07 /dev/shm/ora_+ASM_1837325092_1_331
-rw------- 1 grid dba 0 Sep 11 09:07 /dev/shm/ora_+ASM_1837325092_1_330
-rw------- 1 grid dba 0 Sep 11 09:07 /dev/shm/ora_+ASM_1837325092_1_329
-rw------- 1 grid dba 0 Sep 11 09:07 /dev/shm/ora_+ASM_1837325092_1_328
-rw------- 1 grid dba 0 Sep 11 09:07 /dev/shm/ora_+ASM_1837325092_1_327
-rw------- 1 grid dba 0 Sep 11 09:07 /dev/shm/ora_+ASM_1837325092_1_326
-rw------- 1 grid dba 0 Sep 11 09:07 /dev/shm/ora_+ASM_1837325092_1_325
-rw------- 1 grid dba 0 Sep 11 09:07 /dev/shm/ora_+ASM_1837325092_1_324
-rw------- 1 grid dba 0 Sep 11 09:07 /dev/shm/ora_+ASM_1837325092_1_323
-rw------- 1 grid dba 0 Sep 11 09:07 /dev/shm/ora_+ASM_1837325092_1_322
-rw------- 1 grid dba 0 Sep 11 09:07 /dev/shm/ora_+ASM_1837325092_1_321
-rw------- 1 grid dba 0 Sep 11 09:07 /dev/shm/ora_+ASM_1837325092_1_320
-rw------- 1 grid dba 0 Sep 11 09:07 /dev/shm/ora_+ASM_1837325092_1_319
-rw------- 1 grid dba 0 Sep 11 09:07 /dev/shm/ora_+ASM_1837325092_1_318
-rw------- 1 grid dba 0 Sep 11 09:07 /dev/shm/ora_+ASM_1837325092_1_317
-rw------- 1 grid dba 0 Sep 11 09:07 /dev/shm/ora_+ASM_1837325092_1_316
-rw------- 1 grid dba 0 Sep 11 09:07 /dev/shm/ora_+ASM_1837325092_1_315
-rw------- 1 grid dba 0 Sep 11 09:07 /dev/shm/ora_+ASM_1837325092_1_314
-rw------- 1 grid dba 0 Sep 11 09:07 /dev/shm/ora_+ASM_1837325092_1_313
-rw------- 1 grid dba 0 Sep 11 09:07 /dev/shm/ora_+ASM_1837325092_1_312
-rw------- 1 grid dba 0 Sep 11 09:07 /dev/shm/ora_+ASM_1837325092_1_311
-rw------- 1 grid dba 0 Sep 11 09:07 /dev/shm/ora_+ASM_1837325092_1_310
-rw------- 1 grid dba 0 Sep 11 09:07 /dev/shm/ora_+ASM_1837325092_1_309
-rw------- 1 grid dba 0 Sep 11 09:07 /dev/shm/ora_+ASM_1837325092_1_308
-rw------- 1 grid dba 0 Sep 11 09:07 /dev/shm/ora_+ASM_1837325092_1_307
-rw------- 1 grid dba 0 Sep 11 09:07 /dev/shm/ora_+ASM_1837325092_1_306
-rw------- 1 grid dba 0 Sep 11 09:07 /dev/shm/ora_+ASM_1837325092_1_305
-rw------- 1 grid dba 0 Sep 11 09:07 /dev/shm/ora_+ASM_1837325092_1_304
-rw------- 1 grid dba 0 Sep 11 09:07 /dev/shm/ora_+ASM_1837325092_1_303
-rw------- 1 grid dba 0 Sep 11 09:07 /dev/shm/ora_+ASM_1837325092_1_302
-rw------- 1 grid dba 0 Sep 11 09:07 /dev/shm/ora_+ASM_1837325092_1_301
-rw------- 1 grid dba 0 Sep 11 09:07 /dev/shm/ora_+ASM_1837325092_1_300
-rw------- 1 grid dba 0 Sep 11 09:07 /dev/shm/ora_+ASM_1837325092_1_299
-rw------- 1 grid dba 0 Sep 11 09:07 /dev/shm/ora_+ASM_1837325092_1_298
-rw------- 1 grid dba 0 Sep 11 09:07 /dev/shm/ora_+ASM_1837325092_1_297
-rw------- 1 grid dba 0 Sep 11 09:07 /dev/shm/ora_+ASM_1837325092_1_296
-rw------- 1 grid dba 0 Sep 11 09:07 /dev/shm/ora_+ASM_1837325092_1_295
-rw------- 1 grid dba 0 Sep 11 09:07 /dev/shm/ora_+ASM_1837325092_1_294
-rw------- 1 grid dba 0 Sep 11 09:07 /dev/shm/ora_+ASM_1837325092_1_293
-rw------- 1 grid dba 0 Sep 11 09:07 /dev/shm/ora_+ASM_1837325092_1_292
-rw------- 1 grid dba 0 Sep 11 09:07 /dev/shm/ora_+ASM_1837325092_1_291
-rw------- 1 grid dba 0 Sep 11 09:07 /dev/shm/ora_+ASM_1837325092_1_290
-rw------- 1 grid dba 0 Sep 11 09:07 /dev/shm/ora_+ASM_1837325092_1_289
-rw------- 1 grid dba 0 Sep 11 09:07 /dev/shm/ora_+ASM_1837325092_1_288
-rw------- 1 grid dba 0 Sep 11 09:07 /dev/shm/ora_+ASM_1837325092_1_287
-rw------- 1 grid dba 0 Sep 11 09:07 /dev/shm/ora_+ASM_1837325092_1_286
-rw------- 1 grid dba 0 Sep 11 09:07 /dev/shm/ora_+ASM_1837325092_1_285
-rw------- 1 grid dba 0 Sep 11 09:07 /dev/shm/ora_+ASM_1837325092_1_284
-rw------- 1 grid dba 0 Sep 11 09:07 /dev/shm/ora_+ASM_1837325092_1_283
-rw------- 1 grid dba 0 Sep 11 09:07 /dev/shm/ora_+ASM_1837325092_1_282
-rw------- 1 grid dba 0 Sep 11 09:07 /dev/shm/ora_+ASM_1837325092_1_281
-rw------- 1 grid dba 0 Sep 11 09:07 /dev/shm/ora_+ASM_1837325092_1_280
-rw------- 1 grid dba 0 Sep 11 09:07 /dev/shm/ora_+ASM_1837325092_1_279
-rw------- 1 grid dba 0 Sep 11 09:07 /dev/shm/ora_+ASM_1837325092_1_278
-rw------- 1 grid dba 4194304 Sep 11 09:07 /dev/shm/ora_+ASM_1837325092_1_277
-rw------- 1 grid dba 4194304 Sep 11 09:07 /dev/shm/ora_+ASM_1837325092_1_276
-rw------- 1 grid dba 4194304 Sep 11 09:07 /dev/shm/ora_+ASM_1837325092_1_275
-rw------- 1 grid dba 4194304 Sep 11 09:07 /dev/shm/ora_+ASM_1837325092_1_274
-rw------- 1 grid dba 4194304 Sep 11 09:07 /dev/shm/ora_+ASM_1837325092_1_273
-rw------- 1 grid dba 4194304 Sep 11 09:08 /dev/shm/ora_+ASM_1837325092_1_272
-rw------- 1 grid dba 4194304 Oct 27 12:00 /dev/shm/ora_+ASM_1837325092_1_271
-rw------- 1 grid dba 4194304 Oct 27 12:00 /dev/shm/ora_+ASM_1837325092_1_270
-rw------- 1 grid dba 4194304 Sep 11 09:07 /dev/shm/ora_+ASM_1837325092_1_269
-rw------- 1 grid dba 4194304 Oct 27 14:45 /dev/shm/ora_+ASM_1837325092_1_268
-rw------- 1 grid dba 4194304 Oct 27 14:45 /dev/shm/ora_+ASM_1837325092_1_267
-rw------- 1 grid dba 4194304 Oct 27 14:42 /dev/shm/ora_+ASM_1837325092_1_266
-rw------- 1 grid dba 4194304 Oct 27 14:45 /dev/shm/ora_+ASM_1837325092_1_265
-rw------- 1 grid dba 4194304 Oct 27 13:30 /dev/shm/ora_+ASM_1837325092_1_264
-rw------- 1 grid dba 4194304 Oct 27 14:45 /dev/shm/ora_+ASM_1837325092_1_263
-rw------- 1 grid dba 4194304 Oct 25 22:13 /dev/shm/ora_+ASM_1837325092_1_262
-rw------- 1 grid dba 4194304 Sep 11 09:07 /dev/shm/ora_+ASM_1837325092_1_261
-rw------- 1 grid dba 4194304 Sep 11 09:07 /dev/shm/ora_+ASM_1837325092_1_260
-rw------- 1 grid dba 4194304 Oct 27 14:45 /dev/shm/ora_+ASM_1837325092_1_259
-rw------- 1 grid dba 4194304 Oct 27 14:45 /dev/shm/ora_+ASM_1837325092_1_258
-rw------- 1 grid dba 4194304 Oct 27 14:45 /dev/shm/ora_+ASM_1837325092_1_257
-rw------- 1 grid dba 4194304 Oct 27 14:45 /dev/shm/ora_+ASM_1837325092_1_256
-rw------- 1 grid dba 4194304 Sep 11 09:07 /dev/shm/ora_+ASM_1837325092_1_255
-rw------- 1 grid dba 4194304 Sep 11 09:07 /dev/shm/ora_+ASM_1837325092_1_254
-rw------- 1 grid dba 4194304 Oct 25 22:13 /dev/shm/ora_+ASM_1837325092_1_253
-rw------- 1 grid dba 4194304 Sep 11 09:07 /dev/shm/ora_+ASM_1837325092_1_252
-rw------- 1 grid dba 4194304 Oct 27 14:45 /dev/shm/ora_+ASM_1837325092_1_251
-rw------- 1 grid dba 4194304 Sep 11 09:07 /dev/shm/ora_+ASM_1837325092_1_250
-rw------- 1 grid dba 4194304 Sep 15 02:57 /dev/shm/ora_+ASM_1837325092_1_249
-rw------- 1 grid dba 4194304 Sep 11 09:07 /dev/shm/ora_+ASM_1837325092_1_248
-rw------- 1 grid dba 4194304 Sep 11 09:07 /dev/shm/ora_+ASM_1837325092_1_247
-rw------- 1 grid dba 4194304 Sep 11 09:07 /dev/shm/ora_+ASM_1837325092_1_246
-rw------- 1 grid dba 4194304 Sep 11 09:07 /dev/shm/ora_+ASM_1837325092_1_245
-rw------- 1 grid dba 4194304 Sep 11 09:07 /dev/shm/ora_+ASM_1837325092_1_244
-rw------- 1 grid dba 4194304 Oct 25 01:42 /dev/shm/ora_+ASM_1837325092_1_243
-rw------- 1 grid dba 4194304 Sep 11 09:07 /dev/shm/ora_+ASM_1837325092_1_242
-rw------- 1 grid dba 4194304 Sep 11 09:07 /dev/shm/ora_+ASM_1837325092_1_241
-rw------- 1 grid dba 4194304 Oct 27 14:40 /dev/shm/ora_+ASM_1837325092_1_240
-rw------- 1 grid dba 4194304 Oct 27 12:32 /dev/shm/ora_+ASM_1837325092_1_239
-rw------- 1 grid dba 4194304 Oct 20 22:22 /dev/shm/ora_+ASM_1837325092_1_238
-rw------- 1 grid dba 4194304 Oct 27 14:45 /dev/shm/ora_+ASM_1837325092_1_237
-rw------- 1 grid dba 4194304 Oct 27 14:45 /dev/shm/ora_+ASM_1837325092_1_236
-rw------- 1 grid dba 4194304 Oct 27 14:45 /dev/shm/ora_+ASM_1837325092_1_235
-rw------- 1 grid dba 4194304 Oct 25 22:13 /dev/shm/ora_+ASM_1837325092_1_234
-rw------- 1 grid dba 4194304 Oct 27 14:45 /dev/shm/ora_+ASM_1837325092_1_233
-rw------- 1 grid dba 4194304 Oct 27 14:45 /dev/shm/ora_+ASM_1837325092_1_232
-rw------- 1 grid dba 4194304 Oct 27 14:45 /dev/shm/ora_+ASM_1837325092_1_231
-rw------- 1 grid dba 4194304 Sep 11 09:07 /dev/shm/ora_+ASM_1837325092_1_230
-rw------- 1 grid dba 4194304 Oct 20 10:44 /dev/shm/ora_+ASM_1837325092_1_229
-rw------- 1 grid dba 4194304 Sep 11 09:07 /dev/shm/ora_+ASM_1837325092_1_228
-rw------- 1 grid dba 4194304 Sep 11 09:07 /dev/shm/ora_+ASM_1837325092_1_227
-rw------- 1 grid dba 4194304 Sep 11 09:07 /dev/shm/ora_+ASM_1837325092_1_226
-rw------- 1 grid dba 4194304 Sep 11 09:07 /dev/shm/ora_+ASM_1837325092_1_225
-rw------- 1 grid dba 4194304 Sep 11 09:07 /dev/shm/ora_+ASM_1837325092_1_224
-rw------- 1 grid dba 4194304 Sep 11 09:07 /dev/shm/ora_+ASM_1837325092_1_223
-rw------- 1 grid dba 4194304 Sep 11 09:07 /dev/shm/ora_+ASM_1837325092_1_222
-rw------- 1 grid dba 4194304 Sep 11 09:07 /dev/shm/ora_+ASM_1837325092_1_221
-rw------- 1 grid dba 4194304 Sep 11 09:07 /dev/shm/ora_+ASM_1837325092_1_220
-rw------- 1 grid dba 4194304 Sep 11 09:07 /dev/shm/ora_+ASM_1837325092_1_219
-rw------- 1 grid dba 4194304 Sep 11 09:07 /dev/shm/ora_+ASM_1837325092_1_218
-rw------- 1 grid dba 4194304 Sep 11 09:07 /dev/shm/ora_+ASM_1837325092_1_217
-rw------- 1 grid dba 4194304 Sep 11 09:07 /dev/shm/ora_+ASM_1837325092_1_216
-rw------- 1 grid dba 4194304 Sep 11 09:07 /dev/shm/ora_+ASM_1837325092_1_215
-rw------- 1 grid dba 4194304 Sep 11 09:07 /dev/shm/ora_+ASM_1837325092_1_214
-rw------- 1 grid dba 4194304 Sep 11 09:07 /dev/shm/ora_+ASM_1837325092_1_213
-rw------- 1 grid dba 4194304 Sep 11 09:07 /dev/shm/ora_+ASM_1837325092_1_212
-rw------- 1 grid dba 4194304 Sep 11 09:07 /dev/shm/ora_+ASM_1837325092_1_211
-rw------- 1 grid dba 4194304 Sep 11 09:07 /dev/shm/ora_+ASM_1837325092_1_210
-rw------- 1 grid dba 4194304 Sep 11 09:07 /dev/shm/ora_+ASM_1837325092_1_209
-rw------- 1 grid dba 4194304 Sep 11 09:07 /dev/shm/ora_+ASM_1837325092_1_208
-rw------- 1 grid dba 4194304 Sep 11 09:07 /dev/shm/ora_+ASM_1837325092_1_207
-rw------- 1 grid dba 4194304 Sep 11 09:07 /dev/shm/ora_+ASM_1837325092_1_206
-rw------- 1 grid dba 4194304 Sep 11 09:07 /dev/shm/ora_+ASM_1837325092_1_205
-rw------- 1 grid dba 4194304 Sep 11 09:07 /dev/shm/ora_+ASM_1837325092_1_204
-rw------- 1 grid dba 4194304 Sep 11 09:07 /dev/shm/ora_+ASM_1837325092_1_203
-rw------- 1 grid dba 4194304 Sep 11 09:07 /dev/shm/ora_+ASM_1837325092_1_202
-rw------- 1 grid dba 4194304 Sep 11 09:07 /dev/shm/ora_+ASM_1837325092_1_201
-rw------- 1 grid dba 4194304 Sep 11 09:07 /dev/shm/ora_+ASM_1837325092_1_200
-rw------- 1 grid dba 4194304 Sep 11 09:07 /dev/shm/ora_+ASM_1837325092_1_199
-rw------- 1 grid dba 4194304 Sep 11 09:07 /dev/shm/ora_+ASM_1837325092_1_198
-rw------- 1 grid dba 4194304 Sep 11 09:07 /dev/shm/ora_+ASM_1837325092_1_197
-rw------- 1 grid dba 4194304 Sep 11 09:07 /dev/shm/ora_+ASM_1837325092_1_196
-rw------- 1 grid dba 4194304 Sep 11 09:07 /dev/shm/ora_+ASM_1837325092_1_195
-rw------- 1 grid dba 4194304 Sep 11 09:07 /dev/shm/ora_+ASM_1837325092_1_194
-rw------- 1 grid dba 4194304 Sep 11 09:07 /dev/shm/ora_+ASM_1837325092_1_193
-rw------- 1 grid dba 4194304 Sep 11 09:07 /dev/shm/ora_+ASM_1837325092_1_192
-rw------- 1 grid dba 4194304 Sep 11 09:07 /dev/shm/ora_+ASM_1837325092_1_191
-rw------- 1 grid dba 4194304 Sep 11 09:07 /dev/shm/ora_+ASM_1837325092_1_190
-rw------- 1 grid dba 4194304 Sep 11 09:07 /dev/shm/ora_+ASM_1837325092_1_189
-rw------- 1 grid dba 4194304 Sep 11 09:07 /dev/shm/ora_+ASM_1837325092_1_188
-rw------- 1 grid dba 4194304 Sep 11 09:07 /dev/shm/ora_+ASM_1837325092_1_187
-rw------- 1 grid dba 4194304 Sep 11 09:07 /dev/shm/ora_+ASM_1837325092_1_186
-rw------- 1 grid dba 4194304 Sep 11 09:07 /dev/shm/ora_+ASM_1837325092_1_185
-rw------- 1 grid dba 4194304 Sep 11 09:07 /dev/shm/ora_+ASM_1837325092_1_184
-rw------- 1 grid dba 4194304 Sep 11 09:07 /dev/shm/ora_+ASM_1837325092_1_183
-rw------- 1 grid dba 4194304 Sep 11 09:07 /dev/shm/ora_+ASM_1837325092_1_182
-rw------- 1 grid dba 4194304 Sep 11 09:07 /dev/shm/ora_+ASM_1837325092_1_181
-rw------- 1 grid dba 4194304 Sep 11 09:07 /dev/shm/ora_+ASM_1837325092_1_180
-rw------- 1 grid dba 4194304 Sep 11 09:07 /dev/shm/ora_+ASM_1837325092_1_179
-rw------- 1 grid dba 4194304 Sep 11 09:07 /dev/shm/ora_+ASM_1837325092_1_178
-rw------- 1 grid dba 4194304 Sep 11 09:07 /dev/shm/ora_+ASM_1837325092_1_177
-rw------- 1 grid dba 4194304 Sep 11 09:07 /dev/shm/ora_+ASM_1837325092_1_176
-rw------- 1 grid dba 4194304 Sep 11 09:07 /dev/shm/ora_+ASM_1837325092_1_175
-rw------- 1 grid dba 4194304 Sep 11 09:07 /dev/shm/ora_+ASM_1837325092_1_174
-rw------- 1 grid dba 4194304 Sep 11 09:07 /dev/shm/ora_+ASM_1837325092_1_173
-rw------- 1 grid dba 4194304 Sep 11 09:07 /dev/shm/ora_+ASM_1837325092_1_172
-rw------- 1 grid dba 4194304 Sep 11 09:07 /dev/shm/ora_+ASM_1837325092_1_171
-rw------- 1 grid dba 4194304 Sep 11 09:07 /dev/shm/ora_+ASM_1837325092_1_170
-rw------- 1 grid dba 4194304 Sep 11 09:07 /dev/shm/ora_+ASM_1837325092_1_169
-rw------- 1 grid dba 4194304 Sep 11 09:07 /dev/shm/ora_+ASM_1837325092_1_168
-rw------- 1 grid dba 4194304 Sep 11 09:07 /dev/shm/ora_+ASM_1837325092_1_167
-rw------- 1 grid dba 4194304 Sep 11 09:07 /dev/shm/ora_+ASM_1837325092_1_166
-rw------- 1 grid dba 4194304 Sep 11 09:07 /dev/shm/ora_+ASM_1837325092_1_165
-rw------- 1 grid dba 4194304 Sep 11 09:07 /dev/shm/ora_+ASM_1837325092_1_164
-rw------- 1 grid dba 4194304 Sep 11 09:07 /dev/shm/ora_+ASM_1837325092_1_163
-rw------- 1 grid dba 4194304 Sep 11 09:07 /dev/shm/ora_+ASM_1837325092_1_162
-rw------- 1 grid dba 4194304 Sep 11 09:07 /dev/shm/ora_+ASM_1837325092_1_161
-rw------- 1 grid dba 4194304 Sep 11 09:07 /dev/shm/ora_+ASM_1837325092_1_160
-rw------- 1 grid dba 4194304 Sep 11 09:07 /dev/shm/ora_+ASM_1837325092_1_159
-rw------- 1 grid dba 4194304 Sep 11 09:07 /dev/shm/ora_+ASM_1837325092_1_158
-rw------- 1 grid dba 4194304 Sep 11 09:07 /dev/shm/ora_+ASM_1837325092_1_157
-rw------- 1 grid dba 4194304 Sep 11 09:07 /dev/shm/ora_+ASM_1837325092_1_156
-rw------- 1 grid dba 4194304 Sep 11 09:07 /dev/shm/ora_+ASM_1837325092_1_155
-rw------- 1 grid dba 4194304 Sep 11 09:07 /dev/shm/ora_+ASM_1837325092_1_154
-rw------- 1 grid dba 4194304 Sep 11 09:07 /dev/shm/ora_+ASM_1837325092_1_153
-rw------- 1 grid dba 4194304 Sep 11 09:07 /dev/shm/ora_+ASM_1837325092_1_152
-rw------- 1 grid dba 4194304 Sep 11 09:07 /dev/shm/ora_+ASM_1837325092_1_151
-rw------- 1 grid dba 4194304 Sep 11 09:07 /dev/shm/ora_+ASM_1837325092_1_150
-rw------- 1 grid dba 4194304 Sep 11 09:07 /dev/shm/ora_+ASM_1837325092_1_149
-rw------- 1 grid dba 4194304 Sep 11 09:07 /dev/shm/ora_+ASM_1837325092_1_148
-rw------- 1 grid dba 4194304 Sep 11 09:07 /dev/shm/ora_+ASM_1837325092_1_147
-rw------- 1 grid dba 4194304 Sep 11 09:07 /dev/shm/ora_+ASM_1837325092_1_146
-rw------- 1 grid dba 4194304 Sep 11 09:07 /dev/shm/ora_+ASM_1837325092_1_145
-rw------- 1 grid dba 4194304 Sep 11 09:07 /dev/shm/ora_+ASM_1837325092_1_144
-rw------- 1 grid dba 4194304 Sep 11 09:07 /dev/shm/ora_+ASM_1837325092_1_143
-rw------- 1 grid dba 4194304 Sep 11 09:07 /dev/shm/ora_+ASM_1837325092_1_142
-rw------- 1 grid dba 4194304 Sep 11 09:07 /dev/shm/ora_+ASM_1837325092_1_141
-rw------- 1 grid dba 4194304 Sep 11 09:07 /dev/shm/ora_+ASM_1837325092_1_140
-rw------- 1 grid dba 4194304 Sep 11 09:07 /dev/shm/ora_+ASM_1837325092_1_139
-rw------- 1 grid dba 4194304 Sep 11 09:07 /dev/shm/ora_+ASM_1837325092_1_138
-rw------- 1 grid dba 4194304 Sep 11 09:07 /dev/shm/ora_+ASM_1837325092_1_137
-rw------- 1 grid dba 4194304 Sep 11 09:07 /dev/shm/ora_+ASM_1837325092_1_136
-rw------- 1 grid dba 4194304 Sep 11 09:07 /dev/shm/ora_+ASM_1837325092_1_135
-rw------- 1 grid dba 4194304 Sep 11 09:07 /dev/shm/ora_+ASM_1837325092_1_134
-rw------- 1 grid dba 4194304 Sep 11 09:07 /dev/shm/ora_+ASM_1837325092_1_133
-rw------- 1 grid dba 4194304 Sep 11 09:07 /dev/shm/ora_+ASM_1837325092_1_132
-rw------- 1 grid dba 4194304 Sep 11 09:07 /dev/shm/ora_+ASM_1837325092_1_131
-rw------- 1 grid dba 4194304 Sep 11 09:07 /dev/shm/ora_+ASM_1837325092_1_130
-rw------- 1 grid dba 4194304 Sep 11 09:07 /dev/shm/ora_+ASM_1837325092_1_129
-rw------- 1 grid dba 4194304 Sep 11 09:07 /dev/shm/ora_+ASM_1837325092_1_128
-rw------- 1 grid dba 4194304 Sep 11 09:07 /dev/shm/ora_+ASM_1837325092_1_127
-rw------- 1 grid dba 4194304 Sep 11 09:07 /dev/shm/ora_+ASM_1837325092_1_126
-rw------- 1 grid dba 4194304 Sep 11 09:07 /dev/shm/ora_+ASM_1837325092_1_125
-rw------- 1 grid dba 4194304 Sep 11 09:07 /dev/shm/ora_+ASM_1837325092_1_124
-rw------- 1 grid dba 4194304 Sep 11 09:07 /dev/shm/ora_+ASM_1837325092_1_123
-rw------- 1 grid dba 4194304 Sep 11 09:07 /dev/shm/ora_+ASM_1837325092_1_122
-rw------- 1 grid dba 4194304 Sep 11 09:07 /dev/shm/ora_+ASM_1837325092_1_121
-rw------- 1 grid dba 4194304 Sep 11 09:07 /dev/shm/ora_+ASM_1837325092_1_120
-rw------- 1 grid dba 4194304 Sep 11 09:07 /dev/shm/ora_+ASM_1837325092_1_119
-rw------- 1 grid dba 4194304 Sep 11 09:07 /dev/shm/ora_+ASM_1837325092_1_118
-rw------- 1 grid dba 4194304 Sep 11 09:07 /dev/shm/ora_+ASM_1837325092_1_117
-rw------- 1 grid dba 4194304 Sep 11 09:07 /dev/shm/ora_+ASM_1837325092_1_116
-rw------- 1 grid dba 4194304 Sep 11 09:07 /dev/shm/ora_+ASM_1837325092_1_115
-rw------- 1 grid dba 4194304 Sep 11 09:07 /dev/shm/ora_+ASM_1837325092_1_114
-rw------- 1 grid dba 4194304 Sep 11 09:07 /dev/shm/ora_+ASM_1837325092_1_113
-rw------- 1 grid dba 4194304 Sep 11 09:07 /dev/shm/ora_+ASM_1837325092_1_112
-rw------- 1 grid dba 4194304 Sep 11 09:07 /dev/shm/ora_+ASM_1837325092_1_111
-rw------- 1 grid dba 4194304 Sep 11 09:07 /dev/shm/ora_+ASM_1837325092_1_110
-rw------- 1 grid dba 4194304 Sep 11 09:07 /dev/shm/ora_+ASM_1837325092_1_109
-rw------- 1 grid dba 4194304 Sep 11 09:07 /dev/shm/ora_+ASM_1837325092_1_108
-rw------- 1 grid dba 4194304 Sep 11 09:07 /dev/shm/ora_+ASM_1837325092_1_107
-rw------- 1 grid dba 4194304 Sep 11 09:07 /dev/shm/ora_+ASM_1837325092_1_106
-rw------- 1 grid dba 4194304 Sep 11 09:07 /dev/shm/ora_+ASM_1837325092_1_105
-rw------- 1 grid dba 4194304 Sep 11 09:07 /dev/shm/ora_+ASM_1837325092_1_104
-rw------- 1 grid dba 4194304 Sep 11 09:07 /dev/shm/ora_+ASM_1837325092_1_103
-rw------- 1 grid dba 4194304 Sep 11 09:07 /dev/shm/ora_+ASM_1837325092_1_102
-rw------- 1 grid dba 4194304 Sep 11 09:07 /dev/shm/ora_+ASM_1837325092_1_101
-rw------- 1 grid dba 4194304 Sep 11 09:07 /dev/shm/ora_+ASM_1837325092_1_100
-rw------- 1 grid dba 4194304 Sep 11 09:07 /dev/shm/ora_+ASM_1837325092_1_99
-rw------- 1 grid dba 4194304 Sep 11 09:07 /dev/shm/ora_+ASM_1837325092_1_98
-rw------- 1 grid dba 4194304 Sep 11 09:07 /dev/shm/ora_+ASM_1837325092_1_97
-rw------- 1 grid dba 4194304 Sep 11 09:07 /dev/shm/ora_+ASM_1837325092_1_96
-rw------- 1 grid dba 4194304 Sep 11 09:07 /dev/shm/ora_+ASM_1837325092_1_95
-rw------- 1 grid dba 4194304 Sep 11 09:07 /dev/shm/ora_+ASM_1837325092_1_94
-rw------- 1 grid dba 4194304 Sep 11 09:07 /dev/shm/ora_+ASM_1837325092_1_93
-rw------- 1 grid dba 4194304 Sep 11 09:07 /dev/shm/ora_+ASM_1837325092_1_92
-rw------- 1 grid dba 4194304 Sep 11 09:07 /dev/shm/ora_+ASM_1837325092_1_91
-rw------- 1 grid dba 4194304 Sep 11 09:07 /dev/shm/ora_+ASM_1837325092_1_90
-rw------- 1 grid dba 4194304 Sep 11 09:07 /dev/shm/ora_+ASM_1837325092_1_89
-rw------- 1 grid dba 4194304 Sep 11 09:07 /dev/shm/ora_+ASM_1837325092_1_88
-rw------- 1 grid dba 4194304 Sep 11 09:07 /dev/shm/ora_+ASM_1837325092_1_87
-rw------- 1 grid dba 4194304 Sep 11 09:07 /dev/shm/ora_+ASM_1837325092_1_86
-rw------- 1 grid dba 4194304 Sep 11 09:07 /dev/shm/ora_+ASM_1837325092_1_85
-rw------- 1 grid dba 4194304 Sep 11 09:07 /dev/shm/ora_+ASM_1837325092_1_84
-rw------- 1 grid dba 4194304 Sep 11 09:07 /dev/shm/ora_+ASM_1837325092_1_83
-rw------- 1 grid dba 4194304 Sep 11 09:07 /dev/shm/ora_+ASM_1837325092_1_82
-rw------- 1 grid dba 4194304 Sep 11 09:07 /dev/shm/ora_+ASM_1837325092_1_81
-rw------- 1 grid dba 4194304 Sep 11 09:07 /dev/shm/ora_+ASM_1837325092_1_80
-rw------- 1 grid dba 4194304 Sep 11 09:07 /dev/shm/ora_+ASM_1837325092_1_79
-rw------- 1 grid dba 4194304 Sep 11 09:07 /dev/shm/ora_+ASM_1837325092_1_78
-rw------- 1 grid dba 4194304 Sep 11 09:07 /dev/shm/ora_+ASM_1837325092_1_77
-rw------- 1 grid dba 4194304 Sep 11 09:07 /dev/shm/ora_+ASM_1837325092_1_76
-rw------- 1 grid dba 4194304 Sep 11 09:07 /dev/shm/ora_+ASM_1837325092_1_75
-rw------- 1 grid dba 4194304 Sep 11 09:07 /dev/shm/ora_+ASM_1837325092_1_74
-rw------- 1 grid dba 4194304 Sep 11 09:07 /dev/shm/ora_+ASM_1837325092_1_73
-rw------- 1 grid dba 4194304 Sep 11 09:07 /dev/shm/ora_+ASM_1837325092_1_72
-rw------- 1 grid dba 4194304 Sep 11 09:07 /dev/shm/ora_+ASM_1837325092_1_71
-rw------- 1 grid dba 4194304 Sep 11 09:07 /dev/shm/ora_+ASM_1837325092_1_70
-rw------- 1 grid dba 4194304 Sep 11 09:07 /dev/shm/ora_+ASM_1837325092_1_69
-rw------- 1 grid dba 4194304 Sep 11 09:07 /dev/shm/ora_+ASM_1837325092_1_68
-rw------- 1 grid dba 4194304 Sep 11 09:07 /dev/shm/ora_+ASM_1837325092_1_67
-rw------- 1 grid dba 4194304 Sep 11 09:07 /dev/shm/ora_+ASM_1837325092_1_66
-rw------- 1 grid dba 4194304 Sep 11 09:07 /dev/shm/ora_+ASM_1837325092_1_65
-rw------- 1 grid dba 4194304 Sep 11 09:07 /dev/shm/ora_+ASM_1837325092_1_64
-rw------- 1 grid dba 4194304 Sep 11 09:07 /dev/shm/ora_+ASM_1837325092_1_63
-rw------- 1 grid dba 4194304 Sep 11 09:07 /dev/shm/ora_+ASM_1837325092_1_62
-rw------- 1 grid dba 4194304 Sep 11 09:07 /dev/shm/ora_+ASM_1837325092_1_61
-rw------- 1 grid dba 4194304 Sep 11 09:07 /dev/shm/ora_+ASM_1837325092_1_60
-rw------- 1 grid dba 4194304 Sep 11 09:07 /dev/shm/ora_+ASM_1837325092_1_59
-rw------- 1 grid dba 4194304 Sep 11 09:07 /dev/shm/ora_+ASM_1837325092_1_58
-rw------- 1 grid dba 4194304 Sep 11 09:07 /dev/shm/ora_+ASM_1837325092_1_57
-rw------- 1 grid dba 4194304 Sep 11 09:07 /dev/shm/ora_+ASM_1837325092_1_56
-rw------- 1 grid dba 4194304 Sep 11 09:07 /dev/shm/ora_+ASM_1837325092_1_55
-rw------- 1 grid dba 4194304 Sep 11 09:07 /dev/shm/ora_+ASM_1837325092_1_54
-rw------- 1 grid dba 4194304 Sep 11 09:07 /dev/shm/ora_+ASM_1837325092_1_53
-rw------- 1 grid dba 4194304 Sep 11 09:07 /dev/shm/ora_+ASM_1837325092_1_52
-rw------- 1 grid dba 4194304 Sep 11 09:07 /dev/shm/ora_+ASM_1837325092_1_51
-rw------- 1 grid dba 4194304 Sep 11 09:07 /dev/shm/ora_+ASM_1837325092_1_50
-rw------- 1 grid dba 4194304 Sep 11 09:07 /dev/shm/ora_+ASM_1837325092_1_49
-rw------- 1 grid dba 4194304 Sep 11 09:07 /dev/shm/ora_+ASM_1837325092_1_48
-rw------- 1 grid dba 4194304 Sep 11 09:07 /dev/shm/ora_+ASM_1837325092_1_47
-rw------- 1 grid dba 4194304 Sep 11 09:07 /dev/shm/ora_+ASM_1837325092_1_46
-rw------- 1 grid dba 4194304 Sep 11 09:07 /dev/shm/ora_+ASM_1837325092_1_45
-rw------- 1 grid dba 4194304 Sep 11 09:07 /dev/shm/ora_+ASM_1837325092_1_44
-rw------- 1 grid dba 4194304 Sep 11 09:07 /dev/shm/ora_+ASM_1837325092_1_43
이하생략</t>
    </r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</si>
  <si>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23 root root 4096 Oct 27 14:45 /
drwx------ 6 grid dba 154 Sep  4 09:52 /home/grid
drwx------. 14 lgladmin lgladmin 4096 Oct 27 14:45 /home/lgladmin
drwx------ 5 maxgauge dba 154 Oct 20 10:44 /home/maxgauge
drwx------ 6 oracle dba 174 Sep 19 17:24 /home/oracle
dr-xr-x---. 16 root root 4096 Oct 27 12:04 /root
drwxr-xr-x. 2 root root 6 Jun 25  2024 /usr/games
drwx--x--x. 2 root root 6 Jul 10  2024 /usr/share/empty.sshd
drwxr-xr-x. 2 root root 6 Jun 25  2024 /var/adm
drwxr-xr-x. 2 root root 6 Jun 25  2024 /var/ftp
drwxr-x---. 2 chrony chrony 19 Oct 27 13:45 /var/lib/chrony
drwxr-xr-x. 4 colord colord 67 Mar  5  2025 /var/lib/colord
drwxr-xr-x. 2 root dnsmasq 6 Mar 15  2024 /var/lib/dnsmasq
drwxrwx--T. 5 gdm gdm 49 Mar  5  2025 /var/lib/gdm
drwxr-xr-x. 2 geoclue geoclue 6 Dec  1  2022 /var/lib/geoclue
drwxr-xr-x 5 root root 80 Mar 11  2025 /var/lib/nfs
drwxr-xr-x 2 rpc rpc 6 Mar 11  2025 /var/lib/rpcbind
drwx------. 2 setroubleshoot setroubleshoot 6 Aug  1  2023 /var/lib/setroubleshoot
drwxr-xr-x 2 avahi avahi 80 Sep 11 07:36 /var/run/avahi-daemon
drwxr-xr-x. 2 root root 6 Jun 25  2024 /var/spool/lpd
drwxrwxr-x. 2 root mail 75 Mar 11  2025 /var/spool/mail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</si>
  <si>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root     2843211  0.0  0.0   3332  1792 pts/0    S+   14:45   0:00 grep ftp
④ Anonymous FTP 설정 확인
------------------------------------------------------------------------------
● ProFTP, 기본FTP 설정:
ftp:x:14:50:FTP User:/var/ftp:/sbin/nologin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</si>
  <si>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tcp   ESTAB      0      0                                           10.134.254.11:32332                 10.134.247.82:7001           
tcp   ESTAB      0      0                                           10.134.254.11:32362                 10.134.247.82:7001           
tcp   ESTAB      0      0                                           10.134.254.11:32346                 10.134.247.82:7001           
tcp   LISTEN     0      4096                                            127.0.0.1:19091                       0.0.0.0:*              
tcp   LISTEN     0      128 
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</si>
  <si>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70       2  0 Sep11 ?        00:04:08 [kworker/2:1H-kblockd]
root         120       2  0 Sep11 ?        00:03:51 [kworker/1:1H-kblockd]
root         288       2  0 Sep11 ?        00:03:59 [kworker/3:1H-kblockd]
root         290       2  0 Sep11 ?        00:03:07 [kworker/0:1H-kblockd]
root         682       2  0 Sep11 ?        00:00:00 [kworker/1:2H-kblockd]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</si>
  <si>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  1184       1  0 Sep11 ?        00:00:00 /usr/bin/python3 -s /usr/sbin/firewalld --nofork --nopid
결과 값이 존재하지 않으면 양호.
</t>
    <phoneticPr fontId="12" type="noConversion"/>
  </si>
  <si>
    <t xml:space="preserve">
■ 기준: 디렉터리 검색 기능을 사용하지 않는 경우 양호
■ 현황: 
Apache 서비스가 비활성화 되어 있으므로 해당사항 없음
☞ Apache Service Disable
</t>
    <phoneticPr fontId="12" type="noConversion"/>
  </si>
  <si>
    <t xml:space="preserve">
■ 기준: Apache 데몬이 root 권한으로 구동되지 않는 경우 양호
■ 현황: 
Apache 서비스가 비활성화 되어 있으므로 해당사항 없음
☞ Apache Service Disable
</t>
    <phoneticPr fontId="12" type="noConversion"/>
  </si>
  <si>
    <t xml:space="preserve">
■ 기준: 상위 디렉터리에 이동제한을 설정한 경우 양호
■ 현황: 
Apache 서비스가 비활성화 되어 있으므로 해당사항 없음
☞ Apache Service Disable
</t>
    <phoneticPr fontId="12" type="noConversion"/>
  </si>
  <si>
    <t xml:space="preserve">
■ 기준: 기본으로 생성되는 불필요한 파일 및 디렉터리가 제거되어 있는 경우 양호
■ 현황: 
Apache 서비스가 비활성화 되어 있으므로 해당사항 없음
☞ Apache Service Disable
</t>
    <phoneticPr fontId="12" type="noConversion"/>
  </si>
  <si>
    <t xml:space="preserve">
■ 기준: 심볼릭 링크, aliases 사용을 제한한 경우 양호
■ 현황: 
Apache 서비스가 비활성화 되어 있으므로 해당사항 없음
☞ Apache Service Disable
</t>
    <phoneticPr fontId="12" type="noConversion"/>
  </si>
  <si>
    <t xml:space="preserve">
■ 기준: 파일 업로드 및 다운로드를 제한한 경우 양호
■ 현황: 
Apache 서비스가 비활성화 되어 있으므로 해당사항 없음
☞ Apache Service Disable
</t>
    <phoneticPr fontId="12" type="noConversion"/>
  </si>
  <si>
    <t xml:space="preserve">
■ 기준: DocumentRoot를 별도의 디렉터리로 지정한 경우 양호
■ 현황: 
Apache 서비스가 비활성화 되어 있으므로 해당사항 없음
☞ Apache Service Disable
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</si>
  <si>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1374       1  0 Sep11 ?        00:00:00 sshd: /usr/sbin/sshd -D [listener] 0 of 10-100 startups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 0      128                                               0.0.0.0:22                          0.0.0.0:*              
tcp   LISTEN     0      128
</t>
    <phoneticPr fontId="12" type="noConversion"/>
  </si>
  <si>
    <t xml:space="preserve">
■ 기준: FTP 서비스가 비활성화 되어 있는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</t>
    <phoneticPr fontId="12" type="noConversion"/>
  </si>
  <si>
    <t xml:space="preserve">
■ 기준: ftpusers 파일의 소유자가 root이고, 권한이 640 이하인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④ ftpusers 파일 소유자 및 권한 확인
------------------------------------------------------------------------------
ftpusers 파일을 찾을 수 없습니다. (FTP 서비스 동작 시 취약)
</t>
    <phoneticPr fontId="12" type="noConversion"/>
  </si>
  <si>
    <t xml:space="preserve">
■ 기준: 서버 및 Telnet, FTP, SMTP, DNS 서비스에 로그온 메시지가 설정되어 있는 경우 양호
■ 현황: 
① /etc/motd 파일 설정: 
------------------------------------------------------------------------------
********************** W A R N I N G ! ************************
LOTTE GLOBAL LOGISTICS had access equipment and assets,
allowing users access to the system administrator has access.
***************************************************************
② /etc/issue.net 파일 설정: 
------------------------------------------------------------------------------
● /etc/services 파일에서 포트 확인
-------------------------------------------------------------
telnet   23/tcp
● 서비스 포트 활성화 여부 확인
-------------------------------------------------------------
☞ Telnet Service Disable
● /etc/issue.net 파일 설정:
-------------------------------------------------------------
warning
③ sshd_config 파일 설정: (issue.net 혹은 issue파일에 설정한 후 sshd_config에 적용해야함)
------------------------------------------------------------------------------
</t>
    <phoneticPr fontId="12" type="noConversion"/>
  </si>
  <si>
    <t xml:space="preserve">
■ 기준: NFS 접근제어 설정파일의 소유자가 root 이고, 권한이 644 이하인 경우
■ 현황: 
NFS 서비스가 비활성화되어 있으므로 해당사항 없음
① NFS Server Daemon(nfsd)확인
------------------------------------------------------------------------------
☞ NFS Service Disable
② /etc/exports 파일 권한 설정
------------------------------------------------------------------------------
-rw-r--r--. 1 root root 0 Jun 23  2020 /etc/exports
</t>
    <phoneticPr fontId="12" type="noConversion"/>
  </si>
  <si>
    <t xml:space="preserve">
■ 기준: ServerTokens Prod, ServerSignature Off로 설정되어 있는 경우 양호
■ 현황: 
Apache 서비스가 비활성화 되어 있으므로 해당사항 없음
☞ Apache Service Disable
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</si>
  <si>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2040       1  0 Sep11 ?        00:00:51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*.info;mail.none;authpriv.none;cron.none;local0.none;local1.none;local2.none		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local0.info			/var/log/oraasmaudit.log
local1.info			/var/log/oraiosaudit.log
local2.info			/var/log/oraapxaudit.log
④ 50-default.conf 설정 확인(Ubuntu)
------------------------------------------------------------------------------
/etc/rsyslog.d/50-default.conf 파일이 없습니다.
</t>
    <phoneticPr fontId="12" type="noConversion"/>
  </si>
  <si>
    <t xml:space="preserve">
■ 기준: 원격 서비스를 사용하지 않거나, 사용 시 root 직접 접속을 차단한 경우 양호
■ 현황: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 0      128                                         0.0.0.0:22                 0.0.0.0:*             
tcp   LISTEN     0      128                                            [::]:22                    [::]:*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PermitRootLogin no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phoneticPr fontId="12" type="noConversion"/>
  </si>
  <si>
    <r>
      <t xml:space="preserve">
■ 기준: 계정 잠금 임계값이 10 이하의 값으로 설정되어 있는 경우 양호
■ 현황:
</t>
    </r>
    <r>
      <rPr>
        <sz val="10"/>
        <color rgb="FFFF0000"/>
        <rFont val="맑은 고딕"/>
        <family val="3"/>
        <charset val="129"/>
      </rPr>
      <t>계정 잠금 임계값을 설정하고 있지 않으므로 취약</t>
    </r>
    <r>
      <rPr>
        <sz val="10"/>
        <rFont val="맑은 고딕"/>
        <family val="3"/>
        <charset val="129"/>
      </rPr>
      <t xml:space="preserve">
☞ /etc/pam.d/system-auth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sufficient                                   pam_fprintd.so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
☞ /etc/pam.d/password-auth 파일 설정(auth, account)
------------------------------------------------------------------------------
# Generated by authselect on Wed Mar  5 15:38:34 2025
auth        required                                     pam_env.so
auth        required                                     pam_faildelay.so delay=2000000
auth        required                                     pam_faillock.so preauth silent
auth        [default=1 ignore=ignore success=ok]         pam_usertype.so isregular
auth        [default=1 ignore=ignore success=ok]         pam_localuser.so
auth        sufficient                                   pam_unix.so nullok
auth        [default=1 ignore=ignore success=ok]         pam_usertype.so isregular
auth        sufficient                                   pam_sss.so forward_pass
auth        required                                     pam_faillock.so authfail
auth        required                                     pam_deny.so
account     required                                     pam_faillock.so
account     required                                     pam_unix.so
account     sufficient                                   pam_localuser.so
account     sufficient                                   pam_usertype.so issystem
account     [default=bad success=ok user_unknown=ignore] pam_sss.so
account     required                                     pam_permit.so
password    sufficient                                   pam_unix.so sha512 shadow nullok use_authtok
password    sufficient                                   pam_sss.so use_authtok</t>
    </r>
    <phoneticPr fontId="12" type="noConversion"/>
  </si>
  <si>
    <t xml:space="preserve">
■ 기준: /etc/passwd 파일의 소유자가 root이고, 권한이 644 이하인 경우 양호
■ 현황: 
-rw-r--r-- 1 root root 2078 Jun 30 15:00 /etc/passwd
</t>
    <phoneticPr fontId="12" type="noConversion"/>
  </si>
  <si>
    <t xml:space="preserve">
■ 기준: /etc/shadow 파일의 소유자가 root이고, 권한이 400인 경우 양호
■ 현황: 
---------- 1 root root 1480 Jun 30 14:45 /etc/shadow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</si>
  <si>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
-rw-r--r--.</t>
    </r>
    <r>
      <rPr>
        <sz val="10"/>
        <rFont val="맑은 고딕"/>
        <family val="3"/>
        <charset val="129"/>
      </rPr>
      <t xml:space="preserve"> 1 root root 214 Jun 30 14:34 /etc/hosts
</t>
    </r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</si>
  <si>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-rw-r--r-- 1 lgllet appusr 141 Jun 30 14:59 /app/bea/bea14/domains/LotteglDomain/.bash_profile
-rw-r--r-- 1 lgllet appusr 492 Jun 30 14:59 /app/bea/bea14/domains/LotteglDomain/.bashrc
-rw------- 1 lgllet appusr 15606 Oct 27 12:46 /app/bea/bea14/domains/LotteglDomain/.bash_history
-rw-r--r--. 1 lgladmin lgladmin 141 Feb 16  2024 /home/lgladmin/.bash_profile
-rw-r--r--. 1 lgladmin lgladmin 492 Feb 16  2024 /home/lgladmin/.bashrc
-rw------- 1 lgladmin lgladmin 102 May  8 10:51 /home/lgladmin/.bash_history
-rw-r--r-- 1 lglwls appusr 141 Feb 16  2024 /home/lglwls/.bash_profile
-rw-r--r-- 1 lglwls appusr 492 Feb 16  2024 /home/lglwls/.bashrc
-rw------- 1 lglwls appusr 4721 Jun 27 17:41 /home/lglwls/.bash_history
-rw-r--r--. 1 root root 100 Aug 11  2021 /root/.cshrc
-rw-r--r--. 1 root root 141 Aug 11  2021 /root/.bash_profile
-rw-r--r--. 1 root root 429 Aug 11  2021 /root/.bashrc
-rw------- 1 root root 14776 Oct 27 12:04 /root/.bash_history
</t>
    <phoneticPr fontId="12" type="noConversion"/>
  </si>
  <si>
    <t xml:space="preserve">
■ 기준: 시스템 중요 파일에 world writable 파일이 존재하지 않거나, 존재 시 설정 이유를 확인하고 있는 경우 양호
■ 현황: 
World Writable 파일 (상위 10개)
------------------------------------------------------------------------------
srwxrwxrwx : root : root : /var/lib/fireeye/xagtshare/__7dea7cf6_@.sock
drwxrwxrwt : root : root : /var/tmp
drwxrwxrwt : root : root : /var/tmp/systemd-private-b6aba776770444668557767fc69867d3-dbus-broker.service-LqPldH/tmp
drwxrwxrwt : root : root : /var/tmp/systemd-private-b6aba776770444668557767fc69867d3-chronyd.service-l1dzf8/tmp
drwxrwxrwt : root : root : /var/tmp/systemd-private-b6aba776770444668557767fc69867d3-irqbalance.service-ENF0Ms/tmp
drwxrwxrwt : root : root : /var/tmp/systemd-private-b6aba776770444668557767fc69867d3-rtkit-daemon.service-wS4XlN/tmp
drwxrwxrwt : root : root : /var/tmp/systemd-private-b6aba776770444668557767fc69867d3-switcheroo-control.service-oFIlap/tmp
drwxrwxrwt : root : root : /var/tmp/systemd-private-b6aba776770444668557767fc69867d3-systemd-logind.service-CLf8Vn/tmp
drwxrwxrwt : root : root : /var/tmp/systemd-private-b6aba776770444668557767fc69867d3-upower.service-uhh0Rf/tmp
drwxrwxrwt : root : root : /var/tmp/systemd-private-b6aba776770444668557767fc69867d3-ModemManager.service-GI4HQb/tmp
 등 총 30개 파일 존재 (전체 목록은 스크립트 결과 파일  확인)</t>
    <phoneticPr fontId="12" type="noConversion"/>
  </si>
  <si>
    <t xml:space="preserve">
■ 기준: hosts.lpd 파일이 삭제되어 있거나 불가피하게 hosts.lpd파일을 사용할 시 파일의 소유자가 root이고 권한이 600인 경우 양호
■ 현황: 
☞ /etc/host.lpd 파일이 없습니다.(양호)</t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</si>
  <si>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20 root root 286 Oct 27 14:41 /
drwxr-x--- 22 lgllet appusr 4096 Oct 27 13:11 /app/bea/bea14/domains/LotteglDomain
drwx------. 14 lgladmin lgladmin 4096 Oct 27 14:41 /home/lgladmin
drwx------ 4 lglwls appusr 145 Jun 27 17:39 /home/lglwls
dr-xr-x---. 17 root root 4096 Oct 27 12:04 /root
drwxr-xr-x. 2 root root 6 Jun 25  2024 /usr/games
drwx--x--x. 2 root root 6 Jul 10  2024 /usr/share/empty.sshd
drwxr-xr-x. 2 root root 6 Jun 25  2024 /var/adm
drwxr-xr-x. 2 root root 6 Jun 25  2024 /var/ftp
drwxr-x---. 2 chrony chrony 19 Oct 27 14:25 /var/lib/chrony
drwxr-xr-x. 4 colord colord 67 Mar  5  2025 /var/lib/colord
drwxr-xr-x. 2 root dnsmasq 6 Mar 15  2024 /var/lib/dnsmasq
drwxrwx--T. 5 gdm gdm 49 Mar  5  2025 /var/lib/gdm
drwxr-xr-x. 2 geoclue geoclue 6 Dec  1  2022 /var/lib/geoclue
drwx------. 2 setroubleshoot setroubleshoot 6 Aug  1  2023 /var/lib/setroubleshoot
drwxr-xr-x 2 avahi avahi 80 Sep  9 15:55 /var/run/avahi-daemon
drwxr-xr-x. 2 root root 6 Jun 25  2024 /var/spool/lpd
drwxrwxr-x. 2 root mail 57 Mar 13  2025 /var/spool/mail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</si>
  <si>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root      296053  0.0  0.0   3332  1792 pts/1    S+   14:41   0:00 grep ftp
④ Anonymous FTP 설정 확인
------------------------------------------------------------------------------
● ProFTP, 기본FTP 설정:
ftp:x:14:50:FTP User:/var/ftp:/sbin/nologin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</si>
  <si>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tcp   LISTEN     0      4096 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</si>
  <si>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72       2  0 Sep09 ?        00:00:23 [kworker/2:1H-kblockd]
root         121       2  0 Sep09 ?        00:00:15 [kworker/1:1H-kblockd]
root         250       2  0 Sep09 ?        00:00:13 [kworker/3:1H-kblockd]
root         291       2  0 Sep09 ?        00:00:09 [kworker/0:1H-kblockd]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</si>
  <si>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239302       1  0 Oct20 ?        00:00:00 /usr/bin/python3 -s /usr/sbin/firewalld --nofork --nopid
결과 값이 존재하지 않으면 양호.
</t>
    <phoneticPr fontId="12" type="noConversion"/>
  </si>
  <si>
    <t xml:space="preserve">
■ 기준: Sendmail 버전이 최신버젼인 경우 양호
■ 현황: 
Sendmail 서비스가 비활성화 되어 있으므로 해당사항 없음
① /etc/services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sendmail 버전확인
------------------------------------------------------------------------------
/etc/mail/sendmail.cf 파일이 없습니다.
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</si>
  <si>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1112       1  0 Sep09 ?        00:00:00 sshd: /usr/sbin/sshd -D [listener] 0 of 10-100 startups
root      292398    1112  0 10:55 ?        00:00:00 sshd: lgllet [priv]
lgllet    292400  292398  0 10:55 ?        00:00:00 sshd: lgllet@notty
root      293717    1112  0 13:09 ?        00:00:00 sshd: lgllet [priv]
lgllet    293719  293717  0 13:09 ?        00:00:00 sshd: lgllet@pts/0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 0      128                                         0.0.0.0:22                 0.0.0.0:*             
tcp   LISTEN     0      128
</t>
    <phoneticPr fontId="12" type="noConversion"/>
  </si>
  <si>
    <t xml:space="preserve">
■ 기준: FTP 서비스가 비활성화 되어 있는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</t>
    <phoneticPr fontId="12" type="noConversion"/>
  </si>
  <si>
    <t xml:space="preserve">
■ 기준: ftp 계정에 /bin/false 쉘이 부여되어 있는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④ ftp 계정 쉘 확인(ftp 계정에 false 또는 nologin 설정시 양호)
------------------------------------------------------------------------------
ftp:x:14:50:FTP User:/var/ftp:/sbin/nologin
</t>
    <phoneticPr fontId="12" type="noConversion"/>
  </si>
  <si>
    <t xml:space="preserve">
■ 기준: ftpusers 파일의 소유자가 root이고, 권한이 640 이하인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④ ftpusers 파일 소유자 및 권한 확인
------------------------------------------------------------------------------
ftpusers 파일을 찾을 수 없습니다. (FTP 서비스 동작 시 취약)</t>
    <phoneticPr fontId="12" type="noConversion"/>
  </si>
  <si>
    <t xml:space="preserve">
■ 기준: FTP 서비스가 비활성화 되어 있거나, 활성화 시 root 계정 접속을 차단한 경우 양호
■ 현황: 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lgllet    292401  0.0  0.0   9324  5760 ?        Ss   10:55   0:00 /usr/libexec/openssh/sftp-server
④ ftpusers 파일 설정 확인
------------------------------------------------------------------------------
ftpusers 파일을 찾을 수 없습니다. (FTP 서비스 동작 시 취약)
</t>
    <phoneticPr fontId="12" type="noConversion"/>
  </si>
  <si>
    <t xml:space="preserve">
■ 기준: ServerTokens Prod, ServerSignature Off로 설정되어 있는 경우 양호
■ 현황: 
Apache 서비스가 비활성화 되어 있으므로 해당사항 없음
☞ Apache Service Disable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</si>
  <si>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1963       1  0 Sep09 ?        00:00:51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                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④ 50-default.conf 설정 확인(Ubuntu)
------------------------------------------------------------------------------
/etc/rsyslog.d/50-default.conf 파일이 없습니다.
</t>
    <phoneticPr fontId="12" type="noConversion"/>
  </si>
  <si>
    <t xml:space="preserve">
■ 기준: 원격 서비스를 사용하지 않거나, 사용 시 root 직접 접속을 차단한 경우 양호
■ 현황:
① Telnet 서비스 포트번호 확인 
------------------------------------------------------------------------------
telnet   23/tcp
② SSH 서비스 포트 확인
------------------------------------------------------------------------------
SSH 설정파일(/etc/ssh/sshd_config): 포트 설정 X (Default 설정: 22포트 사용)
② 서비스 포트 활성화 여부 확인 (Telnet 및 SSH)
------------------------------------------------------------------------------
☞ Telnet Service Disable
③ 서비스 포트 활성화 여부 확인 (SSH)
------------------------------------------------------------------------------
tcp   LISTEN    0      128                                         0.0.0.0:22                0.0.0.0:*             
tcp   LISTEN    0      128                                            [::]:22                   [::]:*             
③ /etc/securetty 파일 설정 (Telnet 사용 시/RHEL,Rocky Linux 8이상, Ubuntu 20.04부터 존재하지 않음)
------------------------------------------------------------------------------
/etc/securetty 파일에 pts/0~pts/x 설정이 없습니다.
④ /etc/pam.d/login 파일 설정(Telnet 사용 시/RHEL,Rocky Linux 8이상, Ubuntu 20.04부터 존재하지 않음)
------------------------------------------------------------------------------
⑤ /etc/ssh/sshd_config 파일 설정(SSH 사용 시)
##PermitRootLogin prohibit-password
PermitRootLogin no
# the setting of "PermitRootLogin without-password".
⑥ /etc/ssh/sshd_config.d/*.conf 파일 설정(RHEL 8이상, Rocky Linux, Ubuntu 20.04 LTS 이상일 경우 아래의 설정값이 있다면 아래 설정값이 ④번보다 우선함(주석일 시 예외))
1)파일이름
2)설정내용
</t>
    <phoneticPr fontId="12" type="noConversion"/>
  </si>
  <si>
    <t xml:space="preserve">
■ 기준: /etc/passwd 파일의 소유자가 root이고, 권한이 644 이하인 경우 양호
■ 현황: 
-rw-r--r-- 1 root root 2082 Sep  8 11:51 /etc/passwd
</t>
    <phoneticPr fontId="12" type="noConversion"/>
  </si>
  <si>
    <r>
      <t xml:space="preserve">
■ 기준: /etc/hosts 파일의 소유자가 root이고, 권한이 600인 이하 경우 양호
■ 현황: 
</t>
    </r>
    <r>
      <rPr>
        <sz val="10"/>
        <color rgb="FFFF0000"/>
        <rFont val="맑은 고딕"/>
        <family val="3"/>
        <charset val="129"/>
      </rPr>
      <t>/etc/hosts 파일의 소유자가 root이지만, 권한이 600보다 과도하게 부여되어 있으므로 취약
-rw-r--r--.</t>
    </r>
    <r>
      <rPr>
        <sz val="10"/>
        <rFont val="맑은 고딕"/>
        <family val="3"/>
        <charset val="129"/>
      </rPr>
      <t xml:space="preserve"> 1 root root 214 Jul  1 11:20 /etc/hosts
</t>
    </r>
    <phoneticPr fontId="12" type="noConversion"/>
  </si>
  <si>
    <t xml:space="preserve">
■ 기준: 홈 디렉터리 환경변수 파일 소유자가 root 또는, 해당 계정으로 지정되어 있고,  홈 디렉터리 환경변수 파일에 root와 소유자만 쓰기 권한이 부여된 경우 양호
■ 현황: 
☞ 홈디렉터리 환경변수 파일
------------------------------------------------------------------------------
-rw-r--r--. 1 lgladmin lgladmin 141 Feb 16  2024 /home/lgladmin/.bash_profile
-rw-r--r--. 1 lgladmin lgladmin 492 Feb 16  2024 /home/lgladmin/.bashrc
-rw------- 1 lgladmin lgladmin 288 Sep 15 21:49 /home/lgladmin/.bash_history
-rw-r--r--. 1 root root 100 Aug 11  2021 /root/.cshrc
-rw-r--r--. 1 root root 141 Aug 11  2021 /root/.bash_profile
-rw-r--r--. 1 root root 429 Aug 11  2021 /root/.bashrc
-rw------- 1 root root 21319 Oct 27 14:37 /root/.bash_history
</t>
    <phoneticPr fontId="12" type="noConversion"/>
  </si>
  <si>
    <t xml:space="preserve">
■ 기준: 시스템 중요 파일에 world writable 파일이 존재하지 않거나, 존재 시 설정 이유를 확인하고 있는 경우 양호
■ 현황: 
World Writable 파일 (상위 10개)
------------------------------------------------------------------------------
srwxrwxrwx : root : root : /var/lib/fireeye/xagtshare/__7dea7cf6_@.sock
drwxrwxrwt : root : root : /var/tmp
drwxrwxrwt : root : root : /var/tmp/systemd-private-0b68b4e72536483db957c6a315e74355-dbus-broker.service-0qXfUY/tmp
drwxrwxrwt : root : root : /var/tmp/systemd-private-0b68b4e72536483db957c6a315e74355-chronyd.service-8SSrbb/tmp
drwxrwxrwt : root : root : /var/tmp/systemd-private-0b68b4e72536483db957c6a315e74355-irqbalance.service-3HwQyK/tmp
drwxrwxrwt : root : root : /var/tmp/systemd-private-0b68b4e72536483db957c6a315e74355-rtkit-daemon.service-DaVHNH/tmp
drwxrwxrwt : root : root : /var/tmp/systemd-private-0b68b4e72536483db957c6a315e74355-switcheroo-control.service-8OnD3N/tmp
drwxrwxrwt : root : root : /var/tmp/systemd-private-0b68b4e72536483db957c6a315e74355-systemd-logind.service-BWNlgI/tmp
drwxrwxrwt : root : root : /var/tmp/systemd-private-0b68b4e72536483db957c6a315e74355-upower.service-mwiJl0/tmp
drwxrwxrwt : root : root : /var/tmp/systemd-private-0b68b4e72536483db957c6a315e74355-ModemManager.service-NCntta/tmp
 등 총 30개 파일 존재 (전체 목록은 스크립트 결과 파일  확인)</t>
    <phoneticPr fontId="12" type="noConversion"/>
  </si>
  <si>
    <t xml:space="preserve">
■ 기준: 홈 디렉터리 소유자가 해당 계정이고, 타 사용자 쓰기 권한이 제거된 경우 양호
■ 현황: 
☞ 사용자 홈 디렉터리
------------------------------------------------------------------------------
dr-xr-xr-x. 19 root root 275 Oct 27 14:37 /
drwxrwxr-x 4 lgllet appusr 133 Oct 27 13:10 /app/static/lglletApp
drwxrwxr-x 10 lglletAdmin appusr 269 Oct 23 11:00 /app/static/lglletAppAdmin
drwx------. 16 lgladmin lgladmin 4096 Oct 27 14:38 /home/lgladmin
dr-xr-x---. 17 root root 4096 Oct 27 14:37 /root
drwxr-xr-x. 2 root root 6 Jun 25  2024 /usr/games
drwx--x--x. 2 root root 6 Jul 10  2024 /usr/share/empty.sshd
drwxr-xr-x. 2 root root 6 Jun 25  2024 /var/adm
drwxr-xr-x. 2 root root 6 Jun 25  2024 /var/ftp
drwxr-x---. 2 chrony chrony 19 Oct 27 14:09 /var/lib/chrony
drwxr-xr-x. 4 colord colord 67 Mar  5  2025 /var/lib/colord
drwxr-xr-x. 2 root dnsmasq 6 Mar 15  2024 /var/lib/dnsmasq
drwxrwx--T. 5 gdm gdm 49 Mar  5  2025 /var/lib/gdm
drwxr-xr-x. 2 geoclue geoclue 6 Dec  1  2022 /var/lib/geoclue
drwx------. 2 setroubleshoot setroubleshoot 6 Aug  1  2023 /var/lib/setroubleshoot
drwxr-xr-x 2 avahi avahi 80 Sep  9 15:55 /var/run/avahi-daemon
drwxr-xr-x. 2 root root 6 Jun 25  2024 /var/spool/lpd
drwxrwxr-x. 2 root mail 55 Sep  5 17:21 /var/spool/mail
</t>
    <phoneticPr fontId="12" type="noConversion"/>
  </si>
  <si>
    <t xml:space="preserve">
■ 기준: Anonymous FTP (익명 ftp) 접속을 차단한 경우 양호
■ 현황: 
FTP 서비스가 비활성화 되어 있으므로 해당사항 없음
① /etc/services 파일에서 포트 확인
------------------------------------------------------------------------------
(1)/etc/service파일:ftp 21/tcp
(2)VsFTP 포트: VsFTP가 설치되어 있지 않습니다.
(3)ProFTP 포트: ProFTP가 설치되어 있지 않습니다.
② 서비스 포트 활성화 여부 확인
------------------------------------------------------------------------------
☞ FTP Service Disable
③ ftp 프로세스 동작 여부 확인
------------------------------------------------------------------------------
root       85688  0.0  0.0   3332  1792 pts/0    S+   14:38   0:00 grep ftp
④ Anonymous FTP 설정 확인
------------------------------------------------------------------------------
● ProFTP, 기본FTP 설정:
ftp:x:14:50:FTP User:/var/ftp:/sbin/nologin
</t>
    <phoneticPr fontId="12" type="noConversion"/>
  </si>
  <si>
    <t xml:space="preserve">
■ 기준: 사용하지 않는 DoS 공격에 취약한 서비스가 비활성화 된 경우 양호
■ 현황: 
① /etc/services 파일에서 포트 확인
------------------------------------------------------------------------------
echo      7/tcp
echo      7/udp
discard   9/tcp
discard   9/udp
daytime   13/tcp
daytime   13/udp
chargen   19/tcp
chargen   19/udp
② 서비스 포트 활성화 여부 확인
------------------------------------------------------------------------------
불필요한 서비스가 동작하고 있지 않습니다.(echo, discard, daytime, chargen)
</t>
    <phoneticPr fontId="12" type="noConversion"/>
  </si>
  <si>
    <t xml:space="preserve">
■ 기준: 불필요한 NFS 서비스 관련 데몬이 비활성화 되어 있는 경우 양호
■ 현황: 
① NFS Server Daemon(nfsd)확인
------------------------------------------------------------------------------
☞ NFS Service Disable
② NFS Client Daemon(statd,lockd)확인
------------------------------------------------------------------------------
root          70       2  0 Sep09 ?        00:00:08 [kworker/1:1H-kblockd]
root         121       2  0 Sep09 ?        00:00:03 [kworker/2:1H-kblockd]
root         289       2  0 Sep09 ?        00:00:03 [kworker/3:1H-kblockd]
root         291       2  0 Sep09 ?        00:00:01 [kworker/0:1H-kblockd]
root         616       2  0 Sep09 ?        00:00:00 [kworker/0:2H-kblockd]
</t>
    <phoneticPr fontId="12" type="noConversion"/>
  </si>
  <si>
    <t xml:space="preserve">
■ 기준: 불필요한 RPC 서비스가 비활성화 되어 있는 경우 양호
■ 현황: 
☞ 불필요한 RPC 서비스 동작 확인
------------------------------------------------------------------------------
root       44249       1  0 Sep17 ?        00:00:00 /usr/bin/python3 -s /usr/sbin/firewalld --nofork --nopid
결과 값이 존재하지 않으면 양호.
</t>
    <phoneticPr fontId="12" type="noConversion"/>
  </si>
  <si>
    <t xml:space="preserve">
■ 기준: SMTP 서비스를 사용하지 않거나 릴레이 제한이 설정되어 있는 경우 양호
■ 현황: 
① /etc/services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smtpd_relay_restrictions = permit_mynetworks, permit_sasl_authenticated, reject_unauth_destination 설정 확인
------------------------------------------------------------------------------
/etc/postfix/main.cf 파일이 없습니다.
⑤ postfix 활성화 시 mynetworks 설정 확인 (mynetworks에 허용할 IP대역 설정여부 확인)
------------------------------------------------------------------------------
/etc/postfix/main.cf 파일이 없습니다.
⑥ postfix 활성화 시 SASL 설정 확인
아래에서 smtpd_sasl_auth_enable = yes / smtpd_sasl_security_options = noanonymous / smtpd_sasl_local_domain =  / broken_sasl_auth_clients = yes 설정확인)
------------------------------------------------------------------------------
/etc/postfix/main.cf 파일이 없습니다.</t>
    <phoneticPr fontId="12" type="noConversion"/>
  </si>
  <si>
    <t xml:space="preserve">
■ 기준: SMTP 서비스 미사용 또는, 일반 사용자의 Sendmail 실행 방지가 설정된 경우 양호
■ 현황: 
① /etc/mail/services 파일에서 포트 확인
------------------------------------------------------------------------------
smtp   25/tcp
② 서비스 포트 활성화 여부 확인
------------------------------------------------------------------------------
☞ Sendmail Service Disable
③ /etc/mail/sendmail.cf 파일의 옵션 확인
------------------------------------------------------------------------------
/etc/mail/sendmail.cf 파일이 없습니다.
④ Sendmail비활성화이고 SMTP 포트 개방중일 시 /etc/postfix/main.cf 파일의 옵션 확인
authorized_submit_users 설정 확인
------------------------------------------------------------------------------
/etc/postfix/main.cf 파일이 없습니다.</t>
    <phoneticPr fontId="12" type="noConversion"/>
  </si>
  <si>
    <t xml:space="preserve">
■ 기준: 원격 접속 시 SSH 프로토콜을 사용하는 경우 양호
※ ssh, telnet이 동시에 설치되어 있는 경우 취약한 것으로 평가됨
■ 현황: 
① 프로세스 데몬 동작 확인
------------------------------------------------------------------------------
root        1095       1  0 Sep09 ?        00:00:00 sshd: /usr/sbin/sshd -D [listener] 0 of 10-100 startups
② 서비스 포트 확인
------------------------------------------------------------------------------
SSH 설정파일(/etc/ssh/sshd_config): 포트 설정 X (Default 설정: 22포트 사용)
② 서비스 포트 확인
------------------------------------------------------------------------------
SSH 설정파일(/etc/ssh/sshd_config): 포트 설정 X (Default 설정: 22포트 사용)
③ 서비스 포트 활성화 여부 확인
------------------------------------------------------------------------------
tcp   LISTEN    0      128                                         0.0.0.0:22                0.0.0.0:*             
tcp   LISTEN    0      128
</t>
    <phoneticPr fontId="12" type="noConversion"/>
  </si>
  <si>
    <t xml:space="preserve">
■ 기준: SMTP 서비스 미사용 또는, noexpn, novrfy 옵션이 설정되어 있는 경우 양호
■ 현황: 
① sendmail 프로세스 확인
------------------------------------------------------------------------------
☞ Sendmail Service Disable
U-70 END
[참고]
/etc/services 파일에서 포트 확인
------------------------------------------------------------------------------
smtp   25/tcp
서비스 포트 활성화 여부 확인
------------------------------------------------------------------------------
☞ Sendmail Service Disable</t>
    <phoneticPr fontId="12" type="noConversion"/>
  </si>
  <si>
    <t xml:space="preserve">
■ 기준: 로그 기록 정책이 정책에 따라 설정되어 수립되어 있으며 보안정책에 따라 로그를 남기고 있을 경우 양호
■ 현황: 
① SYSLOG 데몬 동작 확인
------------------------------------------------------------------------------
root        1939       1  0 Sep09 ?        00:00:51 /usr/sbin/rsyslogd -n
② syslog 설정 확인
------------------------------------------------------------------------------
/etc/syslog.conf 파일이 없습니다.
③ rsyslog 설정 확인
------------------------------------------------------------------------------
global(workDirectory="/var/lib/rsyslog")
module(load="builtin:omfile" Template="RSYSLOG_TraditionalFileFormat")
module(load="imuxsock" 	  # provides support for local system logging (e.g. via logger command)
       SysSock.Use="off") # Turn off message reception via local log socket; 
			  # local messages are retrieved through imjournal now.
module(load="imjournal" 	    # provides access to the systemd journal
       UsePid="system" # PID nummber is retrieved as the ID of the process the journal entry originates from
       FileCreateMode="0644" # Set the access permissions for the state file
       StateFile="imjournal.state") # File to store the position in the journal
include(file="/etc/rsyslog.d/*.conf" mode="optional")
*.info;mail.none;authpriv.none;cron.none                /var/log/messages
authpriv.*                                              /var/log/secure
mail.*                                                  -/var/log/maillog
cron.*                                                  /var/log/cron
*.emerg                                                 :omusrmsg:*
uucp,news.crit                                          /var/log/spooler
local7.*                                                /var/log/boot.log
*.alert                                                 /dev/console
④ 50-default.conf 설정 확인(Ubuntu)
------------------------------------------------------------------------------
/etc/rsyslog.d/50-default.conf 파일이 없습니다.
</t>
    <phoneticPr fontId="12" type="noConversion"/>
  </si>
  <si>
    <t xml:space="preserve">
■ 기준: 디렉터리 검색 기능을 사용하지 않는 경우 양호
■ 현황: 
☞ Apache 데몬 확인
------------------------------------------------------------------------------
☞ httpd Service Enable
☞ httpd 설정파일 경로
------------------------------------------------------------------------------
/opt/httpd_2463/conf/httpd.conf
☞ Indexes 설정 확인
------------------------------------------------------------------------------
&lt;Directory /&gt;
&lt;/Directory&gt;
</t>
    <phoneticPr fontId="12" type="noConversion"/>
  </si>
  <si>
    <t xml:space="preserve">
■ 기준: Apache 데몬이 root 권한으로 구동되지 않는 경우 양호
■ 현황: 
☞ /opt/httpd_2463/conf/httpd.conf 파일 설정 확인
------------------------------------------------------------------------------
User daemon
Group daemon
☞ httpd 데몬 동작 계정 확인
------------------------------------------------------------------------------
root       10229    2165  0 Sep15 ?        00:00:33 /opt/httpd_2463/bin/httpd -k start
daemon     10234   10229  0 Sep15 ?        00:00:05 /opt/httpd_2463/bin/httpd -k start
daemon     10235   10229  0 Sep15 ?        00:00:04 /opt/httpd_2463/bin/httpd -k start
daemon     10236   10229  0 Sep15 ?        00:00:08 /opt/httpd_2463/bin/httpd -k start
daemon     10705   10229  0 Sep15 ?        00:00:12 /opt/httpd_2463/bin/httpd -k start</t>
    <phoneticPr fontId="12" type="noConversion"/>
  </si>
  <si>
    <r>
      <t xml:space="preserve">
■ 기준: 상위 디렉터리에 이동제한을 설정한 경우 양호
■ 현황: 
</t>
    </r>
    <r>
      <rPr>
        <sz val="10"/>
        <color rgb="FFFF0000"/>
        <rFont val="맑은 고딕"/>
        <family val="3"/>
        <charset val="129"/>
      </rPr>
      <t>상위 디렉터리에 이동제한설정이 되어 있지 않으므로 취약</t>
    </r>
    <r>
      <rPr>
        <sz val="10"/>
        <rFont val="맑은 고딕"/>
        <family val="3"/>
        <charset val="129"/>
      </rPr>
      <t xml:space="preserve">
☞ /opt/httpd_2463/conf/httpd.conf 파일 설정 확인
------------------------------------------------------------------------------
&lt;Directory /&gt;
</t>
    </r>
    <r>
      <rPr>
        <sz val="10"/>
        <color rgb="FFFF0000"/>
        <rFont val="맑은 고딕"/>
        <family val="3"/>
        <charset val="129"/>
      </rPr>
      <t xml:space="preserve">   AllowOverride None</t>
    </r>
    <r>
      <rPr>
        <sz val="10"/>
        <rFont val="맑은 고딕"/>
        <family val="3"/>
        <charset val="129"/>
      </rPr>
      <t xml:space="preserve">
&lt;/Directory&gt;
</t>
    </r>
    <phoneticPr fontId="12" type="noConversion"/>
  </si>
  <si>
    <t xml:space="preserve">
■ 기준: 기본으로 생성되는 불필요한 파일 및 디렉터리가 제거되어 있는 경우 양호
■ 현황: 
☞ ServerRoot Directory
------------------------------------------------------------------------------
/opt/httpd_2463
☞ DocumentRoot Directory
------------------------------------------------------------------------------
☞ test-cgi, printenv 파일 확인
------------------------------------------------------------------------------
total 0
☞ manual 디렉토리 확인
------------------------------------------------------------------------------
☞ manual 디렉토리가 존재하지 않습니다.
</t>
    <phoneticPr fontId="12" type="noConversion"/>
  </si>
  <si>
    <t xml:space="preserve">
■ 기준: 심볼릭 링크, aliases 사용을 제한한 경우 양호
■ 현황: 
☞ /opt/httpd_2463/conf/httpd.conf 파일 설정 확인
------------------------------------------------------------------------------
&lt;Directory /&gt;
&lt;/Directory&gt;
</t>
    <phoneticPr fontId="12" type="noConversion"/>
  </si>
  <si>
    <t xml:space="preserve">
■ 기준: 파일 업로드 및 다운로드를 제한한 경우 양호
■ 현황: 
☞ /opt/httpd_2463/conf/httpd.conf 파일 설정 확인
------------------------------------------------------------------------------
&lt;Directory /&gt;
    LimitRequestBody 5000000
&lt;/Directory&gt;
</t>
    <phoneticPr fontId="12" type="noConversion"/>
  </si>
  <si>
    <t xml:space="preserve">
■ 기준: Apache 데몬이 root 권한으로 구동되지 않는 경우 양호
■ 현황: 
☞ /opt/httpd_2463/conf/httpd.conf 파일 설정 확인
------------------------------------------------------------------------------
User daemon
Group daemon
☞ httpd 데몬 동작 계정 확인
------------------------------------------------------------------------------
root       42300    2408  0 Sep15 ?        00:00:38 /opt/httpd_2463/bin/httpd -k start
daemon     42305   42300  0 Sep15 ?        00:00:09 /opt/httpd_2463/bin/httpd -k start
daemon     42306   42300  0 Sep15 ?        00:00:10 /opt/httpd_2463/bin/httpd -k start
daemon     42307   42300  0 Sep15 ?        00:00:15 /opt/httpd_2463/bin/httpd -k start
daemon     42428   42300  0 Sep15 ?        00:00:21 /opt/httpd_2463/bin/httpd -k start
</t>
    <phoneticPr fontId="12" type="noConversion"/>
  </si>
  <si>
    <r>
      <t xml:space="preserve">
■ 기준: 상위 디렉터리에 이동제한을 설정한 경우 양호
■ 현황: 
</t>
    </r>
    <r>
      <rPr>
        <sz val="10"/>
        <color rgb="FFFF0000"/>
        <rFont val="맑은 고딕"/>
        <family val="3"/>
        <charset val="129"/>
      </rPr>
      <t>상위 디렉터리에 이동제한설정이 되어 있지 않으므로 취약</t>
    </r>
    <r>
      <rPr>
        <sz val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 xml:space="preserve">☞ /opt/httpd_2463/conf/httpd.conf 파일 설정 확인
------------------------------------------------------------------------------
&lt;Directory /&gt;
</t>
    </r>
    <r>
      <rPr>
        <sz val="10"/>
        <color rgb="FFFF0000"/>
        <rFont val="맑은 고딕"/>
        <family val="3"/>
        <charset val="129"/>
      </rPr>
      <t xml:space="preserve">    AllowOverride None</t>
    </r>
    <r>
      <rPr>
        <sz val="10"/>
        <color theme="1"/>
        <rFont val="맑은 고딕"/>
        <family val="3"/>
        <charset val="129"/>
      </rPr>
      <t xml:space="preserve">
&lt;/Directory&gt;</t>
    </r>
    <r>
      <rPr>
        <sz val="10"/>
        <rFont val="맑은 고딕"/>
        <family val="3"/>
        <charset val="129"/>
      </rPr>
      <t xml:space="preserve">
</t>
    </r>
    <phoneticPr fontId="12" type="noConversion"/>
  </si>
  <si>
    <r>
      <t xml:space="preserve">
■ 기준: 기본으로 생성되는 불필요한 파일 및 디렉터리가 제거되어 있는 경우 양호
■ 현황: 
</t>
    </r>
    <r>
      <rPr>
        <sz val="10"/>
        <color theme="1"/>
        <rFont val="맑은 고딕"/>
        <family val="3"/>
        <charset val="129"/>
      </rPr>
      <t>☞ ServerRoot Directory
------------------------------------------------------------------------------
/opt/httpd_2463
☞ DocumentRoot Directory
------------------------------------------------------------------------------
☞ test-cgi, printenv 파일 확인
------------------------------------------------------------------------------
total 0
☞ manual 디렉토리 확인
------------------------------------------------------------------------------
☞ manual 디렉토리가 존재하지 않습니다.</t>
    </r>
    <r>
      <rPr>
        <sz val="10"/>
        <rFont val="맑은 고딕"/>
        <family val="3"/>
        <charset val="129"/>
      </rPr>
      <t xml:space="preserve">
</t>
    </r>
    <phoneticPr fontId="12" type="noConversion"/>
  </si>
  <si>
    <t xml:space="preserve">
■ 기준: 파일 업로드 및 다운로드를 제한한 경우 양호
■ 현황: 
☞ /opt/httpd_2463/conf/httpd.conf 파일 설정 확인
------------------------------------------------------------------------------
&lt;Directory /&gt;
   LimitRequestBody 5000000
&lt;/Directory&gt;
</t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</si>
  <si>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 xml:space="preserve">
/etc/profile 내 umask가 설정되어 있지 않으므로 취약
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>umask 설정이 없습니다.</t>
    </r>
    <r>
      <rPr>
        <sz val="10"/>
        <rFont val="맑은 고딕"/>
        <family val="3"/>
        <charset val="129"/>
      </rPr>
      <t xml:space="preserve">
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</si>
  <si>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>/etc/profile 내 umask가 설정되어 있지 않으므로 취약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>umask 설정이 없습니다.</t>
    </r>
    <r>
      <rPr>
        <sz val="10"/>
        <rFont val="맑은 고딕"/>
        <family val="3"/>
        <charset val="129"/>
      </rPr>
      <t xml:space="preserve">
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</si>
  <si>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 xml:space="preserve">/etc/profile 내 umask가 설정되어 있지 않으므로 취약
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>umask 설정이 없습니다.</t>
    </r>
    <r>
      <rPr>
        <sz val="10"/>
        <rFont val="맑은 고딕"/>
        <family val="3"/>
        <charset val="129"/>
      </rPr>
      <t xml:space="preserve">
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</si>
  <si>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r>
      <t xml:space="preserve">
■ 기준: UMASK 값이 022 이상으로 설정된 경우 양호
■ 현황: 
</t>
    </r>
    <r>
      <rPr>
        <sz val="10"/>
        <color rgb="FFFF0000"/>
        <rFont val="맑은 고딕"/>
        <family val="3"/>
        <charset val="129"/>
      </rPr>
      <t>/etc/profile 내 umask가 설정되어 있지 않으므로 취약</t>
    </r>
    <r>
      <rPr>
        <sz val="10"/>
        <rFont val="맑은 고딕"/>
        <family val="3"/>
        <charset val="129"/>
      </rPr>
      <t xml:space="preserve">
☞ 현재 로그인 계정 UMASK
------------------------------------------------
0022
① /etc/profile 파일(올바른 설정: umask 022)
------------------------------------------------
</t>
    </r>
    <r>
      <rPr>
        <sz val="10"/>
        <color rgb="FFFF0000"/>
        <rFont val="맑은 고딕"/>
        <family val="3"/>
        <charset val="129"/>
      </rPr>
      <t xml:space="preserve">umask 설정이 없습니다.
</t>
    </r>
    <r>
      <rPr>
        <sz val="10"/>
        <rFont val="맑은 고딕"/>
        <family val="3"/>
        <charset val="129"/>
      </rPr>
      <t xml:space="preserve">② /etc/csh.login 파일
------------------------------------------------
umask 설정이 없습니다.
③ /etc/csh.cshrc 파일
------------------------------------------------
if ( `umask` == 0 ) then
    umask 022
endif
</t>
    </r>
    <phoneticPr fontId="12" type="noConversion"/>
  </si>
  <si>
    <t>Red Hat Enterprise Linux 9.5</t>
    <phoneticPr fontId="2" type="noConversion"/>
  </si>
  <si>
    <r>
      <t xml:space="preserve">
■ 기준: 시스템 관리나 운용에 불필요한 그룹이 삭제 되어있는 경우 양호
■ 현황:
</t>
    </r>
    <r>
      <rPr>
        <sz val="10"/>
        <color rgb="FFFF0000"/>
        <rFont val="맑은 고딕"/>
        <family val="3"/>
        <charset val="129"/>
      </rPr>
      <t xml:space="preserve">
구성원이 존재하지 않는 그룹이 존재하므로 취약
</t>
    </r>
    <r>
      <rPr>
        <sz val="10"/>
        <rFont val="맑은 고딕"/>
        <family val="3"/>
        <charset val="129"/>
      </rPr>
      <t xml:space="preserve">
☞ 구성원이 존재하지 않는 그룹
------------------------------------------------------------------------------
cdrom:x:11:
man:x:15:
dialout:x:18:
floppy:x:19:
systemd-journal:x:190:
games:x:20:
tape:x:33:
video:x:39:
lock:x:54:
audio:x:63:
utmp:x:22:
utempter:x:35:
input:x:999:
kvm:x:36:
render:x:998:
systemd-journal:x:190:
printadmin:x:994:
ssh_keys:x:101:
sgx:x:987:
brlapi:x:985:
slocate:x:21:
</t>
    </r>
    <r>
      <rPr>
        <sz val="10"/>
        <color rgb="FFFF0000"/>
        <rFont val="맑은 고딕"/>
        <family val="3"/>
        <charset val="129"/>
      </rPr>
      <t xml:space="preserve">grid:x:1002:
maxgauge:x:1003:
</t>
    </r>
    <phoneticPr fontId="12" type="noConversion"/>
  </si>
  <si>
    <r>
      <t xml:space="preserve">
■ 기준: 시스템 관리나 운용에 불필요한 그룹이 삭제 되어있는 경우 양호
■ 현황:
</t>
    </r>
    <r>
      <rPr>
        <sz val="10"/>
        <color rgb="FFFF0000"/>
        <rFont val="맑은 고딕"/>
        <family val="3"/>
        <charset val="129"/>
      </rPr>
      <t>구성원이 존재하지 않는 그룹이 존재하므로 취약</t>
    </r>
    <r>
      <rPr>
        <sz val="10"/>
        <rFont val="맑은 고딕"/>
        <family val="3"/>
        <charset val="129"/>
      </rPr>
      <t xml:space="preserve">
☞ 구성원이 존재하지 않는 그룹
------------------------------------------------------------------------------
cdrom:x:11:
man:x:15:
dialout:x:18:
floppy:x:19:
systemd-journal:x:190:
games:x:20:
tape:x:33:
video:x:39:
lock:x:54:
audio:x:63:
utmp:x:22:
utempter:x:35:
input:x:999:
kvm:x:36:
render:x:998:
systemd-journal:x:190:
printadmin:x:994:
ssh_keys:x:101:
sgx:x:987:
brlapi:x:985:
slocate:x:21:
</t>
    </r>
    <r>
      <rPr>
        <sz val="10"/>
        <color rgb="FFFF0000"/>
        <rFont val="맑은 고딕"/>
        <family val="3"/>
        <charset val="129"/>
      </rPr>
      <t xml:space="preserve">lgllet:x:1001:
lglletAdmin:x:1002: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</si>
  <si>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 xml:space="preserve">
target: ACCEPT 설정은 기본적으로 모든 연결을 허용하고 있으므로 취약
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 </t>
    </r>
    <r>
      <rPr>
        <sz val="10"/>
        <color rgb="FFFF0000"/>
        <rFont val="맑은 고딕"/>
        <family val="3"/>
        <charset val="129"/>
      </rPr>
      <t>target: ACCEPT</t>
    </r>
    <r>
      <rPr>
        <sz val="10"/>
        <rFont val="맑은 고딕"/>
        <family val="3"/>
        <charset val="129"/>
      </rPr>
      <t xml:space="preserve">
  icmp-block-inversion: no
  interfaces: ens192
  sources: 
  services: cockpit dhcpv6-client
  ports: 
  protocols: 
  forward: yes
  masquerade: no
  forward-ports: 
  source-ports: 
  icmp-blocks: 
  rich rules: 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</si>
  <si>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>target: ACCEPT 설정은 기본적으로 모든 연결을 허용하고 있으므로 취약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 </t>
    </r>
    <r>
      <rPr>
        <sz val="10"/>
        <color rgb="FFFF0000"/>
        <rFont val="맑은 고딕"/>
        <family val="3"/>
        <charset val="129"/>
      </rPr>
      <t>target: ACCEPT</t>
    </r>
    <r>
      <rPr>
        <sz val="10"/>
        <rFont val="맑은 고딕"/>
        <family val="3"/>
        <charset val="129"/>
      </rPr>
      <t xml:space="preserve">
  icmp-block-inversion: no
  interfaces: ens192 ens256
  sources: 
  services: cockpit dhcpv6-client
  ports: 
  protocols: 
  forward: yes
  masquerade: no
  forward-ports: 
  source-ports: 
  icmp-blocks: 
  rich rules: 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</si>
  <si>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>target: ACCEPT 설정은 기본적으로 모든 연결을 허용하고 있으므로 취약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</t>
    </r>
    <r>
      <rPr>
        <sz val="10"/>
        <color rgb="FFFF0000"/>
        <rFont val="맑은 고딕"/>
        <family val="3"/>
        <charset val="129"/>
      </rPr>
      <t xml:space="preserve"> target: ACCEPT</t>
    </r>
    <r>
      <rPr>
        <sz val="10"/>
        <rFont val="맑은 고딕"/>
        <family val="3"/>
        <charset val="129"/>
      </rPr>
      <t xml:space="preserve">
  icmp-block-inversion: no
  interfaces: ens192
  sources: 
  services: cockpit dhcpv6-client
  ports: 
  protocols: 
  forward: yes
  masquerade: no
  forward-ports: 
  source-ports: 
  icmp-blocks: 
  rich rules:
</t>
    </r>
    <phoneticPr fontId="12" type="noConversion"/>
  </si>
  <si>
    <r>
      <t xml:space="preserve">
■ 기준: 접속을 허용할 특정 호스트에 대한 IP주소 및 포트 제한을 설정한 경우 양호
■ 현황: 
</t>
    </r>
    <r>
      <rPr>
        <sz val="10"/>
        <color rgb="FFFF0000"/>
        <rFont val="맑은 고딕"/>
        <family val="3"/>
        <charset val="129"/>
      </rPr>
      <t>target: ACCEPT 설정은 기본적으로 모든 연결을 허용하고 있으므로 취약</t>
    </r>
    <r>
      <rPr>
        <sz val="10"/>
        <rFont val="맑은 고딕"/>
        <family val="3"/>
        <charset val="129"/>
      </rPr>
      <t xml:space="preserve">
① /etc/hosts.allow 파일 설정
------------------------------------------------------------------------------
/etc/hosts.allow 파일이 없습니다.
② /etc/hosts.deny 파일 설정
------------------------------------------------------------------------------
/etc/hosts.deny 파일이 없습니다.
iptables 설치되어 있지 않습니다.
④ firewalld 설정 확인(상위 20줄)
------------------------------------------------------------------------------
public (active)
 </t>
    </r>
    <r>
      <rPr>
        <sz val="10"/>
        <color rgb="FFFF0000"/>
        <rFont val="맑은 고딕"/>
        <family val="3"/>
        <charset val="129"/>
      </rPr>
      <t xml:space="preserve"> target: ACCEPT</t>
    </r>
    <r>
      <rPr>
        <sz val="10"/>
        <rFont val="맑은 고딕"/>
        <family val="3"/>
        <charset val="129"/>
      </rPr>
      <t xml:space="preserve">
  icmp-block-inversion: no
  interfaces: ens192
  sources: 
  services: cockpit dhcpv6-client
  ports: 
  protocols: 
  forward: yes
  masquerade: no
  forward-ports: 
  source-ports: 
  icmp-blocks: 
  rich rules: 
</t>
    </r>
    <phoneticPr fontId="12" type="noConversion"/>
  </si>
  <si>
    <r>
      <t xml:space="preserve">
■ 기준: 불필요한 계정이 존재하지 않는 경우 양호
■ 현황: 
</t>
    </r>
    <r>
      <rPr>
        <sz val="10"/>
        <color rgb="FFFF0000"/>
        <rFont val="맑은 고딕"/>
        <family val="3"/>
        <charset val="129"/>
      </rPr>
      <t xml:space="preserve">불필요한 계정이 존재하는지 확인되지 않아 취약
※ 하기 계정 중 불필요한 계정이 존재하는지, 필요한 계정일 시 계정 용도 미조치 사유에 기재 부탁드립니다.
</t>
    </r>
    <r>
      <rPr>
        <sz val="10"/>
        <rFont val="맑은 고딕"/>
        <family val="3"/>
        <charset val="129"/>
      </rPr>
      <t xml:space="preserve">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</t>
    </r>
    <r>
      <rPr>
        <sz val="10"/>
        <color theme="1"/>
        <rFont val="맑은 고딕"/>
        <family val="3"/>
        <charset val="129"/>
      </rPr>
      <t>lgllet:x:1001:1003::/app/static/lglletApp:/bin/bash</t>
    </r>
    <r>
      <rPr>
        <sz val="10"/>
        <rFont val="맑은 고딕"/>
        <family val="3"/>
        <charset val="129"/>
      </rPr>
      <t xml:space="preserve">
lglletAdmin:x:1002:1003::/app/static/lglletAppAdmin:/bin/bash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lgllet:x:1001:1003::/app/static/lglletApp:/bin/bash
lglletAdmin:x:1002:1003::/app/static/lglletAppAdmin:/bin/bash
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</si>
  <si>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
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 9 15:55 /tmp/.X11-unix
 68208716      0 drwxrwxrwt   2 root     root           18 Sep  9 15:55 /tmp/.ICE-unix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 21 Mar  7  2025 /home/lgladmin/.bash_history
134348942      0 lrwxrwxrwx   1 root     root            7 Mar  5  2025 /usr/lib/debug/usr/.dwz -&gt; ../.dwz
     3003      0 drwxr-xr-x   2 root     root            6 Jun 25  2024 /usr/lib/debug/.dwz
      143     12 drwxr-xr-x 258 root     root         8192 Jul 24  2024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204352898      4 -rw-r--r--   1 root     root           99 Apr  8  2025 /usr/share/vim/vimfiles/.netrwhist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67685468      0 -rw-r--r--   1 root     root            0 Jun 30 14:29 /var/log/.vmware-deploy.Done
203136023      0 -rw-------   1 root     root            0 Mar  5  2025 /var/spool/at/.SEQ
202280451      4 -rw-r--r--   1 root     root          208 Mar 10  2025 /var/.updated
위에 리스트에서 숨겨진 파일 확인</t>
    </r>
    <phoneticPr fontId="12" type="noConversion"/>
  </si>
  <si>
    <r>
      <t xml:space="preserve">
■ 기준: DocumentRoot를 별도의 디렉터리로 지정한 경우 양호
■ 현황: 
</t>
    </r>
    <r>
      <rPr>
        <sz val="10"/>
        <color rgb="FFFF0000"/>
        <rFont val="맑은 고딕"/>
        <family val="3"/>
        <charset val="129"/>
      </rPr>
      <t xml:space="preserve">DocumentRoot을 별도의 디렉터리로 지정되어 있는지 확인되지 않아 취약
※ DocumentRoot을 별도의 디렉터리 지정 하셨는지 기본 디렉터리로 지정하셨는지 미조치 사유에 기재 부탁드립니다.
</t>
    </r>
    <r>
      <rPr>
        <sz val="10"/>
        <color theme="1"/>
        <rFont val="맑은 고딕"/>
        <family val="3"/>
        <charset val="129"/>
      </rPr>
      <t xml:space="preserve">
☞ /opt/httpd_2463/conf/httpd.conf 파일 설정 확인
------------------------------------------------------------------------------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</si>
  <si>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 xml:space="preserve">패치 적용 정책을 수립하여 주기적으로 패치를 관리하고 있는지 확인되지 않아 취약
※ 패치 적용 정책을 수립하여 어떤 주기(주/월/분기/반기)로 관리하고 있는지 미조치 사유에 기재  부탁드립니다.
</t>
    </r>
    <r>
      <rPr>
        <sz val="10"/>
        <rFont val="맑은 고딕"/>
        <family val="3"/>
        <charset val="129"/>
      </rPr>
      <t xml:space="preserve">
☞ uname -a
Linux DDGLBLETWEB01 5.14.0-503.11.1.el9_5.x86_64 #1 SMP PREEMPT_DYNAMIC Mon Sep 30 11:54:45 EDT 2024 x86_64 x86_64 x86_64 GNU/Linux
☞ lsb_release -a
linux.sh: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appstream-0.16.1-1.el9.x86_64
appstream-data-9-20240827.el9.noarch
at-3.1.23-11.el9.x86_64
at-spi2-atk-2.38.0-4.el9.x86_64
at-spi2-core-2.40.3-1.el9.x86_64
atk-2.36.0-5.el9.x86_64
atkmm-2.28.2-2.el9.x86_64
attr-2.5.1-3.el9.x86_64
audit-3.1.5-1.el9.x86_64
audit-libs-3.1.5-1.el9.x86_64
authselect-1.2.6-2.el9.x86_64
authselect-libs-1.2.6-2.el9.x86_64
avahi-0.8-21.el9.x86_64
avahi-glib-0.8-21.el9.x86_64
avahi-libs-0.8-21.el9.x86_64
avahi-tools-0.8-21.el9.x86_64
baobab-40.0-3.el9.x86_64
basesystem-11-13.el9.noarch
bash-5.1.8-9.el9.x86_64
bash-completion-2.11-5.el9.noarch
bc-1.07.1-14.el9.x86_64
bind-libs-9.16.23-24.el9_5.x86_64
bind-license-9.16.23-24.el9_5.noarch
bind-utils-9.16.23-24.el9_5.x86_64
binutils-2.35.2-54.el9.x86_64
binutils-gold-2.35.2-54.el9.x86_64
blktrace-1.2.0-20.el9.x86_64
bluez-5.72-2.el9.x86_64
bluez-libs-5.72-2.el9.x86_64
bluez-obexd-5.72-2.el9.x86_64
bolt-0.9.7-1.el9.x86_64
bpftool-7.4.0-503.11.1.el9_5.x86_64
brlapi-0.8.2-4.el9.x86_64
brltty-6.3-4.el9.x86_64
bubblewrap-0.4.1-7.el9.x86_64
buildah-1.37.2-1.el9.x86_64
bzip2-1.0.8-8.el9.x86_64
bzip2-libs-1.0.8-8.el9.x86_64
c-ares-1.19.1-2.el9_4.x86_64
ca-certificates-2024.2.69_v8.0.303-91.4.el9_4.noarch
cairo-1.17.4-7.el9.x86_64
cairo-gobject-1.17.4-7.el9.x86_64
cairomm-1.14.2-10.el9.x86_64
checkpolicy-3.6-1.el9.x86_64
cheese-3.38.0-6.el9.x86_64
cheese-libs-3.38.0-6.el9.x86_64
chrome-gnome-shell-42.1-1.el9.x86_64
chrony-4.5-3.el9.x86_64
clevis-20-200.el9.x86_64
clevis-luks-20-200.el9.x86_64
clutter-1.26.4-7.el9.x86_64
clutter-gst3-3.0.27-7.el9.x86_64
clutter-gtk-1.8.4-13.el9.x86_64
cockpit-323.1-1.el9_5.x86_64
cockpit-bridge-323.1-1.el9_5.x86_64
cockpit-packagekit-323.1-1.el9_5.noarch
cockpit-podman-93.1-1.el9_5.noarch
cockpit-storaged-323.1-1.el9_5.noarch
cockpit-system-323.1-1.el9_5.noarch
cockpit-ws-323.1-1.el9_5.x86_64
cogl-1.22.8-5.el9.x86_64
color-filesystem-1-28.el9.noarch
colord-1.4.5-4.el9.x86_64
colord-gtk-0.2.0-7.el9.x86_64
colord-libs-1.4.5-4.el9.x86_64
composefs-1.0.5-1.el9.x86_64
composefs-libs-1.0.5-1.el9.x86_64
conmon-2.1.12-1.el9.x86_64
이하생략
</t>
    </r>
    <phoneticPr fontId="12" type="noConversion"/>
  </si>
  <si>
    <r>
      <t xml:space="preserve">
■ 기준: 접속기록 등의 보안 로그, 응용 프로그램 및 시스템 로그 기록에 대해 정기적으로 검토, 분석,리포트 작성 및 보고 등의 조치가 이루어지는 경우  양호
■ 현황: 
</t>
    </r>
    <r>
      <rPr>
        <sz val="10"/>
        <color rgb="FFFF0000"/>
        <rFont val="맑은 고딕"/>
        <family val="3"/>
        <charset val="129"/>
      </rPr>
      <t xml:space="preserve">주기적으로 로그를 점검하고 있는지 확인되지 않아 취약
※ 어떤 주기(주/월/분기/반기)로 로그를 점검하고 점검결과에 따른 결과보고서가 존재하는지 미조치 사유에 기재 부탁드립니다.
</t>
    </r>
    <phoneticPr fontId="12" type="noConversion"/>
  </si>
  <si>
    <t xml:space="preserve">
■ 기준: 불필요한 계정이 존재하지 않는 경우 양호
■ 현황: 
불필요한 계정이 존재하는지 확인되지 않아 취약
※ 하기 계정 중 불필요한 계정이 존재하는지, 필요한 계정일 시 계정 용도 미조치 사유에 기재 부탁드립니다.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grid:x:1002:1004::/home/grid:/bin/bash
maxgauge:x:1003:1004::/home/maxgauge:/bin/bash
oracle:x:1001:1004::/home/oracle:/bin/bash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grid:x:1002:1004::/home/grid:/bin/bash
maxgauge:x:1003:1004::/home/maxgauge:/bin/bash
oracle:x:1001:1004::/home/oracle:/bin/bash
rpc:x:32:32:Rpcbind Daemon:/var/lib/rpcbind:/sbin/nologin
rpcuser:x:29:29:RPC Service User:/var/lib/nfs:/sbin/nologin
</t>
  </si>
  <si>
    <r>
      <t xml:space="preserve">
■ 기준: 시스템 중요 파일에 world writable 파일이 존재하지 않거나, 존재 시 설정 이유를 확인하고 있는 경우 양호
■ 현황: 
</t>
    </r>
    <r>
      <rPr>
        <sz val="10"/>
        <color rgb="FFFF0000"/>
        <rFont val="맑은 고딕"/>
        <family val="3"/>
        <charset val="129"/>
      </rPr>
      <t xml:space="preserve">
world writable 설정이 된 중요 파일이 존재하므로 취약
※ 필요에 의해 설정하였을 경우, 미조치 사유에 기재 부탁드립니다.
</t>
    </r>
    <r>
      <rPr>
        <sz val="10"/>
        <rFont val="맑은 고딕"/>
        <family val="3"/>
        <charset val="129"/>
      </rPr>
      <t xml:space="preserve">
World Writable 파일 (상위 10개)
------------------------------------------------------------------------------
</t>
    </r>
    <r>
      <rPr>
        <sz val="10"/>
        <color rgb="FFFF0000"/>
        <rFont val="맑은 고딕"/>
        <family val="3"/>
        <charset val="129"/>
      </rPr>
      <t>drwxrwxrwt : root : dba : /etc/oracle/maps</t>
    </r>
    <r>
      <rPr>
        <sz val="10"/>
        <rFont val="맑은 고딕"/>
        <family val="3"/>
        <charset val="129"/>
      </rPr>
      <t xml:space="preserve">
srw-rw-rw- : root : root : /var/lib/gssproxy/default.sock
srwxrwxrwx : root : root : /var/lib/fireeye/xagtshare/__7dea7cf6_@.sock
drwxrwxrwt : root : root : /var/tmp
drwxrwxrwt : root : root : /var/tmp/systemd-private-92cd0e7a98214554896ed4590caea1ac-colord.service-jWBxcv/tmp
drwxrwxrwt : root : root : /var/tmp/systemd-private-92cd0e7a98214554896ed4590caea1ac-kdump.service-CSIaS6/tmp
drwxrwxrwt : root : dba : /var/tmp/.oracle
srwxrwxrwx : grid : dba : /var/tmp/.oracle/ora_gipc_OHASD_soleowner
srwxrwxrwx : grid : dba : /var/tmp/.oracle/sprocr_local_conn_0_PROL
srwxrwxrwx : grid : dba : /var/tmp/.oracle/ora_gipc_dsglbletdbs01_INIT
 등 총 54개 파일 존재 (전체 목록은 스크립트 결과 파일  확인)
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</si>
  <si>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11 07:36 /tmp/.X11-unix
 68208716      0 drwxrwxrwt   2 root     root           18 Sep 11 07:36 /tmp/.ICE-unix
  4924134      0 drwxrwxrwt   2 root     dba             6 Jun 10 16:34 /tmp/.oracle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108 Oct 16 16:34 /home/lgladmin/.bash_history
 68204531      0 drwxr-xr-x   4 grid     dba            39 Mar  5  2025 /home/grid/.mozilla
  1274152      4 -rw-r--r--   1 grid     dba            18 Feb 16  2024 /home/grid/.bash_logout
  1274154      4 -rw-r--r--   1 grid     dba           492 Feb 16  2024 /home/grid/.bashrc
 85648941      0 drwx------   2 grid     dba             6 Mar 11  2025 /home/grid/.cache
  1274153      8 -rw-------   1 grid     dba          4100 Sep  5 14:20 /home/grid/.bash_history
135596323      0 drwx------   2 grid     dba           107 Mar 11  2025 /home/grid/.ssh
   549551      0 drwxr-xr-x   3 grid     dba            19 Mar 11  2025 /home/grid/.java
  4924122      4 -rw-r--r--   1 grid     dba           633 Mar 12  2025 /home/grid/.bash_profile
  1274147     16 -rw-------   1 grid     dba         13530 Sep  4 09:52 /home/grid/.viminfo
 68204532      0 drwxr-xr-x   4 maxgauge dba            39 Mar  5  2025 /home/maxgauge/.mozilla
  1274156      4 -rw-r--r--   1 maxgauge dba            18 Feb 16  2024 /home/maxgauge/.bash_logout
  1274158      4 -rw-r--r--   1 maxgauge dba           492 Feb 16  2024 /home/maxgauge/.bashrc
204644609      0 drwx------   2 maxgauge dba             6 Oct 20 10:20 /home/maxgauge/.cache
  1274144      4 -rw-------   1 maxgauge dba          1146 Oct 20 10:45 /home/maxgauge/.bash_history
  4930394      4 -rw-r--r--   1 maxgauge dba           721 Oct 20 10:22 /home/maxgauge/.bash_profile
204642760      0 drwxr-xr-x   2 maxgauge dba            40 Oct 20 10:38 /home/maxgauge/.oracle_jre_usage
  4930374     20 -rw-------   1 maxgauge dba         18295 Oct 20 10:44 /home/maxgauge/.viminfo
204313120      0 drwxr-xr-x   4 oracle   dba            39 Mar  5  2025 /home/oracle/.mozilla
135596316      4 -rw-r--r--   1 oracle   dba            18 Feb 16  2024 /home/oracle/.bash_logout
135596322      4 -rw-r--r--   1 oracle   dba           492 Feb 16  2024 /home/oracle/.bashrc
135596332      0 drwx------   2 oracle   dba             6 Mar 11  2025 /home/oracle/.cache
135596333     12 -rw-------   1 oracle   dba          9906 Sep 19 17:24 /home/oracle/.bash_history
   676417      0 drwx------   2 oracle   dba           107 Mar 12  2025 /home/oracle/.ssh
135594695      0 drwxr-xr-x   3 oracle   dba            19 Mar 12  2025 /home/oracle/.java
135596307      4 -rw-r--r--   1 oracle   dba           715 Jun 11 10:17 /home/oracle/.bash_profile
135595835     12 -rw-------   1 oracle   dba         11354 Sep 19 17:24 /home/oracle/.viminfo
134348942      0 lrwxrwxrwx   1 root     root            7 Mar  5  2025 /usr/lib/debug/usr/.dwz -&gt; ../.dwz
     3003      0 drwxr-xr-x   2 root     root            6 Jun 25  2024 /usr/lib/debug/.dwz
      143     12 drwxr-xr-x 258 root     root         8192 Jul 22  2024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203679364      4 -rw-r--r--   1 root     root          250 Mar 11  2025 /usr/share/vim/vimfiles/.netrwhist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67685474      0 -rw-r--r--   1 root     root            0 Mar  7  2025 /var/log/.vmware-deploy.Done
203136023      0 -rw-------   1 root     root            0 Mar  5  2025 /var/spool/at/.SEQ
135430059      4 drwxrwxrwt   2 root     dba          4096 Sep 11 09:07 /var/tmp/.oracle
202280451      4 -rw-r--r--   1 root     root          208 Mar 10  2025 /var/.updated
위에 리스트에서 숨겨진 파일 확인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</si>
  <si>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 xml:space="preserve">패치 적용 정책을 수립하여 주기적으로 패치를 관리하고 있는지 확인되지 않아 취약
※ 패치 적용 정책을 수립하여 어떤 주기(주/월/분기/반기)로 관리하고 있는지 미조치 사유에 기재  부탁드립니다.
</t>
    </r>
    <r>
      <rPr>
        <sz val="10"/>
        <rFont val="맑은 고딕"/>
        <family val="3"/>
        <charset val="129"/>
      </rPr>
      <t xml:space="preserve">
☞ uname -a
Linux DSGLBLETDBS01 5.14.0-503.11.1.el9_5.x86_64 #1 SMP PREEMPT_DYNAMIC Mon Sep 30 11:54:45 EDT 2024 x86_64 x86_64 x86_64 GNU/Linux
☞ lsb_release -a
./linux-RHEL7이상-RockyLinux-Ubuntu18이상-v25.3.sh: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NetworkManager-initscripts-updown-1.48.10-2.el9_5.noarch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appstream-0.16.1-1.el9.x86_64
appstream-data-9-20240827.el9.noarch
at-3.1.23-11.el9.x86_64
at-spi2-atk-2.38.0-4.el9.x86_64
at-spi2-core-2.40.3-1.el9.x86_64
atk-2.36.0-5.el9.x86_64
atkmm-2.28.2-2.el9.x86_64
attr-2.5.1-3.el9.x86_64
audit-3.1.5-1.el9.x86_64
audit-libs-3.1.5-1.el9.x86_64
authselect-1.2.6-2.el9.x86_64
authselect-libs-1.2.6-2.el9.x86_64
avahi-0.8-21.el9.x86_64
avahi-glib-0.8-21.el9.x86_64
avahi-libs-0.8-21.el9.x86_64
avahi-tools-0.8-21.el9.x86_64
baobab-40.0-3.el9.x86_64
basesystem-11-13.el9.noarch
bash-5.1.8-9.el9.x86_64
bash-completion-2.11-5.el9.noarch
bc-1.07.1-14.el9.x86_64
bind-libs-9.16.23-24.el9_5.x86_64
bind-license-9.16.23-24.el9_5.noarch
bind-utils-9.16.23-24.el9_5.x86_64
binutils-2.35.2-54.el9.x86_64
binutils-gold-2.35.2-54.el9.x86_64
blktrace-1.2.0-20.el9.x86_64
bluez-5.72-2.el9.x86_64
bluez-libs-5.72-2.el9.x86_64
bluez-obexd-5.72-2.el9.x86_64
bolt-0.9.7-1.el9.x86_64
bpftool-7.4.0-503.11.1.el9_5.x86_64
brlapi-0.8.2-4.el9.x86_64
brltty-6.3-4.el9.x86_64
bubblewrap-0.4.1-7.el9.x86_64
buildah-1.37.2-1.el9.x86_64
bzip2-1.0.8-8.el9.x86_64
bzip2-libs-1.0.8-8.el9.x86_64
c-ares-1.19.1-2.el9_4.x86_64
ca-certificates-2024.2.69_v8.0.303-91.4.el9_4.noarch
cairo-1.17.4-7.el9.x86_64
cairo-gobject-1.17.4-7.el9.x86_64
cairomm-1.14.2-10.el9.x86_64
checkpolicy-3.6-1.el9.x86_64
cheese-3.38.0-6.el9.x86_64
cheese-libs-3.38.0-6.el9.x86_64
chrome-gnome-shell-42.1-1.el9.x86_64
chrony-4.5-3.el9.x86_64
clevis-20-200.el9.x86_64
clevis-luks-20-200.el9.x86_64
clutter-1.26.4-7.el9.x86_64
clutter-gst3-3.0.27-7.el9.x86_64
clutter-gtk-1.8.4-13.el9.x86_64
cockpit-323.1-1.el9_5.x86_64
cockpit-bridge-323.1-1.el9_5.x86_64
cockpit-packagekit-323.1-1.el9_5.noarch
cockpit-podman-93.1-1.el9_5.noarch
cockpit-storaged-323.1-1.el9_5.noarch
cockpit-system-323.1-1.el9_5.noarch
cockpit-ws-323.1-1.el9_5.x86_64
cogl-1.22.8-5.el9.x86_64
color-filesystem-1-28.el9.noarch
colord-1.4.5-4.el9.x86_64
colord-gtk-0.2.0-7.el9.x86_64
colord-libs-1.4.5-4.el9.x86_64
composefs-1.0.5-1.el9.x86_64
composefs-libs-1.0.5-1.el9.x86_64
conmon-2.1.12-1.el9.x86_64
container-selinux-2.232.1-1.el9.noarch
containernetworking-plugins-1.5.1-2.el9.x86_64
containers-common-1-91.el9.x86_64
coreutils-8.32-36.el9.x86_64
coreutils-common-8.32-36.el9.x86_64
cpio-2.13-16.el9.x86_64
cpp-11.5.0-2.el9.x86_64
cracklib-2.9.6-27.el9.x86_64
cracklib-dicts-2.9.6-27.el9.x86_64
criu-3.19-1.el9.x86_64
criu-libs-3.19-1.el9.x86_64
cronie-1.5.7-11.el9.x86_64
cronie-anacron-1.5.7-11.el9.x86_64
crontabs-1.11-27.20190603git.el9_0.noarch
crun-1.16.1-1.el9.x86_64
crypto-policies-20240828-2.git626aa59.el9_5.noarch
crypto-policies-scripts-20240828-2.git626aa59.el9_5.noarch
cryptsetup-2.7.2-3.el9_5.x86_64
cryptsetup-libs-2.7.2-3.el9_5.x86_64
cups-2.3.3op2-30.el9.x86_64
cups-client-2.3.3op2-30.el9.x86_64
cups-filesystem-2.3.3op2-30.el9.noarch
cups-filters-1.28.7-18.el9_5.x86_64
cups-filters-libs-1.28.7-18.el9_5.x86_64
cups-ipptool-2.3.3op2-30.el9.x86_64
cups-libs-2.3.3op2-30.el9.x86_64
cups-pk-helper-0.2.6-14.el9.x86_64
curl-7.76.1-31.el9.x86_64
cvuqdisk-1.0.10-1.x86_64
cyrus-sasl-gssapi-2.1.27-21.el9.x86_64
cyrus-sasl-lib-2.1.27-21.el9.x86_64
cyrus-sasl-plain-2.1.27-21.el9.x86_64
dbus-1.12.20-8.el9.x86_64
dbus-broker-28-7.el9.x86_64
dbus-common-1.12.20-8.el9.noarch
dbus-daemon-1.12.20-8.el9.x86_64
dbus-glib-0.110-13.el9.x86_64
dbus-libs-1.12.20-8.el9.x86_64
dbus-tools-1.12.20-8.el9.x86_64
dconf-0.40.0-6.el9.x86_64
dejavu-sans-fonts-2.37-18.el9.noarch
dejavu-sans-mono-fonts-2.37-18.el9.noarch
dejavu-serif-fonts-2.37-18.el9.noarch
desktop-file-utils-0.26-6.el9.x86_64
device-mapper-1.02.198-2.el9.x86_64
이하생략
</t>
    </r>
    <phoneticPr fontId="12" type="noConversion"/>
  </si>
  <si>
    <r>
      <t xml:space="preserve">
■ 기준: 불필요한 계정이 존재하지 않는 경우 양호
■ 현황: 
</t>
    </r>
    <r>
      <rPr>
        <sz val="10"/>
        <color rgb="FFFF0000"/>
        <rFont val="맑은 고딕"/>
        <family val="3"/>
        <charset val="129"/>
      </rPr>
      <t xml:space="preserve">
불필요한 계정이 존재하는지 확인되지 않아 취약
※ 하기 계정 중 불필요한 계정이 존재하는지, 필요한 계정일 시 계정 용도 미조치 사유에 기재 부탁드립니다.
</t>
    </r>
    <r>
      <rPr>
        <sz val="10"/>
        <rFont val="맑은 고딕"/>
        <family val="3"/>
        <charset val="129"/>
      </rPr>
      <t xml:space="preserve">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lglwls:x:1001:1002::/home/lglwls:/bin/bash
lgllet:x:1002:1002::/app/bea/bea14/domains/LotteglDomain:/bin/bash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lglwls:x:1001:1002::/home/lglwls:/bin/bash
lgllet:x:1002:1002::/app/bea/bea14/domains/LotteglDomain:/bin/bash
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</si>
  <si>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 9 15:58 /tmp/.X11-unix
 68208716      0 drwxrwxrwt   2 root     root           18 Sep  9 15:58 /tmp/.ICE-unix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102 May  8 10:51 /home/lgladmin/.bash_history
 68204522      0 drwxr-xr-x   4 lgllet   appusr         39 Mar  5  2025 /home/lglweblogic/.mozilla
   661979      4 -rw-r--r--   1 lgllet   appusr         18 Feb 16  2024 /home/lglweblogic/.bash_logout
  1272895      4 -rw-r--r--   1 lgllet   appusr        141 Feb 16  2024 /home/lglweblogic/.bash_profile
  1274139      4 -rw-r--r--   1 lgllet   appusr        492 Feb 16  2024 /home/lglweblogic/.bashrc
  2047911      0 drwx------   2 lgllet   appusr          6 Mar 13  2025 /home/lglweblogic/.cache
   656444      4 -rw-------   1 lgllet   appusr       3216 Jun 30 15:00 /home/lglweblogic/.bash_history
  2398477     16 -rw-------   1 lgllet   appusr      16346 Mar 13  2025 /home/lglweblogic/.viminfo
 67865380      0 drwxr-xr-x   4 lglwls   appusr         39 Mar  5  2025 /home/lglwls/.mozilla
   661966      4 -rw-r--r--   1 lglwls   appusr         18 Feb 16  2024 /home/lglwls/.bash_logout
   661969      4 -rw-r--r--   1 lglwls   appusr        141 Feb 16  2024 /home/lglwls/.bash_profile
   661975      4 -rw-r--r--   1 lglwls   appusr        492 Feb 16  2024 /home/lglwls/.bashrc
136097112      0 drwx------   2 lglwls   appusr          6 Mar 13  2025 /home/lglwls/.cache
  2209669      8 -rw-------   1 lglwls   appusr       4721 Jun 27 17:41 /home/lglwls/.bash_history
  2403032      4 -rw-------   1 lglwls   appusr         20 Jun 27 15:10 /home/lglwls/.lesshst
  2185600     20 -rw-------   1 lglwls   appusr      16544 Jun 27 17:39 /home/lglwls/.viminfo
134348942      0 lrwxrwxrwx   1 root     root            7 Mar  5  2025 /usr/lib/debug/usr/.dwz -&gt; ../.dwz
     3003      0 drwxr-xr-x   2 root     root            6 Jun 25  2024 /usr/lib/debug/.dwz
      143     12 drwxr-xr-x 258 root     root         8192 Oct 18  2021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69878533      0 -rw-r--r--   1 root     root            0 Jun 30 14:34 /var/log/.vmware-deploy.Done
203136023      0 -rw-------   1 root     root            0 Mar  5  2025 /var/spool/at/.SEQ
202280451      4 -rw-r--r--   1 root     root          208 Mar 10  2025 /var/.updated
위에 리스트에서 숨겨진 파일 확인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</si>
  <si>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 xml:space="preserve">패치 적용 정책을 수립하여 주기적으로 패치를 관리하고 있는지 확인되지 않아 취약
※ 패치 적용 정책을 수립하여 어떤 주기(주/월/분기/반기)로 관리하고 있는지 미조치 사유에 기재 부탁드립니다.
</t>
    </r>
    <r>
      <rPr>
        <sz val="10"/>
        <rFont val="맑은 고딕"/>
        <family val="3"/>
        <charset val="129"/>
      </rPr>
      <t xml:space="preserve">
☞ uname -a
Linux DSGLBLETWAS01 5.14.0-503.11.1.el9_5.x86_64 #1 SMP PREEMPT_DYNAMIC Mon Sep 30 11:54:45 EDT 2024 x86_64 x86_64 x86_64 GNU/Linux
☞ lsb_release -a
linux-RHEL7이상-RockyLinux-Ubuntu18이상-v25.3.sh: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appstream-0.16.1-1.el9.x86_64
appstream-data-9-20240827.el9.noarch
at-3.1.23-11.el9.x86_64
at-spi2-atk-2.38.0-4.el9.x86_64
at-spi2-core-2.40.3-1.el9.x86_64
atk-2.36.0-5.el9.x86_64
atkmm-2.28.2-2.el9.x86_64
attr-2.5.1-3.el9.x86_64
audit-3.1.5-1.el9.x86_64
audit-libs-3.1.5-1.el9.x86_64
authselect-1.2.6-2.el9.x86_64
authselect-libs-1.2.6-2.el9.x86_64
avahi-0.8-21.el9.x86_64
avahi-glib-0.8-21.el9.x86_64
avahi-libs-0.8-21.el9.x86_64
avahi-tools-0.8-21.el9.x86_64
baobab-40.0-3.el9.x86_64
basesystem-11-13.el9.noarch
bash-5.1.8-9.el9.x86_64
bash-completion-2.11-5.el9.noarch
bc-1.07.1-14.el9.x86_64
bind-libs-9.16.23-24.el9_5.x86_64
이하생략</t>
    </r>
    <phoneticPr fontId="12" type="noConversion"/>
  </si>
  <si>
    <r>
      <t xml:space="preserve">
■ 기준: 불필요한 계정이 존재하지 않는 경우 양호
■ 현황: 
</t>
    </r>
    <r>
      <rPr>
        <sz val="10"/>
        <color rgb="FFFF0000"/>
        <rFont val="맑은 고딕"/>
        <family val="3"/>
        <charset val="129"/>
      </rPr>
      <t xml:space="preserve">불필요한 계정이 존재하는지 확인되지 않아 취약
※ 하기 계정 중 불필요한 계정이 존재하는지, 필요한 계정일 시 계정 용도 미조치 사유에 기재 부탁드립니다.
</t>
    </r>
    <r>
      <rPr>
        <sz val="10"/>
        <rFont val="맑은 고딕"/>
        <family val="3"/>
        <charset val="129"/>
      </rPr>
      <t xml:space="preserve">
① 로그인이 필요한 계정 확인
------------------------------------------------------------------------------
root:x:0:0:root:/root:/bin/bash
sync:x:5:0:sync:/sbin:/bin/sync
shutdown:x:6:0:shutdown:/sbin:/sbin/shutdown
halt:x:7:0:halt:/sbin:/sbin/halt
lgladmin:x:1000:1000:lgladmin:/home/lgladmin:/bin/bash
lgllet:x:1001:1003::/app/static/lglletApp:/bin/bash
lglletAdmin:x:1002:1003::/app/static/lglletAppAdmin:/bin/bash
② /etc/passwd 파일 내용
------------------------------------------------------------------------------
root:x:0:0:root:/root:/bin/bash
bin:x:1:1:bin:/bin:/sbin/nologin
daemon:x:2:2:daemon:/sbin:/sbin/nologin
adm:x:3:4:adm:/var/adm:/sbin/nologin
lp:x:4:7:lp:/var/spool/lpd:/sbin/nologin
sync:x:5:0:sync:/sbin:/bin/sync
shutdown:x:6:0:shutdown:/sbin:/sbin/shutdown
halt:x:7:0:halt:/sbin:/sbin/halt
mail:x:8:12:mail:/var/spool/mail:/sbin/nologin
operator:x:11:0:operator:/root:/sbin/nologin
games:x:12:100:games:/usr/games:/sbin/nologin
ftp:x:14:50:FTP User:/var/ftp:/sbin/nologin
nobody:x:65534:65534:Kernel Overflow User:/:/sbin/nologin
tss:x:59:59:Account used for TPM access:/:/usr/sbin/nologin
systemd-coredump:x:999:997:systemd Core Dumper:/:/sbin/nologin
dbus:x:81:81:System message bus:/:/sbin/nologin
polkitd:x:998:996:User for polkitd:/:/sbin/nologin
avahi:x:70:70:Avahi mDNS/DNS-SD Stack:/var/run/avahi-daemon:/sbin/nologin
colord:x:997:995:User for colord:/var/lib/colord:/sbin/nologin
rtkit:x:172:172:RealtimeKit:/:/sbin/nologin
pipewire:x:996:993:PipeWire System Daemon:/run/pipewire:/usr/sbin/nologin
clevis:x:995:992:Clevis Decryption Framework unprivileged user:/var/cache/clevis:/usr/sbin/nologin
sssd:x:994:991:User for sssd:/:/sbin/nologin
geoclue:x:993:990:User for geoclue:/var/lib/geoclue:/sbin/nologin
flatpak:x:992:989:User for flatpak system helper:/:/sbin/nologin
setroubleshoot:x:991:988:SELinux troubleshoot server:/var/lib/setroubleshoot:/usr/sbin/nologin
libstoragemgmt:x:986:986:daemon account for libstoragemgmt:/:/usr/sbin/nologin
gdm:x:42:42::/var/lib/gdm:/sbin/nologin
cockpit-wsinstance:x:985:984:User for cockpit-ws instances:/nonexisting:/sbin/nologin
gnome-initial-setup:x:984:983::/run/gnome-initial-setup/:/sbin/nologin
sshd:x:74:74:Privilege-separated SSH:/usr/share/empty.sshd:/usr/sbin/nologin
chrony:x:983:982:chrony system user:/var/lib/chrony:/sbin/nologin
dnsmasq:x:982:981:Dnsmasq DHCP and DNS server:/var/lib/dnsmasq:/usr/sbin/nologin
tcpdump:x:72:72::/:/sbin/nologin
lgladmin:x:1000:1000:lgladmin:/home/lgladmin:/bin/bash
lgllet:x:1001:1003::/app/static/lglletApp:/bin/bash
lglletAdmin:x:1002:1003::/app/static/lglletAppAdmin:/bin/bash</t>
    </r>
    <phoneticPr fontId="12" type="noConversion"/>
  </si>
  <si>
    <r>
      <t xml:space="preserve">
■ 기준: 불필요하거나 의심스러운 숨겨진 파일 및 디렉터리를 삭제한 경우 양호
■ 현황:
</t>
    </r>
    <r>
      <rPr>
        <sz val="10"/>
        <color rgb="FFFF0000"/>
        <rFont val="맑은 고딕"/>
        <family val="3"/>
        <charset val="129"/>
      </rPr>
      <t xml:space="preserve">불필요하거나 의심스러운 숨겨진 파일 및 디렉터리가 확인되지 않아 취약
※ 하기 숨겨진 파일 및 디렉터리의 필요 유무를 미조치 사유에 기재 부탁드립니다.
</t>
    </r>
    <r>
      <rPr>
        <sz val="10"/>
        <rFont val="맑은 고딕"/>
        <family val="3"/>
        <charset val="129"/>
      </rPr>
      <t xml:space="preserve">
   656512      0 drwxrwxrwt   2 root     root           26 Sep  9 15:55 /tmp/.X11-unix
 68208716      0 drwxrwxrwt   2 root     root           18 Sep  9 15:55 /tmp/.ICE-unix
135563473      0 drwxr-xr-x   4 lgladmin lgladmin       39 Mar  5  2025 /home/lgladmin/.mozilla
 68208710      4 -rw-r--r--   1 lgladmin lgladmin       18 Feb 16  2024 /home/lgladmin/.bash_logout
 68208711      4 -rw-r--r--   1 lgladmin lgladmin      141 Feb 16  2024 /home/lgladmin/.bash_profile
 68208712      4 -rw-r--r--   1 lgladmin lgladmin      492 Feb 16  2024 /home/lgladmin/.bashrc
 67685760      0 drwx------   4 lgladmin lgladmin       32 Mar  5  2025 /home/lgladmin/.local
 67685815      0 -rw-r--r--   1 lgladmin lgladmin        0 Mar  5  2025 /home/lgladmin/.local/share/flatpak/.changed
   656571      0 drwx------   9 lgladmin lgladmin      227 Mar  5  2025 /home/lgladmin/.config
   656402      0 -rw-r--r--   1 lgladmin lgladmin        0 Mar  5  2025 /home/lgladmin/.config/.gsd-keyboard.settings-ported
 67685763      0 drwx------   8 lgladmin lgladmin      204 Mar  5  2025 /home/lgladmin/.cache
 67685448      4 -rw-------   1 lgladmin lgladmin      288 Sep 15 21:49 /home/lgladmin/.bash_history
 68204534      4 -rw-------   1 lgladmin lgladmin      987 Sep 12 13:58 /home/lgladmin/.viminfo
 68494067      0 drwx------   2 lgladmin lgladmin       48 Sep 12 15:35 /home/lgladmin/.ssh
134348942      0 lrwxrwxrwx   1 root     root            7 Mar  5  2025 /usr/lib/debug/usr/.dwz -&gt; ../.dwz
     3003      0 drwxr-xr-x   2 root     root            6 Jun 25  2024 /usr/lib/debug/.dwz
      143     12 drwxr-xr-x 258 root     root         8192 Jul 24  2024 /usr/lib/.build-id
 67720874      4 -rw-r--r--   1 root     root          167 Oct  1  2024 /usr/lib/modules/5.14.0-503.11.1.el9_5.x86_64/.vmlinuz.hmac
201467252      4 -rw-r--r--   1 root     root           65 Aug  3  2023 /usr/lib64/.libgmp.so.10.4.0.hmac
201467253      0 lrwxrwxrwx   1 root     root           22 Aug  3  2023 /usr/lib64/.libgmp.so.10.hmac -&gt; .libgmp.so.10.4.0.hmac
201468339      0 lrwxrwxrwx   1 root     root           22 Nov 20  2023 /usr/lib64/.libnettle.so.8.hmac -&gt; .libnettle.so.8.8.hmac
201468336      4 -rw-r--r--   1 root     root           65 Nov 20  2023 /usr/lib64/.libhogweed.so.6.8.hmac
201468337      0 lrwxrwxrwx   1 root     root           23 Nov 20  2023 /usr/lib64/.libhogweed.so.6.hmac -&gt; .libhogweed.so.6.8.hmac
201468338      4 -rw-r--r--   1 root     root           65 Nov 20  2023 /usr/lib64/.libnettle.so.8.8.hmac
201468345      4 -rw-r--r--   1 root     root          403 Apr  5  2024 /usr/lib64/.libgnutls.so.30.37.1.hmac
201468346      0 lrwxrwxrwx   1 root     root           26 Apr  5  2024 /usr/lib64/.libgnutls.so.30.hmac -&gt; .libgnutls.so.30.37.1.hmac
   342655      4 -rw-r--r--   1 root     root           39 Jul 11  2023 /usr/share/man/man5/.k5login.5.gz
   342654      4 -rw-r--r--   1 root     root           42 Jul 11  2023 /usr/share/man/man5/.k5identity.5.gz
    79297      4 -rw-r--r--   1 root     root           40 Feb 16  2024 /usr/share/man/man1/..1.gz
204361227      4 -rw-r--r--   1 root     root          144 Sep 12 13:33 /usr/share/vim/vimfiles/.netrwhist
   333277      0 -rw-r--r--   1 root     root            0 Jun 10  2024 /usr/share/alsa/ucm2/conf.virt.d/.gitignore
   677047      0 -rw-r--r--   1 10       143             0 Jan 15  2017 /usr/java/jdk1.8.0_191/lib/visualvm/visualvm/.lastModified
   677050      0 -rw-r--r--   1 10       143             0 Jan 15  2017 /usr/java/jdk1.8.0_191/lib/visualvm/platform/.lastModified
 67869723      0 -rw-r--r--   1 10       143             0 Jan 15  2017 /usr/java/jdk1.8.0_191/lib/visualvm/profiler/.lastModified
135577838      4 -rw-r--r--   1 10       143            64 Dec  8  2017 /usr/java/jdk1.8.0_191/lib/missioncontrol/.eclipseproduct
 67869882      0 drwxr-xr-x   2 10       143           118 Dec  8  2017 /usr/java/jdk1.8.0_191/lib/missioncontrol/p2/org.eclipse.equinox.p2.engine/.settings
203690088      0 -rw-r--r--   1 10       143             0 Dec  8  2017 /usr/java/jdk1.8.0_191/lib/missioncontrol/p2/org.eclipse.equinox.p2.engine/profileRegistry/JMC.profile/.lock
   677111      0 drwxr-xr-x   2 10       143             6 Dec  8  2017 /usr/java/jdk1.8.0_191/lib/missioncontrol/p2/org.eclipse.equinox.p2.engine/profileRegistry/JMC.profile/.data
134348936      0 -rw-r--r--   1 root     root            0 Mar  5  2025 /var/lib/rpm/.rpm.lock
   656541      0 drwxr-xr-x   2 colord   colord          6 Mar  5  2025 /var/lib/colord/.cache
202467504      0 -rw-r--r--   1 root     root            0 Mar  5  2025 /var/lib/flatpak/.changed
136780578      0 drwx------   6 gdm      gdm           102 Mar  5  2025 /var/lib/gdm/.config
137226625      0 -rw-r--r--   1 gdm      gdm             0 Mar  5  2025 /var/lib/gdm/.config/.gsd-keyboard.settings-ported
135563498      0 drwx------   5 gdm      gdm            64 Mar  5  2025 /var/lib/gdm/.cache
203697927      0 drwx------   4 gdm      gdm            32 Mar  5  2025 /var/lib/gdm/.local
 67685469      0 -rw-r--r--   1 root     root            0 Jul  1 11:20 /var/log/.vmware-deploy.Done
203136023      0 -rw-------   1 root     root            0 Mar  5  2025 /var/spool/at/.SEQ
202280451      4 -rw-r--r--   1 root     root          208 Mar 10  2025 /var/.updated
위에 리스트에서 숨겨진 파일 확인
</t>
    </r>
    <phoneticPr fontId="12" type="noConversion"/>
  </si>
  <si>
    <r>
      <t xml:space="preserve">
■ 기준: 패치 적용 정책을 수립하여 주기적으로 패치를 관리하고 있으며, 패치 관련 내용을 확인하고 적용했을 경우 양호
■ 현황: 
</t>
    </r>
    <r>
      <rPr>
        <sz val="10"/>
        <color rgb="FFFF0000"/>
        <rFont val="맑은 고딕"/>
        <family val="3"/>
        <charset val="129"/>
      </rPr>
      <t>패치 적용 정책을 수립하여 주기적으로 패치를 관리하고 있는지 확인되지 않아 취약
※ 패치 적용 정책을 수립하여 어떤 주기(주/월/분기/반기)로 관리하고 있는지 미조치 사유에 기재  부탁드립니다.</t>
    </r>
    <r>
      <rPr>
        <sz val="10"/>
        <rFont val="맑은 고딕"/>
        <family val="3"/>
        <charset val="129"/>
      </rPr>
      <t xml:space="preserve">
☞ uname -a
Linux DSGLBLETWEB01 5.14.0-503.11.1.el9_5.x86_64 #1 SMP PREEMPT_DYNAMIC Mon Sep 30 11:54:45 EDT 2024 x86_64 x86_64 x86_64 GNU/Linux
☞ lsb_release -a
./linux-RHEL7이상-RockyLinux-Ubuntu18이상-v25.3.sh: line 4160: lsb_release: command not found
☞ Redhat 계열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다른 Linux 배포판 버전
NAME="Red Hat Enterprise Linux"
VERSION="9.5 (Plow)"
ID="rhel"
ID_LIKE="fedora"
VERSION_ID="9.5"
PLATFORM_ID="platform:el9"
PRETTY_NAME="Red Hat Enterprise Linux 9.5 (Plow)"
ANSI_COLOR="0;31"
LOGO="fedora-logo-icon"
CPE_NAME="cpe:/o:redhat:enterprise_linux:9::baseos"
HOME_URL="https://www.redhat.com/"
DOCUMENTATION_URL="https://access.redhat.com/documentation/en-us/red_hat_enterprise_linux/9"
BUG_REPORT_URL="https://issues.redhat.com/"
REDHAT_BUGZILLA_PRODUCT="Red Hat Enterprise Linux 9"
REDHAT_BUGZILLA_PRODUCT_VERSION=9.5
REDHAT_SUPPORT_PRODUCT="Red Hat Enterprise Linux"
REDHAT_SUPPORT_PRODUCT_VERSION="9.5"
☞ 현재 등록된 서비스
------------------------------------------------------------------------------
ModemManager-1.20.2-1.el9.x86_64
ModemManager-glib-1.20.2-1.el9.x86_64
NetworkManager-1.48.10-2.el9_5.x86_64
NetworkManager-adsl-1.48.10-2.el9_5.x86_64
NetworkManager-bluetooth-1.48.10-2.el9_5.x86_64
NetworkManager-config-server-1.48.10-2.el9_5.noarch
NetworkManager-libnm-1.48.10-2.el9_5.x86_64
NetworkManager-team-1.48.10-2.el9_5.x86_64
NetworkManager-tui-1.48.10-2.el9_5.x86_64
NetworkManager-wifi-1.48.10-2.el9_5.x86_64
NetworkManager-wwan-1.48.10-2.el9_5.x86_64
PackageKit-1.2.6-1.el9.x86_64
PackageKit-command-not-found-1.2.6-1.el9.x86_64
PackageKit-glib-1.2.6-1.el9.x86_64
PackageKit-gstreamer-plugin-1.2.6-1.el9.x86_64
PackageKit-gtk3-module-1.2.6-1.el9.x86_64
aardvark-dns-1.12.1-1.el9.x86_64
abattis-cantarell-fonts-0.301-4.el9.noarch
accountsservice-0.6.55-10.el9.x86_64
accountsservice-libs-0.6.55-10.el9.x86_64
acl-2.3.1-4.el9.x86_64
adcli-0.9.2-1.el9.x86_64
adobe-mappings-cmap-20171205-12.el9.noarch
adobe-mappings-cmap-deprecated-20171205-12.el9.noarch
adobe-mappings-pdf-20180407-10.el9.noarch
adobe-source-code-pro-fonts-2.030.1.050-12.el9.1.noarch
adwaita-cursor-theme-40.1.1-3.el9.noarch
adwaita-icon-theme-40.1.1-3.el9.noarch
alsa-lib-1.2.12-1.el9.x86_64
alsa-ucm-1.2.12-1.el9.noarch
alsa-utils-1.2.12-1.el9.x86_64
alternatives-1.24-1.el9_5.1.x86_64
이하생략
</t>
    </r>
    <phoneticPr fontId="12" type="noConversion"/>
  </si>
  <si>
    <t>Red Hat Enterprise Linux 9.5</t>
  </si>
  <si>
    <t>-</t>
  </si>
  <si>
    <t>10.134.254.11</t>
  </si>
  <si>
    <t>10.134.254.139</t>
  </si>
  <si>
    <t>10.134.254.144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</si>
</sst>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.00_ ;_ * \-#,##0.00_ ;_ * &quot;-&quot;??_ ;_ @_ "/>
    <numFmt numFmtId="177" formatCode="&quot;₩&quot;#,##0;&quot;₩&quot;&quot;₩&quot;&quot;₩&quot;&quot;₩&quot;&quot;₩&quot;&quot;₩&quot;&quot;₩&quot;&quot;₩&quot;\-#,##0"/>
    <numFmt numFmtId="178" formatCode="&quot;₩&quot;#,##0.00;&quot;₩&quot;&quot;₩&quot;&quot;₩&quot;&quot;₩&quot;&quot;₩&quot;&quot;₩&quot;&quot;₩&quot;&quot;₩&quot;\-#,##0.00"/>
    <numFmt numFmtId="179" formatCode="0.0%"/>
    <numFmt numFmtId="180" formatCode="0.0_ "/>
    <numFmt numFmtId="181" formatCode="_ &quot;₩&quot;* #,##0.00_ ;_ &quot;₩&quot;* \-#,##0.00_ ;_ &quot;₩&quot;* &quot;-&quot;??_ ;_ @_ "/>
    <numFmt numFmtId="182" formatCode="_ &quot;₩&quot;* #,##0_ ;_ &quot;₩&quot;* &quot;₩&quot;&quot;₩&quot;&quot;₩&quot;&quot;₩&quot;&quot;₩&quot;&quot;₩&quot;&quot;₩&quot;&quot;₩&quot;&quot;₩&quot;&quot;₩&quot;&quot;₩&quot;\-#,##0_ ;_ &quot;₩&quot;* &quot;-&quot;_ ;_ @_ "/>
    <numFmt numFmtId="183" formatCode="_ * #,##0.00_ ;_ * &quot;₩&quot;&quot;₩&quot;&quot;₩&quot;&quot;₩&quot;&quot;₩&quot;&quot;₩&quot;\-#,##0.00_ ;_ * &quot;-&quot;??_ ;_ @_ "/>
    <numFmt numFmtId="184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85" formatCode="0.0"/>
  </numFmts>
  <fonts count="71">
    <font>
      <sz val="11"/>
      <color theme="1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24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바탕체"/>
      <family val="1"/>
      <charset val="129"/>
    </font>
    <font>
      <b/>
      <sz val="10"/>
      <color theme="1"/>
      <name val="맑은 고딕"/>
      <family val="3"/>
      <charset val="129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theme="0" tint="-0.499984740745262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u/>
      <sz val="10"/>
      <color rgb="FF0000FF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b/>
      <sz val="14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b/>
      <i/>
      <sz val="1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2"/>
      <name val="¹UAAA¼"/>
      <family val="1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"/>
      <color indexed="8"/>
      <name val="Courier"/>
      <family val="3"/>
    </font>
    <font>
      <sz val="9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</font>
    <font>
      <b/>
      <sz val="10"/>
      <color theme="0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  <scheme val="major"/>
    </font>
    <font>
      <b/>
      <u/>
      <sz val="10"/>
      <color rgb="FF0000F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ajor"/>
    </font>
    <font>
      <b/>
      <sz val="10"/>
      <color rgb="FFFFFFFF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0" tint="-0.34998626667073579"/>
      <name val="맑은 고딕"/>
      <family val="3"/>
      <charset val="129"/>
      <scheme val="major"/>
    </font>
    <font>
      <sz val="11"/>
      <color theme="0" tint="-0.34998626667073579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0AEC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>
      <alignment vertical="center"/>
    </xf>
    <xf numFmtId="0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31" fillId="0" borderId="0" applyFont="0" applyFill="0" applyBorder="0" applyAlignment="0" applyProtection="0">
      <alignment vertical="center"/>
    </xf>
    <xf numFmtId="0" fontId="22" fillId="0" borderId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50" fillId="0" borderId="0"/>
    <xf numFmtId="0" fontId="46" fillId="0" borderId="0"/>
    <xf numFmtId="0" fontId="47" fillId="0" borderId="0"/>
    <xf numFmtId="0" fontId="48" fillId="0" borderId="0"/>
    <xf numFmtId="0" fontId="47" fillId="0" borderId="0"/>
    <xf numFmtId="4" fontId="51" fillId="0" borderId="0">
      <protection locked="0"/>
    </xf>
    <xf numFmtId="182" fontId="4" fillId="0" borderId="0">
      <protection locked="0"/>
    </xf>
    <xf numFmtId="183" fontId="4" fillId="0" borderId="0"/>
    <xf numFmtId="184" fontId="4" fillId="0" borderId="0">
      <protection locked="0"/>
    </xf>
    <xf numFmtId="181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9" fillId="2" borderId="0" xfId="0" applyFont="1" applyFill="1">
      <alignment vertical="center"/>
    </xf>
    <xf numFmtId="0" fontId="9" fillId="2" borderId="1" xfId="0" applyFont="1" applyFill="1" applyBorder="1">
      <alignment vertic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/>
    <xf numFmtId="0" fontId="3" fillId="2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21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35" fillId="0" borderId="0" xfId="0" applyFont="1">
      <alignment vertical="center"/>
    </xf>
    <xf numFmtId="49" fontId="35" fillId="0" borderId="0" xfId="0" applyNumberFormat="1" applyFont="1">
      <alignment vertical="center"/>
    </xf>
    <xf numFmtId="0" fontId="33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38" fillId="2" borderId="0" xfId="0" applyFont="1" applyFill="1">
      <alignment vertical="center"/>
    </xf>
    <xf numFmtId="0" fontId="38" fillId="0" borderId="0" xfId="0" applyFont="1">
      <alignment vertical="center"/>
    </xf>
    <xf numFmtId="0" fontId="39" fillId="2" borderId="0" xfId="0" applyFont="1" applyFill="1">
      <alignment vertical="center"/>
    </xf>
    <xf numFmtId="0" fontId="40" fillId="2" borderId="0" xfId="0" applyFont="1" applyFill="1">
      <alignment vertical="center"/>
    </xf>
    <xf numFmtId="0" fontId="40" fillId="7" borderId="0" xfId="0" applyFont="1" applyFill="1" applyAlignment="1">
      <alignment horizontal="right"/>
    </xf>
    <xf numFmtId="0" fontId="39" fillId="8" borderId="2" xfId="0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40" fillId="0" borderId="2" xfId="0" applyFont="1" applyBorder="1" applyAlignment="1">
      <alignment horizontal="center" vertical="center" wrapText="1"/>
    </xf>
    <xf numFmtId="0" fontId="41" fillId="10" borderId="2" xfId="0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3" fillId="2" borderId="0" xfId="0" applyFont="1" applyFill="1">
      <alignment vertical="center"/>
    </xf>
    <xf numFmtId="0" fontId="44" fillId="2" borderId="0" xfId="0" applyFont="1" applyFill="1">
      <alignment vertical="center"/>
    </xf>
    <xf numFmtId="0" fontId="43" fillId="0" borderId="0" xfId="0" applyFont="1">
      <alignment vertical="center"/>
    </xf>
    <xf numFmtId="0" fontId="19" fillId="0" borderId="0" xfId="0" applyFont="1">
      <alignment vertical="center"/>
    </xf>
    <xf numFmtId="0" fontId="44" fillId="0" borderId="0" xfId="0" applyFont="1">
      <alignment vertical="center"/>
    </xf>
    <xf numFmtId="0" fontId="45" fillId="2" borderId="0" xfId="0" applyFont="1" applyFill="1">
      <alignment vertical="center"/>
    </xf>
    <xf numFmtId="0" fontId="40" fillId="2" borderId="2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180" fontId="40" fillId="0" borderId="2" xfId="0" applyNumberFormat="1" applyFont="1" applyBorder="1" applyAlignment="1">
      <alignment horizontal="center" vertical="center"/>
    </xf>
    <xf numFmtId="185" fontId="40" fillId="0" borderId="2" xfId="0" applyNumberFormat="1" applyFont="1" applyBorder="1" applyAlignment="1">
      <alignment horizontal="center" vertical="center" wrapText="1"/>
    </xf>
    <xf numFmtId="185" fontId="40" fillId="2" borderId="2" xfId="0" applyNumberFormat="1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41" fillId="12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52" fillId="11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2" xfId="28" applyFont="1" applyBorder="1" applyAlignment="1">
      <alignment horizontal="left" vertical="center" wrapText="1"/>
    </xf>
    <xf numFmtId="0" fontId="10" fillId="2" borderId="0" xfId="0" applyFont="1" applyFill="1">
      <alignment vertical="center"/>
    </xf>
    <xf numFmtId="0" fontId="18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55" fillId="13" borderId="2" xfId="0" applyFont="1" applyFill="1" applyBorder="1" applyAlignment="1">
      <alignment horizontal="center" vertical="center"/>
    </xf>
    <xf numFmtId="49" fontId="34" fillId="2" borderId="0" xfId="0" applyNumberFormat="1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35" fillId="2" borderId="0" xfId="0" applyFont="1" applyFill="1">
      <alignment vertical="center"/>
    </xf>
    <xf numFmtId="49" fontId="35" fillId="2" borderId="0" xfId="0" applyNumberFormat="1" applyFont="1" applyFill="1">
      <alignment vertical="center"/>
    </xf>
    <xf numFmtId="0" fontId="56" fillId="13" borderId="2" xfId="0" applyFont="1" applyFill="1" applyBorder="1" applyAlignment="1">
      <alignment horizontal="center" vertical="center"/>
    </xf>
    <xf numFmtId="49" fontId="56" fillId="13" borderId="2" xfId="0" applyNumberFormat="1" applyFont="1" applyFill="1" applyBorder="1" applyAlignment="1">
      <alignment horizontal="center" vertical="center"/>
    </xf>
    <xf numFmtId="0" fontId="57" fillId="13" borderId="2" xfId="0" quotePrefix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horizontal="center" vertical="center" wrapText="1"/>
    </xf>
    <xf numFmtId="0" fontId="58" fillId="14" borderId="0" xfId="6" applyFont="1" applyFill="1" applyBorder="1" applyAlignment="1" applyProtection="1">
      <alignment horizontal="center" vertical="center"/>
    </xf>
    <xf numFmtId="0" fontId="25" fillId="14" borderId="5" xfId="6" applyFont="1" applyFill="1" applyBorder="1" applyAlignment="1" applyProtection="1">
      <alignment horizontal="center" vertical="center"/>
    </xf>
    <xf numFmtId="0" fontId="25" fillId="14" borderId="6" xfId="6" applyFont="1" applyFill="1" applyBorder="1" applyAlignment="1" applyProtection="1">
      <alignment horizontal="center" vertical="center"/>
    </xf>
    <xf numFmtId="0" fontId="26" fillId="14" borderId="8" xfId="6" applyFont="1" applyFill="1" applyBorder="1" applyAlignment="1" applyProtection="1">
      <alignment horizontal="right" vertical="center"/>
    </xf>
    <xf numFmtId="179" fontId="26" fillId="14" borderId="0" xfId="6" applyNumberFormat="1" applyFont="1" applyFill="1" applyBorder="1" applyAlignment="1" applyProtection="1">
      <alignment horizontal="left" vertical="center"/>
    </xf>
    <xf numFmtId="0" fontId="24" fillId="14" borderId="7" xfId="6" applyFont="1" applyFill="1" applyBorder="1" applyAlignment="1" applyProtection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25" fillId="14" borderId="0" xfId="6" applyFont="1" applyFill="1" applyBorder="1" applyAlignment="1" applyProtection="1">
      <alignment horizontal="center" vertical="center"/>
    </xf>
    <xf numFmtId="0" fontId="21" fillId="15" borderId="9" xfId="0" applyFont="1" applyFill="1" applyBorder="1" applyAlignment="1">
      <alignment horizontal="right" vertical="center"/>
    </xf>
    <xf numFmtId="0" fontId="25" fillId="14" borderId="8" xfId="6" applyFont="1" applyFill="1" applyBorder="1" applyAlignment="1" applyProtection="1">
      <alignment horizontal="center" vertical="center"/>
    </xf>
    <xf numFmtId="0" fontId="59" fillId="13" borderId="10" xfId="0" applyFont="1" applyFill="1" applyBorder="1" applyAlignment="1">
      <alignment horizontal="center" vertical="center"/>
    </xf>
    <xf numFmtId="0" fontId="59" fillId="13" borderId="11" xfId="0" applyFont="1" applyFill="1" applyBorder="1" applyAlignment="1">
      <alignment horizontal="center" vertical="center"/>
    </xf>
    <xf numFmtId="179" fontId="60" fillId="16" borderId="2" xfId="0" applyNumberFormat="1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30" fillId="17" borderId="0" xfId="6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179" fontId="26" fillId="17" borderId="0" xfId="0" applyNumberFormat="1" applyFont="1" applyFill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79" fontId="21" fillId="2" borderId="0" xfId="0" applyNumberFormat="1" applyFont="1" applyFill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2" borderId="2" xfId="0" quotePrefix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58" fillId="14" borderId="5" xfId="6" applyFont="1" applyFill="1" applyBorder="1" applyAlignment="1" applyProtection="1">
      <alignment horizontal="center" vertical="center"/>
    </xf>
    <xf numFmtId="0" fontId="58" fillId="14" borderId="6" xfId="6" applyFont="1" applyFill="1" applyBorder="1" applyAlignment="1" applyProtection="1">
      <alignment horizontal="center" vertical="center"/>
    </xf>
    <xf numFmtId="0" fontId="21" fillId="14" borderId="7" xfId="6" applyFont="1" applyFill="1" applyBorder="1" applyAlignment="1" applyProtection="1">
      <alignment horizontal="right" vertical="center"/>
    </xf>
    <xf numFmtId="0" fontId="61" fillId="17" borderId="0" xfId="6" applyFont="1" applyFill="1" applyBorder="1" applyAlignment="1" applyProtection="1">
      <alignment horizontal="center" vertical="center"/>
    </xf>
    <xf numFmtId="0" fontId="29" fillId="14" borderId="8" xfId="6" applyFont="1" applyFill="1" applyBorder="1" applyAlignment="1" applyProtection="1">
      <alignment horizontal="right" vertical="center"/>
    </xf>
    <xf numFmtId="179" fontId="29" fillId="14" borderId="0" xfId="6" applyNumberFormat="1" applyFont="1" applyFill="1" applyBorder="1" applyAlignment="1" applyProtection="1">
      <alignment horizontal="left" vertical="center"/>
    </xf>
    <xf numFmtId="0" fontId="21" fillId="14" borderId="9" xfId="6" applyFont="1" applyFill="1" applyBorder="1" applyAlignment="1" applyProtection="1">
      <alignment horizontal="right" vertical="center"/>
    </xf>
    <xf numFmtId="0" fontId="58" fillId="14" borderId="8" xfId="6" applyFont="1" applyFill="1" applyBorder="1" applyAlignment="1" applyProtection="1">
      <alignment horizontal="center" vertical="center"/>
    </xf>
    <xf numFmtId="0" fontId="62" fillId="4" borderId="2" xfId="0" applyFont="1" applyFill="1" applyBorder="1" applyAlignment="1">
      <alignment horizontal="center" vertical="center"/>
    </xf>
    <xf numFmtId="0" fontId="63" fillId="4" borderId="2" xfId="0" applyFont="1" applyFill="1" applyBorder="1" applyAlignment="1">
      <alignment horizontal="center" vertical="center"/>
    </xf>
    <xf numFmtId="179" fontId="63" fillId="4" borderId="2" xfId="0" applyNumberFormat="1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179" fontId="40" fillId="0" borderId="2" xfId="0" applyNumberFormat="1" applyFont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179" fontId="59" fillId="16" borderId="2" xfId="0" applyNumberFormat="1" applyFont="1" applyFill="1" applyBorder="1" applyAlignment="1">
      <alignment horizontal="center" vertical="center"/>
    </xf>
    <xf numFmtId="179" fontId="29" fillId="17" borderId="0" xfId="0" applyNumberFormat="1" applyFont="1" applyFill="1" applyAlignment="1">
      <alignment horizontal="center" vertical="center"/>
    </xf>
    <xf numFmtId="0" fontId="29" fillId="14" borderId="2" xfId="6" applyFont="1" applyFill="1" applyBorder="1" applyAlignment="1" applyProtection="1">
      <alignment horizontal="center" vertical="center"/>
    </xf>
    <xf numFmtId="0" fontId="26" fillId="14" borderId="2" xfId="6" applyFont="1" applyFill="1" applyBorder="1" applyAlignment="1" applyProtection="1">
      <alignment horizontal="center" vertical="center"/>
    </xf>
    <xf numFmtId="0" fontId="41" fillId="9" borderId="2" xfId="0" applyFont="1" applyFill="1" applyBorder="1" applyAlignment="1">
      <alignment horizontal="left" vertical="center" wrapText="1"/>
    </xf>
    <xf numFmtId="0" fontId="41" fillId="10" borderId="2" xfId="0" applyFont="1" applyFill="1" applyBorder="1" applyAlignment="1">
      <alignment horizontal="left" vertical="center" wrapText="1"/>
    </xf>
    <xf numFmtId="0" fontId="52" fillId="11" borderId="2" xfId="0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12" borderId="2" xfId="0" applyFont="1" applyFill="1" applyBorder="1" applyAlignment="1">
      <alignment horizontal="left" vertical="center" wrapText="1"/>
    </xf>
    <xf numFmtId="0" fontId="65" fillId="4" borderId="2" xfId="0" applyFont="1" applyFill="1" applyBorder="1" applyAlignment="1">
      <alignment horizontal="center" vertical="center"/>
    </xf>
    <xf numFmtId="0" fontId="66" fillId="4" borderId="2" xfId="0" applyFont="1" applyFill="1" applyBorder="1" applyAlignment="1">
      <alignment horizontal="center" vertical="center"/>
    </xf>
    <xf numFmtId="179" fontId="66" fillId="4" borderId="2" xfId="0" applyNumberFormat="1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79" fontId="41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67" fillId="5" borderId="2" xfId="0" applyFont="1" applyFill="1" applyBorder="1" applyAlignment="1">
      <alignment horizontal="center" vertical="center"/>
    </xf>
    <xf numFmtId="0" fontId="67" fillId="6" borderId="2" xfId="0" applyFont="1" applyFill="1" applyBorder="1" applyAlignment="1">
      <alignment horizontal="center" vertical="center"/>
    </xf>
    <xf numFmtId="0" fontId="35" fillId="0" borderId="2" xfId="0" quotePrefix="1" applyFont="1" applyBorder="1" applyAlignment="1">
      <alignment horizontal="center" vertical="center"/>
    </xf>
    <xf numFmtId="0" fontId="68" fillId="0" borderId="0" xfId="0" applyFont="1">
      <alignment vertical="center"/>
    </xf>
    <xf numFmtId="0" fontId="69" fillId="0" borderId="0" xfId="0" applyFont="1">
      <alignment vertical="center"/>
    </xf>
    <xf numFmtId="0" fontId="18" fillId="0" borderId="2" xfId="28" applyFont="1" applyBorder="1" applyAlignment="1">
      <alignment horizontal="left" vertical="center" wrapText="1"/>
    </xf>
    <xf numFmtId="185" fontId="40" fillId="2" borderId="0" xfId="0" applyNumberFormat="1" applyFont="1" applyFill="1">
      <alignment vertical="center"/>
    </xf>
    <xf numFmtId="180" fontId="40" fillId="2" borderId="0" xfId="0" applyNumberFormat="1" applyFont="1" applyFill="1">
      <alignment vertical="center"/>
    </xf>
    <xf numFmtId="0" fontId="14" fillId="2" borderId="0" xfId="0" applyFont="1" applyFill="1" applyAlignment="1">
      <alignment horizontal="center" vertical="center"/>
    </xf>
    <xf numFmtId="0" fontId="6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2" borderId="17" xfId="0" applyFont="1" applyFill="1" applyBorder="1" applyAlignment="1">
      <alignment horizontal="right" vertical="center"/>
    </xf>
    <xf numFmtId="0" fontId="40" fillId="2" borderId="6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179" fontId="40" fillId="0" borderId="10" xfId="0" applyNumberFormat="1" applyFont="1" applyBorder="1" applyAlignment="1">
      <alignment horizontal="center" vertical="center"/>
    </xf>
    <xf numFmtId="179" fontId="40" fillId="0" borderId="3" xfId="0" applyNumberFormat="1" applyFont="1" applyBorder="1" applyAlignment="1">
      <alignment horizontal="center" vertical="center"/>
    </xf>
    <xf numFmtId="179" fontId="40" fillId="0" borderId="11" xfId="0" applyNumberFormat="1" applyFont="1" applyBorder="1" applyAlignment="1">
      <alignment horizontal="center" vertical="center"/>
    </xf>
    <xf numFmtId="0" fontId="21" fillId="15" borderId="5" xfId="0" applyFont="1" applyFill="1" applyBorder="1" applyAlignment="1">
      <alignment horizontal="center" vertical="center"/>
    </xf>
    <xf numFmtId="0" fontId="21" fillId="15" borderId="6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horizontal="center" vertical="center"/>
    </xf>
    <xf numFmtId="0" fontId="21" fillId="15" borderId="13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/>
    </xf>
    <xf numFmtId="0" fontId="59" fillId="13" borderId="15" xfId="0" applyFont="1" applyFill="1" applyBorder="1" applyAlignment="1">
      <alignment horizontal="center" vertical="center"/>
    </xf>
    <xf numFmtId="0" fontId="59" fillId="13" borderId="4" xfId="0" applyFont="1" applyFill="1" applyBorder="1" applyAlignment="1">
      <alignment horizontal="center" vertical="center"/>
    </xf>
    <xf numFmtId="0" fontId="59" fillId="13" borderId="16" xfId="0" applyFont="1" applyFill="1" applyBorder="1" applyAlignment="1">
      <alignment horizontal="center" vertical="center"/>
    </xf>
    <xf numFmtId="179" fontId="40" fillId="5" borderId="2" xfId="0" quotePrefix="1" applyNumberFormat="1" applyFont="1" applyFill="1" applyBorder="1" applyAlignment="1">
      <alignment horizontal="center" vertical="center"/>
    </xf>
    <xf numFmtId="179" fontId="40" fillId="5" borderId="2" xfId="0" applyNumberFormat="1" applyFont="1" applyFill="1" applyBorder="1" applyAlignment="1">
      <alignment horizontal="center" vertical="center"/>
    </xf>
    <xf numFmtId="179" fontId="39" fillId="6" borderId="2" xfId="0" applyNumberFormat="1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54" fillId="14" borderId="2" xfId="0" applyFont="1" applyFill="1" applyBorder="1" applyAlignment="1">
      <alignment horizontal="center" vertical="center"/>
    </xf>
    <xf numFmtId="0" fontId="53" fillId="14" borderId="2" xfId="0" applyFont="1" applyFill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179" fontId="59" fillId="13" borderId="15" xfId="0" applyNumberFormat="1" applyFont="1" applyFill="1" applyBorder="1" applyAlignment="1">
      <alignment horizontal="center" vertical="center"/>
    </xf>
    <xf numFmtId="179" fontId="59" fillId="13" borderId="4" xfId="0" applyNumberFormat="1" applyFont="1" applyFill="1" applyBorder="1" applyAlignment="1">
      <alignment horizontal="center" vertical="center"/>
    </xf>
    <xf numFmtId="179" fontId="59" fillId="13" borderId="16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16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79" fontId="41" fillId="0" borderId="10" xfId="0" applyNumberFormat="1" applyFont="1" applyBorder="1" applyAlignment="1">
      <alignment horizontal="center" vertical="center"/>
    </xf>
    <xf numFmtId="179" fontId="41" fillId="0" borderId="3" xfId="0" applyNumberFormat="1" applyFont="1" applyBorder="1" applyAlignment="1">
      <alignment horizontal="center" vertical="center"/>
    </xf>
    <xf numFmtId="179" fontId="41" fillId="0" borderId="11" xfId="0" applyNumberFormat="1" applyFont="1" applyBorder="1" applyAlignment="1">
      <alignment horizontal="center" vertical="center"/>
    </xf>
    <xf numFmtId="179" fontId="41" fillId="5" borderId="2" xfId="0" quotePrefix="1" applyNumberFormat="1" applyFont="1" applyFill="1" applyBorder="1" applyAlignment="1">
      <alignment horizontal="center" vertical="center"/>
    </xf>
    <xf numFmtId="179" fontId="41" fillId="5" borderId="2" xfId="0" applyNumberFormat="1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center"/>
    </xf>
    <xf numFmtId="179" fontId="67" fillId="6" borderId="2" xfId="0" applyNumberFormat="1" applyFont="1" applyFill="1" applyBorder="1" applyAlignment="1">
      <alignment horizontal="center" vertical="center"/>
    </xf>
    <xf numFmtId="0" fontId="28" fillId="14" borderId="2" xfId="0" applyFont="1" applyFill="1" applyBorder="1" applyAlignment="1">
      <alignment horizontal="center" vertical="center"/>
    </xf>
    <xf numFmtId="0" fontId="60" fillId="16" borderId="15" xfId="0" applyFont="1" applyFill="1" applyBorder="1" applyAlignment="1">
      <alignment horizontal="center" vertical="center"/>
    </xf>
    <xf numFmtId="0" fontId="60" fillId="16" borderId="4" xfId="0" applyFont="1" applyFill="1" applyBorder="1" applyAlignment="1">
      <alignment horizontal="center" vertical="center"/>
    </xf>
    <xf numFmtId="0" fontId="60" fillId="16" borderId="16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18" fillId="18" borderId="2" xfId="0" applyFont="1" applyFill="1" applyBorder="1" applyAlignment="1">
      <alignment horizontal="center" vertical="center"/>
    </xf>
    <xf numFmtId="0" fontId="18" fillId="18" borderId="2" xfId="0" applyFont="1" applyFill="1" applyBorder="1" applyAlignment="1">
      <alignment horizontal="left" vertical="center"/>
    </xf>
    <xf numFmtId="0" fontId="1" fillId="18" borderId="2" xfId="0" applyFont="1" applyFill="1" applyBorder="1" applyAlignment="1">
      <alignment horizontal="center" vertical="center" wrapText="1"/>
    </xf>
    <xf numFmtId="0" fontId="19" fillId="18" borderId="2" xfId="28" applyFont="1" applyFill="1" applyBorder="1" applyAlignment="1">
      <alignment horizontal="left" vertical="center" wrapText="1"/>
    </xf>
    <xf numFmtId="0" fontId="1" fillId="18" borderId="2" xfId="0" quotePrefix="1" applyFont="1" applyFill="1" applyBorder="1" applyAlignment="1">
      <alignment horizontal="center" vertical="center" wrapText="1"/>
    </xf>
    <xf numFmtId="0" fontId="18" fillId="18" borderId="0" xfId="0" applyFont="1" applyFill="1">
      <alignment vertical="center"/>
    </xf>
    <xf numFmtId="0" fontId="7" fillId="18" borderId="0" xfId="0" applyFont="1" applyFill="1">
      <alignment vertical="center"/>
    </xf>
  </cellXfs>
  <cellStyles count="29">
    <cellStyle name=" 1" xfId="8" xr:uid="{00000000-0005-0000-0000-000000000000}"/>
    <cellStyle name="AeE­ [0]_INQUIRY ¿μ¾÷AßAø " xfId="9" xr:uid="{00000000-0005-0000-0000-000001000000}"/>
    <cellStyle name="AeE­_INQUIRY ¿μ¾÷AßAø " xfId="10" xr:uid="{00000000-0005-0000-0000-000002000000}"/>
    <cellStyle name="AÞ¸¶ [0]_INQUIRY ¿μ¾÷AßAø " xfId="11" xr:uid="{00000000-0005-0000-0000-000003000000}"/>
    <cellStyle name="AÞ¸¶_INQUIRY ¿μ¾÷AßAø " xfId="12" xr:uid="{00000000-0005-0000-0000-000004000000}"/>
    <cellStyle name="C￥AØ_´eºnC￥ (2)_1_ºI´eAa°ø " xfId="13" xr:uid="{00000000-0005-0000-0000-000005000000}"/>
    <cellStyle name="Ç¥ÁØ_´ëºñÇ¥ (2)_1_ºÎ´ëÅä°ø " xfId="14" xr:uid="{00000000-0005-0000-0000-000006000000}"/>
    <cellStyle name="C￥AØ_´eºnC￥ (2)_ºI´eAa°ø " xfId="15" xr:uid="{00000000-0005-0000-0000-000007000000}"/>
    <cellStyle name="Ç¥ÁØ_´ëºñÇ¥ (2)_ºÎ´ëÅä°ø " xfId="16" xr:uid="{00000000-0005-0000-0000-000008000000}"/>
    <cellStyle name="C￥AØ_¿μ¾÷CoE² " xfId="17" xr:uid="{00000000-0005-0000-0000-000009000000}"/>
    <cellStyle name="Ç¥ÁØ_ºÎ´ëÅä°ø " xfId="18" xr:uid="{00000000-0005-0000-0000-00000A000000}"/>
    <cellStyle name="Comma" xfId="19" xr:uid="{00000000-0005-0000-0000-00000B000000}"/>
    <cellStyle name="Comma [0]_ SG&amp;A Bridge " xfId="1" xr:uid="{00000000-0005-0000-0000-00000C000000}"/>
    <cellStyle name="Comma_ SG&amp;A Bridge " xfId="2" xr:uid="{00000000-0005-0000-0000-00000D000000}"/>
    <cellStyle name="Currency" xfId="20" xr:uid="{00000000-0005-0000-0000-00000E000000}"/>
    <cellStyle name="Currency [0]_ SG&amp;A Bridge " xfId="3" xr:uid="{00000000-0005-0000-0000-00000F000000}"/>
    <cellStyle name="Currency_ SG&amp;A Bridge " xfId="4" xr:uid="{00000000-0005-0000-0000-000010000000}"/>
    <cellStyle name="Currency1" xfId="21" xr:uid="{00000000-0005-0000-0000-000011000000}"/>
    <cellStyle name="Normal_ SG&amp;A Bridge " xfId="5" xr:uid="{00000000-0005-0000-0000-000012000000}"/>
    <cellStyle name="Percent" xfId="22" xr:uid="{00000000-0005-0000-0000-000013000000}"/>
    <cellStyle name="백분율" xfId="7" builtinId="5" hidden="1"/>
    <cellStyle name="쉼표" xfId="25" builtinId="3" hidden="1"/>
    <cellStyle name="콤마 [0]_ 2팀층별 " xfId="23" xr:uid="{00000000-0005-0000-0000-000016000000}"/>
    <cellStyle name="콤마_ 2팀층별 " xfId="24" xr:uid="{00000000-0005-0000-0000-000017000000}"/>
    <cellStyle name="통화" xfId="26" builtinId="4" hidden="1"/>
    <cellStyle name="표준" xfId="0" builtinId="0"/>
    <cellStyle name="표준 2 10" xfId="27" xr:uid="{00000000-0005-0000-0000-00001A000000}"/>
    <cellStyle name="표준 2 2" xfId="28" xr:uid="{00000000-0005-0000-0000-00001B000000}"/>
    <cellStyle name="하이퍼링크" xfId="6" builtinId="8"/>
  </cellStyles>
  <dxfs count="9">
    <dxf>
      <fill>
        <patternFill patternType="solid">
          <fgColor rgb="FFFFFF00"/>
          <bgColor rgb="FF0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499984740745262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499984740745262"/>
      </font>
    </dxf>
  </dxfs>
  <tableStyles count="0" defaultTableStyle="TableStyleMedium2" defaultPivotStyle="PivotStyleLight16"/>
  <colors>
    <mruColors>
      <color rgb="FFE5E0EC"/>
      <color rgb="FF0066FF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9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866481481481474E-2"/>
          <c:y val="3.0754761904761906E-2"/>
          <c:w val="0.91413351851851854"/>
          <c:h val="0.842564682539682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 진단결과 통계'!$B$6</c:f>
              <c:strCache>
                <c:ptCount val="1"/>
                <c:pt idx="0">
                  <c:v>Unix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DD2-4B28-AA72-F367BE81E82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DD2-4B28-AA72-F367BE81E82A}"/>
              </c:ext>
            </c:extLst>
          </c:dPt>
          <c:dLbls>
            <c:dLbl>
              <c:idx val="0"/>
              <c:layout>
                <c:manualLayout>
                  <c:x val="2.320014036972427E-2"/>
                  <c:y val="-6.689101796499856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D2-4B28-AA72-F367BE81E82A}"/>
                </c:ext>
              </c:extLst>
            </c:dLbl>
            <c:dLbl>
              <c:idx val="1"/>
              <c:layout>
                <c:manualLayout>
                  <c:x val="1.2045746631231147E-2"/>
                  <c:y val="-2.12111800883684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D2-4B28-AA72-F367BE81E82A}"/>
                </c:ext>
              </c:extLst>
            </c:dLbl>
            <c:dLbl>
              <c:idx val="2"/>
              <c:layout>
                <c:manualLayout>
                  <c:x val="7.0322073249760196E-3"/>
                  <c:y val="-4.88754603240943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4-43E9-AAE6-C1028E726468}"/>
                </c:ext>
              </c:extLst>
            </c:dLbl>
            <c:dLbl>
              <c:idx val="3"/>
              <c:layout>
                <c:manualLayout>
                  <c:x val="1.4064414649951867E-2"/>
                  <c:y val="-9.7750920648188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A4-43E9-AAE6-C1028E7264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통계'!$B$6</c:f>
              <c:strCache>
                <c:ptCount val="1"/>
                <c:pt idx="0">
                  <c:v>Unix</c:v>
                </c:pt>
              </c:strCache>
            </c:strRef>
          </c:cat>
          <c:val>
            <c:numRef>
              <c:f>'2. 진단결과 통계'!$C$6</c:f>
              <c:numCache>
                <c:formatCode>0.0_ </c:formatCode>
                <c:ptCount val="1"/>
                <c:pt idx="0">
                  <c:v>83.194675540765388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DD2-4B28-AA72-F367BE81E8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shape val="box"/>
        <c:axId val="429548552"/>
        <c:axId val="429548936"/>
        <c:axId val="0"/>
      </c:bar3DChart>
      <c:catAx>
        <c:axId val="429548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42954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9548936"/>
        <c:scaling>
          <c:orientation val="minMax"/>
          <c:max val="100"/>
          <c:min val="0"/>
        </c:scaling>
        <c:delete val="0"/>
        <c:axPos val="l"/>
        <c:majorGridlines/>
        <c:numFmt formatCode="0.0_ 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2954855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 alignWithMargins="0"/>
    <c:pageMargins b="1" l="0.75000000000000377" r="0.75000000000000377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240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613296296296297"/>
          <c:y val="0.1028674603174603"/>
          <c:w val="0.68293888888888887"/>
          <c:h val="0.8971325396825397"/>
        </c:manualLayout>
      </c:layout>
      <c:bar3DChart>
        <c:barDir val="bar"/>
        <c:grouping val="clustered"/>
        <c:varyColors val="0"/>
        <c:ser>
          <c:idx val="0"/>
          <c:order val="0"/>
          <c:tx>
            <c:v>초기진단</c:v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통계'!$B$15:$B$19</c:f>
              <c:strCache>
                <c:ptCount val="5"/>
                <c:pt idx="0">
                  <c:v>1. 계정 관리</c:v>
                </c:pt>
                <c:pt idx="1">
                  <c:v>2. 파일 및 디렉터리 관리</c:v>
                </c:pt>
                <c:pt idx="2">
                  <c:v>3. 서비스 관리</c:v>
                </c:pt>
                <c:pt idx="3">
                  <c:v>4. 패치 관리</c:v>
                </c:pt>
                <c:pt idx="4">
                  <c:v>5. 로그 관리</c:v>
                </c:pt>
              </c:strCache>
            </c:strRef>
          </c:cat>
          <c:val>
            <c:numRef>
              <c:f>'2. 진단결과 통계'!$C$15:$C$19</c:f>
              <c:numCache>
                <c:formatCode>0.0</c:formatCode>
                <c:ptCount val="5"/>
                <c:pt idx="0">
                  <c:v>77.173913043478265</c:v>
                </c:pt>
                <c:pt idx="1">
                  <c:v>75.409836065573771</c:v>
                </c:pt>
                <c:pt idx="2">
                  <c:v>90.789473684210535</c:v>
                </c:pt>
                <c:pt idx="3">
                  <c:v>66.666666666666657</c:v>
                </c:pt>
                <c:pt idx="4">
                  <c:v>69.230769230769226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E78-47D2-B581-87596468D0BF}"/>
            </c:ext>
          </c:extLst>
        </c:ser>
        <c:ser>
          <c:idx val="1"/>
          <c:order val="1"/>
          <c:tx>
            <c:v>이행진단</c:v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통계'!$B$15:$B$19</c:f>
              <c:strCache>
                <c:ptCount val="5"/>
                <c:pt idx="0">
                  <c:v>1. 계정 관리</c:v>
                </c:pt>
                <c:pt idx="1">
                  <c:v>2. 파일 및 디렉터리 관리</c:v>
                </c:pt>
                <c:pt idx="2">
                  <c:v>3. 서비스 관리</c:v>
                </c:pt>
                <c:pt idx="3">
                  <c:v>4. 패치 관리</c:v>
                </c:pt>
                <c:pt idx="4">
                  <c:v>5. 로그 관리</c:v>
                </c:pt>
              </c:strCache>
            </c:strRef>
          </c:cat>
          <c:val>
            <c:numRef>
              <c:f>'2. 진단결과 통계'!$D$15:$D$19</c:f>
            </c:numRef>
          </c:val>
          <c:shape val="cylinder"/>
          <c:extLst>
            <c:ext xmlns:c16="http://schemas.microsoft.com/office/drawing/2014/chart" uri="{C3380CC4-5D6E-409C-BE32-E72D297353CC}">
              <c16:uniqueId val="{00000001-A07F-4D9D-A878-E664F34E7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9427984"/>
        <c:axId val="429428368"/>
        <c:axId val="0"/>
      </c:bar3DChart>
      <c:catAx>
        <c:axId val="42942798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42942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9428368"/>
        <c:scaling>
          <c:orientation val="minMax"/>
          <c:max val="100"/>
          <c:min val="0"/>
        </c:scaling>
        <c:delete val="0"/>
        <c:axPos val="t"/>
        <c:majorGridlines/>
        <c:numFmt formatCode="0.0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29427984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 alignWithMargins="0"/>
    <c:pageMargins b="1" l="0.75000000000000355" r="0.7500000000000035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890388464014155E-2"/>
          <c:y val="9.3229679547883249E-2"/>
          <c:w val="0.89529359386072827"/>
          <c:h val="0.67031180555555558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통계'!$B$27:$B$30</c:f>
              <c:strCache>
                <c:ptCount val="4"/>
                <c:pt idx="0">
                  <c:v>DDGLBLETWEB01</c:v>
                </c:pt>
                <c:pt idx="1">
                  <c:v>DSGLBLETDBS01</c:v>
                </c:pt>
                <c:pt idx="2">
                  <c:v>DSGLBLETWAS01</c:v>
                </c:pt>
                <c:pt idx="3">
                  <c:v>DSGLBLETWEB01</c:v>
                </c:pt>
              </c:strCache>
            </c:strRef>
          </c:cat>
          <c:val>
            <c:numRef>
              <c:f>'2. 진단결과 통계'!$C$27:$C$30</c:f>
              <c:numCache>
                <c:formatCode>0.0</c:formatCode>
                <c:ptCount val="4"/>
                <c:pt idx="0">
                  <c:v>81.595092024539866</c:v>
                </c:pt>
                <c:pt idx="1">
                  <c:v>100</c:v>
                </c:pt>
                <c:pt idx="2">
                  <c:v>66.666666666666657</c:v>
                </c:pt>
                <c:pt idx="3">
                  <c:v>85.925925925925924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4-472F-A9E0-E6F364DE1F60}"/>
            </c:ext>
          </c:extLst>
        </c:ser>
        <c:ser>
          <c:idx val="1"/>
          <c:order val="1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F9-4C00-B1D0-4B908744FE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통계'!$B$27:$B$30</c:f>
              <c:strCache>
                <c:ptCount val="4"/>
                <c:pt idx="0">
                  <c:v>DDGLBLETWEB01</c:v>
                </c:pt>
                <c:pt idx="1">
                  <c:v>DSGLBLETDBS01</c:v>
                </c:pt>
                <c:pt idx="2">
                  <c:v>DSGLBLETWAS01</c:v>
                </c:pt>
                <c:pt idx="3">
                  <c:v>DSGLBLETWEB01</c:v>
                </c:pt>
              </c:strCache>
            </c:strRef>
          </c:cat>
          <c:val>
            <c:numRef>
              <c:f>'2. 진단결과 통계'!$D$27:$D$30</c:f>
            </c:numRef>
          </c:val>
          <c:extLst>
            <c:ext xmlns:c16="http://schemas.microsoft.com/office/drawing/2014/chart" uri="{C3380CC4-5D6E-409C-BE32-E72D297353CC}">
              <c16:uniqueId val="{00000001-0FF9-4C00-B1D0-4B908744F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30082512"/>
        <c:axId val="430082896"/>
        <c:axId val="0"/>
      </c:bar3DChart>
      <c:catAx>
        <c:axId val="4300825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30082896"/>
        <c:crosses val="autoZero"/>
        <c:auto val="1"/>
        <c:lblAlgn val="ctr"/>
        <c:lblOffset val="100"/>
        <c:noMultiLvlLbl val="0"/>
      </c:catAx>
      <c:valAx>
        <c:axId val="430082896"/>
        <c:scaling>
          <c:orientation val="minMax"/>
          <c:max val="100"/>
        </c:scaling>
        <c:delete val="0"/>
        <c:axPos val="t"/>
        <c:majorGridlines/>
        <c:numFmt formatCode="0.0" sourceLinked="1"/>
        <c:majorTickMark val="out"/>
        <c:minorTickMark val="none"/>
        <c:tickLblPos val="nextTo"/>
        <c:crossAx val="43008251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162489</xdr:colOff>
      <xdr:row>21</xdr:row>
      <xdr:rowOff>45240</xdr:rowOff>
    </xdr:from>
    <xdr:to>
      <xdr:col>8</xdr:col>
      <xdr:colOff>16439</xdr:colOff>
      <xdr:row>22</xdr:row>
      <xdr:rowOff>70686</xdr:rowOff>
    </xdr:to>
    <xdr:pic>
      <xdr:nvPicPr>
        <xdr:cNvPr id="2" name="_x156068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85401" y="4987034"/>
          <a:ext cx="1221067" cy="238358"/>
        </a:xfrm>
        <a:prstGeom prst="rect">
          <a:avLst/>
        </a:prstGeom>
        <a:noFill/>
      </xdr:spPr>
    </xdr:pic>
    <xdr:clientData/>
  </xdr:twoCellAnchor>
  <xdr:twoCellAnchor>
    <xdr:from>
      <xdr:col>11</xdr:col>
      <xdr:colOff>638736</xdr:colOff>
      <xdr:row>3</xdr:row>
      <xdr:rowOff>44823</xdr:rowOff>
    </xdr:from>
    <xdr:to>
      <xdr:col>13</xdr:col>
      <xdr:colOff>638736</xdr:colOff>
      <xdr:row>4</xdr:row>
      <xdr:rowOff>178173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079442" y="717176"/>
          <a:ext cx="1367118" cy="3462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 cap="none" spc="0">
              <a:ln w="18000">
                <a:noFill/>
                <a:prstDash val="solid"/>
                <a:miter lim="800000"/>
              </a:ln>
              <a:solidFill>
                <a:srgbClr val="FF0000"/>
              </a:solidFill>
              <a:effectLst/>
              <a:latin typeface="+mn-ea"/>
              <a:ea typeface="+mn-ea"/>
            </a:rPr>
            <a:t>대 외 비</a:t>
          </a:r>
        </a:p>
      </xdr:txBody>
    </xdr:sp>
    <xdr:clientData/>
  </xdr:twoCellAnchor>
  <xdr:twoCellAnchor editAs="oneCell">
    <xdr:from>
      <xdr:col>0</xdr:col>
      <xdr:colOff>39221</xdr:colOff>
      <xdr:row>3</xdr:row>
      <xdr:rowOff>123264</xdr:rowOff>
    </xdr:from>
    <xdr:to>
      <xdr:col>3</xdr:col>
      <xdr:colOff>149262</xdr:colOff>
      <xdr:row>6</xdr:row>
      <xdr:rowOff>29040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395EF85-47E7-4CAD-AC54-60E879703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1" y="823632"/>
          <a:ext cx="2087880" cy="544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682437</xdr:colOff>
      <xdr:row>0</xdr:row>
      <xdr:rowOff>104775</xdr:rowOff>
    </xdr:from>
    <xdr:to>
      <xdr:col>12</xdr:col>
      <xdr:colOff>596348</xdr:colOff>
      <xdr:row>10</xdr:row>
      <xdr:rowOff>226716</xdr:rowOff>
    </xdr:to>
    <xdr:graphicFrame macro="">
      <xdr:nvGraphicFramePr>
        <xdr:cNvPr id="2" name="Chart 2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670672</xdr:colOff>
      <xdr:row>11</xdr:row>
      <xdr:rowOff>71719</xdr:rowOff>
    </xdr:from>
    <xdr:to>
      <xdr:col>12</xdr:col>
      <xdr:colOff>602201</xdr:colOff>
      <xdr:row>22</xdr:row>
      <xdr:rowOff>47984</xdr:rowOff>
    </xdr:to>
    <xdr:graphicFrame macro="">
      <xdr:nvGraphicFramePr>
        <xdr:cNvPr id="3" name="Chart 2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15910</xdr:colOff>
      <xdr:row>13</xdr:row>
      <xdr:rowOff>196103</xdr:rowOff>
    </xdr:from>
    <xdr:to>
      <xdr:col>12</xdr:col>
      <xdr:colOff>132326</xdr:colOff>
      <xdr:row>21</xdr:row>
      <xdr:rowOff>165212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7609016" y="3504079"/>
          <a:ext cx="806698" cy="1744121"/>
          <a:chOff x="5132070" y="3200440"/>
          <a:chExt cx="802216" cy="1755735"/>
        </a:xfrm>
      </xdr:grpSpPr>
      <xdr:cxnSp macro="">
        <xdr:nvCxnSpPr>
          <xdr:cNvPr id="14" name="직선 연결선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>
            <a:endCxn id="15" idx="2"/>
          </xdr:cNvCxnSpPr>
        </xdr:nvCxnSpPr>
        <xdr:spPr>
          <a:xfrm>
            <a:off x="5533179" y="3200440"/>
            <a:ext cx="0" cy="1755735"/>
          </a:xfrm>
          <a:prstGeom prst="line">
            <a:avLst/>
          </a:prstGeom>
          <a:ln w="1905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5132070" y="4741709"/>
            <a:ext cx="802216" cy="214466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평균 </a:t>
            </a:r>
            <a:r>
              <a:rPr lang="en-US" altLang="ko-KR" sz="900" b="1">
                <a:solidFill>
                  <a:sysClr val="windowText" lastClr="000000"/>
                </a:solidFill>
              </a:rPr>
              <a:t>83.2%</a:t>
            </a:r>
          </a:p>
        </xdr:txBody>
      </xdr:sp>
    </xdr:grpSp>
    <xdr:clientData/>
  </xdr:twoCellAnchor>
  <xdr:twoCellAnchor>
    <xdr:from>
      <xdr:col>5</xdr:col>
      <xdr:colOff>1</xdr:colOff>
      <xdr:row>24</xdr:row>
      <xdr:rowOff>154781</xdr:rowOff>
    </xdr:from>
    <xdr:to>
      <xdr:col>12</xdr:col>
      <xdr:colOff>615089</xdr:colOff>
      <xdr:row>35</xdr:row>
      <xdr:rowOff>14752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39914</xdr:colOff>
      <xdr:row>0</xdr:row>
      <xdr:rowOff>157076</xdr:rowOff>
    </xdr:from>
    <xdr:to>
      <xdr:col>5</xdr:col>
      <xdr:colOff>579914</xdr:colOff>
      <xdr:row>2</xdr:row>
      <xdr:rowOff>900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61" y="157076"/>
          <a:ext cx="54000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554687</xdr:colOff>
      <xdr:row>25</xdr:row>
      <xdr:rowOff>246531</xdr:rowOff>
    </xdr:from>
    <xdr:to>
      <xdr:col>11</xdr:col>
      <xdr:colOff>633128</xdr:colOff>
      <xdr:row>33</xdr:row>
      <xdr:rowOff>112062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7457511" y="6154272"/>
          <a:ext cx="768723" cy="1568825"/>
          <a:chOff x="5132071" y="3917096"/>
          <a:chExt cx="764135" cy="958400"/>
        </a:xfrm>
      </xdr:grpSpPr>
      <xdr:cxnSp macro="">
        <xdr:nvCxnSpPr>
          <xdr:cNvPr id="21" name="직선 연결선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>
            <a:endCxn id="22" idx="2"/>
          </xdr:cNvCxnSpPr>
        </xdr:nvCxnSpPr>
        <xdr:spPr>
          <a:xfrm flipH="1">
            <a:off x="5514142" y="3917096"/>
            <a:ext cx="19037" cy="958398"/>
          </a:xfrm>
          <a:prstGeom prst="line">
            <a:avLst/>
          </a:prstGeom>
          <a:ln w="1905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5132071" y="4741709"/>
            <a:ext cx="764135" cy="133787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평균 </a:t>
            </a:r>
            <a:r>
              <a:rPr lang="en-US" altLang="ko-KR" sz="900" b="1">
                <a:solidFill>
                  <a:sysClr val="windowText" lastClr="000000"/>
                </a:solidFill>
              </a:rPr>
              <a:t>83.2%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0.00941</cdr:x>
      <cdr:y>0.02016</cdr:y>
    </cdr:from>
    <cdr:to>
      <cdr:x>0.10941</cdr:x>
      <cdr:y>0.09159</cdr:y>
    </cdr:to>
    <cdr:pic>
      <cdr:nvPicPr>
        <cdr:cNvPr id="2" name="그림 1">
          <a:extLst xmlns:a="http://schemas.openxmlformats.org/drawingml/2006/main">
            <a:ext uri="{FF2B5EF4-FFF2-40B4-BE49-F238E27FC236}">
              <a16:creationId xmlns:a16="http://schemas.microsoft.com/office/drawing/2014/main" id="{485EACA9-5CDD-4718-BD1F-B9E338208D5E}"/>
            </a:ext>
          </a:extLst>
        </cdr:cNvPr>
        <cdr:cNvPicPr>
          <a:picLocks xmlns:a="http://schemas.openxmlformats.org/drawingml/2006/main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540000" cy="180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0.00941</cdr:x>
      <cdr:y>0.02431</cdr:y>
    </cdr:from>
    <cdr:to>
      <cdr:x>0.10941</cdr:x>
      <cdr:y>0.10948</cdr:y>
    </cdr:to>
    <cdr:pic>
      <cdr:nvPicPr>
        <cdr:cNvPr id="3" name="그림 2">
          <a:extLst xmlns:a="http://schemas.openxmlformats.org/drawingml/2006/main">
            <a:ext uri="{FF2B5EF4-FFF2-40B4-BE49-F238E27FC236}">
              <a16:creationId xmlns:a16="http://schemas.microsoft.com/office/drawing/2014/main" id="{C6C19BDF-78CE-C121-57BC-4A7D834E7838}"/>
            </a:ext>
          </a:extLst>
        </cdr:cNvPr>
        <cdr:cNvPicPr>
          <a:picLocks xmlns:a="http://schemas.openxmlformats.org/drawingml/2006/main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540000" cy="17800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9"/>
  <sheetViews>
    <sheetView view="pageBreakPreview" zoomScale="85" zoomScaleNormal="85" zoomScaleSheetLayoutView="85" workbookViewId="0">
      <selection activeCell="B1" sqref="B1:L1"/>
    </sheetView>
  </sheetViews>
  <sheetFormatPr defaultColWidth="9" defaultRowHeight="17.399999999999999"/>
  <cols>
    <col min="1" max="1" width="8" style="1" bestFit="1" customWidth="1"/>
    <col min="2" max="2" width="9" style="1" customWidth="1"/>
    <col min="3" max="16384" width="9" style="1"/>
  </cols>
  <sheetData>
    <row r="1" spans="1:14" ht="19.2">
      <c r="A1" s="12" t="s">
        <v>0</v>
      </c>
      <c r="B1" s="136" t="s">
        <v>332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 t="s">
        <v>333</v>
      </c>
      <c r="N1" s="137"/>
    </row>
    <row r="2" spans="1:14" ht="19.2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7"/>
      <c r="N2" s="137"/>
    </row>
    <row r="3" spans="1:14" ht="18" thickBo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>
      <c r="A12" s="2"/>
      <c r="B12" s="2"/>
      <c r="C12" s="2"/>
      <c r="D12" s="2"/>
      <c r="E12" s="4"/>
      <c r="F12" s="4"/>
      <c r="G12" s="4"/>
      <c r="H12" s="4"/>
      <c r="I12" s="4"/>
      <c r="J12" s="4"/>
      <c r="K12" s="2"/>
      <c r="L12" s="2"/>
      <c r="M12" s="2"/>
      <c r="N12" s="2"/>
    </row>
    <row r="13" spans="1:14">
      <c r="A13" s="5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36">
      <c r="A14" s="139" t="s">
        <v>312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</row>
    <row r="15" spans="1:14" ht="25.2">
      <c r="A15" s="140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6.5" customHeight="1">
      <c r="A18" s="135" t="s">
        <v>334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</row>
    <row r="19" spans="1:14" ht="16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6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6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8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7">
    <mergeCell ref="A18:N19"/>
    <mergeCell ref="B1:L1"/>
    <mergeCell ref="M1:N2"/>
    <mergeCell ref="A2:L2"/>
    <mergeCell ref="A14:N14"/>
    <mergeCell ref="A15:N15"/>
    <mergeCell ref="A3:N3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7"/>
  <sheetViews>
    <sheetView view="pageBreakPreview" zoomScale="85" zoomScaleNormal="100" zoomScaleSheetLayoutView="85" workbookViewId="0"/>
  </sheetViews>
  <sheetFormatPr defaultColWidth="9" defaultRowHeight="17.399999999999999"/>
  <cols>
    <col min="1" max="1" width="6.296875" style="13" customWidth="1"/>
    <col min="2" max="3" width="15.19921875" style="13" customWidth="1"/>
    <col min="4" max="4" width="25.09765625" style="14" bestFit="1" customWidth="1"/>
    <col min="5" max="8" width="15.19921875" style="14" customWidth="1"/>
    <col min="9" max="16384" width="9" style="8"/>
  </cols>
  <sheetData>
    <row r="1" spans="1:8" s="54" customFormat="1" ht="21">
      <c r="A1" s="15" t="s">
        <v>222</v>
      </c>
      <c r="B1" s="15"/>
      <c r="C1" s="16"/>
      <c r="D1" s="53"/>
      <c r="E1" s="53"/>
      <c r="F1" s="53"/>
      <c r="G1" s="53"/>
      <c r="H1" s="53"/>
    </row>
    <row r="2" spans="1:8" s="54" customFormat="1">
      <c r="A2" s="55"/>
      <c r="B2" s="55"/>
      <c r="C2" s="55"/>
      <c r="D2" s="56"/>
      <c r="E2" s="56"/>
      <c r="F2" s="56"/>
      <c r="G2" s="56"/>
      <c r="H2" s="56"/>
    </row>
    <row r="3" spans="1:8" ht="34.5" customHeight="1">
      <c r="A3" s="57" t="s">
        <v>27</v>
      </c>
      <c r="B3" s="52" t="s">
        <v>308</v>
      </c>
      <c r="C3" s="57" t="s">
        <v>309</v>
      </c>
      <c r="D3" s="58" t="s">
        <v>310</v>
      </c>
      <c r="E3" s="58" t="s">
        <v>311</v>
      </c>
      <c r="F3" s="58" t="s">
        <v>159</v>
      </c>
      <c r="G3" s="58" t="s">
        <v>160</v>
      </c>
      <c r="H3" s="58" t="s">
        <v>161</v>
      </c>
    </row>
    <row r="4" spans="1:8">
      <c r="A4" s="39">
        <v>1</v>
      </c>
      <c r="B4" s="39" t="s">
        <v>335</v>
      </c>
      <c r="C4" s="39" t="s">
        <v>339</v>
      </c>
      <c r="D4" s="39" t="s">
        <v>485</v>
      </c>
      <c r="E4" s="129" t="s">
        <v>340</v>
      </c>
      <c r="F4" s="129" t="s">
        <v>340</v>
      </c>
      <c r="G4" s="129" t="s">
        <v>340</v>
      </c>
      <c r="H4" s="129" t="s">
        <v>340</v>
      </c>
    </row>
    <row r="5" spans="1:8">
      <c r="A5" s="39">
        <v>2</v>
      </c>
      <c r="B5" s="39" t="s">
        <v>336</v>
      </c>
      <c r="C5" s="39" t="s">
        <v>341</v>
      </c>
      <c r="D5" s="39" t="s">
        <v>485</v>
      </c>
      <c r="E5" s="129" t="s">
        <v>340</v>
      </c>
      <c r="F5" s="129" t="s">
        <v>340</v>
      </c>
      <c r="G5" s="129" t="s">
        <v>340</v>
      </c>
      <c r="H5" s="129" t="s">
        <v>340</v>
      </c>
    </row>
    <row r="6" spans="1:8">
      <c r="A6" s="39">
        <v>3</v>
      </c>
      <c r="B6" s="39" t="s">
        <v>337</v>
      </c>
      <c r="C6" s="39" t="s">
        <v>342</v>
      </c>
      <c r="D6" s="39" t="s">
        <v>485</v>
      </c>
      <c r="E6" s="129" t="s">
        <v>340</v>
      </c>
      <c r="F6" s="129" t="s">
        <v>340</v>
      </c>
      <c r="G6" s="129" t="s">
        <v>340</v>
      </c>
      <c r="H6" s="129" t="s">
        <v>340</v>
      </c>
    </row>
    <row r="7" spans="1:8">
      <c r="A7" s="39">
        <v>4</v>
      </c>
      <c r="B7" s="39" t="s">
        <v>338</v>
      </c>
      <c r="C7" s="39" t="s">
        <v>343</v>
      </c>
      <c r="D7" s="39" t="s">
        <v>485</v>
      </c>
      <c r="E7" s="129" t="s">
        <v>340</v>
      </c>
      <c r="F7" s="129" t="s">
        <v>340</v>
      </c>
      <c r="G7" s="129" t="s">
        <v>340</v>
      </c>
      <c r="H7" s="129" t="s">
        <v>340</v>
      </c>
    </row>
  </sheetData>
  <phoneticPr fontId="2" type="noConversion"/>
  <pageMargins left="0.15748031496062992" right="0.15748031496062992" top="0.27559055118110237" bottom="0.51181102362204722" header="0.15748031496062992" footer="0.15748031496062992"/>
  <pageSetup paperSize="9" scale="72" orientation="landscape" r:id="rId1"/>
  <headerFooter scaleWithDoc="0">
    <oddFooter>&amp;C&amp;P/&amp;N&amp;R&amp;G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U53"/>
  <sheetViews>
    <sheetView view="pageBreakPreview" zoomScale="85" zoomScaleNormal="70" zoomScaleSheetLayoutView="85" workbookViewId="0"/>
  </sheetViews>
  <sheetFormatPr defaultColWidth="9" defaultRowHeight="17.399999999999999"/>
  <cols>
    <col min="1" max="1" width="3.5" style="29" customWidth="1"/>
    <col min="2" max="2" width="21.59765625" style="32" customWidth="1"/>
    <col min="3" max="3" width="11" style="32" customWidth="1"/>
    <col min="4" max="4" width="11" style="32" hidden="1" customWidth="1"/>
    <col min="5" max="13" width="9" style="32"/>
    <col min="14" max="14" width="8" style="32" customWidth="1"/>
    <col min="15" max="15" width="10.296875" style="32" customWidth="1"/>
    <col min="16" max="16" width="26.796875" style="32" customWidth="1"/>
    <col min="17" max="17" width="11.69921875" style="32" customWidth="1"/>
    <col min="18" max="21" width="9" style="29"/>
    <col min="22" max="16384" width="9" style="32"/>
  </cols>
  <sheetData>
    <row r="1" spans="1:21" s="19" customFormat="1" ht="21">
      <c r="A1" s="49" t="s">
        <v>28</v>
      </c>
      <c r="B1" s="4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s="19" customFormat="1" ht="6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s="19" customFormat="1" ht="21">
      <c r="A3" s="17"/>
      <c r="B3" s="20" t="s">
        <v>302</v>
      </c>
      <c r="C3" s="21"/>
      <c r="D3" s="21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s="19" customFormat="1" ht="21">
      <c r="A4" s="17"/>
      <c r="B4" s="22" t="s">
        <v>29</v>
      </c>
      <c r="D4" s="22"/>
      <c r="E4" s="18"/>
      <c r="F4" s="18"/>
      <c r="G4" s="18"/>
      <c r="H4" s="18"/>
      <c r="I4" s="18"/>
      <c r="J4" s="18"/>
      <c r="K4" s="18"/>
      <c r="L4" s="18"/>
      <c r="M4" s="18"/>
      <c r="N4" s="23" t="s">
        <v>30</v>
      </c>
      <c r="O4" s="23" t="s">
        <v>31</v>
      </c>
      <c r="P4" s="23" t="s">
        <v>32</v>
      </c>
      <c r="Q4" s="18"/>
      <c r="R4" s="18"/>
      <c r="S4" s="18"/>
      <c r="T4" s="18"/>
      <c r="U4" s="18"/>
    </row>
    <row r="5" spans="1:21" s="19" customFormat="1" ht="21">
      <c r="A5" s="17"/>
      <c r="B5" s="60" t="s">
        <v>33</v>
      </c>
      <c r="C5" s="59" t="s">
        <v>293</v>
      </c>
      <c r="D5" s="59" t="s">
        <v>292</v>
      </c>
      <c r="E5" s="18"/>
      <c r="F5" s="18"/>
      <c r="G5" s="18"/>
      <c r="H5" s="18"/>
      <c r="I5" s="18"/>
      <c r="J5" s="18"/>
      <c r="K5" s="18"/>
      <c r="L5" s="18"/>
      <c r="M5" s="18"/>
      <c r="N5" s="40" t="s">
        <v>34</v>
      </c>
      <c r="O5" s="40" t="s">
        <v>313</v>
      </c>
      <c r="P5" s="116" t="s">
        <v>317</v>
      </c>
      <c r="Q5" s="24"/>
      <c r="R5" s="18"/>
      <c r="S5" s="18"/>
      <c r="T5" s="18"/>
    </row>
    <row r="6" spans="1:21" s="19" customFormat="1" ht="21">
      <c r="A6" s="17"/>
      <c r="B6" s="25" t="s">
        <v>304</v>
      </c>
      <c r="C6" s="36">
        <f ca="1">'3-1. 초기진단 결과 요약'!F89*100</f>
        <v>83.194675540765388</v>
      </c>
      <c r="D6" s="36" t="e">
        <f ca="1">'3-2. 이행진단 결과 요약'!F89*100</f>
        <v>#DIV/0!</v>
      </c>
      <c r="E6" s="18"/>
      <c r="F6" s="18"/>
      <c r="G6" s="18"/>
      <c r="H6" s="18"/>
      <c r="I6" s="18"/>
      <c r="J6" s="18"/>
      <c r="K6" s="18"/>
      <c r="L6" s="18"/>
      <c r="M6" s="18"/>
      <c r="N6" s="26" t="s">
        <v>300</v>
      </c>
      <c r="O6" s="26" t="s">
        <v>314</v>
      </c>
      <c r="P6" s="117" t="s">
        <v>329</v>
      </c>
      <c r="Q6" s="24"/>
      <c r="R6" s="18"/>
      <c r="S6" s="18"/>
      <c r="T6" s="18"/>
    </row>
    <row r="7" spans="1:21" s="19" customFormat="1" ht="21">
      <c r="A7" s="17"/>
      <c r="B7" s="21"/>
      <c r="C7" s="21"/>
      <c r="D7" s="21"/>
      <c r="E7" s="18"/>
      <c r="F7" s="18"/>
      <c r="G7" s="18"/>
      <c r="H7" s="18"/>
      <c r="I7" s="18"/>
      <c r="J7" s="18"/>
      <c r="K7" s="18"/>
      <c r="L7" s="18"/>
      <c r="M7" s="18"/>
      <c r="N7" s="46" t="s">
        <v>35</v>
      </c>
      <c r="O7" s="46" t="s">
        <v>315</v>
      </c>
      <c r="P7" s="118" t="s">
        <v>330</v>
      </c>
      <c r="Q7" s="24"/>
      <c r="R7" s="18"/>
      <c r="S7" s="18"/>
      <c r="T7" s="18"/>
      <c r="U7" s="18"/>
    </row>
    <row r="8" spans="1:21" s="19" customFormat="1" ht="21">
      <c r="A8" s="17"/>
      <c r="B8" s="21"/>
      <c r="C8" s="21"/>
      <c r="D8" s="21"/>
      <c r="E8" s="18"/>
      <c r="F8" s="18"/>
      <c r="G8" s="18"/>
      <c r="H8" s="18"/>
      <c r="I8" s="18"/>
      <c r="J8" s="18"/>
      <c r="K8" s="18"/>
      <c r="L8" s="18"/>
      <c r="M8" s="18"/>
      <c r="N8" s="27" t="s">
        <v>36</v>
      </c>
      <c r="O8" s="27" t="s">
        <v>316</v>
      </c>
      <c r="P8" s="119" t="s">
        <v>331</v>
      </c>
      <c r="Q8" s="24"/>
      <c r="R8" s="18"/>
      <c r="S8" s="18"/>
      <c r="T8" s="18"/>
      <c r="U8" s="18"/>
    </row>
    <row r="9" spans="1:21" s="19" customFormat="1" ht="21">
      <c r="A9" s="17"/>
      <c r="B9" s="21"/>
      <c r="C9" s="133"/>
      <c r="D9" s="21"/>
      <c r="E9" s="18"/>
      <c r="F9" s="18"/>
      <c r="G9" s="18"/>
      <c r="H9" s="18"/>
      <c r="I9" s="18"/>
      <c r="J9" s="18"/>
      <c r="K9" s="18"/>
      <c r="L9" s="18"/>
      <c r="M9" s="18"/>
      <c r="N9" s="44" t="s">
        <v>301</v>
      </c>
      <c r="O9" s="44" t="s">
        <v>43</v>
      </c>
      <c r="P9" s="120" t="s">
        <v>318</v>
      </c>
      <c r="Q9" s="24"/>
      <c r="R9" s="18"/>
      <c r="S9" s="18"/>
      <c r="T9" s="18"/>
      <c r="U9" s="18"/>
    </row>
    <row r="10" spans="1:21" s="19" customFormat="1" ht="21">
      <c r="A10" s="17"/>
      <c r="B10" s="21"/>
      <c r="C10" s="134"/>
      <c r="D10" s="21"/>
      <c r="E10" s="18"/>
      <c r="F10" s="18"/>
      <c r="G10" s="18"/>
      <c r="H10" s="18"/>
      <c r="I10" s="18"/>
      <c r="J10" s="18"/>
      <c r="K10" s="18"/>
      <c r="L10" s="18"/>
      <c r="M10" s="18"/>
      <c r="N10" s="143" t="s">
        <v>37</v>
      </c>
      <c r="O10" s="143"/>
      <c r="P10" s="143"/>
      <c r="Q10" s="18"/>
      <c r="R10" s="18"/>
      <c r="S10" s="18"/>
      <c r="T10" s="18"/>
      <c r="U10" s="18"/>
    </row>
    <row r="11" spans="1:21" s="19" customFormat="1" ht="21">
      <c r="A11" s="17"/>
      <c r="B11" s="21"/>
      <c r="C11" s="21"/>
      <c r="D11" s="2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s="19" customFormat="1" ht="21">
      <c r="A12" s="17"/>
      <c r="B12" s="20" t="s">
        <v>38</v>
      </c>
      <c r="C12" s="21"/>
      <c r="D12" s="2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s="19" customFormat="1" ht="21">
      <c r="A13" s="17"/>
      <c r="B13" s="22" t="s">
        <v>39</v>
      </c>
      <c r="D13" s="2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s="19" customFormat="1" ht="25.95" customHeight="1">
      <c r="A14" s="17"/>
      <c r="B14" s="60" t="s">
        <v>40</v>
      </c>
      <c r="C14" s="61" t="s">
        <v>294</v>
      </c>
      <c r="D14" s="61" t="s">
        <v>295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s="30" customFormat="1" ht="16.5" customHeight="1">
      <c r="A15" s="28"/>
      <c r="B15" s="25" t="s">
        <v>9</v>
      </c>
      <c r="C15" s="37">
        <f ca="1">'3-1. 초기진단 결과 요약'!Q9*100</f>
        <v>77.173913043478265</v>
      </c>
      <c r="D15" s="37" t="e">
        <f ca="1">'3-2. 이행진단 결과 요약'!Q9*100</f>
        <v>#VALUE!</v>
      </c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9"/>
      <c r="P15" s="29"/>
      <c r="Q15" s="29"/>
      <c r="R15" s="29"/>
      <c r="S15" s="28"/>
      <c r="T15" s="28"/>
      <c r="U15" s="28"/>
    </row>
    <row r="16" spans="1:21" s="30" customFormat="1" ht="16.5" customHeight="1">
      <c r="A16" s="28"/>
      <c r="B16" s="25" t="s">
        <v>280</v>
      </c>
      <c r="C16" s="37">
        <f ca="1">'3-1. 초기진단 결과 요약'!Q24*100</f>
        <v>75.409836065573771</v>
      </c>
      <c r="D16" s="37" t="e">
        <f ca="1">'3-2. 이행진단 결과 요약'!Q24*100</f>
        <v>#VALUE!</v>
      </c>
      <c r="E16" s="28"/>
      <c r="F16" s="28"/>
      <c r="G16" s="28"/>
      <c r="H16" s="28"/>
      <c r="I16" s="28"/>
      <c r="J16" s="28"/>
      <c r="K16" s="28"/>
      <c r="L16" s="28"/>
      <c r="M16" s="28"/>
      <c r="N16" s="29"/>
      <c r="O16" s="29"/>
      <c r="P16" s="29"/>
      <c r="Q16" s="29"/>
      <c r="R16" s="29"/>
      <c r="S16" s="28"/>
      <c r="T16" s="28"/>
      <c r="U16" s="28"/>
    </row>
    <row r="17" spans="1:21" s="30" customFormat="1" ht="16.5" customHeight="1">
      <c r="A17" s="28"/>
      <c r="B17" s="25" t="s">
        <v>51</v>
      </c>
      <c r="C17" s="37">
        <f ca="1">'3-1. 초기진단 결과 요약'!Q43*100</f>
        <v>90.789473684210535</v>
      </c>
      <c r="D17" s="37" t="e">
        <f ca="1">'3-2. 이행진단 결과 요약'!Q43*100</f>
        <v>#VALUE!</v>
      </c>
      <c r="E17" s="28"/>
      <c r="F17" s="28"/>
      <c r="G17" s="28"/>
      <c r="H17" s="2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8"/>
      <c r="T17" s="28"/>
      <c r="U17" s="28"/>
    </row>
    <row r="18" spans="1:21" s="30" customFormat="1" ht="16.5" customHeight="1">
      <c r="A18" s="28"/>
      <c r="B18" s="25" t="s">
        <v>52</v>
      </c>
      <c r="C18" s="37">
        <f ca="1">'3-1. 초기진단 결과 요약'!Q78*100</f>
        <v>66.666666666666657</v>
      </c>
      <c r="D18" s="37" t="e">
        <f ca="1">'3-2. 이행진단 결과 요약'!Q78*100</f>
        <v>#VALUE!</v>
      </c>
      <c r="E18" s="28"/>
      <c r="F18" s="28"/>
      <c r="G18" s="28"/>
      <c r="H18" s="28"/>
      <c r="I18" s="28"/>
      <c r="J18" s="28"/>
      <c r="K18" s="28"/>
      <c r="L18" s="28"/>
      <c r="M18" s="28"/>
      <c r="N18" s="29"/>
      <c r="O18" s="29"/>
      <c r="P18" s="29"/>
      <c r="Q18" s="29"/>
      <c r="R18" s="29"/>
      <c r="S18" s="28"/>
      <c r="T18" s="28"/>
      <c r="U18" s="28"/>
    </row>
    <row r="19" spans="1:21" s="30" customFormat="1" ht="16.5" customHeight="1">
      <c r="A19" s="28"/>
      <c r="B19" s="25" t="s">
        <v>53</v>
      </c>
      <c r="C19" s="37">
        <f ca="1">'3-1. 초기진단 결과 요약'!Q79*100</f>
        <v>69.230769230769226</v>
      </c>
      <c r="D19" s="37" t="e">
        <f ca="1">'3-2. 이행진단 결과 요약'!Q79*100</f>
        <v>#VALUE!</v>
      </c>
      <c r="E19" s="28"/>
      <c r="F19" s="28"/>
      <c r="G19" s="28"/>
      <c r="H19" s="28"/>
      <c r="I19" s="28"/>
      <c r="J19" s="28"/>
      <c r="K19" s="28"/>
      <c r="L19" s="28"/>
      <c r="M19" s="28"/>
      <c r="N19" s="29"/>
      <c r="O19" s="29"/>
      <c r="P19" s="29"/>
      <c r="Q19" s="29"/>
      <c r="R19" s="29"/>
      <c r="S19" s="28"/>
      <c r="T19" s="28"/>
      <c r="U19" s="28"/>
    </row>
    <row r="20" spans="1:21" s="31" customFormat="1" ht="16.5" customHeight="1">
      <c r="A20" s="24"/>
      <c r="B20" s="60" t="s">
        <v>303</v>
      </c>
      <c r="C20" s="38">
        <f ca="1">'3-1. 초기진단 결과 요약'!M82*100</f>
        <v>83.194675540765388</v>
      </c>
      <c r="D20" s="38" t="e">
        <f ca="1">'3-2. 이행진단 결과 요약'!M82*100</f>
        <v>#DIV/0!</v>
      </c>
      <c r="E20" s="24"/>
      <c r="F20" s="24"/>
      <c r="G20" s="24"/>
      <c r="H20" s="24"/>
      <c r="I20" s="24"/>
      <c r="J20" s="24"/>
      <c r="K20" s="24"/>
      <c r="L20" s="24"/>
      <c r="M20" s="29"/>
      <c r="N20" s="29"/>
      <c r="O20" s="29"/>
      <c r="P20" s="29"/>
      <c r="Q20" s="29"/>
      <c r="R20" s="24"/>
      <c r="S20" s="24"/>
      <c r="T20" s="24"/>
    </row>
    <row r="21" spans="1:21" s="31" customFormat="1" ht="16.5" customHeight="1">
      <c r="A21" s="24"/>
      <c r="B21" s="21"/>
      <c r="C21" s="21"/>
      <c r="D21" s="21"/>
      <c r="E21" s="24"/>
      <c r="F21" s="24"/>
      <c r="G21" s="24"/>
      <c r="H21" s="24"/>
      <c r="I21" s="24"/>
      <c r="J21" s="24"/>
      <c r="K21" s="24"/>
      <c r="L21" s="24"/>
      <c r="M21" s="29"/>
      <c r="N21" s="29"/>
      <c r="O21" s="29"/>
      <c r="P21" s="29"/>
      <c r="Q21" s="29"/>
      <c r="R21" s="24"/>
      <c r="S21" s="24"/>
      <c r="T21" s="24"/>
    </row>
    <row r="22" spans="1:21" s="31" customFormat="1" ht="16.5" customHeight="1">
      <c r="A22" s="24"/>
      <c r="B22" s="21"/>
      <c r="C22" s="21"/>
      <c r="D22" s="21"/>
      <c r="E22" s="24"/>
      <c r="F22" s="24"/>
      <c r="G22" s="24"/>
      <c r="H22" s="24"/>
      <c r="I22" s="24"/>
      <c r="J22" s="24"/>
      <c r="K22" s="24"/>
      <c r="L22" s="24"/>
      <c r="M22" s="29"/>
      <c r="N22" s="29"/>
      <c r="O22" s="29"/>
      <c r="P22" s="29"/>
      <c r="Q22" s="29"/>
      <c r="R22" s="24"/>
      <c r="S22" s="24"/>
      <c r="T22" s="24"/>
    </row>
    <row r="23" spans="1:21" ht="16.5" customHeight="1">
      <c r="B23" s="21"/>
      <c r="C23" s="21"/>
      <c r="D23" s="21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21" s="29" customFormat="1" ht="16.5" customHeight="1">
      <c r="B24" s="20" t="s">
        <v>41</v>
      </c>
      <c r="C24" s="21"/>
      <c r="D24" s="21"/>
    </row>
    <row r="25" spans="1:21" s="29" customFormat="1" ht="16.2" customHeight="1">
      <c r="B25" s="22" t="s">
        <v>39</v>
      </c>
      <c r="D25" s="22"/>
    </row>
    <row r="26" spans="1:21" s="29" customFormat="1" ht="25.95" customHeight="1">
      <c r="A26" s="33" t="s">
        <v>42</v>
      </c>
      <c r="B26" s="60" t="s">
        <v>326</v>
      </c>
      <c r="C26" s="61" t="s">
        <v>294</v>
      </c>
      <c r="D26" s="61" t="s">
        <v>295</v>
      </c>
    </row>
    <row r="27" spans="1:21" s="29" customFormat="1" ht="16.5" customHeight="1">
      <c r="A27" s="33">
        <v>1</v>
      </c>
      <c r="B27" s="34" t="str">
        <f ca="1">HLOOKUP($A27,'3-1. 초기진단 결과 요약'!$F$3:$I$84,2,FALSE)</f>
        <v>DDGLBLETWEB01</v>
      </c>
      <c r="C27" s="38">
        <f ca="1">HLOOKUP($A27,'3-1. 초기진단 결과 요약'!$F$3:$I$84,82,FALSE)*100</f>
        <v>81.595092024539866</v>
      </c>
      <c r="D27" s="38">
        <f ca="1">HLOOKUP($A27,'3-2. 이행진단 결과 요약'!$F$3:$I$84,82,FALSE)*100</f>
        <v>0</v>
      </c>
    </row>
    <row r="28" spans="1:21" s="29" customFormat="1" ht="16.5" customHeight="1">
      <c r="A28" s="33">
        <v>2</v>
      </c>
      <c r="B28" s="34" t="str">
        <f ca="1">HLOOKUP($A28,'3-1. 초기진단 결과 요약'!$F$3:$I$84,2,FALSE)</f>
        <v>DSGLBLETDBS01</v>
      </c>
      <c r="C28" s="38">
        <f ca="1">HLOOKUP($A28,'3-1. 초기진단 결과 요약'!$F$3:$I$84,82,FALSE)*100</f>
        <v>100</v>
      </c>
      <c r="D28" s="38">
        <f ca="1">HLOOKUP($A28,'3-2. 이행진단 결과 요약'!$F$3:$I$84,82,FALSE)*100</f>
        <v>0</v>
      </c>
    </row>
    <row r="29" spans="1:21" s="29" customFormat="1" ht="16.5" customHeight="1">
      <c r="A29" s="33">
        <v>3</v>
      </c>
      <c r="B29" s="34" t="str">
        <f ca="1">HLOOKUP($A29,'3-1. 초기진단 결과 요약'!$F$3:$I$84,2,FALSE)</f>
        <v>DSGLBLETWAS01</v>
      </c>
      <c r="C29" s="38">
        <f ca="1">HLOOKUP($A29,'3-1. 초기진단 결과 요약'!$F$3:$I$84,82,FALSE)*100</f>
        <v>66.666666666666657</v>
      </c>
      <c r="D29" s="38">
        <f ca="1">HLOOKUP($A29,'3-2. 이행진단 결과 요약'!$F$3:$I$84,82,FALSE)*100</f>
        <v>0</v>
      </c>
    </row>
    <row r="30" spans="1:21" s="29" customFormat="1" ht="16.5" customHeight="1">
      <c r="A30" s="33">
        <v>4</v>
      </c>
      <c r="B30" s="34" t="str">
        <f ca="1">HLOOKUP($A30,'3-1. 초기진단 결과 요약'!$F$3:$I$84,2,FALSE)</f>
        <v>DSGLBLETWEB01</v>
      </c>
      <c r="C30" s="38">
        <f ca="1">HLOOKUP($A30,'3-1. 초기진단 결과 요약'!$F$3:$I$84,82,FALSE)*100</f>
        <v>85.925925925925924</v>
      </c>
      <c r="D30" s="38">
        <f ca="1">HLOOKUP($A30,'3-2. 이행진단 결과 요약'!$F$3:$I$84,82,FALSE)*100</f>
        <v>0</v>
      </c>
    </row>
    <row r="31" spans="1:21" s="29" customFormat="1">
      <c r="A31" s="33"/>
      <c r="B31" s="60" t="s">
        <v>305</v>
      </c>
      <c r="C31" s="38">
        <f ca="1">C20</f>
        <v>83.194675540765388</v>
      </c>
      <c r="D31" s="38" t="e">
        <f ca="1">D20</f>
        <v>#DIV/0!</v>
      </c>
    </row>
    <row r="32" spans="1:21" s="29" customFormat="1" ht="13.05" customHeight="1">
      <c r="A32" s="33"/>
      <c r="B32" s="21"/>
      <c r="C32" s="21"/>
      <c r="D32" s="21"/>
    </row>
    <row r="33" spans="1:17" s="29" customFormat="1" ht="13.05" customHeight="1">
      <c r="A33" s="33"/>
      <c r="B33" s="21"/>
      <c r="C33" s="21"/>
      <c r="D33" s="21"/>
    </row>
    <row r="34" spans="1:17" s="29" customFormat="1" ht="13.05" customHeight="1">
      <c r="A34" s="33"/>
      <c r="B34" s="21"/>
      <c r="C34" s="21"/>
      <c r="D34" s="21"/>
    </row>
    <row r="35" spans="1:17" s="29" customFormat="1" ht="13.05" customHeight="1">
      <c r="A35" s="33"/>
    </row>
    <row r="36" spans="1:17" s="29" customFormat="1">
      <c r="A36" s="33"/>
    </row>
    <row r="37" spans="1:17" s="29" customFormat="1">
      <c r="A37" s="2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s="29" customFormat="1">
      <c r="A38" s="2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s="29" customFormat="1">
      <c r="A39" s="2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s="29" customFormat="1">
      <c r="A40" s="2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spans="1:17" s="29" customFormat="1">
      <c r="A41" s="21"/>
      <c r="B41" s="35"/>
      <c r="C41" s="35"/>
      <c r="D41" s="35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spans="1:17" s="29" customFormat="1">
      <c r="A42" s="21"/>
      <c r="B42" s="35"/>
      <c r="C42" s="35"/>
      <c r="D42" s="35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spans="1:17" s="29" customFormat="1">
      <c r="A43" s="21"/>
      <c r="B43" s="35"/>
      <c r="C43" s="35"/>
      <c r="D43" s="35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s="29" customFormat="1">
      <c r="A44" s="21"/>
      <c r="B44" s="35"/>
      <c r="C44" s="35"/>
      <c r="D44" s="3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spans="1:17">
      <c r="A45" s="21"/>
      <c r="B45" s="35"/>
      <c r="C45" s="35"/>
      <c r="D45" s="35"/>
    </row>
    <row r="46" spans="1:17">
      <c r="A46" s="21"/>
      <c r="B46" s="35"/>
      <c r="C46" s="35"/>
      <c r="D46" s="35"/>
    </row>
    <row r="47" spans="1:17">
      <c r="A47" s="21"/>
      <c r="B47" s="35"/>
      <c r="C47" s="35"/>
      <c r="D47" s="35"/>
    </row>
    <row r="48" spans="1:17">
      <c r="A48" s="21"/>
      <c r="B48" s="35"/>
      <c r="C48" s="35"/>
      <c r="D48" s="35"/>
    </row>
    <row r="49" spans="2:4">
      <c r="B49" s="35"/>
      <c r="C49" s="35"/>
      <c r="D49" s="35"/>
    </row>
    <row r="50" spans="2:4">
      <c r="B50" s="35"/>
      <c r="C50" s="35"/>
      <c r="D50" s="35"/>
    </row>
    <row r="51" spans="2:4">
      <c r="B51" s="35"/>
      <c r="C51" s="35"/>
      <c r="D51" s="35"/>
    </row>
    <row r="52" spans="2:4">
      <c r="B52" s="35"/>
      <c r="C52" s="35"/>
      <c r="D52" s="35"/>
    </row>
    <row r="53" spans="2:4">
      <c r="B53" s="35"/>
      <c r="C53" s="35"/>
      <c r="D53" s="35"/>
    </row>
  </sheetData>
  <mergeCells count="1">
    <mergeCell ref="N10:P10"/>
  </mergeCells>
  <phoneticPr fontId="12" type="noConversion"/>
  <pageMargins left="0.70866141732283472" right="0.70866141732283472" top="0.98425196850393704" bottom="0.98425196850393704" header="0.31496062992125984" footer="0"/>
  <pageSetup paperSize="9" fitToHeight="0" orientation="landscape" r:id="rId1"/>
  <headerFooter scaleWithDoc="0">
    <oddFooter>&amp;C&amp;P/&amp;N&amp;R&amp;G</oddFooter>
  </headerFooter>
  <rowBreaks count="1" manualBreakCount="1">
    <brk id="23" max="13" man="1"/>
  </rowBreaks>
  <colBreaks count="1" manualBreakCount="1">
    <brk id="13" max="1048575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23"/>
  <sheetViews>
    <sheetView showWhiteSpace="0" view="pageBreakPreview" topLeftCell="B1" zoomScale="85" zoomScaleNormal="70" zoomScaleSheetLayoutView="85" zoomScalePageLayoutView="70" workbookViewId="0">
      <selection activeCell="B1" sqref="B1"/>
    </sheetView>
  </sheetViews>
  <sheetFormatPr defaultColWidth="9" defaultRowHeight="17.399999999999999"/>
  <cols>
    <col min="1" max="1" width="6.796875" style="8" hidden="1" customWidth="1"/>
    <col min="2" max="2" width="21.19921875" style="8" customWidth="1"/>
    <col min="3" max="3" width="8.19921875" style="8" bestFit="1" customWidth="1"/>
    <col min="4" max="4" width="50.09765625" style="8" bestFit="1" customWidth="1"/>
    <col min="5" max="5" width="6.59765625" style="8" customWidth="1"/>
    <col min="6" max="6" width="14.19921875" style="8" customWidth="1"/>
    <col min="7" max="8" width="14.69921875" style="54" customWidth="1"/>
    <col min="9" max="9" width="14.796875" style="54" customWidth="1"/>
    <col min="10" max="10" width="9.765625E-2" style="8" customWidth="1"/>
    <col min="11" max="11" width="11.296875" style="8" customWidth="1"/>
    <col min="12" max="14" width="9" style="8" customWidth="1"/>
    <col min="15" max="16" width="14.796875" style="8" customWidth="1"/>
    <col min="17" max="16384" width="9" style="8"/>
  </cols>
  <sheetData>
    <row r="1" spans="1:17" s="54" customFormat="1" ht="21">
      <c r="B1" s="88" t="s">
        <v>297</v>
      </c>
      <c r="C1" s="77"/>
      <c r="D1" s="77"/>
      <c r="E1" s="77"/>
      <c r="F1" s="77"/>
      <c r="G1" s="77"/>
      <c r="H1" s="77"/>
      <c r="I1" s="77"/>
    </row>
    <row r="2" spans="1:17" s="54" customFormat="1"/>
    <row r="3" spans="1:17">
      <c r="B3" s="94"/>
      <c r="C3" s="95"/>
      <c r="D3" s="95"/>
      <c r="E3" s="96" t="s">
        <v>8</v>
      </c>
      <c r="F3" s="114">
        <v>1</v>
      </c>
      <c r="G3" s="114">
        <v>2</v>
      </c>
      <c r="H3" s="114">
        <v>3</v>
      </c>
      <c r="I3" s="114">
        <v>4</v>
      </c>
      <c r="J3" s="97"/>
    </row>
    <row r="4" spans="1:17">
      <c r="B4" s="98" t="s">
        <v>163</v>
      </c>
      <c r="C4" s="99">
        <f ca="1">F89</f>
        <v>0.83194675540765395</v>
      </c>
      <c r="D4" s="62"/>
      <c r="E4" s="100" t="s">
        <v>319</v>
      </c>
      <c r="F4" s="68" t="str">
        <f ca="1">INDIRECT(ADDRESS((F$3-1)+4,2,4,TRUE,"1. 진단대상"))</f>
        <v>DDGLBLETWEB01</v>
      </c>
      <c r="G4" s="68" t="str">
        <f t="shared" ref="G4:I4" ca="1" si="0">INDIRECT(ADDRESS((G$3-1)+4,2,4,TRUE,"1. 진단대상"))</f>
        <v>DSGLBLETDBS01</v>
      </c>
      <c r="H4" s="68" t="str">
        <f t="shared" ca="1" si="0"/>
        <v>DSGLBLETWAS01</v>
      </c>
      <c r="I4" s="68" t="str">
        <f t="shared" ca="1" si="0"/>
        <v>DSGLBLETWEB01</v>
      </c>
      <c r="J4" s="97"/>
    </row>
    <row r="5" spans="1:17">
      <c r="B5" s="98"/>
      <c r="C5" s="99"/>
      <c r="D5" s="62"/>
      <c r="E5" s="70" t="s">
        <v>320</v>
      </c>
      <c r="F5" s="68" t="str">
        <f ca="1">INDIRECT(ADDRESS((F$3-1)+4,3,4,TRUE,"1. 진단대상"))</f>
        <v>124.243.74.192</v>
      </c>
      <c r="G5" s="68" t="str">
        <f t="shared" ref="G5:I5" ca="1" si="1">INDIRECT(ADDRESS((G$3-1)+4,3,4,TRUE,"1. 진단대상"))</f>
        <v>10.134.254.11</v>
      </c>
      <c r="H5" s="68" t="str">
        <f t="shared" ca="1" si="1"/>
        <v>10.134.254.139</v>
      </c>
      <c r="I5" s="68" t="str">
        <f t="shared" ca="1" si="1"/>
        <v>10.134.254.144</v>
      </c>
      <c r="J5" s="78"/>
    </row>
    <row r="6" spans="1:17">
      <c r="B6" s="101"/>
      <c r="C6" s="62"/>
      <c r="D6" s="62"/>
      <c r="E6" s="70" t="s">
        <v>321</v>
      </c>
      <c r="F6" s="68" t="str">
        <f ca="1">INDIRECT(ADDRESS((F$3-1)+4,4,4,TRUE,"1. 진단대상"))</f>
        <v>Red Hat Enterprise Linux 9.5</v>
      </c>
      <c r="G6" s="68" t="str">
        <f t="shared" ref="G6:I6" ca="1" si="2">INDIRECT(ADDRESS((G$3-1)+4,4,4,TRUE,"1. 진단대상"))</f>
        <v>Red Hat Enterprise Linux 9.5</v>
      </c>
      <c r="H6" s="68" t="str">
        <f t="shared" ca="1" si="2"/>
        <v>Red Hat Enterprise Linux 9.5</v>
      </c>
      <c r="I6" s="68" t="str">
        <f t="shared" ca="1" si="2"/>
        <v>Red Hat Enterprise Linux 9.5</v>
      </c>
      <c r="J6" s="78"/>
    </row>
    <row r="7" spans="1:17">
      <c r="B7" s="101"/>
      <c r="C7" s="62"/>
      <c r="D7" s="62"/>
      <c r="E7" s="70" t="s">
        <v>164</v>
      </c>
      <c r="F7" s="68" t="str">
        <f ca="1">INDIRECT(ADDRESS((F$3-1)+4,5,4,TRUE,"1. 진단대상"))</f>
        <v>-</v>
      </c>
      <c r="G7" s="68" t="str">
        <f t="shared" ref="G7:I7" ca="1" si="3">INDIRECT(ADDRESS((G$3-1)+4,5,4,TRUE,"1. 진단대상"))</f>
        <v>-</v>
      </c>
      <c r="H7" s="68" t="str">
        <f t="shared" ca="1" si="3"/>
        <v>-</v>
      </c>
      <c r="I7" s="68" t="str">
        <f t="shared" ca="1" si="3"/>
        <v>-</v>
      </c>
      <c r="J7" s="78"/>
    </row>
    <row r="8" spans="1:17">
      <c r="B8" s="60" t="s">
        <v>296</v>
      </c>
      <c r="C8" s="72" t="s">
        <v>4</v>
      </c>
      <c r="D8" s="72" t="s">
        <v>5</v>
      </c>
      <c r="E8" s="72" t="s">
        <v>6</v>
      </c>
      <c r="F8" s="73" t="s">
        <v>7</v>
      </c>
      <c r="G8" s="73" t="s">
        <v>7</v>
      </c>
      <c r="H8" s="73" t="s">
        <v>7</v>
      </c>
      <c r="I8" s="73" t="s">
        <v>7</v>
      </c>
      <c r="J8" s="80"/>
      <c r="L8" s="102" t="s">
        <v>3</v>
      </c>
      <c r="M8" s="103" t="s">
        <v>14</v>
      </c>
      <c r="N8" s="103" t="s">
        <v>16</v>
      </c>
      <c r="O8" s="103" t="s">
        <v>17</v>
      </c>
      <c r="P8" s="104" t="s">
        <v>24</v>
      </c>
      <c r="Q8" s="104" t="s">
        <v>25</v>
      </c>
    </row>
    <row r="9" spans="1:17">
      <c r="A9" s="8">
        <v>1</v>
      </c>
      <c r="B9" s="144" t="s">
        <v>47</v>
      </c>
      <c r="C9" s="41" t="s">
        <v>54</v>
      </c>
      <c r="D9" s="42" t="s">
        <v>55</v>
      </c>
      <c r="E9" s="43" t="s">
        <v>290</v>
      </c>
      <c r="F9" s="9" t="str">
        <f ca="1">INDIRECT(ADDRESS((F$3-1)*72+$A9+3,9,4,TRUE,"4. 진단결과 상세"))</f>
        <v>양호</v>
      </c>
      <c r="G9" s="9" t="str">
        <f t="shared" ref="G9:I9" ca="1" si="4">INDIRECT(ADDRESS((G$3-1)*72+$A9+3,9,4,TRUE,"4. 진단결과 상세"))</f>
        <v>양호</v>
      </c>
      <c r="H9" s="9" t="str">
        <f t="shared" ca="1" si="4"/>
        <v>취약</v>
      </c>
      <c r="I9" s="9" t="str">
        <f t="shared" ca="1" si="4"/>
        <v>양호</v>
      </c>
      <c r="J9" s="80"/>
      <c r="K9" s="131">
        <f t="shared" ref="K9:K40" si="5">IF(E9="상",3, IF(E9="중",2, IF(E9="하",1)))</f>
        <v>3</v>
      </c>
      <c r="L9" s="144" t="s">
        <v>9</v>
      </c>
      <c r="M9" s="105">
        <f t="shared" ref="M9:M40" ca="1" si="6">COUNTIF($F9:$I9,"양호")</f>
        <v>3</v>
      </c>
      <c r="N9" s="105">
        <f t="shared" ref="N9:N40" ca="1" si="7">COUNTIF($F9:$I9,"취약")</f>
        <v>1</v>
      </c>
      <c r="O9" s="105">
        <f t="shared" ref="O9:O40" ca="1" si="8">COUNTIF($F9:$I9,"N/A")</f>
        <v>0</v>
      </c>
      <c r="P9" s="106">
        <f ca="1">IF((SUM($M9:$N9))=0,"N/A", $M9/SUM($M9:$N9))</f>
        <v>0.75</v>
      </c>
      <c r="Q9" s="147">
        <f ca="1">IF((SUM(M9:N23))=0,"N/A", SUMPRODUCT(M9:M23,K9:K23)/SUMPRODUCT((M9:M23+N9:N23),K9:K23))</f>
        <v>0.77173913043478259</v>
      </c>
    </row>
    <row r="10" spans="1:17">
      <c r="A10" s="8">
        <v>2</v>
      </c>
      <c r="B10" s="145"/>
      <c r="C10" s="41" t="s">
        <v>56</v>
      </c>
      <c r="D10" s="42" t="s">
        <v>57</v>
      </c>
      <c r="E10" s="43" t="s">
        <v>290</v>
      </c>
      <c r="F10" s="9" t="str">
        <f t="shared" ref="F10:I73" ca="1" si="9">INDIRECT(ADDRESS((F$3-1)*72+$A10+3,9,4,TRUE,"4. 진단결과 상세"))</f>
        <v>취약</v>
      </c>
      <c r="G10" s="9" t="str">
        <f t="shared" ca="1" si="9"/>
        <v>양호</v>
      </c>
      <c r="H10" s="9" t="str">
        <f t="shared" ca="1" si="9"/>
        <v>N/A</v>
      </c>
      <c r="I10" s="9" t="str">
        <f t="shared" ca="1" si="9"/>
        <v>양호</v>
      </c>
      <c r="J10" s="80"/>
      <c r="K10" s="131">
        <f t="shared" si="5"/>
        <v>3</v>
      </c>
      <c r="L10" s="145"/>
      <c r="M10" s="105">
        <f t="shared" ca="1" si="6"/>
        <v>2</v>
      </c>
      <c r="N10" s="105">
        <f t="shared" ca="1" si="7"/>
        <v>1</v>
      </c>
      <c r="O10" s="105">
        <f t="shared" ca="1" si="8"/>
        <v>1</v>
      </c>
      <c r="P10" s="106">
        <f t="shared" ref="P10:P80" ca="1" si="10">IF((SUM($M10:$N10))=0,"N/A", $M10/SUM($M10:$N10))</f>
        <v>0.66666666666666663</v>
      </c>
      <c r="Q10" s="148"/>
    </row>
    <row r="11" spans="1:17">
      <c r="A11" s="8">
        <v>3</v>
      </c>
      <c r="B11" s="145"/>
      <c r="C11" s="41" t="s">
        <v>58</v>
      </c>
      <c r="D11" s="42" t="s">
        <v>59</v>
      </c>
      <c r="E11" s="43" t="s">
        <v>290</v>
      </c>
      <c r="F11" s="9" t="str">
        <f t="shared" ca="1" si="9"/>
        <v>양호</v>
      </c>
      <c r="G11" s="9" t="str">
        <f t="shared" ca="1" si="9"/>
        <v>양호</v>
      </c>
      <c r="H11" s="9" t="str">
        <f t="shared" ca="1" si="9"/>
        <v>N/A</v>
      </c>
      <c r="I11" s="9" t="str">
        <f t="shared" ca="1" si="9"/>
        <v>양호</v>
      </c>
      <c r="J11" s="80"/>
      <c r="K11" s="131">
        <f t="shared" si="5"/>
        <v>3</v>
      </c>
      <c r="L11" s="145"/>
      <c r="M11" s="105">
        <f t="shared" ca="1" si="6"/>
        <v>3</v>
      </c>
      <c r="N11" s="105">
        <f t="shared" ca="1" si="7"/>
        <v>0</v>
      </c>
      <c r="O11" s="105">
        <f t="shared" ca="1" si="8"/>
        <v>1</v>
      </c>
      <c r="P11" s="106">
        <f t="shared" ca="1" si="10"/>
        <v>1</v>
      </c>
      <c r="Q11" s="148"/>
    </row>
    <row r="12" spans="1:17">
      <c r="A12" s="8">
        <v>4</v>
      </c>
      <c r="B12" s="145"/>
      <c r="C12" s="41" t="s">
        <v>44</v>
      </c>
      <c r="D12" s="42" t="s">
        <v>60</v>
      </c>
      <c r="E12" s="43" t="s">
        <v>290</v>
      </c>
      <c r="F12" s="9" t="str">
        <f t="shared" ca="1" si="9"/>
        <v>양호</v>
      </c>
      <c r="G12" s="9" t="str">
        <f t="shared" ca="1" si="9"/>
        <v>양호</v>
      </c>
      <c r="H12" s="9" t="str">
        <f t="shared" ca="1" si="9"/>
        <v>취약</v>
      </c>
      <c r="I12" s="9" t="str">
        <f t="shared" ca="1" si="9"/>
        <v>양호</v>
      </c>
      <c r="J12" s="78"/>
      <c r="K12" s="131">
        <f t="shared" si="5"/>
        <v>3</v>
      </c>
      <c r="L12" s="145"/>
      <c r="M12" s="105">
        <f t="shared" ca="1" si="6"/>
        <v>3</v>
      </c>
      <c r="N12" s="105">
        <f t="shared" ca="1" si="7"/>
        <v>1</v>
      </c>
      <c r="O12" s="105">
        <f t="shared" ca="1" si="8"/>
        <v>0</v>
      </c>
      <c r="P12" s="106">
        <f t="shared" ca="1" si="10"/>
        <v>0.75</v>
      </c>
      <c r="Q12" s="148"/>
    </row>
    <row r="13" spans="1:17">
      <c r="A13" s="8">
        <v>5</v>
      </c>
      <c r="B13" s="145"/>
      <c r="C13" s="41" t="s">
        <v>281</v>
      </c>
      <c r="D13" s="42" t="s">
        <v>61</v>
      </c>
      <c r="E13" s="43" t="s">
        <v>288</v>
      </c>
      <c r="F13" s="9" t="str">
        <f t="shared" ca="1" si="9"/>
        <v>양호</v>
      </c>
      <c r="G13" s="9" t="str">
        <f t="shared" ca="1" si="9"/>
        <v>N/A</v>
      </c>
      <c r="H13" s="9" t="str">
        <f t="shared" ca="1" si="9"/>
        <v>양호</v>
      </c>
      <c r="I13" s="9" t="str">
        <f t="shared" ca="1" si="9"/>
        <v>취약</v>
      </c>
      <c r="J13" s="80"/>
      <c r="K13" s="131">
        <f t="shared" si="5"/>
        <v>2</v>
      </c>
      <c r="L13" s="145"/>
      <c r="M13" s="105">
        <f t="shared" ca="1" si="6"/>
        <v>2</v>
      </c>
      <c r="N13" s="105">
        <f t="shared" ca="1" si="7"/>
        <v>1</v>
      </c>
      <c r="O13" s="105">
        <f t="shared" ca="1" si="8"/>
        <v>1</v>
      </c>
      <c r="P13" s="106">
        <f t="shared" ca="1" si="10"/>
        <v>0.66666666666666663</v>
      </c>
      <c r="Q13" s="148"/>
    </row>
    <row r="14" spans="1:17">
      <c r="A14" s="8">
        <v>6</v>
      </c>
      <c r="B14" s="145"/>
      <c r="C14" s="41" t="s">
        <v>107</v>
      </c>
      <c r="D14" s="42" t="s">
        <v>225</v>
      </c>
      <c r="E14" s="43" t="s">
        <v>289</v>
      </c>
      <c r="F14" s="9" t="str">
        <f t="shared" ca="1" si="9"/>
        <v>양호</v>
      </c>
      <c r="G14" s="9" t="str">
        <f t="shared" ca="1" si="9"/>
        <v>N/A</v>
      </c>
      <c r="H14" s="9" t="str">
        <f t="shared" ca="1" si="9"/>
        <v>N/A</v>
      </c>
      <c r="I14" s="9" t="str">
        <f t="shared" ca="1" si="9"/>
        <v>취약</v>
      </c>
      <c r="J14" s="80"/>
      <c r="K14" s="131">
        <f t="shared" si="5"/>
        <v>1</v>
      </c>
      <c r="L14" s="145"/>
      <c r="M14" s="105">
        <f t="shared" ca="1" si="6"/>
        <v>1</v>
      </c>
      <c r="N14" s="105">
        <f t="shared" ca="1" si="7"/>
        <v>1</v>
      </c>
      <c r="O14" s="105">
        <f t="shared" ca="1" si="8"/>
        <v>2</v>
      </c>
      <c r="P14" s="106">
        <f t="shared" ca="1" si="10"/>
        <v>0.5</v>
      </c>
      <c r="Q14" s="148"/>
    </row>
    <row r="15" spans="1:17">
      <c r="A15" s="8">
        <v>7</v>
      </c>
      <c r="B15" s="145"/>
      <c r="C15" s="41" t="s">
        <v>109</v>
      </c>
      <c r="D15" s="42" t="s">
        <v>226</v>
      </c>
      <c r="E15" s="43" t="s">
        <v>288</v>
      </c>
      <c r="F15" s="9" t="str">
        <f t="shared" ca="1" si="9"/>
        <v>양호</v>
      </c>
      <c r="G15" s="9" t="str">
        <f t="shared" ca="1" si="9"/>
        <v>N/A</v>
      </c>
      <c r="H15" s="9" t="str">
        <f t="shared" ca="1" si="9"/>
        <v>N/A</v>
      </c>
      <c r="I15" s="9" t="str">
        <f t="shared" ca="1" si="9"/>
        <v>취약</v>
      </c>
      <c r="J15" s="80"/>
      <c r="K15" s="131">
        <f t="shared" si="5"/>
        <v>2</v>
      </c>
      <c r="L15" s="145"/>
      <c r="M15" s="105">
        <f t="shared" ca="1" si="6"/>
        <v>1</v>
      </c>
      <c r="N15" s="105">
        <f t="shared" ca="1" si="7"/>
        <v>1</v>
      </c>
      <c r="O15" s="105">
        <f t="shared" ca="1" si="8"/>
        <v>2</v>
      </c>
      <c r="P15" s="106">
        <f t="shared" ca="1" si="10"/>
        <v>0.5</v>
      </c>
      <c r="Q15" s="148"/>
    </row>
    <row r="16" spans="1:17">
      <c r="A16" s="8">
        <v>8</v>
      </c>
      <c r="B16" s="145"/>
      <c r="C16" s="41" t="s">
        <v>111</v>
      </c>
      <c r="D16" s="42" t="s">
        <v>224</v>
      </c>
      <c r="E16" s="43" t="s">
        <v>288</v>
      </c>
      <c r="F16" s="9" t="str">
        <f t="shared" ca="1" si="9"/>
        <v>양호</v>
      </c>
      <c r="G16" s="9" t="str">
        <f t="shared" ca="1" si="9"/>
        <v>N/A</v>
      </c>
      <c r="H16" s="9" t="str">
        <f t="shared" ca="1" si="9"/>
        <v>양호</v>
      </c>
      <c r="I16" s="9" t="str">
        <f t="shared" ca="1" si="9"/>
        <v>취약</v>
      </c>
      <c r="J16" s="80"/>
      <c r="K16" s="131">
        <f t="shared" si="5"/>
        <v>2</v>
      </c>
      <c r="L16" s="145"/>
      <c r="M16" s="105">
        <f t="shared" ca="1" si="6"/>
        <v>2</v>
      </c>
      <c r="N16" s="105">
        <f t="shared" ca="1" si="7"/>
        <v>1</v>
      </c>
      <c r="O16" s="105">
        <f t="shared" ca="1" si="8"/>
        <v>1</v>
      </c>
      <c r="P16" s="106">
        <f t="shared" ca="1" si="10"/>
        <v>0.66666666666666663</v>
      </c>
      <c r="Q16" s="148"/>
    </row>
    <row r="17" spans="1:17">
      <c r="A17" s="8">
        <v>9</v>
      </c>
      <c r="B17" s="145"/>
      <c r="C17" s="41" t="s">
        <v>112</v>
      </c>
      <c r="D17" s="42" t="s">
        <v>227</v>
      </c>
      <c r="E17" s="43" t="s">
        <v>288</v>
      </c>
      <c r="F17" s="9" t="str">
        <f t="shared" ca="1" si="9"/>
        <v>취약</v>
      </c>
      <c r="G17" s="9" t="str">
        <f t="shared" ca="1" si="9"/>
        <v>양호</v>
      </c>
      <c r="H17" s="9" t="str">
        <f t="shared" ca="1" si="9"/>
        <v>양호</v>
      </c>
      <c r="I17" s="9" t="str">
        <f t="shared" ca="1" si="9"/>
        <v>양호</v>
      </c>
      <c r="J17" s="80"/>
      <c r="K17" s="131">
        <f t="shared" si="5"/>
        <v>2</v>
      </c>
      <c r="L17" s="145"/>
      <c r="M17" s="105">
        <f t="shared" ca="1" si="6"/>
        <v>3</v>
      </c>
      <c r="N17" s="105">
        <f t="shared" ca="1" si="7"/>
        <v>1</v>
      </c>
      <c r="O17" s="105">
        <f t="shared" ca="1" si="8"/>
        <v>0</v>
      </c>
      <c r="P17" s="106">
        <f t="shared" ca="1" si="10"/>
        <v>0.75</v>
      </c>
      <c r="Q17" s="148"/>
    </row>
    <row r="18" spans="1:17">
      <c r="A18" s="8">
        <v>10</v>
      </c>
      <c r="B18" s="145"/>
      <c r="C18" s="41" t="s">
        <v>114</v>
      </c>
      <c r="D18" s="42" t="s">
        <v>228</v>
      </c>
      <c r="E18" s="43" t="s">
        <v>289</v>
      </c>
      <c r="F18" s="9" t="str">
        <f t="shared" ca="1" si="9"/>
        <v>취약</v>
      </c>
      <c r="G18" s="9" t="str">
        <f t="shared" ca="1" si="9"/>
        <v>양호</v>
      </c>
      <c r="H18" s="9" t="str">
        <f t="shared" ca="1" si="9"/>
        <v>N/A</v>
      </c>
      <c r="I18" s="9" t="str">
        <f t="shared" ca="1" si="9"/>
        <v>양호</v>
      </c>
      <c r="J18" s="80"/>
      <c r="K18" s="131">
        <f t="shared" si="5"/>
        <v>1</v>
      </c>
      <c r="L18" s="145"/>
      <c r="M18" s="105">
        <f t="shared" ca="1" si="6"/>
        <v>2</v>
      </c>
      <c r="N18" s="105">
        <f t="shared" ca="1" si="7"/>
        <v>1</v>
      </c>
      <c r="O18" s="105">
        <f t="shared" ca="1" si="8"/>
        <v>1</v>
      </c>
      <c r="P18" s="106">
        <f t="shared" ca="1" si="10"/>
        <v>0.66666666666666663</v>
      </c>
      <c r="Q18" s="148"/>
    </row>
    <row r="19" spans="1:17">
      <c r="A19" s="8">
        <v>11</v>
      </c>
      <c r="B19" s="145"/>
      <c r="C19" s="41" t="s">
        <v>115</v>
      </c>
      <c r="D19" s="42" t="s">
        <v>229</v>
      </c>
      <c r="E19" s="43" t="s">
        <v>289</v>
      </c>
      <c r="F19" s="9" t="str">
        <f t="shared" ca="1" si="9"/>
        <v>취약</v>
      </c>
      <c r="G19" s="9" t="str">
        <f t="shared" ca="1" si="9"/>
        <v>양호</v>
      </c>
      <c r="H19" s="9" t="str">
        <f t="shared" ca="1" si="9"/>
        <v>N/A</v>
      </c>
      <c r="I19" s="9" t="str">
        <f t="shared" ca="1" si="9"/>
        <v>양호</v>
      </c>
      <c r="J19" s="80"/>
      <c r="K19" s="131">
        <f t="shared" si="5"/>
        <v>1</v>
      </c>
      <c r="L19" s="145"/>
      <c r="M19" s="105">
        <f t="shared" ca="1" si="6"/>
        <v>2</v>
      </c>
      <c r="N19" s="105">
        <f t="shared" ca="1" si="7"/>
        <v>1</v>
      </c>
      <c r="O19" s="105">
        <f t="shared" ca="1" si="8"/>
        <v>1</v>
      </c>
      <c r="P19" s="106">
        <f t="shared" ca="1" si="10"/>
        <v>0.66666666666666663</v>
      </c>
      <c r="Q19" s="148"/>
    </row>
    <row r="20" spans="1:17">
      <c r="A20" s="8">
        <v>12</v>
      </c>
      <c r="B20" s="145"/>
      <c r="C20" s="41" t="s">
        <v>117</v>
      </c>
      <c r="D20" s="42" t="s">
        <v>230</v>
      </c>
      <c r="E20" s="43" t="s">
        <v>289</v>
      </c>
      <c r="F20" s="9" t="str">
        <f t="shared" ca="1" si="9"/>
        <v>취약</v>
      </c>
      <c r="G20" s="9" t="str">
        <f t="shared" ca="1" si="9"/>
        <v>양호</v>
      </c>
      <c r="H20" s="9" t="str">
        <f t="shared" ca="1" si="9"/>
        <v>양호</v>
      </c>
      <c r="I20" s="9" t="str">
        <f t="shared" ca="1" si="9"/>
        <v>양호</v>
      </c>
      <c r="J20" s="80"/>
      <c r="K20" s="131">
        <f t="shared" si="5"/>
        <v>1</v>
      </c>
      <c r="L20" s="145"/>
      <c r="M20" s="105">
        <f t="shared" ca="1" si="6"/>
        <v>3</v>
      </c>
      <c r="N20" s="105">
        <f t="shared" ca="1" si="7"/>
        <v>1</v>
      </c>
      <c r="O20" s="105">
        <f t="shared" ca="1" si="8"/>
        <v>0</v>
      </c>
      <c r="P20" s="106">
        <f t="shared" ca="1" si="10"/>
        <v>0.75</v>
      </c>
      <c r="Q20" s="148"/>
    </row>
    <row r="21" spans="1:17">
      <c r="A21" s="8">
        <v>13</v>
      </c>
      <c r="B21" s="145"/>
      <c r="C21" s="41" t="s">
        <v>142</v>
      </c>
      <c r="D21" s="42" t="s">
        <v>66</v>
      </c>
      <c r="E21" s="43" t="s">
        <v>12</v>
      </c>
      <c r="F21" s="9" t="str">
        <f t="shared" ca="1" si="9"/>
        <v>양호</v>
      </c>
      <c r="G21" s="9" t="str">
        <f t="shared" ca="1" si="9"/>
        <v>양호</v>
      </c>
      <c r="H21" s="9" t="str">
        <f t="shared" ca="1" si="9"/>
        <v>양호</v>
      </c>
      <c r="I21" s="9" t="str">
        <f t="shared" ca="1" si="9"/>
        <v>양호</v>
      </c>
      <c r="J21" s="80"/>
      <c r="K21" s="131">
        <f t="shared" si="5"/>
        <v>2</v>
      </c>
      <c r="L21" s="145"/>
      <c r="M21" s="105">
        <f t="shared" ca="1" si="6"/>
        <v>4</v>
      </c>
      <c r="N21" s="105">
        <f t="shared" ca="1" si="7"/>
        <v>0</v>
      </c>
      <c r="O21" s="105">
        <f t="shared" ca="1" si="8"/>
        <v>0</v>
      </c>
      <c r="P21" s="106">
        <f t="shared" ca="1" si="10"/>
        <v>1</v>
      </c>
      <c r="Q21" s="148"/>
    </row>
    <row r="22" spans="1:17">
      <c r="A22" s="8">
        <v>14</v>
      </c>
      <c r="B22" s="145"/>
      <c r="C22" s="41" t="s">
        <v>143</v>
      </c>
      <c r="D22" s="42" t="s">
        <v>231</v>
      </c>
      <c r="E22" s="43" t="s">
        <v>11</v>
      </c>
      <c r="F22" s="9" t="str">
        <f t="shared" ca="1" si="9"/>
        <v>양호</v>
      </c>
      <c r="G22" s="9" t="str">
        <f t="shared" ca="1" si="9"/>
        <v>양호</v>
      </c>
      <c r="H22" s="9" t="str">
        <f t="shared" ca="1" si="9"/>
        <v>N/A</v>
      </c>
      <c r="I22" s="9" t="str">
        <f t="shared" ca="1" si="9"/>
        <v>양호</v>
      </c>
      <c r="J22" s="80"/>
      <c r="K22" s="131">
        <f t="shared" si="5"/>
        <v>1</v>
      </c>
      <c r="L22" s="145"/>
      <c r="M22" s="105">
        <f t="shared" ca="1" si="6"/>
        <v>3</v>
      </c>
      <c r="N22" s="105">
        <f t="shared" ca="1" si="7"/>
        <v>0</v>
      </c>
      <c r="O22" s="105">
        <f t="shared" ca="1" si="8"/>
        <v>1</v>
      </c>
      <c r="P22" s="106">
        <f t="shared" ca="1" si="10"/>
        <v>1</v>
      </c>
      <c r="Q22" s="148"/>
    </row>
    <row r="23" spans="1:17">
      <c r="A23" s="8">
        <v>15</v>
      </c>
      <c r="B23" s="146"/>
      <c r="C23" s="41" t="s">
        <v>144</v>
      </c>
      <c r="D23" s="42" t="s">
        <v>243</v>
      </c>
      <c r="E23" s="43" t="s">
        <v>11</v>
      </c>
      <c r="F23" s="9" t="str">
        <f t="shared" ca="1" si="9"/>
        <v>양호</v>
      </c>
      <c r="G23" s="9" t="str">
        <f t="shared" ca="1" si="9"/>
        <v>양호</v>
      </c>
      <c r="H23" s="9" t="str">
        <f t="shared" ca="1" si="9"/>
        <v>N/A</v>
      </c>
      <c r="I23" s="9" t="str">
        <f t="shared" ca="1" si="9"/>
        <v>양호</v>
      </c>
      <c r="J23" s="80"/>
      <c r="K23" s="131">
        <f t="shared" si="5"/>
        <v>1</v>
      </c>
      <c r="L23" s="146"/>
      <c r="M23" s="105">
        <f t="shared" ca="1" si="6"/>
        <v>3</v>
      </c>
      <c r="N23" s="105">
        <f t="shared" ca="1" si="7"/>
        <v>0</v>
      </c>
      <c r="O23" s="105">
        <f t="shared" ca="1" si="8"/>
        <v>1</v>
      </c>
      <c r="P23" s="106">
        <f t="shared" ca="1" si="10"/>
        <v>1</v>
      </c>
      <c r="Q23" s="149"/>
    </row>
    <row r="24" spans="1:17" ht="17.55" customHeight="1">
      <c r="A24" s="8">
        <v>16</v>
      </c>
      <c r="B24" s="144" t="s">
        <v>280</v>
      </c>
      <c r="C24" s="41" t="s">
        <v>282</v>
      </c>
      <c r="D24" s="42" t="s">
        <v>68</v>
      </c>
      <c r="E24" s="43" t="s">
        <v>10</v>
      </c>
      <c r="F24" s="9" t="str">
        <f t="shared" ca="1" si="9"/>
        <v>양호</v>
      </c>
      <c r="G24" s="9" t="str">
        <f t="shared" ca="1" si="9"/>
        <v>양호</v>
      </c>
      <c r="H24" s="9" t="str">
        <f t="shared" ca="1" si="9"/>
        <v>양호</v>
      </c>
      <c r="I24" s="9" t="str">
        <f t="shared" ca="1" si="9"/>
        <v>양호</v>
      </c>
      <c r="J24" s="80"/>
      <c r="K24" s="131">
        <f t="shared" si="5"/>
        <v>3</v>
      </c>
      <c r="L24" s="144" t="s">
        <v>280</v>
      </c>
      <c r="M24" s="105">
        <f t="shared" ca="1" si="6"/>
        <v>4</v>
      </c>
      <c r="N24" s="105">
        <f t="shared" ca="1" si="7"/>
        <v>0</v>
      </c>
      <c r="O24" s="105">
        <f t="shared" ca="1" si="8"/>
        <v>0</v>
      </c>
      <c r="P24" s="106">
        <f t="shared" ca="1" si="10"/>
        <v>1</v>
      </c>
      <c r="Q24" s="147">
        <f ca="1">IF((SUM($M24:$N42))=0,"N/A", SUMPRODUCT($M24:$M42,$K24:$K42)/SUMPRODUCT(($M24:$M42+$N24:$N42),$K24:$K42))</f>
        <v>0.75409836065573765</v>
      </c>
    </row>
    <row r="25" spans="1:17">
      <c r="A25" s="8">
        <v>17</v>
      </c>
      <c r="B25" s="145"/>
      <c r="C25" s="41" t="s">
        <v>136</v>
      </c>
      <c r="D25" s="42" t="s">
        <v>70</v>
      </c>
      <c r="E25" s="43" t="s">
        <v>10</v>
      </c>
      <c r="F25" s="9" t="str">
        <f t="shared" ca="1" si="9"/>
        <v>양호</v>
      </c>
      <c r="G25" s="9" t="str">
        <f t="shared" ca="1" si="9"/>
        <v>양호</v>
      </c>
      <c r="H25" s="9" t="str">
        <f t="shared" ca="1" si="9"/>
        <v>취약</v>
      </c>
      <c r="I25" s="9" t="str">
        <f t="shared" ca="1" si="9"/>
        <v>취약</v>
      </c>
      <c r="J25" s="80"/>
      <c r="K25" s="131">
        <f t="shared" si="5"/>
        <v>3</v>
      </c>
      <c r="L25" s="145"/>
      <c r="M25" s="105">
        <f t="shared" ca="1" si="6"/>
        <v>2</v>
      </c>
      <c r="N25" s="105">
        <f t="shared" ca="1" si="7"/>
        <v>2</v>
      </c>
      <c r="O25" s="105">
        <f t="shared" ca="1" si="8"/>
        <v>0</v>
      </c>
      <c r="P25" s="106">
        <f t="shared" ca="1" si="10"/>
        <v>0.5</v>
      </c>
      <c r="Q25" s="148"/>
    </row>
    <row r="26" spans="1:17">
      <c r="A26" s="8">
        <v>18</v>
      </c>
      <c r="B26" s="145"/>
      <c r="C26" s="41" t="s">
        <v>62</v>
      </c>
      <c r="D26" s="42" t="s">
        <v>72</v>
      </c>
      <c r="E26" s="43" t="s">
        <v>10</v>
      </c>
      <c r="F26" s="9" t="str">
        <f t="shared" ca="1" si="9"/>
        <v>양호</v>
      </c>
      <c r="G26" s="9" t="str">
        <f t="shared" ca="1" si="9"/>
        <v>양호</v>
      </c>
      <c r="H26" s="9" t="str">
        <f t="shared" ca="1" si="9"/>
        <v>N/A</v>
      </c>
      <c r="I26" s="9" t="str">
        <f t="shared" ca="1" si="9"/>
        <v>취약</v>
      </c>
      <c r="J26" s="80"/>
      <c r="K26" s="131">
        <f t="shared" si="5"/>
        <v>3</v>
      </c>
      <c r="L26" s="145"/>
      <c r="M26" s="105">
        <f t="shared" ca="1" si="6"/>
        <v>2</v>
      </c>
      <c r="N26" s="105">
        <f t="shared" ca="1" si="7"/>
        <v>1</v>
      </c>
      <c r="O26" s="105">
        <f t="shared" ca="1" si="8"/>
        <v>1</v>
      </c>
      <c r="P26" s="106">
        <f t="shared" ca="1" si="10"/>
        <v>0.66666666666666663</v>
      </c>
      <c r="Q26" s="148"/>
    </row>
    <row r="27" spans="1:17">
      <c r="A27" s="8">
        <v>19</v>
      </c>
      <c r="B27" s="145"/>
      <c r="C27" s="41" t="s">
        <v>63</v>
      </c>
      <c r="D27" s="42" t="s">
        <v>73</v>
      </c>
      <c r="E27" s="43" t="s">
        <v>10</v>
      </c>
      <c r="F27" s="9" t="str">
        <f t="shared" ca="1" si="9"/>
        <v>양호</v>
      </c>
      <c r="G27" s="9" t="str">
        <f t="shared" ca="1" si="9"/>
        <v>양호</v>
      </c>
      <c r="H27" s="9" t="str">
        <f t="shared" ca="1" si="9"/>
        <v>N/A</v>
      </c>
      <c r="I27" s="9" t="str">
        <f t="shared" ca="1" si="9"/>
        <v>취약</v>
      </c>
      <c r="J27" s="80"/>
      <c r="K27" s="131">
        <f t="shared" si="5"/>
        <v>3</v>
      </c>
      <c r="L27" s="145"/>
      <c r="M27" s="105">
        <f t="shared" ca="1" si="6"/>
        <v>2</v>
      </c>
      <c r="N27" s="105">
        <f t="shared" ca="1" si="7"/>
        <v>1</v>
      </c>
      <c r="O27" s="105">
        <f t="shared" ca="1" si="8"/>
        <v>1</v>
      </c>
      <c r="P27" s="106">
        <f t="shared" ca="1" si="10"/>
        <v>0.66666666666666663</v>
      </c>
      <c r="Q27" s="148"/>
    </row>
    <row r="28" spans="1:17">
      <c r="A28" s="8">
        <v>20</v>
      </c>
      <c r="B28" s="145"/>
      <c r="C28" s="41" t="s">
        <v>64</v>
      </c>
      <c r="D28" s="42" t="s">
        <v>75</v>
      </c>
      <c r="E28" s="43" t="s">
        <v>10</v>
      </c>
      <c r="F28" s="9" t="str">
        <f t="shared" ca="1" si="9"/>
        <v>양호</v>
      </c>
      <c r="G28" s="9" t="str">
        <f t="shared" ca="1" si="9"/>
        <v>양호</v>
      </c>
      <c r="H28" s="9" t="str">
        <f t="shared" ca="1" si="9"/>
        <v>취약</v>
      </c>
      <c r="I28" s="9" t="str">
        <f t="shared" ca="1" si="9"/>
        <v>취약</v>
      </c>
      <c r="J28" s="80"/>
      <c r="K28" s="131">
        <f t="shared" si="5"/>
        <v>3</v>
      </c>
      <c r="L28" s="145"/>
      <c r="M28" s="105">
        <f t="shared" ca="1" si="6"/>
        <v>2</v>
      </c>
      <c r="N28" s="105">
        <f t="shared" ca="1" si="7"/>
        <v>2</v>
      </c>
      <c r="O28" s="105">
        <f t="shared" ca="1" si="8"/>
        <v>0</v>
      </c>
      <c r="P28" s="106">
        <f t="shared" ca="1" si="10"/>
        <v>0.5</v>
      </c>
      <c r="Q28" s="148"/>
    </row>
    <row r="29" spans="1:17">
      <c r="A29" s="8">
        <v>21</v>
      </c>
      <c r="B29" s="145"/>
      <c r="C29" s="41" t="s">
        <v>137</v>
      </c>
      <c r="D29" s="42" t="s">
        <v>77</v>
      </c>
      <c r="E29" s="43" t="s">
        <v>10</v>
      </c>
      <c r="F29" s="9" t="str">
        <f t="shared" ca="1" si="9"/>
        <v>양호</v>
      </c>
      <c r="G29" s="9" t="str">
        <f t="shared" ca="1" si="9"/>
        <v>양호</v>
      </c>
      <c r="H29" s="9" t="str">
        <f t="shared" ca="1" si="9"/>
        <v>취약</v>
      </c>
      <c r="I29" s="9" t="str">
        <f t="shared" ca="1" si="9"/>
        <v>양호</v>
      </c>
      <c r="J29" s="80"/>
      <c r="K29" s="131">
        <f t="shared" si="5"/>
        <v>3</v>
      </c>
      <c r="L29" s="145"/>
      <c r="M29" s="105">
        <f t="shared" ca="1" si="6"/>
        <v>3</v>
      </c>
      <c r="N29" s="105">
        <f t="shared" ca="1" si="7"/>
        <v>1</v>
      </c>
      <c r="O29" s="105">
        <f t="shared" ca="1" si="8"/>
        <v>0</v>
      </c>
      <c r="P29" s="106">
        <f t="shared" ca="1" si="10"/>
        <v>0.75</v>
      </c>
      <c r="Q29" s="148"/>
    </row>
    <row r="30" spans="1:17">
      <c r="A30" s="8">
        <v>22</v>
      </c>
      <c r="B30" s="145"/>
      <c r="C30" s="41" t="s">
        <v>138</v>
      </c>
      <c r="D30" s="42" t="s">
        <v>79</v>
      </c>
      <c r="E30" s="43" t="s">
        <v>10</v>
      </c>
      <c r="F30" s="9" t="str">
        <f t="shared" ca="1" si="9"/>
        <v>양호</v>
      </c>
      <c r="G30" s="9" t="str">
        <f t="shared" ca="1" si="9"/>
        <v>양호</v>
      </c>
      <c r="H30" s="9" t="str">
        <f t="shared" ca="1" si="9"/>
        <v>취약</v>
      </c>
      <c r="I30" s="9" t="str">
        <f t="shared" ca="1" si="9"/>
        <v>양호</v>
      </c>
      <c r="J30" s="80"/>
      <c r="K30" s="131">
        <f t="shared" si="5"/>
        <v>3</v>
      </c>
      <c r="L30" s="145"/>
      <c r="M30" s="105">
        <f t="shared" ca="1" si="6"/>
        <v>3</v>
      </c>
      <c r="N30" s="105">
        <f t="shared" ca="1" si="7"/>
        <v>1</v>
      </c>
      <c r="O30" s="105">
        <f t="shared" ca="1" si="8"/>
        <v>0</v>
      </c>
      <c r="P30" s="106">
        <f t="shared" ca="1" si="10"/>
        <v>0.75</v>
      </c>
      <c r="Q30" s="148"/>
    </row>
    <row r="31" spans="1:17">
      <c r="A31" s="8">
        <v>23</v>
      </c>
      <c r="B31" s="145"/>
      <c r="C31" s="41" t="s">
        <v>139</v>
      </c>
      <c r="D31" s="42" t="s">
        <v>81</v>
      </c>
      <c r="E31" s="43" t="s">
        <v>10</v>
      </c>
      <c r="F31" s="9" t="str">
        <f t="shared" ca="1" si="9"/>
        <v>양호</v>
      </c>
      <c r="G31" s="9" t="str">
        <f t="shared" ca="1" si="9"/>
        <v>양호</v>
      </c>
      <c r="H31" s="9" t="str">
        <f t="shared" ca="1" si="9"/>
        <v>취약</v>
      </c>
      <c r="I31" s="9" t="str">
        <f t="shared" ca="1" si="9"/>
        <v>양호</v>
      </c>
      <c r="J31" s="80"/>
      <c r="K31" s="131">
        <f t="shared" si="5"/>
        <v>3</v>
      </c>
      <c r="L31" s="145"/>
      <c r="M31" s="105">
        <f t="shared" ca="1" si="6"/>
        <v>3</v>
      </c>
      <c r="N31" s="105">
        <f t="shared" ca="1" si="7"/>
        <v>1</v>
      </c>
      <c r="O31" s="105">
        <f t="shared" ca="1" si="8"/>
        <v>0</v>
      </c>
      <c r="P31" s="106">
        <f t="shared" ca="1" si="10"/>
        <v>0.75</v>
      </c>
      <c r="Q31" s="148"/>
    </row>
    <row r="32" spans="1:17">
      <c r="A32" s="8">
        <v>24</v>
      </c>
      <c r="B32" s="145"/>
      <c r="C32" s="41" t="s">
        <v>65</v>
      </c>
      <c r="D32" s="42" t="s">
        <v>245</v>
      </c>
      <c r="E32" s="43" t="s">
        <v>10</v>
      </c>
      <c r="F32" s="9" t="str">
        <f t="shared" ca="1" si="9"/>
        <v>양호</v>
      </c>
      <c r="G32" s="9" t="str">
        <f t="shared" ca="1" si="9"/>
        <v>양호</v>
      </c>
      <c r="H32" s="9" t="str">
        <f t="shared" ca="1" si="9"/>
        <v>취약</v>
      </c>
      <c r="I32" s="9" t="str">
        <f t="shared" ca="1" si="9"/>
        <v>양호</v>
      </c>
      <c r="J32" s="80"/>
      <c r="K32" s="131">
        <f t="shared" si="5"/>
        <v>3</v>
      </c>
      <c r="L32" s="145"/>
      <c r="M32" s="105">
        <f t="shared" ca="1" si="6"/>
        <v>3</v>
      </c>
      <c r="N32" s="105">
        <f t="shared" ca="1" si="7"/>
        <v>1</v>
      </c>
      <c r="O32" s="105">
        <f t="shared" ca="1" si="8"/>
        <v>0</v>
      </c>
      <c r="P32" s="106">
        <f t="shared" ca="1" si="10"/>
        <v>0.75</v>
      </c>
      <c r="Q32" s="148"/>
    </row>
    <row r="33" spans="1:17">
      <c r="A33" s="8">
        <v>25</v>
      </c>
      <c r="B33" s="145"/>
      <c r="C33" s="41" t="s">
        <v>140</v>
      </c>
      <c r="D33" s="42" t="s">
        <v>244</v>
      </c>
      <c r="E33" s="43" t="s">
        <v>10</v>
      </c>
      <c r="F33" s="9" t="str">
        <f t="shared" ca="1" si="9"/>
        <v>양호</v>
      </c>
      <c r="G33" s="9" t="str">
        <f t="shared" ca="1" si="9"/>
        <v>양호</v>
      </c>
      <c r="H33" s="9" t="str">
        <f t="shared" ca="1" si="9"/>
        <v>취약</v>
      </c>
      <c r="I33" s="9" t="str">
        <f t="shared" ca="1" si="9"/>
        <v>양호</v>
      </c>
      <c r="J33" s="80"/>
      <c r="K33" s="131">
        <f t="shared" si="5"/>
        <v>3</v>
      </c>
      <c r="L33" s="145"/>
      <c r="M33" s="105">
        <f t="shared" ca="1" si="6"/>
        <v>3</v>
      </c>
      <c r="N33" s="105">
        <f t="shared" ca="1" si="7"/>
        <v>1</v>
      </c>
      <c r="O33" s="105">
        <f t="shared" ca="1" si="8"/>
        <v>0</v>
      </c>
      <c r="P33" s="106">
        <f t="shared" ca="1" si="10"/>
        <v>0.75</v>
      </c>
      <c r="Q33" s="148"/>
    </row>
    <row r="34" spans="1:17">
      <c r="A34" s="8">
        <v>26</v>
      </c>
      <c r="B34" s="145"/>
      <c r="C34" s="41" t="s">
        <v>154</v>
      </c>
      <c r="D34" s="42" t="s">
        <v>232</v>
      </c>
      <c r="E34" s="43" t="s">
        <v>10</v>
      </c>
      <c r="F34" s="9" t="str">
        <f t="shared" ca="1" si="9"/>
        <v>양호</v>
      </c>
      <c r="G34" s="9" t="str">
        <f t="shared" ca="1" si="9"/>
        <v>양호</v>
      </c>
      <c r="H34" s="9" t="str">
        <f t="shared" ca="1" si="9"/>
        <v>취약</v>
      </c>
      <c r="I34" s="9" t="str">
        <f t="shared" ca="1" si="9"/>
        <v>양호</v>
      </c>
      <c r="J34" s="80"/>
      <c r="K34" s="131">
        <f t="shared" si="5"/>
        <v>3</v>
      </c>
      <c r="L34" s="145"/>
      <c r="M34" s="105">
        <f t="shared" ca="1" si="6"/>
        <v>3</v>
      </c>
      <c r="N34" s="105">
        <f t="shared" ca="1" si="7"/>
        <v>1</v>
      </c>
      <c r="O34" s="105">
        <f t="shared" ca="1" si="8"/>
        <v>0</v>
      </c>
      <c r="P34" s="106">
        <f t="shared" ca="1" si="10"/>
        <v>0.75</v>
      </c>
      <c r="Q34" s="148"/>
    </row>
    <row r="35" spans="1:17">
      <c r="A35" s="8">
        <v>27</v>
      </c>
      <c r="B35" s="145"/>
      <c r="C35" s="41" t="s">
        <v>67</v>
      </c>
      <c r="D35" s="42" t="s">
        <v>86</v>
      </c>
      <c r="E35" s="43" t="s">
        <v>10</v>
      </c>
      <c r="F35" s="9" t="str">
        <f t="shared" ca="1" si="9"/>
        <v>양호</v>
      </c>
      <c r="G35" s="9" t="str">
        <f t="shared" ca="1" si="9"/>
        <v>양호</v>
      </c>
      <c r="H35" s="9" t="str">
        <f t="shared" ca="1" si="9"/>
        <v>취약</v>
      </c>
      <c r="I35" s="9" t="str">
        <f t="shared" ca="1" si="9"/>
        <v>양호</v>
      </c>
      <c r="J35" s="80"/>
      <c r="K35" s="131">
        <f t="shared" si="5"/>
        <v>3</v>
      </c>
      <c r="L35" s="145"/>
      <c r="M35" s="105">
        <f t="shared" ca="1" si="6"/>
        <v>3</v>
      </c>
      <c r="N35" s="105">
        <f t="shared" ca="1" si="7"/>
        <v>1</v>
      </c>
      <c r="O35" s="105">
        <f t="shared" ca="1" si="8"/>
        <v>0</v>
      </c>
      <c r="P35" s="106">
        <f t="shared" ca="1" si="10"/>
        <v>0.75</v>
      </c>
      <c r="Q35" s="148"/>
    </row>
    <row r="36" spans="1:17">
      <c r="A36" s="8">
        <v>28</v>
      </c>
      <c r="B36" s="145"/>
      <c r="C36" s="41" t="s">
        <v>69</v>
      </c>
      <c r="D36" s="42" t="s">
        <v>246</v>
      </c>
      <c r="E36" s="43" t="s">
        <v>10</v>
      </c>
      <c r="F36" s="9" t="str">
        <f t="shared" ca="1" si="9"/>
        <v>양호</v>
      </c>
      <c r="G36" s="9" t="str">
        <f t="shared" ca="1" si="9"/>
        <v>양호</v>
      </c>
      <c r="H36" s="9" t="str">
        <f t="shared" ca="1" si="9"/>
        <v>취약</v>
      </c>
      <c r="I36" s="9" t="str">
        <f t="shared" ca="1" si="9"/>
        <v>양호</v>
      </c>
      <c r="J36" s="80"/>
      <c r="K36" s="131">
        <f t="shared" si="5"/>
        <v>3</v>
      </c>
      <c r="L36" s="145"/>
      <c r="M36" s="105">
        <f t="shared" ca="1" si="6"/>
        <v>3</v>
      </c>
      <c r="N36" s="105">
        <f t="shared" ca="1" si="7"/>
        <v>1</v>
      </c>
      <c r="O36" s="105">
        <f t="shared" ca="1" si="8"/>
        <v>0</v>
      </c>
      <c r="P36" s="106">
        <f t="shared" ca="1" si="10"/>
        <v>0.75</v>
      </c>
      <c r="Q36" s="148"/>
    </row>
    <row r="37" spans="1:17">
      <c r="A37" s="8">
        <v>29</v>
      </c>
      <c r="B37" s="145"/>
      <c r="C37" s="41" t="s">
        <v>71</v>
      </c>
      <c r="D37" s="42" t="s">
        <v>89</v>
      </c>
      <c r="E37" s="43" t="s">
        <v>10</v>
      </c>
      <c r="F37" s="9" t="str">
        <f t="shared" ca="1" si="9"/>
        <v>양호</v>
      </c>
      <c r="G37" s="9" t="str">
        <f t="shared" ca="1" si="9"/>
        <v>양호</v>
      </c>
      <c r="H37" s="9" t="str">
        <f t="shared" ca="1" si="9"/>
        <v>양호</v>
      </c>
      <c r="I37" s="9" t="str">
        <f t="shared" ca="1" si="9"/>
        <v>N/A</v>
      </c>
      <c r="J37" s="80"/>
      <c r="K37" s="131">
        <f t="shared" si="5"/>
        <v>3</v>
      </c>
      <c r="L37" s="145"/>
      <c r="M37" s="105">
        <f t="shared" ca="1" si="6"/>
        <v>3</v>
      </c>
      <c r="N37" s="105">
        <f t="shared" ca="1" si="7"/>
        <v>0</v>
      </c>
      <c r="O37" s="105">
        <f t="shared" ca="1" si="8"/>
        <v>1</v>
      </c>
      <c r="P37" s="106">
        <f t="shared" ca="1" si="10"/>
        <v>1</v>
      </c>
      <c r="Q37" s="148"/>
    </row>
    <row r="38" spans="1:17">
      <c r="A38" s="8">
        <v>30</v>
      </c>
      <c r="B38" s="145"/>
      <c r="C38" s="41" t="s">
        <v>283</v>
      </c>
      <c r="D38" s="42" t="s">
        <v>233</v>
      </c>
      <c r="E38" s="43" t="s">
        <v>11</v>
      </c>
      <c r="F38" s="9" t="str">
        <f t="shared" ca="1" si="9"/>
        <v>양호</v>
      </c>
      <c r="G38" s="9" t="str">
        <f t="shared" ca="1" si="9"/>
        <v>양호</v>
      </c>
      <c r="H38" s="9" t="str">
        <f t="shared" ca="1" si="9"/>
        <v>양호</v>
      </c>
      <c r="I38" s="9" t="str">
        <f t="shared" ca="1" si="9"/>
        <v>N/A</v>
      </c>
      <c r="J38" s="80"/>
      <c r="K38" s="131">
        <f t="shared" si="5"/>
        <v>1</v>
      </c>
      <c r="L38" s="145"/>
      <c r="M38" s="105">
        <f t="shared" ca="1" si="6"/>
        <v>3</v>
      </c>
      <c r="N38" s="105">
        <f t="shared" ca="1" si="7"/>
        <v>0</v>
      </c>
      <c r="O38" s="105">
        <f t="shared" ca="1" si="8"/>
        <v>1</v>
      </c>
      <c r="P38" s="106">
        <f t="shared" ca="1" si="10"/>
        <v>1</v>
      </c>
      <c r="Q38" s="148"/>
    </row>
    <row r="39" spans="1:17">
      <c r="A39" s="8">
        <v>31</v>
      </c>
      <c r="B39" s="145"/>
      <c r="C39" s="41" t="s">
        <v>145</v>
      </c>
      <c r="D39" s="42" t="s">
        <v>92</v>
      </c>
      <c r="E39" s="43" t="s">
        <v>12</v>
      </c>
      <c r="F39" s="9" t="str">
        <f t="shared" ca="1" si="9"/>
        <v>양호</v>
      </c>
      <c r="G39" s="9" t="str">
        <f t="shared" ca="1" si="9"/>
        <v>양호</v>
      </c>
      <c r="H39" s="9" t="str">
        <f t="shared" ca="1" si="9"/>
        <v>양호</v>
      </c>
      <c r="I39" s="9" t="str">
        <f t="shared" ca="1" si="9"/>
        <v>N/A</v>
      </c>
      <c r="J39" s="80"/>
      <c r="K39" s="131">
        <f t="shared" si="5"/>
        <v>2</v>
      </c>
      <c r="L39" s="145"/>
      <c r="M39" s="105">
        <f t="shared" ca="1" si="6"/>
        <v>3</v>
      </c>
      <c r="N39" s="105">
        <f t="shared" ca="1" si="7"/>
        <v>0</v>
      </c>
      <c r="O39" s="105">
        <f t="shared" ca="1" si="8"/>
        <v>1</v>
      </c>
      <c r="P39" s="106">
        <f t="shared" ca="1" si="10"/>
        <v>1</v>
      </c>
      <c r="Q39" s="148"/>
    </row>
    <row r="40" spans="1:17">
      <c r="A40" s="8">
        <v>32</v>
      </c>
      <c r="B40" s="145"/>
      <c r="C40" s="41" t="s">
        <v>146</v>
      </c>
      <c r="D40" s="42" t="s">
        <v>234</v>
      </c>
      <c r="E40" s="43" t="s">
        <v>12</v>
      </c>
      <c r="F40" s="9" t="str">
        <f t="shared" ca="1" si="9"/>
        <v>양호</v>
      </c>
      <c r="G40" s="9" t="str">
        <f t="shared" ca="1" si="9"/>
        <v>양호</v>
      </c>
      <c r="H40" s="9" t="str">
        <f t="shared" ca="1" si="9"/>
        <v>양호</v>
      </c>
      <c r="I40" s="9" t="str">
        <f t="shared" ca="1" si="9"/>
        <v>N/A</v>
      </c>
      <c r="J40" s="80"/>
      <c r="K40" s="131">
        <f t="shared" si="5"/>
        <v>2</v>
      </c>
      <c r="L40" s="145"/>
      <c r="M40" s="105">
        <f t="shared" ca="1" si="6"/>
        <v>3</v>
      </c>
      <c r="N40" s="105">
        <f t="shared" ca="1" si="7"/>
        <v>0</v>
      </c>
      <c r="O40" s="105">
        <f t="shared" ca="1" si="8"/>
        <v>1</v>
      </c>
      <c r="P40" s="106">
        <f t="shared" ca="1" si="10"/>
        <v>1</v>
      </c>
      <c r="Q40" s="148"/>
    </row>
    <row r="41" spans="1:17">
      <c r="A41" s="8">
        <v>33</v>
      </c>
      <c r="B41" s="145"/>
      <c r="C41" s="41" t="s">
        <v>147</v>
      </c>
      <c r="D41" s="42" t="s">
        <v>247</v>
      </c>
      <c r="E41" s="43" t="s">
        <v>12</v>
      </c>
      <c r="F41" s="9" t="str">
        <f t="shared" ca="1" si="9"/>
        <v>취약</v>
      </c>
      <c r="G41" s="9" t="str">
        <f t="shared" ca="1" si="9"/>
        <v>양호</v>
      </c>
      <c r="H41" s="9" t="str">
        <f t="shared" ca="1" si="9"/>
        <v>양호</v>
      </c>
      <c r="I41" s="9" t="str">
        <f t="shared" ca="1" si="9"/>
        <v>N/A</v>
      </c>
      <c r="J41" s="80"/>
      <c r="K41" s="131">
        <f t="shared" ref="K41:K72" si="11">IF(E41="상",3, IF(E41="중",2, IF(E41="하",1)))</f>
        <v>2</v>
      </c>
      <c r="L41" s="145"/>
      <c r="M41" s="105">
        <f t="shared" ref="M41:M72" ca="1" si="12">COUNTIF($F41:$I41,"양호")</f>
        <v>2</v>
      </c>
      <c r="N41" s="105">
        <f t="shared" ref="N41:N72" ca="1" si="13">COUNTIF($F41:$I41,"취약")</f>
        <v>1</v>
      </c>
      <c r="O41" s="105">
        <f t="shared" ref="O41:O72" ca="1" si="14">COUNTIF($F41:$I41,"N/A")</f>
        <v>1</v>
      </c>
      <c r="P41" s="106">
        <f t="shared" ca="1" si="10"/>
        <v>0.66666666666666663</v>
      </c>
      <c r="Q41" s="148"/>
    </row>
    <row r="42" spans="1:17">
      <c r="A42" s="8">
        <v>34</v>
      </c>
      <c r="B42" s="145"/>
      <c r="C42" s="41" t="s">
        <v>119</v>
      </c>
      <c r="D42" s="42" t="s">
        <v>235</v>
      </c>
      <c r="E42" s="43" t="s">
        <v>11</v>
      </c>
      <c r="F42" s="9" t="str">
        <f t="shared" ca="1" si="9"/>
        <v>취약</v>
      </c>
      <c r="G42" s="9" t="str">
        <f t="shared" ca="1" si="9"/>
        <v>양호</v>
      </c>
      <c r="H42" s="9" t="str">
        <f t="shared" ca="1" si="9"/>
        <v>양호</v>
      </c>
      <c r="I42" s="9" t="str">
        <f t="shared" ca="1" si="9"/>
        <v>N/A</v>
      </c>
      <c r="J42" s="80"/>
      <c r="K42" s="131">
        <f t="shared" si="11"/>
        <v>1</v>
      </c>
      <c r="L42" s="145"/>
      <c r="M42" s="105">
        <f t="shared" ca="1" si="12"/>
        <v>2</v>
      </c>
      <c r="N42" s="105">
        <f t="shared" ca="1" si="13"/>
        <v>1</v>
      </c>
      <c r="O42" s="105">
        <f t="shared" ca="1" si="14"/>
        <v>1</v>
      </c>
      <c r="P42" s="106">
        <f t="shared" ca="1" si="10"/>
        <v>0.66666666666666663</v>
      </c>
      <c r="Q42" s="148"/>
    </row>
    <row r="43" spans="1:17">
      <c r="A43" s="8">
        <v>35</v>
      </c>
      <c r="B43" s="144" t="s">
        <v>48</v>
      </c>
      <c r="C43" s="41" t="s">
        <v>284</v>
      </c>
      <c r="D43" s="42" t="s">
        <v>94</v>
      </c>
      <c r="E43" s="43" t="s">
        <v>10</v>
      </c>
      <c r="F43" s="9" t="str">
        <f t="shared" ca="1" si="9"/>
        <v>취약</v>
      </c>
      <c r="G43" s="9" t="str">
        <f t="shared" ca="1" si="9"/>
        <v>양호</v>
      </c>
      <c r="H43" s="9" t="str">
        <f t="shared" ca="1" si="9"/>
        <v>양호</v>
      </c>
      <c r="I43" s="9" t="str">
        <f t="shared" ca="1" si="9"/>
        <v>N/A</v>
      </c>
      <c r="J43" s="80"/>
      <c r="K43" s="131">
        <f t="shared" si="11"/>
        <v>3</v>
      </c>
      <c r="L43" s="144" t="s">
        <v>151</v>
      </c>
      <c r="M43" s="105">
        <f t="shared" ca="1" si="12"/>
        <v>2</v>
      </c>
      <c r="N43" s="105">
        <f t="shared" ca="1" si="13"/>
        <v>1</v>
      </c>
      <c r="O43" s="105">
        <f t="shared" ca="1" si="14"/>
        <v>1</v>
      </c>
      <c r="P43" s="106">
        <f t="shared" ca="1" si="10"/>
        <v>0.66666666666666663</v>
      </c>
      <c r="Q43" s="147">
        <f ca="1">IF((SUM(M43:N77))=0,"N/A", SUMPRODUCT(M43:M77,K43:K77)/SUMPRODUCT((M43:M77+N43:N77),K43:K77))</f>
        <v>0.90789473684210531</v>
      </c>
    </row>
    <row r="44" spans="1:17">
      <c r="A44" s="8">
        <v>36</v>
      </c>
      <c r="B44" s="145"/>
      <c r="C44" s="41" t="s">
        <v>74</v>
      </c>
      <c r="D44" s="42" t="s">
        <v>327</v>
      </c>
      <c r="E44" s="43" t="s">
        <v>10</v>
      </c>
      <c r="F44" s="9" t="str">
        <f t="shared" ca="1" si="9"/>
        <v>취약</v>
      </c>
      <c r="G44" s="9" t="str">
        <f t="shared" ca="1" si="9"/>
        <v>양호</v>
      </c>
      <c r="H44" s="9" t="str">
        <f t="shared" ca="1" si="9"/>
        <v>양호</v>
      </c>
      <c r="I44" s="9" t="str">
        <f t="shared" ca="1" si="9"/>
        <v>N/A</v>
      </c>
      <c r="J44" s="80"/>
      <c r="K44" s="131">
        <f t="shared" si="11"/>
        <v>3</v>
      </c>
      <c r="L44" s="145"/>
      <c r="M44" s="105">
        <f t="shared" ca="1" si="12"/>
        <v>2</v>
      </c>
      <c r="N44" s="105">
        <f t="shared" ca="1" si="13"/>
        <v>1</v>
      </c>
      <c r="O44" s="105">
        <f t="shared" ca="1" si="14"/>
        <v>1</v>
      </c>
      <c r="P44" s="106">
        <f t="shared" ca="1" si="10"/>
        <v>0.66666666666666663</v>
      </c>
      <c r="Q44" s="148"/>
    </row>
    <row r="45" spans="1:17">
      <c r="A45" s="8">
        <v>37</v>
      </c>
      <c r="B45" s="145"/>
      <c r="C45" s="41" t="s">
        <v>76</v>
      </c>
      <c r="D45" s="42" t="s">
        <v>97</v>
      </c>
      <c r="E45" s="43" t="s">
        <v>10</v>
      </c>
      <c r="F45" s="9" t="str">
        <f t="shared" ca="1" si="9"/>
        <v>N/A</v>
      </c>
      <c r="G45" s="9" t="str">
        <f t="shared" ca="1" si="9"/>
        <v>양호</v>
      </c>
      <c r="H45" s="9" t="str">
        <f t="shared" ca="1" si="9"/>
        <v>양호</v>
      </c>
      <c r="I45" s="9" t="str">
        <f t="shared" ca="1" si="9"/>
        <v>양호</v>
      </c>
      <c r="J45" s="80"/>
      <c r="K45" s="131">
        <f t="shared" si="11"/>
        <v>3</v>
      </c>
      <c r="L45" s="145"/>
      <c r="M45" s="105">
        <f t="shared" ca="1" si="12"/>
        <v>3</v>
      </c>
      <c r="N45" s="105">
        <f t="shared" ca="1" si="13"/>
        <v>0</v>
      </c>
      <c r="O45" s="105">
        <f t="shared" ca="1" si="14"/>
        <v>1</v>
      </c>
      <c r="P45" s="106">
        <f t="shared" ca="1" si="10"/>
        <v>1</v>
      </c>
      <c r="Q45" s="148"/>
    </row>
    <row r="46" spans="1:17">
      <c r="A46" s="8">
        <v>38</v>
      </c>
      <c r="B46" s="145"/>
      <c r="C46" s="41" t="s">
        <v>78</v>
      </c>
      <c r="D46" s="42" t="s">
        <v>99</v>
      </c>
      <c r="E46" s="43" t="s">
        <v>10</v>
      </c>
      <c r="F46" s="9" t="str">
        <f t="shared" ca="1" si="9"/>
        <v>N/A</v>
      </c>
      <c r="G46" s="9" t="str">
        <f t="shared" ca="1" si="9"/>
        <v>양호</v>
      </c>
      <c r="H46" s="9" t="str">
        <f t="shared" ca="1" si="9"/>
        <v>양호</v>
      </c>
      <c r="I46" s="9" t="str">
        <f t="shared" ca="1" si="9"/>
        <v>양호</v>
      </c>
      <c r="J46" s="80"/>
      <c r="K46" s="131">
        <f t="shared" si="11"/>
        <v>3</v>
      </c>
      <c r="L46" s="145"/>
      <c r="M46" s="105">
        <f t="shared" ca="1" si="12"/>
        <v>3</v>
      </c>
      <c r="N46" s="105">
        <f t="shared" ca="1" si="13"/>
        <v>0</v>
      </c>
      <c r="O46" s="105">
        <f t="shared" ca="1" si="14"/>
        <v>1</v>
      </c>
      <c r="P46" s="106">
        <f t="shared" ca="1" si="10"/>
        <v>1</v>
      </c>
      <c r="Q46" s="148"/>
    </row>
    <row r="47" spans="1:17">
      <c r="A47" s="8">
        <v>39</v>
      </c>
      <c r="B47" s="145"/>
      <c r="C47" s="41" t="s">
        <v>80</v>
      </c>
      <c r="D47" s="42" t="s">
        <v>101</v>
      </c>
      <c r="E47" s="43" t="s">
        <v>10</v>
      </c>
      <c r="F47" s="9" t="str">
        <f t="shared" ca="1" si="9"/>
        <v>N/A</v>
      </c>
      <c r="G47" s="9" t="str">
        <f t="shared" ca="1" si="9"/>
        <v>양호</v>
      </c>
      <c r="H47" s="9" t="str">
        <f t="shared" ca="1" si="9"/>
        <v>양호</v>
      </c>
      <c r="I47" s="9" t="str">
        <f t="shared" ca="1" si="9"/>
        <v>양호</v>
      </c>
      <c r="J47" s="80"/>
      <c r="K47" s="131">
        <f t="shared" si="11"/>
        <v>3</v>
      </c>
      <c r="L47" s="145"/>
      <c r="M47" s="105">
        <f t="shared" ca="1" si="12"/>
        <v>3</v>
      </c>
      <c r="N47" s="105">
        <f t="shared" ca="1" si="13"/>
        <v>0</v>
      </c>
      <c r="O47" s="105">
        <f t="shared" ca="1" si="14"/>
        <v>1</v>
      </c>
      <c r="P47" s="106">
        <f t="shared" ca="1" si="10"/>
        <v>1</v>
      </c>
      <c r="Q47" s="148"/>
    </row>
    <row r="48" spans="1:17">
      <c r="A48" s="8">
        <v>40</v>
      </c>
      <c r="B48" s="145"/>
      <c r="C48" s="41" t="s">
        <v>82</v>
      </c>
      <c r="D48" s="42" t="s">
        <v>103</v>
      </c>
      <c r="E48" s="43" t="s">
        <v>10</v>
      </c>
      <c r="F48" s="9" t="str">
        <f t="shared" ca="1" si="9"/>
        <v>N/A</v>
      </c>
      <c r="G48" s="9" t="str">
        <f t="shared" ca="1" si="9"/>
        <v>양호</v>
      </c>
      <c r="H48" s="9" t="str">
        <f t="shared" ca="1" si="9"/>
        <v>양호</v>
      </c>
      <c r="I48" s="9" t="str">
        <f t="shared" ca="1" si="9"/>
        <v>양호</v>
      </c>
      <c r="J48" s="80"/>
      <c r="K48" s="131">
        <f t="shared" si="11"/>
        <v>3</v>
      </c>
      <c r="L48" s="145"/>
      <c r="M48" s="105">
        <f t="shared" ca="1" si="12"/>
        <v>3</v>
      </c>
      <c r="N48" s="105">
        <f t="shared" ca="1" si="13"/>
        <v>0</v>
      </c>
      <c r="O48" s="105">
        <f t="shared" ca="1" si="14"/>
        <v>1</v>
      </c>
      <c r="P48" s="106">
        <f t="shared" ca="1" si="10"/>
        <v>1</v>
      </c>
      <c r="Q48" s="148"/>
    </row>
    <row r="49" spans="1:17">
      <c r="A49" s="8">
        <v>41</v>
      </c>
      <c r="B49" s="145"/>
      <c r="C49" s="41" t="s">
        <v>83</v>
      </c>
      <c r="D49" s="42" t="s">
        <v>104</v>
      </c>
      <c r="E49" s="43" t="s">
        <v>10</v>
      </c>
      <c r="F49" s="9" t="str">
        <f t="shared" ca="1" si="9"/>
        <v>양호</v>
      </c>
      <c r="G49" s="9" t="str">
        <f t="shared" ca="1" si="9"/>
        <v>양호</v>
      </c>
      <c r="H49" s="9" t="str">
        <f t="shared" ca="1" si="9"/>
        <v>양호</v>
      </c>
      <c r="I49" s="9" t="str">
        <f t="shared" ca="1" si="9"/>
        <v>양호</v>
      </c>
      <c r="J49" s="80"/>
      <c r="K49" s="131">
        <f t="shared" si="11"/>
        <v>3</v>
      </c>
      <c r="L49" s="145"/>
      <c r="M49" s="105">
        <f t="shared" ca="1" si="12"/>
        <v>4</v>
      </c>
      <c r="N49" s="105">
        <f t="shared" ca="1" si="13"/>
        <v>0</v>
      </c>
      <c r="O49" s="105">
        <f t="shared" ca="1" si="14"/>
        <v>0</v>
      </c>
      <c r="P49" s="106">
        <f t="shared" ca="1" si="10"/>
        <v>1</v>
      </c>
      <c r="Q49" s="148"/>
    </row>
    <row r="50" spans="1:17">
      <c r="A50" s="8">
        <v>42</v>
      </c>
      <c r="B50" s="145"/>
      <c r="C50" s="41" t="s">
        <v>84</v>
      </c>
      <c r="D50" s="42" t="s">
        <v>105</v>
      </c>
      <c r="E50" s="43" t="s">
        <v>10</v>
      </c>
      <c r="F50" s="9" t="str">
        <f t="shared" ca="1" si="9"/>
        <v>양호</v>
      </c>
      <c r="G50" s="9" t="str">
        <f t="shared" ca="1" si="9"/>
        <v>양호</v>
      </c>
      <c r="H50" s="9" t="str">
        <f t="shared" ca="1" si="9"/>
        <v>양호</v>
      </c>
      <c r="I50" s="9" t="str">
        <f t="shared" ca="1" si="9"/>
        <v>양호</v>
      </c>
      <c r="J50" s="80"/>
      <c r="K50" s="131">
        <f t="shared" si="11"/>
        <v>3</v>
      </c>
      <c r="L50" s="145"/>
      <c r="M50" s="105">
        <f t="shared" ca="1" si="12"/>
        <v>4</v>
      </c>
      <c r="N50" s="105">
        <f t="shared" ca="1" si="13"/>
        <v>0</v>
      </c>
      <c r="O50" s="105">
        <f t="shared" ca="1" si="14"/>
        <v>0</v>
      </c>
      <c r="P50" s="106">
        <f t="shared" ca="1" si="10"/>
        <v>1</v>
      </c>
      <c r="Q50" s="148"/>
    </row>
    <row r="51" spans="1:17">
      <c r="A51" s="8">
        <v>43</v>
      </c>
      <c r="B51" s="145"/>
      <c r="C51" s="41" t="s">
        <v>85</v>
      </c>
      <c r="D51" s="42" t="s">
        <v>106</v>
      </c>
      <c r="E51" s="43" t="s">
        <v>10</v>
      </c>
      <c r="F51" s="9" t="str">
        <f t="shared" ca="1" si="9"/>
        <v>양호</v>
      </c>
      <c r="G51" s="9" t="str">
        <f t="shared" ca="1" si="9"/>
        <v>양호</v>
      </c>
      <c r="H51" s="9" t="str">
        <f t="shared" ca="1" si="9"/>
        <v>양호</v>
      </c>
      <c r="I51" s="9" t="str">
        <f t="shared" ca="1" si="9"/>
        <v>양호</v>
      </c>
      <c r="J51" s="80"/>
      <c r="K51" s="131">
        <f t="shared" si="11"/>
        <v>3</v>
      </c>
      <c r="L51" s="145"/>
      <c r="M51" s="105">
        <f t="shared" ca="1" si="12"/>
        <v>4</v>
      </c>
      <c r="N51" s="105">
        <f t="shared" ca="1" si="13"/>
        <v>0</v>
      </c>
      <c r="O51" s="105">
        <f t="shared" ca="1" si="14"/>
        <v>0</v>
      </c>
      <c r="P51" s="106">
        <f t="shared" ca="1" si="10"/>
        <v>1</v>
      </c>
      <c r="Q51" s="148"/>
    </row>
    <row r="52" spans="1:17">
      <c r="A52" s="8">
        <v>44</v>
      </c>
      <c r="B52" s="145"/>
      <c r="C52" s="41" t="s">
        <v>87</v>
      </c>
      <c r="D52" s="42" t="s">
        <v>108</v>
      </c>
      <c r="E52" s="43" t="s">
        <v>10</v>
      </c>
      <c r="F52" s="9" t="str">
        <f t="shared" ca="1" si="9"/>
        <v>양호</v>
      </c>
      <c r="G52" s="9" t="str">
        <f t="shared" ca="1" si="9"/>
        <v>양호</v>
      </c>
      <c r="H52" s="9" t="str">
        <f t="shared" ca="1" si="9"/>
        <v>양호</v>
      </c>
      <c r="I52" s="9" t="str">
        <f t="shared" ca="1" si="9"/>
        <v>양호</v>
      </c>
      <c r="J52" s="80"/>
      <c r="K52" s="131">
        <f t="shared" si="11"/>
        <v>3</v>
      </c>
      <c r="L52" s="145"/>
      <c r="M52" s="105">
        <f t="shared" ca="1" si="12"/>
        <v>4</v>
      </c>
      <c r="N52" s="105">
        <f t="shared" ca="1" si="13"/>
        <v>0</v>
      </c>
      <c r="O52" s="105">
        <f t="shared" ca="1" si="14"/>
        <v>0</v>
      </c>
      <c r="P52" s="106">
        <f t="shared" ca="1" si="10"/>
        <v>1</v>
      </c>
      <c r="Q52" s="148"/>
    </row>
    <row r="53" spans="1:17">
      <c r="A53" s="8">
        <v>45</v>
      </c>
      <c r="B53" s="145"/>
      <c r="C53" s="41" t="s">
        <v>88</v>
      </c>
      <c r="D53" s="42" t="s">
        <v>110</v>
      </c>
      <c r="E53" s="43" t="s">
        <v>10</v>
      </c>
      <c r="F53" s="9" t="str">
        <f t="shared" ca="1" si="9"/>
        <v>양호</v>
      </c>
      <c r="G53" s="9" t="str">
        <f t="shared" ca="1" si="9"/>
        <v>N/A</v>
      </c>
      <c r="H53" s="9" t="str">
        <f t="shared" ca="1" si="9"/>
        <v>양호</v>
      </c>
      <c r="I53" s="9" t="str">
        <f t="shared" ca="1" si="9"/>
        <v>양호</v>
      </c>
      <c r="J53" s="80"/>
      <c r="K53" s="131">
        <f t="shared" si="11"/>
        <v>3</v>
      </c>
      <c r="L53" s="145"/>
      <c r="M53" s="105">
        <f t="shared" ca="1" si="12"/>
        <v>3</v>
      </c>
      <c r="N53" s="105">
        <f t="shared" ca="1" si="13"/>
        <v>0</v>
      </c>
      <c r="O53" s="105">
        <f t="shared" ca="1" si="14"/>
        <v>1</v>
      </c>
      <c r="P53" s="106">
        <f t="shared" ca="1" si="10"/>
        <v>1</v>
      </c>
      <c r="Q53" s="148"/>
    </row>
    <row r="54" spans="1:17">
      <c r="A54" s="8">
        <v>46</v>
      </c>
      <c r="B54" s="145"/>
      <c r="C54" s="41" t="s">
        <v>90</v>
      </c>
      <c r="D54" s="42" t="s">
        <v>248</v>
      </c>
      <c r="E54" s="43" t="s">
        <v>10</v>
      </c>
      <c r="F54" s="9" t="str">
        <f t="shared" ca="1" si="9"/>
        <v>양호</v>
      </c>
      <c r="G54" s="9" t="str">
        <f t="shared" ca="1" si="9"/>
        <v>N/A</v>
      </c>
      <c r="H54" s="9" t="str">
        <f t="shared" ca="1" si="9"/>
        <v>양호</v>
      </c>
      <c r="I54" s="9" t="str">
        <f t="shared" ca="1" si="9"/>
        <v>양호</v>
      </c>
      <c r="J54" s="80"/>
      <c r="K54" s="131">
        <f t="shared" si="11"/>
        <v>3</v>
      </c>
      <c r="L54" s="145"/>
      <c r="M54" s="105">
        <f t="shared" ca="1" si="12"/>
        <v>3</v>
      </c>
      <c r="N54" s="105">
        <f t="shared" ca="1" si="13"/>
        <v>0</v>
      </c>
      <c r="O54" s="105">
        <f t="shared" ca="1" si="14"/>
        <v>1</v>
      </c>
      <c r="P54" s="106">
        <f t="shared" ca="1" si="10"/>
        <v>1</v>
      </c>
      <c r="Q54" s="148"/>
    </row>
    <row r="55" spans="1:17">
      <c r="A55" s="8">
        <v>47</v>
      </c>
      <c r="B55" s="145"/>
      <c r="C55" s="41" t="s">
        <v>91</v>
      </c>
      <c r="D55" s="42" t="s">
        <v>113</v>
      </c>
      <c r="E55" s="43" t="s">
        <v>10</v>
      </c>
      <c r="F55" s="9" t="str">
        <f t="shared" ca="1" si="9"/>
        <v>양호</v>
      </c>
      <c r="G55" s="9" t="str">
        <f t="shared" ca="1" si="9"/>
        <v>N/A</v>
      </c>
      <c r="H55" s="9" t="str">
        <f t="shared" ca="1" si="9"/>
        <v>양호</v>
      </c>
      <c r="I55" s="9" t="str">
        <f t="shared" ca="1" si="9"/>
        <v>양호</v>
      </c>
      <c r="J55" s="80"/>
      <c r="K55" s="131">
        <f t="shared" si="11"/>
        <v>3</v>
      </c>
      <c r="L55" s="145"/>
      <c r="M55" s="105">
        <f t="shared" ca="1" si="12"/>
        <v>3</v>
      </c>
      <c r="N55" s="105">
        <f t="shared" ca="1" si="13"/>
        <v>0</v>
      </c>
      <c r="O55" s="105">
        <f t="shared" ca="1" si="14"/>
        <v>1</v>
      </c>
      <c r="P55" s="106">
        <f t="shared" ca="1" si="10"/>
        <v>1</v>
      </c>
      <c r="Q55" s="148"/>
    </row>
    <row r="56" spans="1:17">
      <c r="A56" s="8">
        <v>48</v>
      </c>
      <c r="B56" s="145"/>
      <c r="C56" s="41" t="s">
        <v>45</v>
      </c>
      <c r="D56" s="42" t="s">
        <v>236</v>
      </c>
      <c r="E56" s="43" t="s">
        <v>10</v>
      </c>
      <c r="F56" s="9" t="str">
        <f t="shared" ca="1" si="9"/>
        <v>양호</v>
      </c>
      <c r="G56" s="9" t="str">
        <f t="shared" ca="1" si="9"/>
        <v>N/A</v>
      </c>
      <c r="H56" s="9" t="str">
        <f t="shared" ca="1" si="9"/>
        <v>양호</v>
      </c>
      <c r="I56" s="9" t="str">
        <f t="shared" ca="1" si="9"/>
        <v>양호</v>
      </c>
      <c r="J56" s="80"/>
      <c r="K56" s="131">
        <f t="shared" si="11"/>
        <v>3</v>
      </c>
      <c r="L56" s="145"/>
      <c r="M56" s="105">
        <f t="shared" ca="1" si="12"/>
        <v>3</v>
      </c>
      <c r="N56" s="105">
        <f t="shared" ca="1" si="13"/>
        <v>0</v>
      </c>
      <c r="O56" s="105">
        <f t="shared" ca="1" si="14"/>
        <v>1</v>
      </c>
      <c r="P56" s="106">
        <f t="shared" ca="1" si="10"/>
        <v>1</v>
      </c>
      <c r="Q56" s="148"/>
    </row>
    <row r="57" spans="1:17">
      <c r="A57" s="8">
        <v>49</v>
      </c>
      <c r="B57" s="145"/>
      <c r="C57" s="41" t="s">
        <v>46</v>
      </c>
      <c r="D57" s="42" t="s">
        <v>116</v>
      </c>
      <c r="E57" s="43" t="s">
        <v>10</v>
      </c>
      <c r="F57" s="9" t="str">
        <f t="shared" ca="1" si="9"/>
        <v>양호</v>
      </c>
      <c r="G57" s="9" t="str">
        <f t="shared" ca="1" si="9"/>
        <v>양호</v>
      </c>
      <c r="H57" s="9" t="str">
        <f t="shared" ca="1" si="9"/>
        <v>취약</v>
      </c>
      <c r="I57" s="9" t="str">
        <f t="shared" ca="1" si="9"/>
        <v>N/A</v>
      </c>
      <c r="J57" s="80"/>
      <c r="K57" s="131">
        <f t="shared" si="11"/>
        <v>3</v>
      </c>
      <c r="L57" s="145"/>
      <c r="M57" s="105">
        <f t="shared" ca="1" si="12"/>
        <v>2</v>
      </c>
      <c r="N57" s="105">
        <f t="shared" ca="1" si="13"/>
        <v>1</v>
      </c>
      <c r="O57" s="105">
        <f t="shared" ca="1" si="14"/>
        <v>1</v>
      </c>
      <c r="P57" s="106">
        <f t="shared" ca="1" si="10"/>
        <v>0.66666666666666663</v>
      </c>
      <c r="Q57" s="148"/>
    </row>
    <row r="58" spans="1:17">
      <c r="A58" s="8">
        <v>50</v>
      </c>
      <c r="B58" s="145"/>
      <c r="C58" s="41" t="s">
        <v>155</v>
      </c>
      <c r="D58" s="42" t="s">
        <v>118</v>
      </c>
      <c r="E58" s="43" t="s">
        <v>10</v>
      </c>
      <c r="F58" s="9" t="str">
        <f t="shared" ca="1" si="9"/>
        <v>양호</v>
      </c>
      <c r="G58" s="9" t="str">
        <f t="shared" ca="1" si="9"/>
        <v>양호</v>
      </c>
      <c r="H58" s="9" t="str">
        <f t="shared" ca="1" si="9"/>
        <v>취약</v>
      </c>
      <c r="I58" s="9" t="str">
        <f t="shared" ca="1" si="9"/>
        <v>N/A</v>
      </c>
      <c r="J58" s="80"/>
      <c r="K58" s="131">
        <f t="shared" si="11"/>
        <v>3</v>
      </c>
      <c r="L58" s="145"/>
      <c r="M58" s="105">
        <f t="shared" ca="1" si="12"/>
        <v>2</v>
      </c>
      <c r="N58" s="105">
        <f t="shared" ca="1" si="13"/>
        <v>1</v>
      </c>
      <c r="O58" s="105">
        <f t="shared" ca="1" si="14"/>
        <v>1</v>
      </c>
      <c r="P58" s="106">
        <f t="shared" ca="1" si="10"/>
        <v>0.66666666666666663</v>
      </c>
      <c r="Q58" s="148"/>
    </row>
    <row r="59" spans="1:17">
      <c r="A59" s="8">
        <v>51</v>
      </c>
      <c r="B59" s="145"/>
      <c r="C59" s="41" t="s">
        <v>156</v>
      </c>
      <c r="D59" s="42" t="s">
        <v>249</v>
      </c>
      <c r="E59" s="43" t="s">
        <v>10</v>
      </c>
      <c r="F59" s="9" t="str">
        <f t="shared" ca="1" si="9"/>
        <v>양호</v>
      </c>
      <c r="G59" s="9" t="str">
        <f t="shared" ca="1" si="9"/>
        <v>양호</v>
      </c>
      <c r="H59" s="9" t="str">
        <f t="shared" ca="1" si="9"/>
        <v>취약</v>
      </c>
      <c r="I59" s="9" t="str">
        <f t="shared" ca="1" si="9"/>
        <v>N/A</v>
      </c>
      <c r="J59" s="80"/>
      <c r="K59" s="131">
        <f t="shared" si="11"/>
        <v>3</v>
      </c>
      <c r="L59" s="145"/>
      <c r="M59" s="105">
        <f t="shared" ca="1" si="12"/>
        <v>2</v>
      </c>
      <c r="N59" s="105">
        <f t="shared" ca="1" si="13"/>
        <v>1</v>
      </c>
      <c r="O59" s="105">
        <f t="shared" ca="1" si="14"/>
        <v>1</v>
      </c>
      <c r="P59" s="106">
        <f t="shared" ca="1" si="10"/>
        <v>0.66666666666666663</v>
      </c>
      <c r="Q59" s="148"/>
    </row>
    <row r="60" spans="1:17">
      <c r="A60" s="8">
        <v>52</v>
      </c>
      <c r="B60" s="145"/>
      <c r="C60" s="41" t="s">
        <v>93</v>
      </c>
      <c r="D60" s="42" t="s">
        <v>250</v>
      </c>
      <c r="E60" s="43" t="s">
        <v>10</v>
      </c>
      <c r="F60" s="9" t="str">
        <f t="shared" ca="1" si="9"/>
        <v>양호</v>
      </c>
      <c r="G60" s="9" t="str">
        <f t="shared" ca="1" si="9"/>
        <v>양호</v>
      </c>
      <c r="H60" s="9" t="str">
        <f t="shared" ca="1" si="9"/>
        <v>취약</v>
      </c>
      <c r="I60" s="9" t="str">
        <f t="shared" ca="1" si="9"/>
        <v>N/A</v>
      </c>
      <c r="J60" s="80"/>
      <c r="K60" s="131">
        <f t="shared" si="11"/>
        <v>3</v>
      </c>
      <c r="L60" s="145"/>
      <c r="M60" s="105">
        <f t="shared" ca="1" si="12"/>
        <v>2</v>
      </c>
      <c r="N60" s="105">
        <f t="shared" ca="1" si="13"/>
        <v>1</v>
      </c>
      <c r="O60" s="105">
        <f t="shared" ca="1" si="14"/>
        <v>1</v>
      </c>
      <c r="P60" s="106">
        <f t="shared" ca="1" si="10"/>
        <v>0.66666666666666663</v>
      </c>
      <c r="Q60" s="148"/>
    </row>
    <row r="61" spans="1:17">
      <c r="A61" s="8">
        <v>53</v>
      </c>
      <c r="B61" s="145"/>
      <c r="C61" s="41" t="s">
        <v>95</v>
      </c>
      <c r="D61" s="42" t="s">
        <v>251</v>
      </c>
      <c r="E61" s="43" t="s">
        <v>10</v>
      </c>
      <c r="F61" s="9" t="str">
        <f t="shared" ca="1" si="9"/>
        <v>양호</v>
      </c>
      <c r="G61" s="9" t="str">
        <f t="shared" ca="1" si="9"/>
        <v>양호</v>
      </c>
      <c r="H61" s="9" t="str">
        <f t="shared" ca="1" si="9"/>
        <v>양호</v>
      </c>
      <c r="I61" s="9" t="str">
        <f t="shared" ca="1" si="9"/>
        <v>양호</v>
      </c>
      <c r="J61" s="80"/>
      <c r="K61" s="131">
        <f t="shared" si="11"/>
        <v>3</v>
      </c>
      <c r="L61" s="145"/>
      <c r="M61" s="105">
        <f t="shared" ca="1" si="12"/>
        <v>4</v>
      </c>
      <c r="N61" s="105">
        <f t="shared" ca="1" si="13"/>
        <v>0</v>
      </c>
      <c r="O61" s="105">
        <f t="shared" ca="1" si="14"/>
        <v>0</v>
      </c>
      <c r="P61" s="106">
        <f t="shared" ca="1" si="10"/>
        <v>1</v>
      </c>
      <c r="Q61" s="148"/>
    </row>
    <row r="62" spans="1:17">
      <c r="A62" s="8">
        <v>54</v>
      </c>
      <c r="B62" s="145"/>
      <c r="C62" s="41" t="s">
        <v>96</v>
      </c>
      <c r="D62" s="42" t="s">
        <v>252</v>
      </c>
      <c r="E62" s="43" t="s">
        <v>10</v>
      </c>
      <c r="F62" s="9" t="str">
        <f t="shared" ca="1" si="9"/>
        <v>양호</v>
      </c>
      <c r="G62" s="9" t="str">
        <f t="shared" ca="1" si="9"/>
        <v>양호</v>
      </c>
      <c r="H62" s="9" t="str">
        <f t="shared" ca="1" si="9"/>
        <v>양호</v>
      </c>
      <c r="I62" s="9" t="str">
        <f t="shared" ca="1" si="9"/>
        <v>양호</v>
      </c>
      <c r="J62" s="80"/>
      <c r="K62" s="131">
        <f t="shared" si="11"/>
        <v>3</v>
      </c>
      <c r="L62" s="145"/>
      <c r="M62" s="105">
        <f t="shared" ca="1" si="12"/>
        <v>4</v>
      </c>
      <c r="N62" s="105">
        <f t="shared" ca="1" si="13"/>
        <v>0</v>
      </c>
      <c r="O62" s="105">
        <f t="shared" ca="1" si="14"/>
        <v>0</v>
      </c>
      <c r="P62" s="106">
        <f t="shared" ca="1" si="10"/>
        <v>1</v>
      </c>
      <c r="Q62" s="148"/>
    </row>
    <row r="63" spans="1:17">
      <c r="A63" s="8">
        <v>55</v>
      </c>
      <c r="B63" s="145"/>
      <c r="C63" s="41" t="s">
        <v>98</v>
      </c>
      <c r="D63" s="42" t="s">
        <v>253</v>
      </c>
      <c r="E63" s="43" t="s">
        <v>10</v>
      </c>
      <c r="F63" s="9" t="str">
        <f t="shared" ca="1" si="9"/>
        <v>양호</v>
      </c>
      <c r="G63" s="9" t="str">
        <f t="shared" ca="1" si="9"/>
        <v>양호</v>
      </c>
      <c r="H63" s="9" t="str">
        <f t="shared" ca="1" si="9"/>
        <v>양호</v>
      </c>
      <c r="I63" s="9" t="str">
        <f t="shared" ca="1" si="9"/>
        <v>양호</v>
      </c>
      <c r="J63" s="80"/>
      <c r="K63" s="131">
        <f t="shared" si="11"/>
        <v>3</v>
      </c>
      <c r="L63" s="145"/>
      <c r="M63" s="105">
        <f t="shared" ca="1" si="12"/>
        <v>4</v>
      </c>
      <c r="N63" s="105">
        <f t="shared" ca="1" si="13"/>
        <v>0</v>
      </c>
      <c r="O63" s="105">
        <f t="shared" ca="1" si="14"/>
        <v>0</v>
      </c>
      <c r="P63" s="106">
        <f t="shared" ca="1" si="10"/>
        <v>1</v>
      </c>
      <c r="Q63" s="148"/>
    </row>
    <row r="64" spans="1:17">
      <c r="A64" s="8">
        <v>56</v>
      </c>
      <c r="B64" s="145"/>
      <c r="C64" s="41" t="s">
        <v>100</v>
      </c>
      <c r="D64" s="42" t="s">
        <v>254</v>
      </c>
      <c r="E64" s="43" t="s">
        <v>10</v>
      </c>
      <c r="F64" s="9" t="str">
        <f t="shared" ca="1" si="9"/>
        <v>양호</v>
      </c>
      <c r="G64" s="9" t="str">
        <f t="shared" ca="1" si="9"/>
        <v>양호</v>
      </c>
      <c r="H64" s="9" t="str">
        <f t="shared" ca="1" si="9"/>
        <v>양호</v>
      </c>
      <c r="I64" s="9" t="str">
        <f t="shared" ca="1" si="9"/>
        <v>양호</v>
      </c>
      <c r="J64" s="80"/>
      <c r="K64" s="131">
        <f t="shared" si="11"/>
        <v>3</v>
      </c>
      <c r="L64" s="145"/>
      <c r="M64" s="105">
        <f t="shared" ca="1" si="12"/>
        <v>4</v>
      </c>
      <c r="N64" s="105">
        <f t="shared" ca="1" si="13"/>
        <v>0</v>
      </c>
      <c r="O64" s="105">
        <f t="shared" ca="1" si="14"/>
        <v>0</v>
      </c>
      <c r="P64" s="106">
        <f t="shared" ca="1" si="10"/>
        <v>1</v>
      </c>
      <c r="Q64" s="148"/>
    </row>
    <row r="65" spans="1:17">
      <c r="A65" s="8">
        <v>57</v>
      </c>
      <c r="B65" s="145"/>
      <c r="C65" s="41" t="s">
        <v>102</v>
      </c>
      <c r="D65" s="42" t="s">
        <v>255</v>
      </c>
      <c r="E65" s="43" t="s">
        <v>10</v>
      </c>
      <c r="F65" s="9" t="str">
        <f t="shared" ca="1" si="9"/>
        <v>양호</v>
      </c>
      <c r="G65" s="9" t="str">
        <f t="shared" ca="1" si="9"/>
        <v>양호</v>
      </c>
      <c r="H65" s="9" t="str">
        <f t="shared" ca="1" si="9"/>
        <v>양호</v>
      </c>
      <c r="I65" s="9" t="str">
        <f t="shared" ca="1" si="9"/>
        <v>N/A</v>
      </c>
      <c r="J65" s="80"/>
      <c r="K65" s="131">
        <f t="shared" si="11"/>
        <v>3</v>
      </c>
      <c r="L65" s="145"/>
      <c r="M65" s="105">
        <f t="shared" ca="1" si="12"/>
        <v>3</v>
      </c>
      <c r="N65" s="105">
        <f t="shared" ca="1" si="13"/>
        <v>0</v>
      </c>
      <c r="O65" s="105">
        <f t="shared" ca="1" si="14"/>
        <v>1</v>
      </c>
      <c r="P65" s="106">
        <f t="shared" ca="1" si="10"/>
        <v>1</v>
      </c>
      <c r="Q65" s="148"/>
    </row>
    <row r="66" spans="1:17">
      <c r="A66" s="8">
        <v>58</v>
      </c>
      <c r="B66" s="145"/>
      <c r="C66" s="41" t="s">
        <v>285</v>
      </c>
      <c r="D66" s="42" t="s">
        <v>120</v>
      </c>
      <c r="E66" s="43" t="s">
        <v>12</v>
      </c>
      <c r="F66" s="9" t="str">
        <f t="shared" ca="1" si="9"/>
        <v>취약</v>
      </c>
      <c r="G66" s="9" t="str">
        <f t="shared" ca="1" si="9"/>
        <v>양호</v>
      </c>
      <c r="H66" s="9" t="str">
        <f t="shared" ca="1" si="9"/>
        <v>취약</v>
      </c>
      <c r="I66" s="9" t="str">
        <f t="shared" ca="1" si="9"/>
        <v>N/A</v>
      </c>
      <c r="J66" s="80"/>
      <c r="K66" s="131">
        <f t="shared" si="11"/>
        <v>2</v>
      </c>
      <c r="L66" s="145"/>
      <c r="M66" s="105">
        <f t="shared" ca="1" si="12"/>
        <v>1</v>
      </c>
      <c r="N66" s="105">
        <f t="shared" ca="1" si="13"/>
        <v>2</v>
      </c>
      <c r="O66" s="105">
        <f t="shared" ca="1" si="14"/>
        <v>1</v>
      </c>
      <c r="P66" s="106">
        <f t="shared" ca="1" si="10"/>
        <v>0.33333333333333331</v>
      </c>
      <c r="Q66" s="148"/>
    </row>
    <row r="67" spans="1:17">
      <c r="A67" s="8">
        <v>59</v>
      </c>
      <c r="B67" s="145"/>
      <c r="C67" s="41" t="s">
        <v>121</v>
      </c>
      <c r="D67" s="42" t="s">
        <v>237</v>
      </c>
      <c r="E67" s="43" t="s">
        <v>11</v>
      </c>
      <c r="F67" s="9" t="str">
        <f t="shared" ca="1" si="9"/>
        <v>양호</v>
      </c>
      <c r="G67" s="9" t="str">
        <f t="shared" ca="1" si="9"/>
        <v>양호</v>
      </c>
      <c r="H67" s="9" t="str">
        <f t="shared" ca="1" si="9"/>
        <v>양호</v>
      </c>
      <c r="I67" s="9" t="str">
        <f t="shared" ca="1" si="9"/>
        <v>N/A</v>
      </c>
      <c r="J67" s="80"/>
      <c r="K67" s="131">
        <f t="shared" si="11"/>
        <v>1</v>
      </c>
      <c r="L67" s="145"/>
      <c r="M67" s="105">
        <f t="shared" ca="1" si="12"/>
        <v>3</v>
      </c>
      <c r="N67" s="105">
        <f t="shared" ca="1" si="13"/>
        <v>0</v>
      </c>
      <c r="O67" s="105">
        <f t="shared" ca="1" si="14"/>
        <v>1</v>
      </c>
      <c r="P67" s="106">
        <f t="shared" ca="1" si="10"/>
        <v>1</v>
      </c>
      <c r="Q67" s="148"/>
    </row>
    <row r="68" spans="1:17">
      <c r="A68" s="8">
        <v>60</v>
      </c>
      <c r="B68" s="145"/>
      <c r="C68" s="41" t="s">
        <v>149</v>
      </c>
      <c r="D68" s="42" t="s">
        <v>238</v>
      </c>
      <c r="E68" s="43" t="s">
        <v>12</v>
      </c>
      <c r="F68" s="9" t="str">
        <f t="shared" ca="1" si="9"/>
        <v>양호</v>
      </c>
      <c r="G68" s="9" t="str">
        <f t="shared" ca="1" si="9"/>
        <v>양호</v>
      </c>
      <c r="H68" s="9" t="str">
        <f t="shared" ca="1" si="9"/>
        <v>취약</v>
      </c>
      <c r="I68" s="9" t="str">
        <f t="shared" ca="1" si="9"/>
        <v>N/A</v>
      </c>
      <c r="J68" s="80"/>
      <c r="K68" s="131">
        <f t="shared" si="11"/>
        <v>2</v>
      </c>
      <c r="L68" s="145"/>
      <c r="M68" s="105">
        <f t="shared" ca="1" si="12"/>
        <v>2</v>
      </c>
      <c r="N68" s="105">
        <f t="shared" ca="1" si="13"/>
        <v>1</v>
      </c>
      <c r="O68" s="105">
        <f t="shared" ca="1" si="14"/>
        <v>1</v>
      </c>
      <c r="P68" s="106">
        <f t="shared" ca="1" si="10"/>
        <v>0.66666666666666663</v>
      </c>
      <c r="Q68" s="148"/>
    </row>
    <row r="69" spans="1:17">
      <c r="A69" s="8">
        <v>61</v>
      </c>
      <c r="B69" s="145"/>
      <c r="C69" s="41" t="s">
        <v>122</v>
      </c>
      <c r="D69" s="42" t="s">
        <v>256</v>
      </c>
      <c r="E69" s="43" t="s">
        <v>11</v>
      </c>
      <c r="F69" s="9" t="str">
        <f t="shared" ca="1" si="9"/>
        <v>양호</v>
      </c>
      <c r="G69" s="9" t="str">
        <f t="shared" ca="1" si="9"/>
        <v>양호</v>
      </c>
      <c r="H69" s="9" t="str">
        <f t="shared" ca="1" si="9"/>
        <v>양호</v>
      </c>
      <c r="I69" s="9" t="str">
        <f t="shared" ca="1" si="9"/>
        <v>양호</v>
      </c>
      <c r="J69" s="80"/>
      <c r="K69" s="131">
        <f t="shared" si="11"/>
        <v>1</v>
      </c>
      <c r="L69" s="145"/>
      <c r="M69" s="105">
        <f t="shared" ca="1" si="12"/>
        <v>4</v>
      </c>
      <c r="N69" s="105">
        <f t="shared" ca="1" si="13"/>
        <v>0</v>
      </c>
      <c r="O69" s="105">
        <f t="shared" ca="1" si="14"/>
        <v>0</v>
      </c>
      <c r="P69" s="106">
        <f t="shared" ca="1" si="10"/>
        <v>1</v>
      </c>
      <c r="Q69" s="148"/>
    </row>
    <row r="70" spans="1:17">
      <c r="A70" s="8">
        <v>62</v>
      </c>
      <c r="B70" s="145"/>
      <c r="C70" s="41" t="s">
        <v>123</v>
      </c>
      <c r="D70" s="42" t="s">
        <v>239</v>
      </c>
      <c r="E70" s="43" t="s">
        <v>12</v>
      </c>
      <c r="F70" s="9" t="str">
        <f t="shared" ca="1" si="9"/>
        <v>취약</v>
      </c>
      <c r="G70" s="9" t="str">
        <f t="shared" ca="1" si="9"/>
        <v>양호</v>
      </c>
      <c r="H70" s="9" t="str">
        <f t="shared" ca="1" si="9"/>
        <v>양호</v>
      </c>
      <c r="I70" s="9" t="str">
        <f t="shared" ca="1" si="9"/>
        <v>양호</v>
      </c>
      <c r="J70" s="80"/>
      <c r="K70" s="131">
        <f t="shared" si="11"/>
        <v>2</v>
      </c>
      <c r="L70" s="145"/>
      <c r="M70" s="105">
        <f t="shared" ca="1" si="12"/>
        <v>3</v>
      </c>
      <c r="N70" s="105">
        <f t="shared" ca="1" si="13"/>
        <v>1</v>
      </c>
      <c r="O70" s="105">
        <f t="shared" ca="1" si="14"/>
        <v>0</v>
      </c>
      <c r="P70" s="106">
        <f t="shared" ca="1" si="10"/>
        <v>0.75</v>
      </c>
      <c r="Q70" s="148"/>
    </row>
    <row r="71" spans="1:17">
      <c r="A71" s="8">
        <v>63</v>
      </c>
      <c r="B71" s="145"/>
      <c r="C71" s="41" t="s">
        <v>125</v>
      </c>
      <c r="D71" s="42" t="s">
        <v>124</v>
      </c>
      <c r="E71" s="43" t="s">
        <v>12</v>
      </c>
      <c r="F71" s="9" t="str">
        <f t="shared" ca="1" si="9"/>
        <v>양호</v>
      </c>
      <c r="G71" s="9" t="str">
        <f t="shared" ca="1" si="9"/>
        <v>양호</v>
      </c>
      <c r="H71" s="9" t="str">
        <f t="shared" ca="1" si="9"/>
        <v>양호</v>
      </c>
      <c r="I71" s="9" t="str">
        <f t="shared" ca="1" si="9"/>
        <v>양호</v>
      </c>
      <c r="J71" s="80"/>
      <c r="K71" s="131">
        <f t="shared" si="11"/>
        <v>2</v>
      </c>
      <c r="L71" s="145"/>
      <c r="M71" s="105">
        <f t="shared" ca="1" si="12"/>
        <v>4</v>
      </c>
      <c r="N71" s="105">
        <f t="shared" ca="1" si="13"/>
        <v>0</v>
      </c>
      <c r="O71" s="105">
        <f t="shared" ca="1" si="14"/>
        <v>0</v>
      </c>
      <c r="P71" s="106">
        <f t="shared" ca="1" si="10"/>
        <v>1</v>
      </c>
      <c r="Q71" s="148"/>
    </row>
    <row r="72" spans="1:17">
      <c r="A72" s="8">
        <v>64</v>
      </c>
      <c r="B72" s="145"/>
      <c r="C72" s="41" t="s">
        <v>127</v>
      </c>
      <c r="D72" s="42" t="s">
        <v>126</v>
      </c>
      <c r="E72" s="43" t="s">
        <v>12</v>
      </c>
      <c r="F72" s="9" t="str">
        <f t="shared" ca="1" si="9"/>
        <v>양호</v>
      </c>
      <c r="G72" s="9" t="str">
        <f t="shared" ca="1" si="9"/>
        <v>양호</v>
      </c>
      <c r="H72" s="9" t="str">
        <f t="shared" ca="1" si="9"/>
        <v>양호</v>
      </c>
      <c r="I72" s="9" t="str">
        <f t="shared" ca="1" si="9"/>
        <v>양호</v>
      </c>
      <c r="J72" s="80"/>
      <c r="K72" s="131">
        <f t="shared" si="11"/>
        <v>2</v>
      </c>
      <c r="L72" s="145"/>
      <c r="M72" s="105">
        <f t="shared" ca="1" si="12"/>
        <v>4</v>
      </c>
      <c r="N72" s="105">
        <f t="shared" ca="1" si="13"/>
        <v>0</v>
      </c>
      <c r="O72" s="105">
        <f t="shared" ca="1" si="14"/>
        <v>0</v>
      </c>
      <c r="P72" s="106">
        <f t="shared" ca="1" si="10"/>
        <v>1</v>
      </c>
      <c r="Q72" s="148"/>
    </row>
    <row r="73" spans="1:17">
      <c r="A73" s="8">
        <v>65</v>
      </c>
      <c r="B73" s="145"/>
      <c r="C73" s="41" t="s">
        <v>150</v>
      </c>
      <c r="D73" s="42" t="s">
        <v>257</v>
      </c>
      <c r="E73" s="43" t="s">
        <v>12</v>
      </c>
      <c r="F73" s="9" t="str">
        <f t="shared" ca="1" si="9"/>
        <v>양호</v>
      </c>
      <c r="G73" s="9" t="str">
        <f t="shared" ca="1" si="9"/>
        <v>양호</v>
      </c>
      <c r="H73" s="9" t="str">
        <f t="shared" ref="H73" ca="1" si="15">INDIRECT(ADDRESS((H$3-1)*72+$A73+3,9,4,TRUE,"4. 진단결과 상세"))</f>
        <v>양호</v>
      </c>
      <c r="I73" s="9" t="str">
        <f t="shared" ca="1" si="9"/>
        <v>양호</v>
      </c>
      <c r="J73" s="80"/>
      <c r="K73" s="131">
        <f t="shared" ref="K73:K80" si="16">IF(E73="상",3, IF(E73="중",2, IF(E73="하",1)))</f>
        <v>2</v>
      </c>
      <c r="L73" s="145"/>
      <c r="M73" s="105">
        <f t="shared" ref="M73:M80" ca="1" si="17">COUNTIF($F73:$I73,"양호")</f>
        <v>4</v>
      </c>
      <c r="N73" s="105">
        <f t="shared" ref="N73:N80" ca="1" si="18">COUNTIF($F73:$I73,"취약")</f>
        <v>0</v>
      </c>
      <c r="O73" s="105">
        <f t="shared" ref="O73:O80" ca="1" si="19">COUNTIF($F73:$I73,"N/A")</f>
        <v>0</v>
      </c>
      <c r="P73" s="106">
        <f t="shared" ca="1" si="10"/>
        <v>1</v>
      </c>
      <c r="Q73" s="148"/>
    </row>
    <row r="74" spans="1:17">
      <c r="A74" s="8">
        <v>66</v>
      </c>
      <c r="B74" s="145"/>
      <c r="C74" s="41" t="s">
        <v>128</v>
      </c>
      <c r="D74" s="42" t="s">
        <v>240</v>
      </c>
      <c r="E74" s="43" t="s">
        <v>11</v>
      </c>
      <c r="F74" s="9" t="str">
        <f t="shared" ref="F74:I80" ca="1" si="20">INDIRECT(ADDRESS((F$3-1)*72+$A74+3,9,4,TRUE,"4. 진단결과 상세"))</f>
        <v>양호</v>
      </c>
      <c r="G74" s="9" t="str">
        <f t="shared" ca="1" si="20"/>
        <v>N/A</v>
      </c>
      <c r="H74" s="9" t="str">
        <f t="shared" ca="1" si="20"/>
        <v>양호</v>
      </c>
      <c r="I74" s="9" t="str">
        <f t="shared" ca="1" si="20"/>
        <v>N/A</v>
      </c>
      <c r="J74" s="80"/>
      <c r="K74" s="131">
        <f t="shared" si="16"/>
        <v>1</v>
      </c>
      <c r="L74" s="145"/>
      <c r="M74" s="105">
        <f t="shared" ca="1" si="17"/>
        <v>2</v>
      </c>
      <c r="N74" s="105">
        <f t="shared" ca="1" si="18"/>
        <v>0</v>
      </c>
      <c r="O74" s="105">
        <f t="shared" ca="1" si="19"/>
        <v>2</v>
      </c>
      <c r="P74" s="106">
        <f t="shared" ca="1" si="10"/>
        <v>1</v>
      </c>
      <c r="Q74" s="148"/>
    </row>
    <row r="75" spans="1:17">
      <c r="A75" s="8">
        <v>67</v>
      </c>
      <c r="B75" s="145"/>
      <c r="C75" s="41" t="s">
        <v>129</v>
      </c>
      <c r="D75" s="42" t="s">
        <v>258</v>
      </c>
      <c r="E75" s="43" t="s">
        <v>12</v>
      </c>
      <c r="F75" s="9" t="str">
        <f t="shared" ca="1" si="20"/>
        <v>양호</v>
      </c>
      <c r="G75" s="9" t="str">
        <f t="shared" ca="1" si="20"/>
        <v>N/A</v>
      </c>
      <c r="H75" s="9" t="str">
        <f t="shared" ca="1" si="20"/>
        <v>양호</v>
      </c>
      <c r="I75" s="9" t="str">
        <f t="shared" ca="1" si="20"/>
        <v>N/A</v>
      </c>
      <c r="J75" s="80"/>
      <c r="K75" s="131">
        <f t="shared" si="16"/>
        <v>2</v>
      </c>
      <c r="L75" s="145"/>
      <c r="M75" s="105">
        <f t="shared" ca="1" si="17"/>
        <v>2</v>
      </c>
      <c r="N75" s="105">
        <f t="shared" ca="1" si="18"/>
        <v>0</v>
      </c>
      <c r="O75" s="105">
        <f t="shared" ca="1" si="19"/>
        <v>2</v>
      </c>
      <c r="P75" s="106">
        <f t="shared" ca="1" si="10"/>
        <v>1</v>
      </c>
      <c r="Q75" s="148"/>
    </row>
    <row r="76" spans="1:17">
      <c r="A76" s="8">
        <v>68</v>
      </c>
      <c r="B76" s="145"/>
      <c r="C76" s="41" t="s">
        <v>148</v>
      </c>
      <c r="D76" s="42" t="s">
        <v>130</v>
      </c>
      <c r="E76" s="43" t="s">
        <v>12</v>
      </c>
      <c r="F76" s="9" t="str">
        <f t="shared" ca="1" si="20"/>
        <v>양호</v>
      </c>
      <c r="G76" s="9" t="str">
        <f t="shared" ca="1" si="20"/>
        <v>양호</v>
      </c>
      <c r="H76" s="9" t="str">
        <f t="shared" ca="1" si="20"/>
        <v>양호</v>
      </c>
      <c r="I76" s="9" t="str">
        <f t="shared" ca="1" si="20"/>
        <v>양호</v>
      </c>
      <c r="J76" s="80"/>
      <c r="K76" s="131">
        <f t="shared" si="16"/>
        <v>2</v>
      </c>
      <c r="L76" s="145"/>
      <c r="M76" s="105">
        <f t="shared" ca="1" si="17"/>
        <v>4</v>
      </c>
      <c r="N76" s="105">
        <f t="shared" ca="1" si="18"/>
        <v>0</v>
      </c>
      <c r="O76" s="105">
        <f t="shared" ca="1" si="19"/>
        <v>0</v>
      </c>
      <c r="P76" s="106">
        <f t="shared" ca="1" si="10"/>
        <v>1</v>
      </c>
      <c r="Q76" s="148"/>
    </row>
    <row r="77" spans="1:17">
      <c r="A77" s="8">
        <v>69</v>
      </c>
      <c r="B77" s="145"/>
      <c r="C77" s="41" t="s">
        <v>131</v>
      </c>
      <c r="D77" s="42" t="s">
        <v>241</v>
      </c>
      <c r="E77" s="43" t="s">
        <v>12</v>
      </c>
      <c r="F77" s="9" t="str">
        <f t="shared" ca="1" si="20"/>
        <v>취약</v>
      </c>
      <c r="G77" s="9" t="str">
        <f t="shared" ca="1" si="20"/>
        <v>양호</v>
      </c>
      <c r="H77" s="9" t="str">
        <f t="shared" ca="1" si="20"/>
        <v>양호</v>
      </c>
      <c r="I77" s="9" t="str">
        <f t="shared" ca="1" si="20"/>
        <v>양호</v>
      </c>
      <c r="J77" s="80"/>
      <c r="K77" s="131">
        <f t="shared" si="16"/>
        <v>2</v>
      </c>
      <c r="L77" s="146"/>
      <c r="M77" s="105">
        <f t="shared" ca="1" si="17"/>
        <v>3</v>
      </c>
      <c r="N77" s="105">
        <f t="shared" ca="1" si="18"/>
        <v>1</v>
      </c>
      <c r="O77" s="105">
        <f t="shared" ca="1" si="19"/>
        <v>0</v>
      </c>
      <c r="P77" s="106">
        <f t="shared" ca="1" si="10"/>
        <v>0.75</v>
      </c>
      <c r="Q77" s="149"/>
    </row>
    <row r="78" spans="1:17" ht="31.2">
      <c r="A78" s="8">
        <v>70</v>
      </c>
      <c r="B78" s="45" t="s">
        <v>49</v>
      </c>
      <c r="C78" s="41" t="s">
        <v>286</v>
      </c>
      <c r="D78" s="42" t="s">
        <v>132</v>
      </c>
      <c r="E78" s="43" t="s">
        <v>10</v>
      </c>
      <c r="F78" s="9" t="str">
        <f t="shared" ca="1" si="20"/>
        <v>취약</v>
      </c>
      <c r="G78" s="9" t="str">
        <f t="shared" ca="1" si="20"/>
        <v>N/A</v>
      </c>
      <c r="H78" s="9" t="str">
        <f t="shared" ca="1" si="20"/>
        <v>양호</v>
      </c>
      <c r="I78" s="9" t="str">
        <f t="shared" ca="1" si="20"/>
        <v>양호</v>
      </c>
      <c r="J78" s="80"/>
      <c r="K78" s="131">
        <f t="shared" si="16"/>
        <v>3</v>
      </c>
      <c r="L78" s="45" t="s">
        <v>49</v>
      </c>
      <c r="M78" s="105">
        <f t="shared" ca="1" si="17"/>
        <v>2</v>
      </c>
      <c r="N78" s="105">
        <f t="shared" ca="1" si="18"/>
        <v>1</v>
      </c>
      <c r="O78" s="105">
        <f t="shared" ca="1" si="19"/>
        <v>1</v>
      </c>
      <c r="P78" s="106">
        <f t="shared" ca="1" si="10"/>
        <v>0.66666666666666663</v>
      </c>
      <c r="Q78" s="106">
        <f ca="1">IF((SUM($M78:$N78))=0,"N/A", SUMPRODUCT($M78,$K78)/SUMPRODUCT(($M78+$N78),$K78))</f>
        <v>0.66666666666666663</v>
      </c>
    </row>
    <row r="79" spans="1:17">
      <c r="A79" s="8">
        <v>71</v>
      </c>
      <c r="B79" s="144" t="s">
        <v>50</v>
      </c>
      <c r="C79" s="41" t="s">
        <v>287</v>
      </c>
      <c r="D79" s="42" t="s">
        <v>134</v>
      </c>
      <c r="E79" s="43" t="s">
        <v>10</v>
      </c>
      <c r="F79" s="9" t="str">
        <f t="shared" ca="1" si="20"/>
        <v>취약</v>
      </c>
      <c r="G79" s="9" t="str">
        <f t="shared" ca="1" si="20"/>
        <v>N/A</v>
      </c>
      <c r="H79" s="9" t="str">
        <f t="shared" ca="1" si="20"/>
        <v>양호</v>
      </c>
      <c r="I79" s="9" t="str">
        <f t="shared" ca="1" si="20"/>
        <v>양호</v>
      </c>
      <c r="J79" s="80"/>
      <c r="K79" s="131">
        <f t="shared" si="16"/>
        <v>3</v>
      </c>
      <c r="L79" s="144" t="s">
        <v>152</v>
      </c>
      <c r="M79" s="105">
        <f t="shared" ca="1" si="17"/>
        <v>2</v>
      </c>
      <c r="N79" s="105">
        <f t="shared" ca="1" si="18"/>
        <v>1</v>
      </c>
      <c r="O79" s="105">
        <f t="shared" ca="1" si="19"/>
        <v>1</v>
      </c>
      <c r="P79" s="106">
        <f t="shared" ca="1" si="10"/>
        <v>0.66666666666666663</v>
      </c>
      <c r="Q79" s="147">
        <f ca="1">IF((SUM($M79:$N80))=0,"N/A", SUMPRODUCT($M79:$M80,$K79:$K80)/SUMPRODUCT(($M79:$M80+$N79:$N80),$K79:$K80))</f>
        <v>0.69230769230769229</v>
      </c>
    </row>
    <row r="80" spans="1:17">
      <c r="A80" s="8">
        <v>72</v>
      </c>
      <c r="B80" s="145"/>
      <c r="C80" s="41" t="s">
        <v>133</v>
      </c>
      <c r="D80" s="42" t="s">
        <v>242</v>
      </c>
      <c r="E80" s="43" t="s">
        <v>11</v>
      </c>
      <c r="F80" s="9" t="str">
        <f t="shared" ca="1" si="20"/>
        <v>취약</v>
      </c>
      <c r="G80" s="9" t="str">
        <f t="shared" ca="1" si="20"/>
        <v>양호</v>
      </c>
      <c r="H80" s="9" t="str">
        <f t="shared" ca="1" si="20"/>
        <v>양호</v>
      </c>
      <c r="I80" s="9" t="str">
        <f t="shared" ca="1" si="20"/>
        <v>양호</v>
      </c>
      <c r="J80" s="80"/>
      <c r="K80" s="131">
        <f t="shared" si="16"/>
        <v>1</v>
      </c>
      <c r="L80" s="146"/>
      <c r="M80" s="105">
        <f t="shared" ca="1" si="17"/>
        <v>3</v>
      </c>
      <c r="N80" s="105">
        <f t="shared" ca="1" si="18"/>
        <v>1</v>
      </c>
      <c r="O80" s="105">
        <f t="shared" ca="1" si="19"/>
        <v>0</v>
      </c>
      <c r="P80" s="106">
        <f t="shared" ca="1" si="10"/>
        <v>0.75</v>
      </c>
      <c r="Q80" s="149"/>
    </row>
    <row r="81" spans="2:17" ht="18" customHeight="1">
      <c r="B81" s="162" t="s">
        <v>13</v>
      </c>
      <c r="C81" s="165" t="s">
        <v>15</v>
      </c>
      <c r="D81" s="165"/>
      <c r="E81" s="107"/>
      <c r="F81" s="107">
        <f ca="1">COUNTIF(F9:F80,"양호")</f>
        <v>53</v>
      </c>
      <c r="G81" s="107">
        <f t="shared" ref="G81:I81" ca="1" si="21">COUNTIF(G9:G80,"양호")</f>
        <v>60</v>
      </c>
      <c r="H81" s="107">
        <f t="shared" ref="H81" ca="1" si="22">COUNTIF(H9:H80,"양호")</f>
        <v>44</v>
      </c>
      <c r="I81" s="107">
        <f t="shared" ca="1" si="21"/>
        <v>46</v>
      </c>
      <c r="J81" s="108"/>
      <c r="L81" s="109" t="s">
        <v>20</v>
      </c>
      <c r="M81" s="109">
        <f ca="1">SUM(M9:M80)</f>
        <v>203</v>
      </c>
      <c r="N81" s="109">
        <f ca="1">SUM(N9:N80)</f>
        <v>41</v>
      </c>
      <c r="O81" s="109">
        <f ca="1">SUM(O9:O80)</f>
        <v>44</v>
      </c>
      <c r="P81" s="159" t="s">
        <v>26</v>
      </c>
      <c r="Q81" s="160"/>
    </row>
    <row r="82" spans="2:17" ht="18" customHeight="1">
      <c r="B82" s="162"/>
      <c r="C82" s="164" t="s">
        <v>16</v>
      </c>
      <c r="D82" s="164"/>
      <c r="E82" s="110"/>
      <c r="F82" s="110">
        <f ca="1">COUNTIF(F9:F80,"취약")</f>
        <v>15</v>
      </c>
      <c r="G82" s="110">
        <f t="shared" ref="G82:I82" ca="1" si="23">COUNTIF(G9:G80,"취약")</f>
        <v>0</v>
      </c>
      <c r="H82" s="110">
        <f t="shared" ref="H82" ca="1" si="24">COUNTIF(H9:H80,"취약")</f>
        <v>18</v>
      </c>
      <c r="I82" s="110">
        <f t="shared" ca="1" si="23"/>
        <v>8</v>
      </c>
      <c r="J82" s="108"/>
      <c r="L82" s="111" t="s">
        <v>22</v>
      </c>
      <c r="M82" s="161">
        <f ca="1">SUMPRODUCT(M9:M80,K9:K80)/SUMPRODUCT(M9:M80+N9:N80,K9:K80)</f>
        <v>0.83194675540765395</v>
      </c>
      <c r="N82" s="161"/>
      <c r="O82" s="161"/>
      <c r="P82" s="161"/>
      <c r="Q82" s="161"/>
    </row>
    <row r="83" spans="2:17" ht="18" customHeight="1">
      <c r="B83" s="162"/>
      <c r="C83" s="163" t="s">
        <v>18</v>
      </c>
      <c r="D83" s="163"/>
      <c r="E83" s="110"/>
      <c r="F83" s="110">
        <f ca="1">COUNTIF(F9:F80,"N/A")</f>
        <v>4</v>
      </c>
      <c r="G83" s="110">
        <f t="shared" ref="G83:I83" ca="1" si="25">COUNTIF(G9:G80,"N/A")</f>
        <v>12</v>
      </c>
      <c r="H83" s="110">
        <f t="shared" ref="H83" ca="1" si="26">COUNTIF(H9:H80,"N/A")</f>
        <v>10</v>
      </c>
      <c r="I83" s="110">
        <f t="shared" ca="1" si="25"/>
        <v>18</v>
      </c>
      <c r="J83" s="108"/>
    </row>
    <row r="84" spans="2:17" ht="18" customHeight="1">
      <c r="B84" s="169" t="s">
        <v>19</v>
      </c>
      <c r="C84" s="170"/>
      <c r="D84" s="170"/>
      <c r="E84" s="171"/>
      <c r="F84" s="112">
        <f ca="1">SUMIF(F$9:F$80,"양호",$K$9:$K$80)/(SUM($K$9:$K$80)-SUMIF(F$9:F$80,"N/A",$K$9:$K$80))</f>
        <v>0.81595092024539873</v>
      </c>
      <c r="G84" s="112">
        <f ca="1">SUMIF(G$9:G$80,"양호",$K$9:$K$80)/(SUM($K$9:$K$80)-SUMIF(G$9:G$80,"N/A",$K$9:$K$80))</f>
        <v>1</v>
      </c>
      <c r="H84" s="112">
        <f ca="1">SUMIF(H$9:H$80,"양호",$K$9:$K$80)/(SUM($K$9:$K$80)-SUMIF(H$9:H$80,"N/A",$K$9:$K$80))</f>
        <v>0.66666666666666663</v>
      </c>
      <c r="I84" s="112">
        <f ca="1">SUMIF(I$9:I$80,"양호",$K$9:$K$80)/(SUM($K$9:$K$80)-SUMIF(I$9:I$80,"N/A",$K$9:$K$80))</f>
        <v>0.85925925925925928</v>
      </c>
      <c r="J84" s="113"/>
    </row>
    <row r="85" spans="2:17" s="54" customFormat="1" ht="18" customHeight="1">
      <c r="B85" s="78"/>
      <c r="C85" s="78"/>
      <c r="D85" s="78"/>
      <c r="E85" s="78"/>
      <c r="F85" s="78"/>
      <c r="G85" s="78"/>
      <c r="H85" s="78"/>
      <c r="I85" s="78"/>
    </row>
    <row r="86" spans="2:17" s="54" customFormat="1" ht="18" customHeight="1">
      <c r="B86" s="78"/>
      <c r="C86" s="78"/>
      <c r="D86" s="78"/>
      <c r="E86" s="78"/>
      <c r="F86" s="78"/>
      <c r="G86" s="78"/>
      <c r="H86" s="78"/>
      <c r="I86" s="78"/>
    </row>
    <row r="87" spans="2:17" ht="18" customHeight="1">
      <c r="B87" s="78"/>
      <c r="C87" s="150" t="s">
        <v>21</v>
      </c>
      <c r="D87" s="151"/>
      <c r="E87" s="152"/>
      <c r="F87" s="9" t="s">
        <v>15</v>
      </c>
      <c r="G87" s="83" t="s">
        <v>135</v>
      </c>
      <c r="H87" s="84" t="s">
        <v>162</v>
      </c>
      <c r="I87" s="80"/>
    </row>
    <row r="88" spans="2:17" ht="18" customHeight="1">
      <c r="B88" s="78"/>
      <c r="C88" s="153"/>
      <c r="D88" s="154"/>
      <c r="E88" s="155"/>
      <c r="F88" s="9">
        <f ca="1">SUM(F81:I81)</f>
        <v>203</v>
      </c>
      <c r="G88" s="85">
        <f ca="1">SUM(F82:I82)</f>
        <v>41</v>
      </c>
      <c r="H88" s="85">
        <f ca="1">SUM(F83:I83)</f>
        <v>44</v>
      </c>
      <c r="I88" s="80"/>
    </row>
    <row r="89" spans="2:17" ht="18" customHeight="1">
      <c r="B89" s="87"/>
      <c r="C89" s="156" t="s">
        <v>23</v>
      </c>
      <c r="D89" s="157"/>
      <c r="E89" s="158"/>
      <c r="F89" s="166">
        <f ca="1">M82</f>
        <v>0.83194675540765395</v>
      </c>
      <c r="G89" s="167"/>
      <c r="H89" s="168"/>
      <c r="I89" s="86"/>
    </row>
    <row r="90" spans="2:17" s="54" customFormat="1" ht="18.75" customHeight="1">
      <c r="B90" s="78"/>
      <c r="C90" s="78"/>
      <c r="D90" s="78"/>
      <c r="E90" s="78"/>
      <c r="F90" s="78"/>
      <c r="G90" s="78"/>
      <c r="H90" s="78"/>
      <c r="I90" s="78"/>
    </row>
    <row r="91" spans="2:17">
      <c r="B91" s="10"/>
      <c r="C91" s="10"/>
      <c r="D91" s="10"/>
      <c r="E91" s="10"/>
      <c r="F91" s="10"/>
      <c r="G91" s="78"/>
      <c r="H91" s="78"/>
      <c r="I91" s="78"/>
    </row>
    <row r="92" spans="2:17">
      <c r="B92" s="10"/>
      <c r="C92" s="10"/>
      <c r="D92" s="10"/>
      <c r="E92" s="10"/>
      <c r="F92" s="10"/>
      <c r="G92" s="78"/>
      <c r="H92" s="78"/>
      <c r="I92" s="78"/>
    </row>
    <row r="93" spans="2:17">
      <c r="B93" s="10"/>
      <c r="C93" s="10"/>
      <c r="D93" s="10"/>
      <c r="E93" s="10"/>
      <c r="F93" s="10"/>
      <c r="G93" s="78"/>
      <c r="H93" s="78"/>
      <c r="I93" s="78"/>
    </row>
    <row r="94" spans="2:17">
      <c r="D94" s="10"/>
      <c r="E94" s="10"/>
      <c r="F94" s="10"/>
      <c r="G94" s="78"/>
      <c r="H94" s="78"/>
      <c r="I94" s="78"/>
    </row>
    <row r="95" spans="2:17">
      <c r="D95" s="10"/>
      <c r="E95" s="10"/>
      <c r="F95" s="10"/>
      <c r="G95" s="78"/>
      <c r="H95" s="78"/>
      <c r="I95" s="78"/>
    </row>
    <row r="96" spans="2:17">
      <c r="D96" s="10"/>
      <c r="E96" s="10"/>
      <c r="F96" s="10"/>
      <c r="G96" s="78"/>
      <c r="H96" s="78"/>
      <c r="I96" s="78"/>
    </row>
    <row r="97" spans="4:9">
      <c r="D97" s="10"/>
      <c r="E97" s="10"/>
      <c r="F97" s="10"/>
      <c r="G97" s="78"/>
      <c r="H97" s="78"/>
      <c r="I97" s="78"/>
    </row>
    <row r="98" spans="4:9">
      <c r="D98" s="10"/>
      <c r="E98" s="10"/>
      <c r="F98" s="10"/>
      <c r="G98" s="78"/>
      <c r="H98" s="78"/>
      <c r="I98" s="78"/>
    </row>
    <row r="99" spans="4:9">
      <c r="D99" s="10"/>
      <c r="E99" s="10"/>
      <c r="F99" s="10"/>
      <c r="G99" s="78"/>
      <c r="H99" s="78"/>
      <c r="I99" s="78"/>
    </row>
    <row r="100" spans="4:9">
      <c r="D100" s="10"/>
      <c r="E100" s="10"/>
      <c r="F100" s="10"/>
      <c r="G100" s="78"/>
      <c r="H100" s="78"/>
      <c r="I100" s="78"/>
    </row>
    <row r="101" spans="4:9">
      <c r="D101" s="10"/>
      <c r="E101" s="10"/>
      <c r="F101" s="10"/>
      <c r="G101" s="78"/>
      <c r="H101" s="78"/>
      <c r="I101" s="78"/>
    </row>
    <row r="102" spans="4:9">
      <c r="D102" s="10"/>
      <c r="E102" s="10"/>
      <c r="F102" s="10"/>
      <c r="G102" s="78"/>
      <c r="H102" s="78"/>
      <c r="I102" s="78"/>
    </row>
    <row r="103" spans="4:9">
      <c r="D103" s="10"/>
      <c r="E103" s="10"/>
      <c r="F103" s="10"/>
      <c r="G103" s="78"/>
      <c r="H103" s="78"/>
      <c r="I103" s="78"/>
    </row>
    <row r="104" spans="4:9">
      <c r="D104" s="10"/>
      <c r="E104" s="10"/>
      <c r="F104" s="10"/>
      <c r="G104" s="78"/>
      <c r="H104" s="78"/>
      <c r="I104" s="78"/>
    </row>
    <row r="105" spans="4:9">
      <c r="D105" s="10"/>
      <c r="E105" s="10"/>
      <c r="F105" s="10"/>
      <c r="G105" s="78"/>
      <c r="H105" s="78"/>
      <c r="I105" s="78"/>
    </row>
    <row r="106" spans="4:9">
      <c r="D106" s="10"/>
      <c r="E106" s="10"/>
      <c r="F106" s="10"/>
      <c r="G106" s="78"/>
      <c r="H106" s="78"/>
      <c r="I106" s="78"/>
    </row>
    <row r="107" spans="4:9">
      <c r="D107" s="10"/>
      <c r="E107" s="10"/>
      <c r="F107" s="10"/>
      <c r="G107" s="78"/>
      <c r="H107" s="78"/>
      <c r="I107" s="78"/>
    </row>
    <row r="108" spans="4:9">
      <c r="D108" s="10"/>
      <c r="E108" s="10"/>
      <c r="F108" s="10"/>
      <c r="G108" s="78"/>
      <c r="H108" s="78"/>
      <c r="I108" s="78"/>
    </row>
    <row r="109" spans="4:9">
      <c r="D109" s="10"/>
      <c r="E109" s="10"/>
      <c r="F109" s="10"/>
      <c r="G109" s="78"/>
      <c r="H109" s="78"/>
      <c r="I109" s="78"/>
    </row>
    <row r="110" spans="4:9">
      <c r="D110" s="10"/>
      <c r="E110" s="10"/>
      <c r="F110" s="10"/>
      <c r="G110" s="78"/>
      <c r="H110" s="78"/>
      <c r="I110" s="78"/>
    </row>
    <row r="111" spans="4:9">
      <c r="D111" s="10"/>
      <c r="E111" s="10"/>
      <c r="F111" s="10"/>
      <c r="G111" s="78"/>
      <c r="H111" s="78"/>
      <c r="I111" s="78"/>
    </row>
    <row r="112" spans="4:9">
      <c r="D112" s="10"/>
      <c r="E112" s="10"/>
      <c r="F112" s="10"/>
      <c r="G112" s="78"/>
      <c r="H112" s="78"/>
      <c r="I112" s="78"/>
    </row>
    <row r="113" spans="4:9">
      <c r="D113" s="10"/>
      <c r="E113" s="10"/>
      <c r="F113" s="10"/>
      <c r="G113" s="78"/>
      <c r="H113" s="78"/>
      <c r="I113" s="78"/>
    </row>
    <row r="114" spans="4:9">
      <c r="D114" s="10"/>
      <c r="E114" s="10"/>
      <c r="F114" s="10"/>
      <c r="G114" s="78"/>
      <c r="H114" s="78"/>
      <c r="I114" s="78"/>
    </row>
    <row r="115" spans="4:9">
      <c r="D115" s="10"/>
      <c r="E115" s="10"/>
      <c r="F115" s="10"/>
      <c r="G115" s="78"/>
      <c r="H115" s="78"/>
      <c r="I115" s="78"/>
    </row>
    <row r="116" spans="4:9">
      <c r="D116" s="10"/>
      <c r="E116" s="10"/>
      <c r="F116" s="10"/>
      <c r="G116" s="78"/>
      <c r="H116" s="78"/>
      <c r="I116" s="78"/>
    </row>
    <row r="117" spans="4:9">
      <c r="D117" s="10"/>
      <c r="E117" s="10"/>
      <c r="F117" s="10"/>
      <c r="G117" s="78"/>
      <c r="H117" s="78"/>
      <c r="I117" s="78"/>
    </row>
    <row r="118" spans="4:9">
      <c r="D118" s="10"/>
      <c r="E118" s="10"/>
      <c r="F118" s="10"/>
      <c r="G118" s="78"/>
      <c r="H118" s="78"/>
      <c r="I118" s="78"/>
    </row>
    <row r="119" spans="4:9">
      <c r="D119" s="10"/>
      <c r="E119" s="10"/>
      <c r="F119" s="10"/>
      <c r="G119" s="78"/>
      <c r="H119" s="78"/>
      <c r="I119" s="78"/>
    </row>
    <row r="120" spans="4:9">
      <c r="D120" s="10"/>
      <c r="E120" s="10"/>
      <c r="F120" s="10"/>
      <c r="G120" s="78"/>
      <c r="H120" s="78"/>
      <c r="I120" s="78"/>
    </row>
    <row r="121" spans="4:9">
      <c r="D121" s="10"/>
      <c r="E121" s="10"/>
      <c r="F121" s="10"/>
      <c r="G121" s="78"/>
      <c r="H121" s="78"/>
      <c r="I121" s="78"/>
    </row>
    <row r="122" spans="4:9">
      <c r="D122" s="10"/>
      <c r="E122" s="10"/>
      <c r="F122" s="10"/>
      <c r="G122" s="78"/>
      <c r="H122" s="78"/>
      <c r="I122" s="78"/>
    </row>
    <row r="123" spans="4:9">
      <c r="D123" s="10"/>
      <c r="E123" s="10"/>
      <c r="F123" s="10"/>
      <c r="G123" s="78"/>
      <c r="H123" s="78"/>
      <c r="I123" s="78"/>
    </row>
    <row r="124" spans="4:9">
      <c r="D124" s="10"/>
      <c r="E124" s="10"/>
      <c r="F124" s="10"/>
      <c r="G124" s="78"/>
      <c r="H124" s="78"/>
      <c r="I124" s="78"/>
    </row>
    <row r="125" spans="4:9">
      <c r="D125" s="10"/>
      <c r="E125" s="10"/>
      <c r="F125" s="10"/>
      <c r="G125" s="78"/>
      <c r="H125" s="78"/>
      <c r="I125" s="78"/>
    </row>
    <row r="126" spans="4:9">
      <c r="D126" s="10"/>
      <c r="E126" s="10"/>
      <c r="F126" s="10"/>
      <c r="G126" s="78"/>
      <c r="H126" s="78"/>
      <c r="I126" s="78"/>
    </row>
    <row r="127" spans="4:9">
      <c r="D127" s="10"/>
      <c r="E127" s="10"/>
      <c r="F127" s="10"/>
      <c r="G127" s="78"/>
      <c r="H127" s="78"/>
      <c r="I127" s="78"/>
    </row>
    <row r="128" spans="4:9">
      <c r="D128" s="10"/>
      <c r="E128" s="10"/>
      <c r="F128" s="10"/>
      <c r="G128" s="78"/>
      <c r="H128" s="78"/>
      <c r="I128" s="78"/>
    </row>
    <row r="129" spans="4:9">
      <c r="D129" s="10"/>
      <c r="E129" s="10"/>
      <c r="F129" s="10"/>
      <c r="G129" s="78"/>
      <c r="H129" s="78"/>
      <c r="I129" s="78"/>
    </row>
    <row r="130" spans="4:9">
      <c r="D130" s="10"/>
      <c r="E130" s="10"/>
      <c r="F130" s="10"/>
      <c r="G130" s="78"/>
      <c r="H130" s="78"/>
      <c r="I130" s="78"/>
    </row>
    <row r="131" spans="4:9">
      <c r="D131" s="10"/>
      <c r="E131" s="10"/>
      <c r="F131" s="10"/>
      <c r="G131" s="78"/>
      <c r="H131" s="78"/>
      <c r="I131" s="78"/>
    </row>
    <row r="132" spans="4:9">
      <c r="D132" s="10"/>
      <c r="E132" s="10"/>
      <c r="F132" s="10"/>
      <c r="G132" s="78"/>
      <c r="H132" s="78"/>
      <c r="I132" s="78"/>
    </row>
    <row r="133" spans="4:9">
      <c r="D133" s="10"/>
      <c r="E133" s="10"/>
      <c r="F133" s="10"/>
      <c r="G133" s="78"/>
      <c r="H133" s="78"/>
      <c r="I133" s="78"/>
    </row>
    <row r="134" spans="4:9">
      <c r="D134" s="10"/>
      <c r="E134" s="10"/>
      <c r="F134" s="10"/>
      <c r="G134" s="78"/>
      <c r="H134" s="78"/>
      <c r="I134" s="78"/>
    </row>
    <row r="135" spans="4:9">
      <c r="D135" s="10"/>
      <c r="E135" s="10"/>
      <c r="F135" s="10"/>
      <c r="G135" s="78"/>
      <c r="H135" s="78"/>
      <c r="I135" s="78"/>
    </row>
    <row r="136" spans="4:9">
      <c r="D136" s="10"/>
      <c r="E136" s="10"/>
      <c r="F136" s="10"/>
      <c r="G136" s="78"/>
      <c r="H136" s="78"/>
      <c r="I136" s="78"/>
    </row>
    <row r="137" spans="4:9">
      <c r="D137" s="10"/>
      <c r="E137" s="10"/>
      <c r="F137" s="10"/>
      <c r="G137" s="78"/>
      <c r="H137" s="78"/>
      <c r="I137" s="78"/>
    </row>
    <row r="138" spans="4:9">
      <c r="D138" s="10"/>
      <c r="E138" s="10"/>
      <c r="F138" s="10"/>
      <c r="G138" s="78"/>
      <c r="H138" s="78"/>
      <c r="I138" s="78"/>
    </row>
    <row r="139" spans="4:9">
      <c r="D139" s="10"/>
      <c r="E139" s="10"/>
      <c r="F139" s="10"/>
      <c r="G139" s="78"/>
      <c r="H139" s="78"/>
      <c r="I139" s="78"/>
    </row>
    <row r="140" spans="4:9">
      <c r="D140" s="10"/>
      <c r="E140" s="10"/>
      <c r="F140" s="10"/>
      <c r="G140" s="78"/>
      <c r="H140" s="78"/>
      <c r="I140" s="78"/>
    </row>
    <row r="141" spans="4:9">
      <c r="D141" s="10"/>
      <c r="E141" s="10"/>
      <c r="F141" s="10"/>
      <c r="G141" s="78"/>
      <c r="H141" s="78"/>
      <c r="I141" s="78"/>
    </row>
    <row r="142" spans="4:9">
      <c r="D142" s="10"/>
      <c r="E142" s="10"/>
      <c r="F142" s="10"/>
      <c r="G142" s="78"/>
      <c r="H142" s="78"/>
      <c r="I142" s="78"/>
    </row>
    <row r="143" spans="4:9">
      <c r="D143" s="10"/>
      <c r="E143" s="10"/>
      <c r="F143" s="10"/>
      <c r="G143" s="78"/>
      <c r="H143" s="78"/>
      <c r="I143" s="78"/>
    </row>
    <row r="144" spans="4:9">
      <c r="D144" s="10"/>
      <c r="F144" s="10"/>
      <c r="G144" s="78"/>
      <c r="H144" s="78"/>
      <c r="I144" s="78"/>
    </row>
    <row r="145" spans="6:9">
      <c r="F145" s="10"/>
      <c r="G145" s="78"/>
      <c r="H145" s="78"/>
      <c r="I145" s="78"/>
    </row>
    <row r="146" spans="6:9">
      <c r="F146" s="10"/>
      <c r="G146" s="78"/>
      <c r="H146" s="78"/>
      <c r="I146" s="78"/>
    </row>
    <row r="147" spans="6:9">
      <c r="F147" s="10"/>
      <c r="G147" s="78"/>
      <c r="H147" s="78"/>
      <c r="I147" s="78"/>
    </row>
    <row r="148" spans="6:9">
      <c r="F148" s="10"/>
      <c r="G148" s="78"/>
      <c r="H148" s="78"/>
      <c r="I148" s="78"/>
    </row>
    <row r="149" spans="6:9">
      <c r="F149" s="10"/>
      <c r="G149" s="78"/>
      <c r="H149" s="78"/>
      <c r="I149" s="78"/>
    </row>
    <row r="150" spans="6:9">
      <c r="F150" s="10"/>
      <c r="G150" s="78"/>
      <c r="H150" s="78"/>
      <c r="I150" s="78"/>
    </row>
    <row r="151" spans="6:9">
      <c r="F151" s="10"/>
      <c r="G151" s="78"/>
      <c r="H151" s="78"/>
      <c r="I151" s="78"/>
    </row>
    <row r="152" spans="6:9">
      <c r="F152" s="10"/>
      <c r="G152" s="78"/>
      <c r="H152" s="78"/>
      <c r="I152" s="78"/>
    </row>
    <row r="153" spans="6:9">
      <c r="F153" s="10"/>
      <c r="G153" s="78"/>
      <c r="H153" s="78"/>
      <c r="I153" s="78"/>
    </row>
    <row r="154" spans="6:9">
      <c r="F154" s="10"/>
      <c r="G154" s="78"/>
      <c r="H154" s="78"/>
      <c r="I154" s="78"/>
    </row>
    <row r="155" spans="6:9">
      <c r="F155" s="10"/>
      <c r="G155" s="78"/>
      <c r="H155" s="78"/>
      <c r="I155" s="78"/>
    </row>
    <row r="156" spans="6:9">
      <c r="F156" s="10"/>
      <c r="G156" s="78"/>
      <c r="H156" s="78"/>
      <c r="I156" s="78"/>
    </row>
    <row r="157" spans="6:9">
      <c r="F157" s="10"/>
      <c r="G157" s="78"/>
      <c r="H157" s="78"/>
      <c r="I157" s="78"/>
    </row>
    <row r="158" spans="6:9">
      <c r="F158" s="10"/>
      <c r="G158" s="78"/>
      <c r="H158" s="78"/>
      <c r="I158" s="78"/>
    </row>
    <row r="159" spans="6:9">
      <c r="F159" s="10"/>
      <c r="G159" s="78"/>
      <c r="H159" s="78"/>
      <c r="I159" s="78"/>
    </row>
    <row r="160" spans="6:9">
      <c r="F160" s="10"/>
      <c r="G160" s="78"/>
      <c r="H160" s="78"/>
      <c r="I160" s="78"/>
    </row>
    <row r="161" spans="6:9">
      <c r="F161" s="10"/>
      <c r="G161" s="78"/>
      <c r="H161" s="78"/>
      <c r="I161" s="78"/>
    </row>
    <row r="162" spans="6:9">
      <c r="F162" s="10"/>
      <c r="G162" s="78"/>
      <c r="H162" s="78"/>
      <c r="I162" s="78"/>
    </row>
    <row r="163" spans="6:9">
      <c r="F163" s="10"/>
      <c r="G163" s="78"/>
      <c r="H163" s="78"/>
      <c r="I163" s="78"/>
    </row>
    <row r="164" spans="6:9">
      <c r="F164" s="10"/>
      <c r="G164" s="78"/>
      <c r="H164" s="78"/>
      <c r="I164" s="78"/>
    </row>
    <row r="165" spans="6:9">
      <c r="F165" s="10"/>
      <c r="G165" s="78"/>
      <c r="H165" s="78"/>
      <c r="I165" s="78"/>
    </row>
    <row r="166" spans="6:9">
      <c r="F166" s="10"/>
      <c r="G166" s="78"/>
      <c r="H166" s="78"/>
      <c r="I166" s="78"/>
    </row>
    <row r="167" spans="6:9">
      <c r="F167" s="10"/>
      <c r="G167" s="78"/>
      <c r="H167" s="78"/>
      <c r="I167" s="78"/>
    </row>
    <row r="168" spans="6:9">
      <c r="F168" s="10"/>
      <c r="G168" s="78"/>
      <c r="H168" s="78"/>
      <c r="I168" s="78"/>
    </row>
    <row r="169" spans="6:9">
      <c r="F169" s="10"/>
      <c r="G169" s="78"/>
      <c r="H169" s="78"/>
      <c r="I169" s="78"/>
    </row>
    <row r="170" spans="6:9">
      <c r="F170" s="10"/>
      <c r="G170" s="78"/>
      <c r="H170" s="78"/>
      <c r="I170" s="78"/>
    </row>
    <row r="171" spans="6:9">
      <c r="F171" s="10"/>
      <c r="G171" s="78"/>
      <c r="H171" s="78"/>
      <c r="I171" s="78"/>
    </row>
    <row r="172" spans="6:9">
      <c r="F172" s="10"/>
      <c r="G172" s="78"/>
      <c r="H172" s="78"/>
      <c r="I172" s="78"/>
    </row>
    <row r="173" spans="6:9">
      <c r="F173" s="10"/>
      <c r="G173" s="78"/>
      <c r="H173" s="78"/>
      <c r="I173" s="78"/>
    </row>
    <row r="174" spans="6:9">
      <c r="F174" s="10"/>
      <c r="G174" s="78"/>
      <c r="H174" s="78"/>
      <c r="I174" s="78"/>
    </row>
    <row r="175" spans="6:9">
      <c r="F175" s="10"/>
      <c r="G175" s="78"/>
      <c r="H175" s="78"/>
      <c r="I175" s="78"/>
    </row>
    <row r="176" spans="6:9">
      <c r="F176" s="10"/>
      <c r="G176" s="78"/>
      <c r="H176" s="78"/>
      <c r="I176" s="78"/>
    </row>
    <row r="177" spans="6:9">
      <c r="F177" s="10"/>
      <c r="G177" s="78"/>
      <c r="H177" s="78"/>
      <c r="I177" s="78"/>
    </row>
    <row r="178" spans="6:9">
      <c r="F178" s="10"/>
      <c r="G178" s="78"/>
      <c r="H178" s="78"/>
      <c r="I178" s="78"/>
    </row>
    <row r="179" spans="6:9">
      <c r="F179" s="10"/>
      <c r="G179" s="78"/>
      <c r="H179" s="78"/>
      <c r="I179" s="78"/>
    </row>
    <row r="180" spans="6:9">
      <c r="F180" s="10"/>
      <c r="G180" s="78"/>
      <c r="H180" s="78"/>
      <c r="I180" s="78"/>
    </row>
    <row r="181" spans="6:9">
      <c r="F181" s="10"/>
      <c r="G181" s="78"/>
      <c r="H181" s="78"/>
      <c r="I181" s="78"/>
    </row>
    <row r="182" spans="6:9">
      <c r="F182" s="10"/>
      <c r="G182" s="78"/>
      <c r="H182" s="78"/>
      <c r="I182" s="78"/>
    </row>
    <row r="183" spans="6:9">
      <c r="F183" s="10"/>
      <c r="G183" s="78"/>
      <c r="H183" s="78"/>
      <c r="I183" s="78"/>
    </row>
    <row r="184" spans="6:9">
      <c r="F184" s="10"/>
      <c r="G184" s="78"/>
      <c r="H184" s="78"/>
      <c r="I184" s="78"/>
    </row>
    <row r="185" spans="6:9">
      <c r="F185" s="10"/>
      <c r="G185" s="78"/>
      <c r="H185" s="78"/>
      <c r="I185" s="78"/>
    </row>
    <row r="186" spans="6:9">
      <c r="F186" s="10"/>
      <c r="G186" s="78"/>
      <c r="H186" s="78"/>
      <c r="I186" s="78"/>
    </row>
    <row r="187" spans="6:9">
      <c r="F187" s="10"/>
      <c r="G187" s="78"/>
      <c r="H187" s="78"/>
      <c r="I187" s="78"/>
    </row>
    <row r="188" spans="6:9">
      <c r="F188" s="10"/>
      <c r="G188" s="78"/>
      <c r="H188" s="78"/>
      <c r="I188" s="78"/>
    </row>
    <row r="189" spans="6:9">
      <c r="F189" s="10"/>
      <c r="G189" s="78"/>
      <c r="H189" s="78"/>
      <c r="I189" s="78"/>
    </row>
    <row r="190" spans="6:9">
      <c r="F190" s="10"/>
      <c r="G190" s="78"/>
      <c r="H190" s="78"/>
      <c r="I190" s="78"/>
    </row>
    <row r="191" spans="6:9">
      <c r="F191" s="10"/>
      <c r="G191" s="78"/>
      <c r="H191" s="78"/>
      <c r="I191" s="78"/>
    </row>
    <row r="192" spans="6:9">
      <c r="F192" s="10"/>
      <c r="G192" s="78"/>
      <c r="H192" s="78"/>
      <c r="I192" s="78"/>
    </row>
    <row r="193" spans="6:9">
      <c r="F193" s="10"/>
      <c r="G193" s="78"/>
      <c r="H193" s="78"/>
      <c r="I193" s="78"/>
    </row>
    <row r="194" spans="6:9">
      <c r="F194" s="10"/>
      <c r="G194" s="78"/>
      <c r="H194" s="78"/>
      <c r="I194" s="78"/>
    </row>
    <row r="195" spans="6:9">
      <c r="F195" s="10"/>
      <c r="G195" s="78"/>
      <c r="H195" s="78"/>
      <c r="I195" s="78"/>
    </row>
    <row r="196" spans="6:9">
      <c r="F196" s="10"/>
      <c r="G196" s="78"/>
      <c r="H196" s="78"/>
      <c r="I196" s="78"/>
    </row>
    <row r="197" spans="6:9">
      <c r="F197" s="10"/>
      <c r="G197" s="78"/>
      <c r="H197" s="78"/>
      <c r="I197" s="78"/>
    </row>
    <row r="198" spans="6:9">
      <c r="F198" s="10"/>
      <c r="G198" s="78"/>
      <c r="H198" s="78"/>
      <c r="I198" s="78"/>
    </row>
    <row r="199" spans="6:9">
      <c r="F199" s="10"/>
      <c r="G199" s="78"/>
      <c r="H199" s="78"/>
      <c r="I199" s="78"/>
    </row>
    <row r="200" spans="6:9">
      <c r="F200" s="10"/>
      <c r="G200" s="78"/>
      <c r="H200" s="78"/>
      <c r="I200" s="78"/>
    </row>
    <row r="201" spans="6:9">
      <c r="F201" s="10"/>
      <c r="G201" s="78"/>
      <c r="H201" s="78"/>
      <c r="I201" s="78"/>
    </row>
    <row r="202" spans="6:9">
      <c r="F202" s="10"/>
      <c r="G202" s="78"/>
      <c r="H202" s="78"/>
      <c r="I202" s="78"/>
    </row>
    <row r="203" spans="6:9">
      <c r="F203" s="10"/>
      <c r="G203" s="78"/>
      <c r="H203" s="78"/>
      <c r="I203" s="78"/>
    </row>
    <row r="204" spans="6:9">
      <c r="F204" s="10"/>
      <c r="G204" s="78"/>
      <c r="H204" s="78"/>
      <c r="I204" s="78"/>
    </row>
    <row r="205" spans="6:9">
      <c r="F205" s="10"/>
      <c r="G205" s="78"/>
      <c r="H205" s="78"/>
      <c r="I205" s="78"/>
    </row>
    <row r="206" spans="6:9">
      <c r="F206" s="10"/>
      <c r="G206" s="78"/>
      <c r="H206" s="78"/>
      <c r="I206" s="78"/>
    </row>
    <row r="207" spans="6:9">
      <c r="F207" s="10"/>
      <c r="G207" s="78"/>
      <c r="H207" s="78"/>
      <c r="I207" s="78"/>
    </row>
    <row r="208" spans="6:9">
      <c r="F208" s="10"/>
      <c r="G208" s="78"/>
      <c r="H208" s="78"/>
      <c r="I208" s="78"/>
    </row>
    <row r="209" spans="6:9">
      <c r="F209" s="10"/>
      <c r="G209" s="78"/>
      <c r="H209" s="78"/>
      <c r="I209" s="78"/>
    </row>
    <row r="210" spans="6:9">
      <c r="F210" s="10"/>
      <c r="G210" s="78"/>
      <c r="H210" s="78"/>
      <c r="I210" s="78"/>
    </row>
    <row r="211" spans="6:9">
      <c r="F211" s="10"/>
      <c r="G211" s="78"/>
      <c r="H211" s="78"/>
      <c r="I211" s="78"/>
    </row>
    <row r="212" spans="6:9">
      <c r="F212" s="10"/>
      <c r="G212" s="78"/>
      <c r="H212" s="78"/>
      <c r="I212" s="78"/>
    </row>
    <row r="213" spans="6:9">
      <c r="F213" s="10"/>
      <c r="G213" s="78"/>
      <c r="H213" s="78"/>
      <c r="I213" s="78"/>
    </row>
    <row r="214" spans="6:9">
      <c r="F214" s="10"/>
      <c r="G214" s="78"/>
      <c r="H214" s="78"/>
      <c r="I214" s="78"/>
    </row>
    <row r="215" spans="6:9">
      <c r="F215" s="10"/>
      <c r="G215" s="78"/>
      <c r="H215" s="78"/>
      <c r="I215" s="78"/>
    </row>
    <row r="216" spans="6:9">
      <c r="F216" s="10"/>
      <c r="G216" s="78"/>
      <c r="H216" s="78"/>
      <c r="I216" s="78"/>
    </row>
    <row r="217" spans="6:9">
      <c r="F217" s="10"/>
      <c r="G217" s="78"/>
      <c r="H217" s="78"/>
      <c r="I217" s="78"/>
    </row>
    <row r="218" spans="6:9">
      <c r="F218" s="10"/>
      <c r="G218" s="78"/>
      <c r="H218" s="78"/>
      <c r="I218" s="78"/>
    </row>
    <row r="219" spans="6:9">
      <c r="F219" s="10"/>
      <c r="G219" s="78"/>
      <c r="H219" s="78"/>
      <c r="I219" s="78"/>
    </row>
    <row r="220" spans="6:9">
      <c r="F220" s="10"/>
      <c r="G220" s="78"/>
      <c r="H220" s="78"/>
      <c r="I220" s="78"/>
    </row>
    <row r="221" spans="6:9">
      <c r="F221" s="10"/>
      <c r="G221" s="78"/>
      <c r="H221" s="78"/>
      <c r="I221" s="78"/>
    </row>
    <row r="222" spans="6:9">
      <c r="F222" s="10"/>
      <c r="G222" s="78"/>
      <c r="H222" s="78"/>
      <c r="I222" s="78"/>
    </row>
    <row r="223" spans="6:9">
      <c r="F223" s="10"/>
      <c r="G223" s="78"/>
      <c r="H223" s="78"/>
      <c r="I223" s="78"/>
    </row>
    <row r="224" spans="6:9">
      <c r="F224" s="10"/>
      <c r="G224" s="78"/>
      <c r="H224" s="78"/>
      <c r="I224" s="78"/>
    </row>
    <row r="225" spans="6:9">
      <c r="F225" s="10"/>
      <c r="G225" s="78"/>
      <c r="H225" s="78"/>
      <c r="I225" s="78"/>
    </row>
    <row r="226" spans="6:9">
      <c r="F226" s="10"/>
      <c r="G226" s="78"/>
      <c r="H226" s="78"/>
      <c r="I226" s="78"/>
    </row>
    <row r="227" spans="6:9">
      <c r="F227" s="10"/>
      <c r="G227" s="78"/>
      <c r="H227" s="78"/>
      <c r="I227" s="78"/>
    </row>
    <row r="228" spans="6:9">
      <c r="F228" s="10"/>
      <c r="G228" s="78"/>
      <c r="H228" s="78"/>
      <c r="I228" s="78"/>
    </row>
    <row r="229" spans="6:9">
      <c r="F229" s="10"/>
      <c r="G229" s="78"/>
      <c r="H229" s="78"/>
      <c r="I229" s="78"/>
    </row>
    <row r="230" spans="6:9">
      <c r="F230" s="10"/>
      <c r="G230" s="78"/>
      <c r="H230" s="78"/>
      <c r="I230" s="78"/>
    </row>
    <row r="231" spans="6:9">
      <c r="F231" s="10"/>
      <c r="G231" s="78"/>
      <c r="H231" s="78"/>
      <c r="I231" s="78"/>
    </row>
    <row r="232" spans="6:9">
      <c r="F232" s="10"/>
      <c r="G232" s="78"/>
      <c r="H232" s="78"/>
      <c r="I232" s="78"/>
    </row>
    <row r="233" spans="6:9">
      <c r="F233" s="10"/>
      <c r="G233" s="78"/>
      <c r="H233" s="78"/>
      <c r="I233" s="78"/>
    </row>
    <row r="234" spans="6:9">
      <c r="F234" s="10"/>
      <c r="G234" s="78"/>
      <c r="H234" s="78"/>
      <c r="I234" s="78"/>
    </row>
    <row r="235" spans="6:9">
      <c r="F235" s="10"/>
      <c r="G235" s="78"/>
      <c r="H235" s="78"/>
      <c r="I235" s="78"/>
    </row>
    <row r="236" spans="6:9">
      <c r="F236" s="10"/>
      <c r="G236" s="78"/>
      <c r="H236" s="78"/>
      <c r="I236" s="78"/>
    </row>
    <row r="237" spans="6:9">
      <c r="F237" s="10"/>
      <c r="G237" s="78"/>
      <c r="H237" s="78"/>
      <c r="I237" s="78"/>
    </row>
    <row r="238" spans="6:9">
      <c r="F238" s="10"/>
      <c r="G238" s="78"/>
      <c r="H238" s="78"/>
      <c r="I238" s="78"/>
    </row>
    <row r="239" spans="6:9">
      <c r="F239" s="10"/>
      <c r="G239" s="78"/>
      <c r="H239" s="78"/>
      <c r="I239" s="78"/>
    </row>
    <row r="240" spans="6:9">
      <c r="F240" s="10"/>
      <c r="G240" s="78"/>
      <c r="H240" s="78"/>
      <c r="I240" s="78"/>
    </row>
    <row r="241" spans="6:9">
      <c r="F241" s="10"/>
      <c r="G241" s="78"/>
      <c r="H241" s="78"/>
      <c r="I241" s="78"/>
    </row>
    <row r="242" spans="6:9">
      <c r="F242" s="10"/>
      <c r="G242" s="78"/>
      <c r="H242" s="78"/>
      <c r="I242" s="78"/>
    </row>
    <row r="243" spans="6:9">
      <c r="F243" s="10"/>
      <c r="G243" s="78"/>
      <c r="H243" s="78"/>
      <c r="I243" s="78"/>
    </row>
    <row r="244" spans="6:9">
      <c r="F244" s="10"/>
      <c r="G244" s="78"/>
      <c r="H244" s="78"/>
      <c r="I244" s="78"/>
    </row>
    <row r="245" spans="6:9">
      <c r="F245" s="10"/>
      <c r="G245" s="78"/>
      <c r="H245" s="78"/>
      <c r="I245" s="78"/>
    </row>
    <row r="246" spans="6:9">
      <c r="F246" s="10"/>
      <c r="G246" s="78"/>
      <c r="H246" s="78"/>
      <c r="I246" s="78"/>
    </row>
    <row r="247" spans="6:9">
      <c r="F247" s="10"/>
      <c r="G247" s="78"/>
      <c r="H247" s="78"/>
      <c r="I247" s="78"/>
    </row>
    <row r="248" spans="6:9">
      <c r="F248" s="10"/>
      <c r="G248" s="78"/>
      <c r="H248" s="78"/>
      <c r="I248" s="78"/>
    </row>
    <row r="249" spans="6:9">
      <c r="F249" s="10"/>
      <c r="G249" s="78"/>
      <c r="H249" s="78"/>
      <c r="I249" s="78"/>
    </row>
    <row r="250" spans="6:9">
      <c r="F250" s="10"/>
      <c r="G250" s="78"/>
      <c r="H250" s="78"/>
      <c r="I250" s="78"/>
    </row>
    <row r="251" spans="6:9">
      <c r="F251" s="10"/>
      <c r="G251" s="78"/>
      <c r="H251" s="78"/>
      <c r="I251" s="78"/>
    </row>
    <row r="252" spans="6:9">
      <c r="F252" s="10"/>
      <c r="G252" s="78"/>
      <c r="H252" s="78"/>
      <c r="I252" s="78"/>
    </row>
    <row r="253" spans="6:9">
      <c r="F253" s="10"/>
      <c r="G253" s="78"/>
      <c r="H253" s="78"/>
      <c r="I253" s="78"/>
    </row>
    <row r="254" spans="6:9">
      <c r="F254" s="10"/>
      <c r="G254" s="78"/>
      <c r="H254" s="78"/>
      <c r="I254" s="78"/>
    </row>
    <row r="255" spans="6:9">
      <c r="F255" s="10"/>
      <c r="G255" s="78"/>
      <c r="H255" s="78"/>
      <c r="I255" s="78"/>
    </row>
    <row r="256" spans="6:9">
      <c r="F256" s="10"/>
      <c r="G256" s="78"/>
      <c r="H256" s="78"/>
      <c r="I256" s="78"/>
    </row>
    <row r="257" spans="6:9">
      <c r="F257" s="10"/>
      <c r="G257" s="78"/>
      <c r="H257" s="78"/>
      <c r="I257" s="78"/>
    </row>
    <row r="258" spans="6:9">
      <c r="F258" s="10"/>
      <c r="G258" s="78"/>
      <c r="H258" s="78"/>
      <c r="I258" s="78"/>
    </row>
    <row r="259" spans="6:9">
      <c r="F259" s="10"/>
      <c r="G259" s="78"/>
      <c r="H259" s="78"/>
      <c r="I259" s="78"/>
    </row>
    <row r="260" spans="6:9">
      <c r="F260" s="10"/>
      <c r="G260" s="78"/>
      <c r="H260" s="78"/>
      <c r="I260" s="78"/>
    </row>
    <row r="261" spans="6:9">
      <c r="F261" s="10"/>
      <c r="G261" s="78"/>
      <c r="H261" s="78"/>
      <c r="I261" s="78"/>
    </row>
    <row r="262" spans="6:9">
      <c r="F262" s="10"/>
      <c r="G262" s="78"/>
      <c r="H262" s="78"/>
      <c r="I262" s="78"/>
    </row>
    <row r="263" spans="6:9">
      <c r="F263" s="10"/>
      <c r="G263" s="78"/>
      <c r="H263" s="78"/>
      <c r="I263" s="78"/>
    </row>
    <row r="264" spans="6:9">
      <c r="F264" s="10"/>
      <c r="G264" s="78"/>
      <c r="H264" s="78"/>
      <c r="I264" s="78"/>
    </row>
    <row r="265" spans="6:9">
      <c r="F265" s="10"/>
      <c r="G265" s="78"/>
      <c r="H265" s="78"/>
      <c r="I265" s="78"/>
    </row>
    <row r="266" spans="6:9">
      <c r="F266" s="10"/>
      <c r="G266" s="78"/>
      <c r="H266" s="78"/>
      <c r="I266" s="78"/>
    </row>
    <row r="267" spans="6:9">
      <c r="F267" s="10"/>
      <c r="G267" s="78"/>
      <c r="H267" s="78"/>
      <c r="I267" s="78"/>
    </row>
    <row r="268" spans="6:9">
      <c r="F268" s="10"/>
      <c r="G268" s="78"/>
      <c r="H268" s="78"/>
      <c r="I268" s="78"/>
    </row>
    <row r="269" spans="6:9">
      <c r="F269" s="10"/>
      <c r="G269" s="78"/>
      <c r="H269" s="78"/>
      <c r="I269" s="78"/>
    </row>
    <row r="270" spans="6:9">
      <c r="F270" s="10"/>
      <c r="G270" s="78"/>
      <c r="H270" s="78"/>
      <c r="I270" s="78"/>
    </row>
    <row r="271" spans="6:9">
      <c r="F271" s="10"/>
      <c r="G271" s="78"/>
      <c r="H271" s="78"/>
      <c r="I271" s="78"/>
    </row>
    <row r="272" spans="6:9">
      <c r="F272" s="10"/>
      <c r="G272" s="78"/>
      <c r="H272" s="78"/>
      <c r="I272" s="78"/>
    </row>
    <row r="273" spans="6:9">
      <c r="F273" s="10"/>
      <c r="G273" s="78"/>
      <c r="H273" s="78"/>
      <c r="I273" s="78"/>
    </row>
    <row r="274" spans="6:9">
      <c r="F274" s="10"/>
      <c r="G274" s="78"/>
      <c r="H274" s="78"/>
      <c r="I274" s="78"/>
    </row>
    <row r="275" spans="6:9">
      <c r="F275" s="10"/>
      <c r="G275" s="78"/>
      <c r="H275" s="78"/>
      <c r="I275" s="78"/>
    </row>
    <row r="276" spans="6:9">
      <c r="F276" s="10"/>
      <c r="G276" s="78"/>
      <c r="H276" s="78"/>
      <c r="I276" s="78"/>
    </row>
    <row r="277" spans="6:9">
      <c r="F277" s="10"/>
      <c r="G277" s="78"/>
      <c r="H277" s="78"/>
      <c r="I277" s="78"/>
    </row>
    <row r="278" spans="6:9">
      <c r="F278" s="10"/>
      <c r="G278" s="78"/>
      <c r="H278" s="78"/>
      <c r="I278" s="78"/>
    </row>
    <row r="279" spans="6:9">
      <c r="F279" s="10"/>
      <c r="G279" s="78"/>
      <c r="H279" s="78"/>
      <c r="I279" s="78"/>
    </row>
    <row r="280" spans="6:9">
      <c r="F280" s="10"/>
      <c r="G280" s="78"/>
      <c r="H280" s="78"/>
      <c r="I280" s="78"/>
    </row>
    <row r="281" spans="6:9">
      <c r="F281" s="10"/>
      <c r="G281" s="78"/>
      <c r="H281" s="78"/>
      <c r="I281" s="78"/>
    </row>
    <row r="282" spans="6:9">
      <c r="F282" s="10"/>
      <c r="G282" s="78"/>
      <c r="H282" s="78"/>
      <c r="I282" s="78"/>
    </row>
    <row r="283" spans="6:9">
      <c r="F283" s="10"/>
      <c r="G283" s="78"/>
      <c r="H283" s="78"/>
      <c r="I283" s="78"/>
    </row>
    <row r="284" spans="6:9">
      <c r="F284" s="10"/>
      <c r="G284" s="78"/>
      <c r="H284" s="78"/>
      <c r="I284" s="78"/>
    </row>
    <row r="285" spans="6:9">
      <c r="F285" s="10"/>
      <c r="G285" s="78"/>
      <c r="H285" s="78"/>
      <c r="I285" s="78"/>
    </row>
    <row r="286" spans="6:9">
      <c r="F286" s="10"/>
      <c r="G286" s="78"/>
      <c r="H286" s="78"/>
      <c r="I286" s="78"/>
    </row>
    <row r="287" spans="6:9">
      <c r="F287" s="10"/>
      <c r="G287" s="78"/>
      <c r="H287" s="78"/>
      <c r="I287" s="78"/>
    </row>
    <row r="288" spans="6:9">
      <c r="F288" s="10"/>
      <c r="G288" s="78"/>
      <c r="H288" s="78"/>
      <c r="I288" s="78"/>
    </row>
    <row r="289" spans="6:9">
      <c r="F289" s="10"/>
      <c r="G289" s="78"/>
      <c r="H289" s="78"/>
      <c r="I289" s="78"/>
    </row>
    <row r="290" spans="6:9">
      <c r="F290" s="10"/>
      <c r="G290" s="78"/>
      <c r="H290" s="78"/>
      <c r="I290" s="78"/>
    </row>
    <row r="291" spans="6:9">
      <c r="F291" s="10"/>
      <c r="G291" s="78"/>
      <c r="H291" s="78"/>
      <c r="I291" s="78"/>
    </row>
    <row r="292" spans="6:9">
      <c r="F292" s="10"/>
      <c r="G292" s="78"/>
      <c r="H292" s="78"/>
      <c r="I292" s="78"/>
    </row>
    <row r="293" spans="6:9">
      <c r="F293" s="10"/>
      <c r="G293" s="78"/>
      <c r="H293" s="78"/>
      <c r="I293" s="78"/>
    </row>
    <row r="294" spans="6:9">
      <c r="F294" s="10"/>
      <c r="G294" s="78"/>
      <c r="H294" s="78"/>
      <c r="I294" s="78"/>
    </row>
    <row r="295" spans="6:9">
      <c r="F295" s="10"/>
      <c r="G295" s="78"/>
      <c r="H295" s="78"/>
      <c r="I295" s="78"/>
    </row>
    <row r="296" spans="6:9">
      <c r="F296" s="10"/>
      <c r="G296" s="78"/>
      <c r="H296" s="78"/>
      <c r="I296" s="78"/>
    </row>
    <row r="297" spans="6:9">
      <c r="F297" s="10"/>
      <c r="G297" s="78"/>
      <c r="H297" s="78"/>
      <c r="I297" s="78"/>
    </row>
    <row r="298" spans="6:9">
      <c r="F298" s="10"/>
      <c r="G298" s="78"/>
      <c r="H298" s="78"/>
      <c r="I298" s="78"/>
    </row>
    <row r="299" spans="6:9">
      <c r="F299" s="10"/>
      <c r="G299" s="78"/>
      <c r="H299" s="78"/>
      <c r="I299" s="78"/>
    </row>
    <row r="300" spans="6:9">
      <c r="F300" s="10"/>
      <c r="G300" s="78"/>
      <c r="H300" s="78"/>
      <c r="I300" s="78"/>
    </row>
    <row r="301" spans="6:9">
      <c r="F301" s="10"/>
      <c r="G301" s="78"/>
      <c r="H301" s="78"/>
      <c r="I301" s="78"/>
    </row>
    <row r="302" spans="6:9">
      <c r="F302" s="10"/>
      <c r="G302" s="78"/>
      <c r="H302" s="78"/>
      <c r="I302" s="78"/>
    </row>
    <row r="303" spans="6:9">
      <c r="F303" s="10"/>
      <c r="G303" s="78"/>
      <c r="H303" s="78"/>
      <c r="I303" s="78"/>
    </row>
    <row r="304" spans="6:9">
      <c r="F304" s="10"/>
      <c r="G304" s="78"/>
      <c r="H304" s="78"/>
      <c r="I304" s="78"/>
    </row>
    <row r="305" spans="6:9">
      <c r="F305" s="10"/>
      <c r="G305" s="78"/>
      <c r="H305" s="78"/>
      <c r="I305" s="78"/>
    </row>
    <row r="306" spans="6:9">
      <c r="F306" s="10"/>
      <c r="G306" s="78"/>
      <c r="H306" s="78"/>
      <c r="I306" s="78"/>
    </row>
    <row r="307" spans="6:9">
      <c r="F307" s="10"/>
      <c r="G307" s="78"/>
      <c r="H307" s="78"/>
      <c r="I307" s="78"/>
    </row>
    <row r="308" spans="6:9">
      <c r="F308" s="10"/>
      <c r="G308" s="78"/>
      <c r="H308" s="78"/>
      <c r="I308" s="78"/>
    </row>
    <row r="309" spans="6:9">
      <c r="F309" s="10"/>
      <c r="G309" s="78"/>
      <c r="H309" s="78"/>
      <c r="I309" s="78"/>
    </row>
    <row r="310" spans="6:9">
      <c r="F310" s="10"/>
      <c r="G310" s="78"/>
      <c r="H310" s="78"/>
      <c r="I310" s="78"/>
    </row>
    <row r="311" spans="6:9">
      <c r="F311" s="10"/>
      <c r="G311" s="78"/>
      <c r="H311" s="78"/>
      <c r="I311" s="78"/>
    </row>
    <row r="312" spans="6:9">
      <c r="F312" s="10"/>
      <c r="G312" s="78"/>
      <c r="H312" s="78"/>
      <c r="I312" s="78"/>
    </row>
    <row r="313" spans="6:9">
      <c r="F313" s="10"/>
      <c r="G313" s="78"/>
      <c r="H313" s="78"/>
      <c r="I313" s="78"/>
    </row>
    <row r="314" spans="6:9">
      <c r="F314" s="10"/>
      <c r="G314" s="78"/>
      <c r="H314" s="78"/>
      <c r="I314" s="78"/>
    </row>
    <row r="315" spans="6:9">
      <c r="F315" s="10"/>
      <c r="G315" s="78"/>
      <c r="H315" s="78"/>
      <c r="I315" s="78"/>
    </row>
    <row r="316" spans="6:9">
      <c r="F316" s="10"/>
      <c r="G316" s="78"/>
      <c r="H316" s="78"/>
      <c r="I316" s="78"/>
    </row>
    <row r="317" spans="6:9">
      <c r="F317" s="10"/>
      <c r="G317" s="78"/>
      <c r="H317" s="78"/>
      <c r="I317" s="78"/>
    </row>
    <row r="318" spans="6:9">
      <c r="F318" s="10"/>
      <c r="G318" s="78"/>
      <c r="H318" s="78"/>
      <c r="I318" s="78"/>
    </row>
    <row r="319" spans="6:9">
      <c r="F319" s="10"/>
      <c r="G319" s="78"/>
      <c r="H319" s="78"/>
      <c r="I319" s="78"/>
    </row>
    <row r="320" spans="6:9">
      <c r="F320" s="10"/>
      <c r="G320" s="78"/>
      <c r="H320" s="78"/>
      <c r="I320" s="78"/>
    </row>
    <row r="321" spans="6:9">
      <c r="F321" s="10"/>
      <c r="G321" s="78"/>
      <c r="H321" s="78"/>
      <c r="I321" s="78"/>
    </row>
    <row r="322" spans="6:9">
      <c r="F322" s="10"/>
      <c r="G322" s="78"/>
      <c r="H322" s="78"/>
      <c r="I322" s="78"/>
    </row>
    <row r="323" spans="6:9">
      <c r="F323" s="10"/>
      <c r="G323" s="78"/>
      <c r="H323" s="78"/>
      <c r="I323" s="78"/>
    </row>
  </sheetData>
  <autoFilter ref="A8:Q8" xr:uid="{00000000-0001-0000-0400-000000000000}"/>
  <mergeCells count="22">
    <mergeCell ref="C87:E88"/>
    <mergeCell ref="C89:E89"/>
    <mergeCell ref="P81:Q81"/>
    <mergeCell ref="M82:Q82"/>
    <mergeCell ref="B81:B83"/>
    <mergeCell ref="C83:D83"/>
    <mergeCell ref="C82:D82"/>
    <mergeCell ref="C81:D81"/>
    <mergeCell ref="F89:H89"/>
    <mergeCell ref="B84:E84"/>
    <mergeCell ref="B79:B80"/>
    <mergeCell ref="L79:L80"/>
    <mergeCell ref="Q9:Q23"/>
    <mergeCell ref="Q24:Q42"/>
    <mergeCell ref="Q43:Q77"/>
    <mergeCell ref="B9:B23"/>
    <mergeCell ref="B24:B42"/>
    <mergeCell ref="B43:B77"/>
    <mergeCell ref="L9:L23"/>
    <mergeCell ref="L24:L42"/>
    <mergeCell ref="L43:L77"/>
    <mergeCell ref="Q79:Q80"/>
  </mergeCells>
  <phoneticPr fontId="12" type="noConversion"/>
  <conditionalFormatting sqref="F9:J80">
    <cfRule type="cellIs" dxfId="8" priority="132" operator="equal">
      <formula>"N/A"</formula>
    </cfRule>
    <cfRule type="cellIs" dxfId="7" priority="133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3" fitToWidth="0" orientation="portrait" r:id="rId1"/>
  <headerFooter scaleWithDoc="0">
    <oddFooter>&amp;C&amp;P/&amp;N&amp;R&amp;G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23"/>
  <sheetViews>
    <sheetView showWhiteSpace="0" view="pageBreakPreview" topLeftCell="B1" zoomScale="85" zoomScaleNormal="70" zoomScaleSheetLayoutView="85" zoomScalePageLayoutView="70" workbookViewId="0">
      <selection activeCell="B1" sqref="B1"/>
    </sheetView>
  </sheetViews>
  <sheetFormatPr defaultColWidth="9" defaultRowHeight="17.399999999999999"/>
  <cols>
    <col min="1" max="1" width="6.796875" style="8" hidden="1" customWidth="1"/>
    <col min="2" max="2" width="21.19921875" style="8" customWidth="1"/>
    <col min="3" max="3" width="8.19921875" style="8" bestFit="1" customWidth="1"/>
    <col min="4" max="4" width="50.09765625" style="8" bestFit="1" customWidth="1"/>
    <col min="5" max="5" width="6.59765625" style="8" customWidth="1"/>
    <col min="6" max="6" width="14.19921875" style="8" customWidth="1"/>
    <col min="7" max="8" width="14.69921875" style="54" customWidth="1"/>
    <col min="9" max="9" width="15.19921875" style="54" customWidth="1"/>
    <col min="10" max="10" width="2.69921875" style="8" hidden="1" customWidth="1"/>
    <col min="11" max="11" width="11.296875" style="8" customWidth="1"/>
    <col min="12" max="14" width="9" style="8" customWidth="1"/>
    <col min="15" max="16" width="14.796875" style="8" customWidth="1"/>
    <col min="17" max="16384" width="9" style="8"/>
  </cols>
  <sheetData>
    <row r="1" spans="1:17" s="54" customFormat="1" ht="21">
      <c r="B1" s="88" t="s">
        <v>298</v>
      </c>
      <c r="C1" s="77"/>
      <c r="D1" s="77"/>
      <c r="E1" s="77"/>
      <c r="F1" s="77"/>
      <c r="G1" s="77"/>
      <c r="H1" s="77"/>
      <c r="I1" s="77"/>
    </row>
    <row r="2" spans="1:17" s="54" customFormat="1"/>
    <row r="3" spans="1:17">
      <c r="B3" s="63"/>
      <c r="C3" s="64"/>
      <c r="D3" s="64"/>
      <c r="E3" s="67" t="s">
        <v>8</v>
      </c>
      <c r="F3" s="115">
        <v>1</v>
      </c>
      <c r="G3" s="115">
        <v>2</v>
      </c>
      <c r="H3" s="115">
        <v>3</v>
      </c>
      <c r="I3" s="115">
        <v>4</v>
      </c>
      <c r="J3" s="79"/>
    </row>
    <row r="4" spans="1:17">
      <c r="B4" s="65" t="s">
        <v>163</v>
      </c>
      <c r="C4" s="66" t="e">
        <f ca="1">F89</f>
        <v>#DIV/0!</v>
      </c>
      <c r="D4" s="62"/>
      <c r="E4" s="100" t="s">
        <v>319</v>
      </c>
      <c r="F4" s="68" t="str">
        <f ca="1">INDIRECT(ADDRESS((F$3-1)+4,2,4,TRUE,"1. 진단대상"))</f>
        <v>DDGLBLETWEB01</v>
      </c>
      <c r="G4" s="68" t="str">
        <f t="shared" ref="G4:I4" ca="1" si="0">INDIRECT(ADDRESS((G$3-1)+4,2,4,TRUE,"1. 진단대상"))</f>
        <v>DSGLBLETDBS01</v>
      </c>
      <c r="H4" s="68" t="str">
        <f t="shared" ca="1" si="0"/>
        <v>DSGLBLETWAS01</v>
      </c>
      <c r="I4" s="68" t="str">
        <f t="shared" ca="1" si="0"/>
        <v>DSGLBLETWEB01</v>
      </c>
      <c r="J4" s="79"/>
    </row>
    <row r="5" spans="1:17">
      <c r="B5" s="65"/>
      <c r="C5" s="66"/>
      <c r="D5" s="69"/>
      <c r="E5" s="70" t="s">
        <v>320</v>
      </c>
      <c r="F5" s="68" t="str">
        <f ca="1">INDIRECT(ADDRESS((F$3-1)+4,3,4,TRUE,"1. 진단대상"))</f>
        <v>124.243.74.192</v>
      </c>
      <c r="G5" s="68" t="str">
        <f t="shared" ref="G5:I5" ca="1" si="1">INDIRECT(ADDRESS((G$3-1)+4,3,4,TRUE,"1. 진단대상"))</f>
        <v>10.134.254.11</v>
      </c>
      <c r="H5" s="68" t="str">
        <f t="shared" ca="1" si="1"/>
        <v>10.134.254.139</v>
      </c>
      <c r="I5" s="68" t="str">
        <f t="shared" ca="1" si="1"/>
        <v>10.134.254.144</v>
      </c>
      <c r="J5" s="78"/>
    </row>
    <row r="6" spans="1:17">
      <c r="B6" s="71"/>
      <c r="C6" s="69"/>
      <c r="D6" s="69"/>
      <c r="E6" s="70" t="s">
        <v>321</v>
      </c>
      <c r="F6" s="68" t="str">
        <f ca="1">INDIRECT(ADDRESS((F$3-1)+4,4,4,TRUE,"1. 진단대상"))</f>
        <v>Red Hat Enterprise Linux 9.5</v>
      </c>
      <c r="G6" s="68" t="str">
        <f t="shared" ref="G6:I6" ca="1" si="2">INDIRECT(ADDRESS((G$3-1)+4,4,4,TRUE,"1. 진단대상"))</f>
        <v>Red Hat Enterprise Linux 9.5</v>
      </c>
      <c r="H6" s="68" t="str">
        <f t="shared" ca="1" si="2"/>
        <v>Red Hat Enterprise Linux 9.5</v>
      </c>
      <c r="I6" s="68" t="str">
        <f t="shared" ca="1" si="2"/>
        <v>Red Hat Enterprise Linux 9.5</v>
      </c>
      <c r="J6" s="78"/>
    </row>
    <row r="7" spans="1:17">
      <c r="B7" s="71"/>
      <c r="C7" s="69"/>
      <c r="D7" s="69"/>
      <c r="E7" s="70" t="s">
        <v>164</v>
      </c>
      <c r="F7" s="68" t="str">
        <f ca="1">INDIRECT(ADDRESS((F$3-1)+4,5,4,TRUE,"1. 진단대상"))</f>
        <v>-</v>
      </c>
      <c r="G7" s="68" t="str">
        <f t="shared" ref="G7:I7" ca="1" si="3">INDIRECT(ADDRESS((G$3-1)+4,5,4,TRUE,"1. 진단대상"))</f>
        <v>-</v>
      </c>
      <c r="H7" s="68" t="str">
        <f t="shared" ca="1" si="3"/>
        <v>-</v>
      </c>
      <c r="I7" s="68" t="str">
        <f t="shared" ca="1" si="3"/>
        <v>-</v>
      </c>
      <c r="J7" s="78"/>
    </row>
    <row r="8" spans="1:17">
      <c r="B8" s="60" t="s">
        <v>296</v>
      </c>
      <c r="C8" s="72" t="s">
        <v>4</v>
      </c>
      <c r="D8" s="72" t="s">
        <v>5</v>
      </c>
      <c r="E8" s="72" t="s">
        <v>6</v>
      </c>
      <c r="F8" s="73" t="s">
        <v>7</v>
      </c>
      <c r="G8" s="73" t="s">
        <v>7</v>
      </c>
      <c r="H8" s="73" t="s">
        <v>7</v>
      </c>
      <c r="I8" s="73" t="s">
        <v>7</v>
      </c>
      <c r="J8" s="80"/>
      <c r="K8" s="13"/>
      <c r="L8" s="121" t="s">
        <v>3</v>
      </c>
      <c r="M8" s="122" t="s">
        <v>14</v>
      </c>
      <c r="N8" s="122" t="s">
        <v>16</v>
      </c>
      <c r="O8" s="122" t="s">
        <v>17</v>
      </c>
      <c r="P8" s="123" t="s">
        <v>24</v>
      </c>
      <c r="Q8" s="123" t="s">
        <v>25</v>
      </c>
    </row>
    <row r="9" spans="1:17">
      <c r="A9" s="8">
        <v>1</v>
      </c>
      <c r="B9" s="144" t="s">
        <v>47</v>
      </c>
      <c r="C9" s="41" t="s">
        <v>54</v>
      </c>
      <c r="D9" s="42" t="s">
        <v>55</v>
      </c>
      <c r="E9" s="43" t="s">
        <v>290</v>
      </c>
      <c r="F9" s="9">
        <f ca="1">INDIRECT(ADDRESS((F$3-1)*72+$A9+3,12,4,TRUE,"4. 진단결과 상세"))</f>
        <v>0</v>
      </c>
      <c r="G9" s="9">
        <f t="shared" ref="G9:I9" ca="1" si="4">INDIRECT(ADDRESS((G$3-1)*72+$A9+3,12,4,TRUE,"4. 진단결과 상세"))</f>
        <v>0</v>
      </c>
      <c r="H9" s="9">
        <f t="shared" ca="1" si="4"/>
        <v>0</v>
      </c>
      <c r="I9" s="9">
        <f t="shared" ca="1" si="4"/>
        <v>0</v>
      </c>
      <c r="J9" s="80"/>
      <c r="K9" s="130">
        <f t="shared" ref="K9:K40" si="5">IF(E9="상",3, IF(E9="중",2, IF(E9="하",1)))</f>
        <v>3</v>
      </c>
      <c r="L9" s="172" t="s">
        <v>9</v>
      </c>
      <c r="M9" s="124">
        <f t="shared" ref="M9:M40" ca="1" si="6">COUNTIF($F9:$I9,"양호")</f>
        <v>0</v>
      </c>
      <c r="N9" s="124">
        <f t="shared" ref="N9:N40" ca="1" si="7">COUNTIF($F9:$I9,"취약")</f>
        <v>0</v>
      </c>
      <c r="O9" s="124">
        <f t="shared" ref="O9:O40" ca="1" si="8">COUNTIF($F9:$I9,"N/A")</f>
        <v>0</v>
      </c>
      <c r="P9" s="125" t="str">
        <f ca="1">IF((SUM($M9:$N9))=0,"N/A", $M9/SUM($M9:$N9))</f>
        <v>N/A</v>
      </c>
      <c r="Q9" s="175" t="str">
        <f ca="1">IF((SUM(M9:N23))=0,"N/A", SUMPRODUCT(M9:M23,K9:K23)/SUMPRODUCT((M9:M23+N9:N23),K9:K23))</f>
        <v>N/A</v>
      </c>
    </row>
    <row r="10" spans="1:17">
      <c r="A10" s="8">
        <v>2</v>
      </c>
      <c r="B10" s="145"/>
      <c r="C10" s="41" t="s">
        <v>56</v>
      </c>
      <c r="D10" s="42" t="s">
        <v>57</v>
      </c>
      <c r="E10" s="43" t="s">
        <v>290</v>
      </c>
      <c r="F10" s="9">
        <f t="shared" ref="F10:I73" ca="1" si="9">INDIRECT(ADDRESS((F$3-1)*72+$A10+3,12,4,TRUE,"4. 진단결과 상세"))</f>
        <v>0</v>
      </c>
      <c r="G10" s="9">
        <f t="shared" ca="1" si="9"/>
        <v>0</v>
      </c>
      <c r="H10" s="9">
        <f t="shared" ca="1" si="9"/>
        <v>0</v>
      </c>
      <c r="I10" s="9">
        <f t="shared" ca="1" si="9"/>
        <v>0</v>
      </c>
      <c r="J10" s="80"/>
      <c r="K10" s="130">
        <f t="shared" si="5"/>
        <v>3</v>
      </c>
      <c r="L10" s="173"/>
      <c r="M10" s="124">
        <f t="shared" ca="1" si="6"/>
        <v>0</v>
      </c>
      <c r="N10" s="124">
        <f t="shared" ca="1" si="7"/>
        <v>0</v>
      </c>
      <c r="O10" s="124">
        <f t="shared" ca="1" si="8"/>
        <v>0</v>
      </c>
      <c r="P10" s="125" t="str">
        <f t="shared" ref="P10:P80" ca="1" si="10">IF((SUM($M10:$N10))=0,"N/A", $M10/SUM($M10:$N10))</f>
        <v>N/A</v>
      </c>
      <c r="Q10" s="176"/>
    </row>
    <row r="11" spans="1:17">
      <c r="A11" s="8">
        <v>3</v>
      </c>
      <c r="B11" s="145"/>
      <c r="C11" s="41" t="s">
        <v>58</v>
      </c>
      <c r="D11" s="42" t="s">
        <v>59</v>
      </c>
      <c r="E11" s="43" t="s">
        <v>290</v>
      </c>
      <c r="F11" s="9">
        <f t="shared" ca="1" si="9"/>
        <v>0</v>
      </c>
      <c r="G11" s="9">
        <f t="shared" ca="1" si="9"/>
        <v>0</v>
      </c>
      <c r="H11" s="9">
        <f t="shared" ca="1" si="9"/>
        <v>0</v>
      </c>
      <c r="I11" s="9">
        <f t="shared" ca="1" si="9"/>
        <v>0</v>
      </c>
      <c r="J11" s="80"/>
      <c r="K11" s="130">
        <f t="shared" si="5"/>
        <v>3</v>
      </c>
      <c r="L11" s="173"/>
      <c r="M11" s="124">
        <f t="shared" ca="1" si="6"/>
        <v>0</v>
      </c>
      <c r="N11" s="124">
        <f t="shared" ca="1" si="7"/>
        <v>0</v>
      </c>
      <c r="O11" s="124">
        <f t="shared" ca="1" si="8"/>
        <v>0</v>
      </c>
      <c r="P11" s="125" t="str">
        <f t="shared" ca="1" si="10"/>
        <v>N/A</v>
      </c>
      <c r="Q11" s="176"/>
    </row>
    <row r="12" spans="1:17">
      <c r="A12" s="8">
        <v>4</v>
      </c>
      <c r="B12" s="145"/>
      <c r="C12" s="41" t="s">
        <v>44</v>
      </c>
      <c r="D12" s="42" t="s">
        <v>60</v>
      </c>
      <c r="E12" s="43" t="s">
        <v>290</v>
      </c>
      <c r="F12" s="9">
        <f t="shared" ca="1" si="9"/>
        <v>0</v>
      </c>
      <c r="G12" s="9">
        <f t="shared" ca="1" si="9"/>
        <v>0</v>
      </c>
      <c r="H12" s="9">
        <f t="shared" ca="1" si="9"/>
        <v>0</v>
      </c>
      <c r="I12" s="9">
        <f t="shared" ca="1" si="9"/>
        <v>0</v>
      </c>
      <c r="J12" s="78"/>
      <c r="K12" s="130">
        <f t="shared" si="5"/>
        <v>3</v>
      </c>
      <c r="L12" s="173"/>
      <c r="M12" s="124">
        <f t="shared" ca="1" si="6"/>
        <v>0</v>
      </c>
      <c r="N12" s="124">
        <f t="shared" ca="1" si="7"/>
        <v>0</v>
      </c>
      <c r="O12" s="124">
        <f t="shared" ca="1" si="8"/>
        <v>0</v>
      </c>
      <c r="P12" s="125" t="str">
        <f t="shared" ca="1" si="10"/>
        <v>N/A</v>
      </c>
      <c r="Q12" s="176"/>
    </row>
    <row r="13" spans="1:17">
      <c r="A13" s="8">
        <v>5</v>
      </c>
      <c r="B13" s="145"/>
      <c r="C13" s="41" t="s">
        <v>281</v>
      </c>
      <c r="D13" s="42" t="s">
        <v>61</v>
      </c>
      <c r="E13" s="43" t="s">
        <v>288</v>
      </c>
      <c r="F13" s="9">
        <f t="shared" ca="1" si="9"/>
        <v>0</v>
      </c>
      <c r="G13" s="9">
        <f t="shared" ca="1" si="9"/>
        <v>0</v>
      </c>
      <c r="H13" s="9">
        <f t="shared" ca="1" si="9"/>
        <v>0</v>
      </c>
      <c r="I13" s="9">
        <f t="shared" ca="1" si="9"/>
        <v>0</v>
      </c>
      <c r="J13" s="80"/>
      <c r="K13" s="130">
        <f t="shared" si="5"/>
        <v>2</v>
      </c>
      <c r="L13" s="173"/>
      <c r="M13" s="124">
        <f t="shared" ca="1" si="6"/>
        <v>0</v>
      </c>
      <c r="N13" s="124">
        <f t="shared" ca="1" si="7"/>
        <v>0</v>
      </c>
      <c r="O13" s="124">
        <f t="shared" ca="1" si="8"/>
        <v>0</v>
      </c>
      <c r="P13" s="125" t="str">
        <f t="shared" ca="1" si="10"/>
        <v>N/A</v>
      </c>
      <c r="Q13" s="176"/>
    </row>
    <row r="14" spans="1:17">
      <c r="A14" s="8">
        <v>6</v>
      </c>
      <c r="B14" s="145"/>
      <c r="C14" s="41" t="s">
        <v>107</v>
      </c>
      <c r="D14" s="42" t="s">
        <v>225</v>
      </c>
      <c r="E14" s="43" t="s">
        <v>289</v>
      </c>
      <c r="F14" s="9">
        <f t="shared" ca="1" si="9"/>
        <v>0</v>
      </c>
      <c r="G14" s="9">
        <f t="shared" ca="1" si="9"/>
        <v>0</v>
      </c>
      <c r="H14" s="9">
        <f t="shared" ca="1" si="9"/>
        <v>0</v>
      </c>
      <c r="I14" s="9">
        <f t="shared" ca="1" si="9"/>
        <v>0</v>
      </c>
      <c r="J14" s="80"/>
      <c r="K14" s="130">
        <f t="shared" si="5"/>
        <v>1</v>
      </c>
      <c r="L14" s="173"/>
      <c r="M14" s="124">
        <f t="shared" ca="1" si="6"/>
        <v>0</v>
      </c>
      <c r="N14" s="124">
        <f t="shared" ca="1" si="7"/>
        <v>0</v>
      </c>
      <c r="O14" s="124">
        <f t="shared" ca="1" si="8"/>
        <v>0</v>
      </c>
      <c r="P14" s="125" t="str">
        <f t="shared" ca="1" si="10"/>
        <v>N/A</v>
      </c>
      <c r="Q14" s="176"/>
    </row>
    <row r="15" spans="1:17">
      <c r="A15" s="8">
        <v>7</v>
      </c>
      <c r="B15" s="145"/>
      <c r="C15" s="41" t="s">
        <v>109</v>
      </c>
      <c r="D15" s="42" t="s">
        <v>226</v>
      </c>
      <c r="E15" s="43" t="s">
        <v>288</v>
      </c>
      <c r="F15" s="9">
        <f t="shared" ca="1" si="9"/>
        <v>0</v>
      </c>
      <c r="G15" s="9">
        <f t="shared" ca="1" si="9"/>
        <v>0</v>
      </c>
      <c r="H15" s="9">
        <f t="shared" ca="1" si="9"/>
        <v>0</v>
      </c>
      <c r="I15" s="9">
        <f t="shared" ca="1" si="9"/>
        <v>0</v>
      </c>
      <c r="J15" s="80"/>
      <c r="K15" s="130">
        <f t="shared" si="5"/>
        <v>2</v>
      </c>
      <c r="L15" s="173"/>
      <c r="M15" s="124">
        <f t="shared" ca="1" si="6"/>
        <v>0</v>
      </c>
      <c r="N15" s="124">
        <f t="shared" ca="1" si="7"/>
        <v>0</v>
      </c>
      <c r="O15" s="124">
        <f t="shared" ca="1" si="8"/>
        <v>0</v>
      </c>
      <c r="P15" s="125" t="str">
        <f t="shared" ca="1" si="10"/>
        <v>N/A</v>
      </c>
      <c r="Q15" s="176"/>
    </row>
    <row r="16" spans="1:17">
      <c r="A16" s="8">
        <v>8</v>
      </c>
      <c r="B16" s="145"/>
      <c r="C16" s="41" t="s">
        <v>111</v>
      </c>
      <c r="D16" s="42" t="s">
        <v>224</v>
      </c>
      <c r="E16" s="43" t="s">
        <v>288</v>
      </c>
      <c r="F16" s="9">
        <f t="shared" ca="1" si="9"/>
        <v>0</v>
      </c>
      <c r="G16" s="9">
        <f t="shared" ca="1" si="9"/>
        <v>0</v>
      </c>
      <c r="H16" s="9">
        <f t="shared" ca="1" si="9"/>
        <v>0</v>
      </c>
      <c r="I16" s="9">
        <f t="shared" ca="1" si="9"/>
        <v>0</v>
      </c>
      <c r="J16" s="80"/>
      <c r="K16" s="130">
        <f t="shared" si="5"/>
        <v>2</v>
      </c>
      <c r="L16" s="173"/>
      <c r="M16" s="124">
        <f t="shared" ca="1" si="6"/>
        <v>0</v>
      </c>
      <c r="N16" s="124">
        <f t="shared" ca="1" si="7"/>
        <v>0</v>
      </c>
      <c r="O16" s="124">
        <f t="shared" ca="1" si="8"/>
        <v>0</v>
      </c>
      <c r="P16" s="125" t="str">
        <f t="shared" ca="1" si="10"/>
        <v>N/A</v>
      </c>
      <c r="Q16" s="176"/>
    </row>
    <row r="17" spans="1:17">
      <c r="A17" s="8">
        <v>9</v>
      </c>
      <c r="B17" s="145"/>
      <c r="C17" s="41" t="s">
        <v>112</v>
      </c>
      <c r="D17" s="42" t="s">
        <v>227</v>
      </c>
      <c r="E17" s="43" t="s">
        <v>288</v>
      </c>
      <c r="F17" s="9">
        <f t="shared" ca="1" si="9"/>
        <v>0</v>
      </c>
      <c r="G17" s="9">
        <f t="shared" ca="1" si="9"/>
        <v>0</v>
      </c>
      <c r="H17" s="9">
        <f t="shared" ca="1" si="9"/>
        <v>0</v>
      </c>
      <c r="I17" s="9">
        <f t="shared" ca="1" si="9"/>
        <v>0</v>
      </c>
      <c r="J17" s="80"/>
      <c r="K17" s="130">
        <f t="shared" si="5"/>
        <v>2</v>
      </c>
      <c r="L17" s="173"/>
      <c r="M17" s="124">
        <f t="shared" ca="1" si="6"/>
        <v>0</v>
      </c>
      <c r="N17" s="124">
        <f t="shared" ca="1" si="7"/>
        <v>0</v>
      </c>
      <c r="O17" s="124">
        <f t="shared" ca="1" si="8"/>
        <v>0</v>
      </c>
      <c r="P17" s="125" t="str">
        <f t="shared" ca="1" si="10"/>
        <v>N/A</v>
      </c>
      <c r="Q17" s="176"/>
    </row>
    <row r="18" spans="1:17">
      <c r="A18" s="8">
        <v>10</v>
      </c>
      <c r="B18" s="145"/>
      <c r="C18" s="41" t="s">
        <v>114</v>
      </c>
      <c r="D18" s="42" t="s">
        <v>228</v>
      </c>
      <c r="E18" s="43" t="s">
        <v>289</v>
      </c>
      <c r="F18" s="9">
        <f t="shared" ca="1" si="9"/>
        <v>0</v>
      </c>
      <c r="G18" s="9">
        <f t="shared" ca="1" si="9"/>
        <v>0</v>
      </c>
      <c r="H18" s="9">
        <f t="shared" ca="1" si="9"/>
        <v>0</v>
      </c>
      <c r="I18" s="9">
        <f t="shared" ca="1" si="9"/>
        <v>0</v>
      </c>
      <c r="J18" s="80"/>
      <c r="K18" s="130">
        <f t="shared" si="5"/>
        <v>1</v>
      </c>
      <c r="L18" s="173"/>
      <c r="M18" s="124">
        <f t="shared" ca="1" si="6"/>
        <v>0</v>
      </c>
      <c r="N18" s="124">
        <f t="shared" ca="1" si="7"/>
        <v>0</v>
      </c>
      <c r="O18" s="124">
        <f t="shared" ca="1" si="8"/>
        <v>0</v>
      </c>
      <c r="P18" s="125" t="str">
        <f t="shared" ca="1" si="10"/>
        <v>N/A</v>
      </c>
      <c r="Q18" s="176"/>
    </row>
    <row r="19" spans="1:17">
      <c r="A19" s="8">
        <v>11</v>
      </c>
      <c r="B19" s="145"/>
      <c r="C19" s="41" t="s">
        <v>115</v>
      </c>
      <c r="D19" s="42" t="s">
        <v>229</v>
      </c>
      <c r="E19" s="43" t="s">
        <v>289</v>
      </c>
      <c r="F19" s="9">
        <f t="shared" ca="1" si="9"/>
        <v>0</v>
      </c>
      <c r="G19" s="9">
        <f t="shared" ca="1" si="9"/>
        <v>0</v>
      </c>
      <c r="H19" s="9">
        <f t="shared" ca="1" si="9"/>
        <v>0</v>
      </c>
      <c r="I19" s="9">
        <f t="shared" ca="1" si="9"/>
        <v>0</v>
      </c>
      <c r="J19" s="80"/>
      <c r="K19" s="130">
        <f t="shared" si="5"/>
        <v>1</v>
      </c>
      <c r="L19" s="173"/>
      <c r="M19" s="124">
        <f t="shared" ca="1" si="6"/>
        <v>0</v>
      </c>
      <c r="N19" s="124">
        <f t="shared" ca="1" si="7"/>
        <v>0</v>
      </c>
      <c r="O19" s="124">
        <f t="shared" ca="1" si="8"/>
        <v>0</v>
      </c>
      <c r="P19" s="125" t="str">
        <f t="shared" ca="1" si="10"/>
        <v>N/A</v>
      </c>
      <c r="Q19" s="176"/>
    </row>
    <row r="20" spans="1:17">
      <c r="A20" s="8">
        <v>12</v>
      </c>
      <c r="B20" s="145"/>
      <c r="C20" s="41" t="s">
        <v>117</v>
      </c>
      <c r="D20" s="42" t="s">
        <v>230</v>
      </c>
      <c r="E20" s="43" t="s">
        <v>289</v>
      </c>
      <c r="F20" s="9">
        <f t="shared" ca="1" si="9"/>
        <v>0</v>
      </c>
      <c r="G20" s="9">
        <f t="shared" ca="1" si="9"/>
        <v>0</v>
      </c>
      <c r="H20" s="9">
        <f t="shared" ca="1" si="9"/>
        <v>0</v>
      </c>
      <c r="I20" s="9">
        <f t="shared" ca="1" si="9"/>
        <v>0</v>
      </c>
      <c r="J20" s="80"/>
      <c r="K20" s="130">
        <f t="shared" si="5"/>
        <v>1</v>
      </c>
      <c r="L20" s="173"/>
      <c r="M20" s="124">
        <f t="shared" ca="1" si="6"/>
        <v>0</v>
      </c>
      <c r="N20" s="124">
        <f t="shared" ca="1" si="7"/>
        <v>0</v>
      </c>
      <c r="O20" s="124">
        <f t="shared" ca="1" si="8"/>
        <v>0</v>
      </c>
      <c r="P20" s="125" t="str">
        <f t="shared" ca="1" si="10"/>
        <v>N/A</v>
      </c>
      <c r="Q20" s="176"/>
    </row>
    <row r="21" spans="1:17">
      <c r="A21" s="8">
        <v>13</v>
      </c>
      <c r="B21" s="145"/>
      <c r="C21" s="41" t="s">
        <v>142</v>
      </c>
      <c r="D21" s="42" t="s">
        <v>66</v>
      </c>
      <c r="E21" s="43" t="s">
        <v>12</v>
      </c>
      <c r="F21" s="9">
        <f t="shared" ca="1" si="9"/>
        <v>0</v>
      </c>
      <c r="G21" s="9">
        <f t="shared" ca="1" si="9"/>
        <v>0</v>
      </c>
      <c r="H21" s="9">
        <f t="shared" ca="1" si="9"/>
        <v>0</v>
      </c>
      <c r="I21" s="9">
        <f t="shared" ca="1" si="9"/>
        <v>0</v>
      </c>
      <c r="J21" s="80"/>
      <c r="K21" s="130">
        <f t="shared" si="5"/>
        <v>2</v>
      </c>
      <c r="L21" s="173"/>
      <c r="M21" s="124">
        <f t="shared" ca="1" si="6"/>
        <v>0</v>
      </c>
      <c r="N21" s="124">
        <f t="shared" ca="1" si="7"/>
        <v>0</v>
      </c>
      <c r="O21" s="124">
        <f t="shared" ca="1" si="8"/>
        <v>0</v>
      </c>
      <c r="P21" s="125" t="str">
        <f t="shared" ca="1" si="10"/>
        <v>N/A</v>
      </c>
      <c r="Q21" s="176"/>
    </row>
    <row r="22" spans="1:17">
      <c r="A22" s="8">
        <v>14</v>
      </c>
      <c r="B22" s="145"/>
      <c r="C22" s="41" t="s">
        <v>143</v>
      </c>
      <c r="D22" s="42" t="s">
        <v>231</v>
      </c>
      <c r="E22" s="43" t="s">
        <v>11</v>
      </c>
      <c r="F22" s="9">
        <f t="shared" ca="1" si="9"/>
        <v>0</v>
      </c>
      <c r="G22" s="9">
        <f t="shared" ca="1" si="9"/>
        <v>0</v>
      </c>
      <c r="H22" s="9">
        <f t="shared" ca="1" si="9"/>
        <v>0</v>
      </c>
      <c r="I22" s="9">
        <f t="shared" ca="1" si="9"/>
        <v>0</v>
      </c>
      <c r="J22" s="80"/>
      <c r="K22" s="130">
        <f t="shared" si="5"/>
        <v>1</v>
      </c>
      <c r="L22" s="173"/>
      <c r="M22" s="124">
        <f t="shared" ca="1" si="6"/>
        <v>0</v>
      </c>
      <c r="N22" s="124">
        <f t="shared" ca="1" si="7"/>
        <v>0</v>
      </c>
      <c r="O22" s="124">
        <f t="shared" ca="1" si="8"/>
        <v>0</v>
      </c>
      <c r="P22" s="125" t="str">
        <f t="shared" ca="1" si="10"/>
        <v>N/A</v>
      </c>
      <c r="Q22" s="176"/>
    </row>
    <row r="23" spans="1:17">
      <c r="A23" s="8">
        <v>15</v>
      </c>
      <c r="B23" s="146"/>
      <c r="C23" s="41" t="s">
        <v>144</v>
      </c>
      <c r="D23" s="42" t="s">
        <v>141</v>
      </c>
      <c r="E23" s="43" t="s">
        <v>11</v>
      </c>
      <c r="F23" s="9">
        <f t="shared" ca="1" si="9"/>
        <v>0</v>
      </c>
      <c r="G23" s="9">
        <f t="shared" ca="1" si="9"/>
        <v>0</v>
      </c>
      <c r="H23" s="9">
        <f t="shared" ca="1" si="9"/>
        <v>0</v>
      </c>
      <c r="I23" s="9">
        <f t="shared" ca="1" si="9"/>
        <v>0</v>
      </c>
      <c r="J23" s="80"/>
      <c r="K23" s="130">
        <f t="shared" si="5"/>
        <v>1</v>
      </c>
      <c r="L23" s="174"/>
      <c r="M23" s="124">
        <f t="shared" ca="1" si="6"/>
        <v>0</v>
      </c>
      <c r="N23" s="124">
        <f t="shared" ca="1" si="7"/>
        <v>0</v>
      </c>
      <c r="O23" s="124">
        <f t="shared" ca="1" si="8"/>
        <v>0</v>
      </c>
      <c r="P23" s="125" t="str">
        <f t="shared" ca="1" si="10"/>
        <v>N/A</v>
      </c>
      <c r="Q23" s="177"/>
    </row>
    <row r="24" spans="1:17" ht="17.55" customHeight="1">
      <c r="A24" s="8">
        <v>16</v>
      </c>
      <c r="B24" s="144" t="s">
        <v>280</v>
      </c>
      <c r="C24" s="41" t="s">
        <v>282</v>
      </c>
      <c r="D24" s="42" t="s">
        <v>68</v>
      </c>
      <c r="E24" s="43" t="s">
        <v>10</v>
      </c>
      <c r="F24" s="9">
        <f t="shared" ca="1" si="9"/>
        <v>0</v>
      </c>
      <c r="G24" s="9">
        <f t="shared" ca="1" si="9"/>
        <v>0</v>
      </c>
      <c r="H24" s="9">
        <f t="shared" ca="1" si="9"/>
        <v>0</v>
      </c>
      <c r="I24" s="9">
        <f t="shared" ca="1" si="9"/>
        <v>0</v>
      </c>
      <c r="J24" s="80"/>
      <c r="K24" s="130">
        <f t="shared" si="5"/>
        <v>3</v>
      </c>
      <c r="L24" s="172" t="s">
        <v>280</v>
      </c>
      <c r="M24" s="124">
        <f t="shared" ca="1" si="6"/>
        <v>0</v>
      </c>
      <c r="N24" s="124">
        <f t="shared" ca="1" si="7"/>
        <v>0</v>
      </c>
      <c r="O24" s="124">
        <f t="shared" ca="1" si="8"/>
        <v>0</v>
      </c>
      <c r="P24" s="125" t="str">
        <f t="shared" ca="1" si="10"/>
        <v>N/A</v>
      </c>
      <c r="Q24" s="175" t="str">
        <f ca="1">IF((SUM($M24:$N42))=0,"N/A", SUMPRODUCT($M24:$M42,$K24:$K42)/SUMPRODUCT(($M24:$M42+$N24:$N42),$K24:$K42))</f>
        <v>N/A</v>
      </c>
    </row>
    <row r="25" spans="1:17">
      <c r="A25" s="8">
        <v>17</v>
      </c>
      <c r="B25" s="145"/>
      <c r="C25" s="41" t="s">
        <v>136</v>
      </c>
      <c r="D25" s="42" t="s">
        <v>70</v>
      </c>
      <c r="E25" s="43" t="s">
        <v>10</v>
      </c>
      <c r="F25" s="9">
        <f t="shared" ca="1" si="9"/>
        <v>0</v>
      </c>
      <c r="G25" s="9">
        <f t="shared" ca="1" si="9"/>
        <v>0</v>
      </c>
      <c r="H25" s="9">
        <f t="shared" ca="1" si="9"/>
        <v>0</v>
      </c>
      <c r="I25" s="9">
        <f t="shared" ca="1" si="9"/>
        <v>0</v>
      </c>
      <c r="J25" s="80"/>
      <c r="K25" s="130">
        <f t="shared" si="5"/>
        <v>3</v>
      </c>
      <c r="L25" s="173"/>
      <c r="M25" s="124">
        <f t="shared" ca="1" si="6"/>
        <v>0</v>
      </c>
      <c r="N25" s="124">
        <f t="shared" ca="1" si="7"/>
        <v>0</v>
      </c>
      <c r="O25" s="124">
        <f t="shared" ca="1" si="8"/>
        <v>0</v>
      </c>
      <c r="P25" s="125" t="str">
        <f t="shared" ca="1" si="10"/>
        <v>N/A</v>
      </c>
      <c r="Q25" s="176"/>
    </row>
    <row r="26" spans="1:17">
      <c r="A26" s="8">
        <v>18</v>
      </c>
      <c r="B26" s="145"/>
      <c r="C26" s="41" t="s">
        <v>62</v>
      </c>
      <c r="D26" s="42" t="s">
        <v>72</v>
      </c>
      <c r="E26" s="43" t="s">
        <v>10</v>
      </c>
      <c r="F26" s="9">
        <f t="shared" ca="1" si="9"/>
        <v>0</v>
      </c>
      <c r="G26" s="9">
        <f t="shared" ca="1" si="9"/>
        <v>0</v>
      </c>
      <c r="H26" s="9">
        <f t="shared" ca="1" si="9"/>
        <v>0</v>
      </c>
      <c r="I26" s="9">
        <f t="shared" ca="1" si="9"/>
        <v>0</v>
      </c>
      <c r="J26" s="80"/>
      <c r="K26" s="130">
        <f t="shared" si="5"/>
        <v>3</v>
      </c>
      <c r="L26" s="173"/>
      <c r="M26" s="124">
        <f t="shared" ca="1" si="6"/>
        <v>0</v>
      </c>
      <c r="N26" s="124">
        <f t="shared" ca="1" si="7"/>
        <v>0</v>
      </c>
      <c r="O26" s="124">
        <f t="shared" ca="1" si="8"/>
        <v>0</v>
      </c>
      <c r="P26" s="125" t="str">
        <f t="shared" ca="1" si="10"/>
        <v>N/A</v>
      </c>
      <c r="Q26" s="176"/>
    </row>
    <row r="27" spans="1:17">
      <c r="A27" s="8">
        <v>19</v>
      </c>
      <c r="B27" s="145"/>
      <c r="C27" s="41" t="s">
        <v>63</v>
      </c>
      <c r="D27" s="42" t="s">
        <v>73</v>
      </c>
      <c r="E27" s="43" t="s">
        <v>10</v>
      </c>
      <c r="F27" s="9">
        <f t="shared" ca="1" si="9"/>
        <v>0</v>
      </c>
      <c r="G27" s="9">
        <f t="shared" ca="1" si="9"/>
        <v>0</v>
      </c>
      <c r="H27" s="9">
        <f t="shared" ca="1" si="9"/>
        <v>0</v>
      </c>
      <c r="I27" s="9">
        <f t="shared" ca="1" si="9"/>
        <v>0</v>
      </c>
      <c r="J27" s="80"/>
      <c r="K27" s="130">
        <f t="shared" si="5"/>
        <v>3</v>
      </c>
      <c r="L27" s="173"/>
      <c r="M27" s="124">
        <f t="shared" ca="1" si="6"/>
        <v>0</v>
      </c>
      <c r="N27" s="124">
        <f t="shared" ca="1" si="7"/>
        <v>0</v>
      </c>
      <c r="O27" s="124">
        <f t="shared" ca="1" si="8"/>
        <v>0</v>
      </c>
      <c r="P27" s="125" t="str">
        <f t="shared" ca="1" si="10"/>
        <v>N/A</v>
      </c>
      <c r="Q27" s="176"/>
    </row>
    <row r="28" spans="1:17">
      <c r="A28" s="8">
        <v>20</v>
      </c>
      <c r="B28" s="145"/>
      <c r="C28" s="41" t="s">
        <v>64</v>
      </c>
      <c r="D28" s="42" t="s">
        <v>75</v>
      </c>
      <c r="E28" s="43" t="s">
        <v>10</v>
      </c>
      <c r="F28" s="9">
        <f t="shared" ca="1" si="9"/>
        <v>0</v>
      </c>
      <c r="G28" s="9">
        <f t="shared" ca="1" si="9"/>
        <v>0</v>
      </c>
      <c r="H28" s="9">
        <f t="shared" ca="1" si="9"/>
        <v>0</v>
      </c>
      <c r="I28" s="9">
        <f t="shared" ca="1" si="9"/>
        <v>0</v>
      </c>
      <c r="J28" s="80"/>
      <c r="K28" s="130">
        <f t="shared" si="5"/>
        <v>3</v>
      </c>
      <c r="L28" s="173"/>
      <c r="M28" s="124">
        <f t="shared" ca="1" si="6"/>
        <v>0</v>
      </c>
      <c r="N28" s="124">
        <f t="shared" ca="1" si="7"/>
        <v>0</v>
      </c>
      <c r="O28" s="124">
        <f t="shared" ca="1" si="8"/>
        <v>0</v>
      </c>
      <c r="P28" s="125" t="str">
        <f t="shared" ca="1" si="10"/>
        <v>N/A</v>
      </c>
      <c r="Q28" s="176"/>
    </row>
    <row r="29" spans="1:17">
      <c r="A29" s="8">
        <v>21</v>
      </c>
      <c r="B29" s="145"/>
      <c r="C29" s="41" t="s">
        <v>137</v>
      </c>
      <c r="D29" s="42" t="s">
        <v>77</v>
      </c>
      <c r="E29" s="43" t="s">
        <v>10</v>
      </c>
      <c r="F29" s="9">
        <f t="shared" ca="1" si="9"/>
        <v>0</v>
      </c>
      <c r="G29" s="9">
        <f t="shared" ca="1" si="9"/>
        <v>0</v>
      </c>
      <c r="H29" s="9">
        <f t="shared" ca="1" si="9"/>
        <v>0</v>
      </c>
      <c r="I29" s="9">
        <f t="shared" ca="1" si="9"/>
        <v>0</v>
      </c>
      <c r="J29" s="80"/>
      <c r="K29" s="130">
        <f t="shared" si="5"/>
        <v>3</v>
      </c>
      <c r="L29" s="173"/>
      <c r="M29" s="124">
        <f t="shared" ca="1" si="6"/>
        <v>0</v>
      </c>
      <c r="N29" s="124">
        <f t="shared" ca="1" si="7"/>
        <v>0</v>
      </c>
      <c r="O29" s="124">
        <f t="shared" ca="1" si="8"/>
        <v>0</v>
      </c>
      <c r="P29" s="125" t="str">
        <f t="shared" ca="1" si="10"/>
        <v>N/A</v>
      </c>
      <c r="Q29" s="176"/>
    </row>
    <row r="30" spans="1:17">
      <c r="A30" s="8">
        <v>22</v>
      </c>
      <c r="B30" s="145"/>
      <c r="C30" s="41" t="s">
        <v>138</v>
      </c>
      <c r="D30" s="42" t="s">
        <v>79</v>
      </c>
      <c r="E30" s="43" t="s">
        <v>10</v>
      </c>
      <c r="F30" s="9">
        <f t="shared" ca="1" si="9"/>
        <v>0</v>
      </c>
      <c r="G30" s="9">
        <f t="shared" ca="1" si="9"/>
        <v>0</v>
      </c>
      <c r="H30" s="9">
        <f t="shared" ca="1" si="9"/>
        <v>0</v>
      </c>
      <c r="I30" s="9">
        <f t="shared" ca="1" si="9"/>
        <v>0</v>
      </c>
      <c r="J30" s="80"/>
      <c r="K30" s="130">
        <f t="shared" si="5"/>
        <v>3</v>
      </c>
      <c r="L30" s="173"/>
      <c r="M30" s="124">
        <f t="shared" ca="1" si="6"/>
        <v>0</v>
      </c>
      <c r="N30" s="124">
        <f t="shared" ca="1" si="7"/>
        <v>0</v>
      </c>
      <c r="O30" s="124">
        <f t="shared" ca="1" si="8"/>
        <v>0</v>
      </c>
      <c r="P30" s="125" t="str">
        <f t="shared" ca="1" si="10"/>
        <v>N/A</v>
      </c>
      <c r="Q30" s="176"/>
    </row>
    <row r="31" spans="1:17">
      <c r="A31" s="8">
        <v>23</v>
      </c>
      <c r="B31" s="145"/>
      <c r="C31" s="41" t="s">
        <v>139</v>
      </c>
      <c r="D31" s="42" t="s">
        <v>81</v>
      </c>
      <c r="E31" s="43" t="s">
        <v>10</v>
      </c>
      <c r="F31" s="9">
        <f t="shared" ca="1" si="9"/>
        <v>0</v>
      </c>
      <c r="G31" s="9">
        <f t="shared" ca="1" si="9"/>
        <v>0</v>
      </c>
      <c r="H31" s="9">
        <f t="shared" ca="1" si="9"/>
        <v>0</v>
      </c>
      <c r="I31" s="9">
        <f t="shared" ca="1" si="9"/>
        <v>0</v>
      </c>
      <c r="J31" s="80"/>
      <c r="K31" s="130">
        <f t="shared" si="5"/>
        <v>3</v>
      </c>
      <c r="L31" s="173"/>
      <c r="M31" s="124">
        <f t="shared" ca="1" si="6"/>
        <v>0</v>
      </c>
      <c r="N31" s="124">
        <f t="shared" ca="1" si="7"/>
        <v>0</v>
      </c>
      <c r="O31" s="124">
        <f t="shared" ca="1" si="8"/>
        <v>0</v>
      </c>
      <c r="P31" s="125" t="str">
        <f t="shared" ca="1" si="10"/>
        <v>N/A</v>
      </c>
      <c r="Q31" s="176"/>
    </row>
    <row r="32" spans="1:17">
      <c r="A32" s="8">
        <v>24</v>
      </c>
      <c r="B32" s="145"/>
      <c r="C32" s="41" t="s">
        <v>65</v>
      </c>
      <c r="D32" s="42" t="s">
        <v>245</v>
      </c>
      <c r="E32" s="43" t="s">
        <v>10</v>
      </c>
      <c r="F32" s="9">
        <f t="shared" ca="1" si="9"/>
        <v>0</v>
      </c>
      <c r="G32" s="9">
        <f t="shared" ca="1" si="9"/>
        <v>0</v>
      </c>
      <c r="H32" s="9">
        <f t="shared" ca="1" si="9"/>
        <v>0</v>
      </c>
      <c r="I32" s="9">
        <f t="shared" ca="1" si="9"/>
        <v>0</v>
      </c>
      <c r="J32" s="80"/>
      <c r="K32" s="130">
        <f t="shared" si="5"/>
        <v>3</v>
      </c>
      <c r="L32" s="173"/>
      <c r="M32" s="124">
        <f t="shared" ca="1" si="6"/>
        <v>0</v>
      </c>
      <c r="N32" s="124">
        <f t="shared" ca="1" si="7"/>
        <v>0</v>
      </c>
      <c r="O32" s="124">
        <f t="shared" ca="1" si="8"/>
        <v>0</v>
      </c>
      <c r="P32" s="125" t="str">
        <f t="shared" ca="1" si="10"/>
        <v>N/A</v>
      </c>
      <c r="Q32" s="176"/>
    </row>
    <row r="33" spans="1:17">
      <c r="A33" s="8">
        <v>25</v>
      </c>
      <c r="B33" s="145"/>
      <c r="C33" s="41" t="s">
        <v>140</v>
      </c>
      <c r="D33" s="42" t="s">
        <v>244</v>
      </c>
      <c r="E33" s="43" t="s">
        <v>10</v>
      </c>
      <c r="F33" s="9">
        <f t="shared" ca="1" si="9"/>
        <v>0</v>
      </c>
      <c r="G33" s="9">
        <f t="shared" ca="1" si="9"/>
        <v>0</v>
      </c>
      <c r="H33" s="9">
        <f t="shared" ca="1" si="9"/>
        <v>0</v>
      </c>
      <c r="I33" s="9">
        <f t="shared" ca="1" si="9"/>
        <v>0</v>
      </c>
      <c r="J33" s="80"/>
      <c r="K33" s="130">
        <f t="shared" si="5"/>
        <v>3</v>
      </c>
      <c r="L33" s="173"/>
      <c r="M33" s="124">
        <f t="shared" ca="1" si="6"/>
        <v>0</v>
      </c>
      <c r="N33" s="124">
        <f t="shared" ca="1" si="7"/>
        <v>0</v>
      </c>
      <c r="O33" s="124">
        <f t="shared" ca="1" si="8"/>
        <v>0</v>
      </c>
      <c r="P33" s="125" t="str">
        <f t="shared" ca="1" si="10"/>
        <v>N/A</v>
      </c>
      <c r="Q33" s="176"/>
    </row>
    <row r="34" spans="1:17">
      <c r="A34" s="8">
        <v>26</v>
      </c>
      <c r="B34" s="145"/>
      <c r="C34" s="41" t="s">
        <v>154</v>
      </c>
      <c r="D34" s="42" t="s">
        <v>232</v>
      </c>
      <c r="E34" s="43" t="s">
        <v>10</v>
      </c>
      <c r="F34" s="9">
        <f t="shared" ca="1" si="9"/>
        <v>0</v>
      </c>
      <c r="G34" s="9">
        <f t="shared" ca="1" si="9"/>
        <v>0</v>
      </c>
      <c r="H34" s="9">
        <f t="shared" ca="1" si="9"/>
        <v>0</v>
      </c>
      <c r="I34" s="9">
        <f t="shared" ca="1" si="9"/>
        <v>0</v>
      </c>
      <c r="J34" s="80"/>
      <c r="K34" s="130">
        <f t="shared" si="5"/>
        <v>3</v>
      </c>
      <c r="L34" s="173"/>
      <c r="M34" s="124">
        <f t="shared" ca="1" si="6"/>
        <v>0</v>
      </c>
      <c r="N34" s="124">
        <f t="shared" ca="1" si="7"/>
        <v>0</v>
      </c>
      <c r="O34" s="124">
        <f t="shared" ca="1" si="8"/>
        <v>0</v>
      </c>
      <c r="P34" s="125" t="str">
        <f t="shared" ca="1" si="10"/>
        <v>N/A</v>
      </c>
      <c r="Q34" s="176"/>
    </row>
    <row r="35" spans="1:17">
      <c r="A35" s="8">
        <v>27</v>
      </c>
      <c r="B35" s="145"/>
      <c r="C35" s="41" t="s">
        <v>67</v>
      </c>
      <c r="D35" s="42" t="s">
        <v>86</v>
      </c>
      <c r="E35" s="43" t="s">
        <v>10</v>
      </c>
      <c r="F35" s="9">
        <f t="shared" ca="1" si="9"/>
        <v>0</v>
      </c>
      <c r="G35" s="9">
        <f t="shared" ca="1" si="9"/>
        <v>0</v>
      </c>
      <c r="H35" s="9">
        <f t="shared" ca="1" si="9"/>
        <v>0</v>
      </c>
      <c r="I35" s="9">
        <f t="shared" ca="1" si="9"/>
        <v>0</v>
      </c>
      <c r="J35" s="80"/>
      <c r="K35" s="130">
        <f t="shared" si="5"/>
        <v>3</v>
      </c>
      <c r="L35" s="173"/>
      <c r="M35" s="124">
        <f t="shared" ca="1" si="6"/>
        <v>0</v>
      </c>
      <c r="N35" s="124">
        <f t="shared" ca="1" si="7"/>
        <v>0</v>
      </c>
      <c r="O35" s="124">
        <f t="shared" ca="1" si="8"/>
        <v>0</v>
      </c>
      <c r="P35" s="125" t="str">
        <f t="shared" ca="1" si="10"/>
        <v>N/A</v>
      </c>
      <c r="Q35" s="176"/>
    </row>
    <row r="36" spans="1:17">
      <c r="A36" s="8">
        <v>28</v>
      </c>
      <c r="B36" s="145"/>
      <c r="C36" s="41" t="s">
        <v>69</v>
      </c>
      <c r="D36" s="42" t="s">
        <v>246</v>
      </c>
      <c r="E36" s="43" t="s">
        <v>10</v>
      </c>
      <c r="F36" s="9">
        <f t="shared" ca="1" si="9"/>
        <v>0</v>
      </c>
      <c r="G36" s="9">
        <f t="shared" ca="1" si="9"/>
        <v>0</v>
      </c>
      <c r="H36" s="9">
        <f t="shared" ca="1" si="9"/>
        <v>0</v>
      </c>
      <c r="I36" s="9">
        <f t="shared" ca="1" si="9"/>
        <v>0</v>
      </c>
      <c r="J36" s="80"/>
      <c r="K36" s="130">
        <f t="shared" si="5"/>
        <v>3</v>
      </c>
      <c r="L36" s="173"/>
      <c r="M36" s="124">
        <f t="shared" ca="1" si="6"/>
        <v>0</v>
      </c>
      <c r="N36" s="124">
        <f t="shared" ca="1" si="7"/>
        <v>0</v>
      </c>
      <c r="O36" s="124">
        <f t="shared" ca="1" si="8"/>
        <v>0</v>
      </c>
      <c r="P36" s="125" t="str">
        <f t="shared" ca="1" si="10"/>
        <v>N/A</v>
      </c>
      <c r="Q36" s="176"/>
    </row>
    <row r="37" spans="1:17">
      <c r="A37" s="8">
        <v>29</v>
      </c>
      <c r="B37" s="145"/>
      <c r="C37" s="41" t="s">
        <v>71</v>
      </c>
      <c r="D37" s="42" t="s">
        <v>89</v>
      </c>
      <c r="E37" s="43" t="s">
        <v>10</v>
      </c>
      <c r="F37" s="9">
        <f t="shared" ca="1" si="9"/>
        <v>0</v>
      </c>
      <c r="G37" s="9">
        <f t="shared" ca="1" si="9"/>
        <v>0</v>
      </c>
      <c r="H37" s="9">
        <f t="shared" ca="1" si="9"/>
        <v>0</v>
      </c>
      <c r="I37" s="9">
        <f t="shared" ca="1" si="9"/>
        <v>0</v>
      </c>
      <c r="J37" s="80"/>
      <c r="K37" s="130">
        <f t="shared" si="5"/>
        <v>3</v>
      </c>
      <c r="L37" s="173"/>
      <c r="M37" s="124">
        <f t="shared" ca="1" si="6"/>
        <v>0</v>
      </c>
      <c r="N37" s="124">
        <f t="shared" ca="1" si="7"/>
        <v>0</v>
      </c>
      <c r="O37" s="124">
        <f t="shared" ca="1" si="8"/>
        <v>0</v>
      </c>
      <c r="P37" s="125" t="str">
        <f t="shared" ca="1" si="10"/>
        <v>N/A</v>
      </c>
      <c r="Q37" s="176"/>
    </row>
    <row r="38" spans="1:17">
      <c r="A38" s="8">
        <v>30</v>
      </c>
      <c r="B38" s="145"/>
      <c r="C38" s="41" t="s">
        <v>283</v>
      </c>
      <c r="D38" s="42" t="s">
        <v>233</v>
      </c>
      <c r="E38" s="43" t="s">
        <v>11</v>
      </c>
      <c r="F38" s="9">
        <f t="shared" ca="1" si="9"/>
        <v>0</v>
      </c>
      <c r="G38" s="9">
        <f t="shared" ca="1" si="9"/>
        <v>0</v>
      </c>
      <c r="H38" s="9">
        <f t="shared" ca="1" si="9"/>
        <v>0</v>
      </c>
      <c r="I38" s="9">
        <f t="shared" ca="1" si="9"/>
        <v>0</v>
      </c>
      <c r="J38" s="80"/>
      <c r="K38" s="130">
        <f t="shared" si="5"/>
        <v>1</v>
      </c>
      <c r="L38" s="173"/>
      <c r="M38" s="124">
        <f t="shared" ca="1" si="6"/>
        <v>0</v>
      </c>
      <c r="N38" s="124">
        <f t="shared" ca="1" si="7"/>
        <v>0</v>
      </c>
      <c r="O38" s="124">
        <f t="shared" ca="1" si="8"/>
        <v>0</v>
      </c>
      <c r="P38" s="125" t="str">
        <f t="shared" ca="1" si="10"/>
        <v>N/A</v>
      </c>
      <c r="Q38" s="176"/>
    </row>
    <row r="39" spans="1:17">
      <c r="A39" s="8">
        <v>31</v>
      </c>
      <c r="B39" s="145"/>
      <c r="C39" s="41" t="s">
        <v>145</v>
      </c>
      <c r="D39" s="42" t="s">
        <v>92</v>
      </c>
      <c r="E39" s="43" t="s">
        <v>12</v>
      </c>
      <c r="F39" s="9">
        <f t="shared" ca="1" si="9"/>
        <v>0</v>
      </c>
      <c r="G39" s="9">
        <f t="shared" ca="1" si="9"/>
        <v>0</v>
      </c>
      <c r="H39" s="9">
        <f t="shared" ca="1" si="9"/>
        <v>0</v>
      </c>
      <c r="I39" s="9">
        <f t="shared" ca="1" si="9"/>
        <v>0</v>
      </c>
      <c r="J39" s="80"/>
      <c r="K39" s="130">
        <f t="shared" si="5"/>
        <v>2</v>
      </c>
      <c r="L39" s="173"/>
      <c r="M39" s="124">
        <f t="shared" ca="1" si="6"/>
        <v>0</v>
      </c>
      <c r="N39" s="124">
        <f t="shared" ca="1" si="7"/>
        <v>0</v>
      </c>
      <c r="O39" s="124">
        <f t="shared" ca="1" si="8"/>
        <v>0</v>
      </c>
      <c r="P39" s="125" t="str">
        <f t="shared" ca="1" si="10"/>
        <v>N/A</v>
      </c>
      <c r="Q39" s="176"/>
    </row>
    <row r="40" spans="1:17">
      <c r="A40" s="8">
        <v>32</v>
      </c>
      <c r="B40" s="145"/>
      <c r="C40" s="41" t="s">
        <v>146</v>
      </c>
      <c r="D40" s="42" t="s">
        <v>234</v>
      </c>
      <c r="E40" s="43" t="s">
        <v>12</v>
      </c>
      <c r="F40" s="9">
        <f t="shared" ca="1" si="9"/>
        <v>0</v>
      </c>
      <c r="G40" s="9">
        <f t="shared" ca="1" si="9"/>
        <v>0</v>
      </c>
      <c r="H40" s="9">
        <f t="shared" ca="1" si="9"/>
        <v>0</v>
      </c>
      <c r="I40" s="9">
        <f t="shared" ca="1" si="9"/>
        <v>0</v>
      </c>
      <c r="J40" s="80"/>
      <c r="K40" s="130">
        <f t="shared" si="5"/>
        <v>2</v>
      </c>
      <c r="L40" s="173"/>
      <c r="M40" s="124">
        <f t="shared" ca="1" si="6"/>
        <v>0</v>
      </c>
      <c r="N40" s="124">
        <f t="shared" ca="1" si="7"/>
        <v>0</v>
      </c>
      <c r="O40" s="124">
        <f t="shared" ca="1" si="8"/>
        <v>0</v>
      </c>
      <c r="P40" s="125" t="str">
        <f t="shared" ca="1" si="10"/>
        <v>N/A</v>
      </c>
      <c r="Q40" s="176"/>
    </row>
    <row r="41" spans="1:17">
      <c r="A41" s="8">
        <v>33</v>
      </c>
      <c r="B41" s="145"/>
      <c r="C41" s="41" t="s">
        <v>147</v>
      </c>
      <c r="D41" s="42" t="s">
        <v>157</v>
      </c>
      <c r="E41" s="43" t="s">
        <v>12</v>
      </c>
      <c r="F41" s="9">
        <f t="shared" ca="1" si="9"/>
        <v>0</v>
      </c>
      <c r="G41" s="9">
        <f t="shared" ca="1" si="9"/>
        <v>0</v>
      </c>
      <c r="H41" s="9">
        <f t="shared" ca="1" si="9"/>
        <v>0</v>
      </c>
      <c r="I41" s="9">
        <f t="shared" ca="1" si="9"/>
        <v>0</v>
      </c>
      <c r="J41" s="80"/>
      <c r="K41" s="130">
        <f t="shared" ref="K41:K72" si="11">IF(E41="상",3, IF(E41="중",2, IF(E41="하",1)))</f>
        <v>2</v>
      </c>
      <c r="L41" s="173"/>
      <c r="M41" s="124">
        <f t="shared" ref="M41:M72" ca="1" si="12">COUNTIF($F41:$I41,"양호")</f>
        <v>0</v>
      </c>
      <c r="N41" s="124">
        <f t="shared" ref="N41:N72" ca="1" si="13">COUNTIF($F41:$I41,"취약")</f>
        <v>0</v>
      </c>
      <c r="O41" s="124">
        <f t="shared" ref="O41:O72" ca="1" si="14">COUNTIF($F41:$I41,"N/A")</f>
        <v>0</v>
      </c>
      <c r="P41" s="125" t="str">
        <f t="shared" ca="1" si="10"/>
        <v>N/A</v>
      </c>
      <c r="Q41" s="176"/>
    </row>
    <row r="42" spans="1:17">
      <c r="A42" s="8">
        <v>34</v>
      </c>
      <c r="B42" s="145"/>
      <c r="C42" s="41" t="s">
        <v>119</v>
      </c>
      <c r="D42" s="42" t="s">
        <v>235</v>
      </c>
      <c r="E42" s="43" t="s">
        <v>11</v>
      </c>
      <c r="F42" s="9">
        <f t="shared" ca="1" si="9"/>
        <v>0</v>
      </c>
      <c r="G42" s="9">
        <f t="shared" ca="1" si="9"/>
        <v>0</v>
      </c>
      <c r="H42" s="9">
        <f t="shared" ca="1" si="9"/>
        <v>0</v>
      </c>
      <c r="I42" s="9">
        <f t="shared" ca="1" si="9"/>
        <v>0</v>
      </c>
      <c r="J42" s="80"/>
      <c r="K42" s="130">
        <f t="shared" si="11"/>
        <v>1</v>
      </c>
      <c r="L42" s="173"/>
      <c r="M42" s="124">
        <f t="shared" ca="1" si="12"/>
        <v>0</v>
      </c>
      <c r="N42" s="124">
        <f t="shared" ca="1" si="13"/>
        <v>0</v>
      </c>
      <c r="O42" s="124">
        <f t="shared" ca="1" si="14"/>
        <v>0</v>
      </c>
      <c r="P42" s="125" t="str">
        <f t="shared" ca="1" si="10"/>
        <v>N/A</v>
      </c>
      <c r="Q42" s="176"/>
    </row>
    <row r="43" spans="1:17">
      <c r="A43" s="8">
        <v>35</v>
      </c>
      <c r="B43" s="144" t="s">
        <v>48</v>
      </c>
      <c r="C43" s="41" t="s">
        <v>284</v>
      </c>
      <c r="D43" s="42" t="s">
        <v>94</v>
      </c>
      <c r="E43" s="43" t="s">
        <v>10</v>
      </c>
      <c r="F43" s="9">
        <f t="shared" ca="1" si="9"/>
        <v>0</v>
      </c>
      <c r="G43" s="9">
        <f t="shared" ca="1" si="9"/>
        <v>0</v>
      </c>
      <c r="H43" s="9">
        <f t="shared" ca="1" si="9"/>
        <v>0</v>
      </c>
      <c r="I43" s="9">
        <f t="shared" ca="1" si="9"/>
        <v>0</v>
      </c>
      <c r="J43" s="80"/>
      <c r="K43" s="130">
        <f t="shared" si="11"/>
        <v>3</v>
      </c>
      <c r="L43" s="172" t="s">
        <v>48</v>
      </c>
      <c r="M43" s="124">
        <f t="shared" ca="1" si="12"/>
        <v>0</v>
      </c>
      <c r="N43" s="124">
        <f t="shared" ca="1" si="13"/>
        <v>0</v>
      </c>
      <c r="O43" s="124">
        <f t="shared" ca="1" si="14"/>
        <v>0</v>
      </c>
      <c r="P43" s="125" t="str">
        <f t="shared" ca="1" si="10"/>
        <v>N/A</v>
      </c>
      <c r="Q43" s="175" t="str">
        <f ca="1">IF((SUM(M43:N77))=0,"N/A", SUMPRODUCT(M43:M77,K43:K77)/SUMPRODUCT((M43:M77+N43:N77),K43:K77))</f>
        <v>N/A</v>
      </c>
    </row>
    <row r="44" spans="1:17">
      <c r="A44" s="8">
        <v>36</v>
      </c>
      <c r="B44" s="145"/>
      <c r="C44" s="41" t="s">
        <v>74</v>
      </c>
      <c r="D44" s="42" t="s">
        <v>327</v>
      </c>
      <c r="E44" s="43" t="s">
        <v>10</v>
      </c>
      <c r="F44" s="9">
        <f t="shared" ca="1" si="9"/>
        <v>0</v>
      </c>
      <c r="G44" s="9">
        <f t="shared" ca="1" si="9"/>
        <v>0</v>
      </c>
      <c r="H44" s="9">
        <f t="shared" ca="1" si="9"/>
        <v>0</v>
      </c>
      <c r="I44" s="9">
        <f t="shared" ca="1" si="9"/>
        <v>0</v>
      </c>
      <c r="J44" s="80"/>
      <c r="K44" s="130">
        <f t="shared" si="11"/>
        <v>3</v>
      </c>
      <c r="L44" s="173"/>
      <c r="M44" s="124">
        <f t="shared" ca="1" si="12"/>
        <v>0</v>
      </c>
      <c r="N44" s="124">
        <f t="shared" ca="1" si="13"/>
        <v>0</v>
      </c>
      <c r="O44" s="124">
        <f t="shared" ca="1" si="14"/>
        <v>0</v>
      </c>
      <c r="P44" s="125" t="str">
        <f t="shared" ca="1" si="10"/>
        <v>N/A</v>
      </c>
      <c r="Q44" s="176"/>
    </row>
    <row r="45" spans="1:17">
      <c r="A45" s="8">
        <v>37</v>
      </c>
      <c r="B45" s="145"/>
      <c r="C45" s="41" t="s">
        <v>76</v>
      </c>
      <c r="D45" s="42" t="s">
        <v>97</v>
      </c>
      <c r="E45" s="43" t="s">
        <v>10</v>
      </c>
      <c r="F45" s="9">
        <f t="shared" ca="1" si="9"/>
        <v>0</v>
      </c>
      <c r="G45" s="9">
        <f t="shared" ca="1" si="9"/>
        <v>0</v>
      </c>
      <c r="H45" s="9">
        <f t="shared" ca="1" si="9"/>
        <v>0</v>
      </c>
      <c r="I45" s="9">
        <f t="shared" ca="1" si="9"/>
        <v>0</v>
      </c>
      <c r="J45" s="80"/>
      <c r="K45" s="130">
        <f t="shared" si="11"/>
        <v>3</v>
      </c>
      <c r="L45" s="173"/>
      <c r="M45" s="124">
        <f t="shared" ca="1" si="12"/>
        <v>0</v>
      </c>
      <c r="N45" s="124">
        <f t="shared" ca="1" si="13"/>
        <v>0</v>
      </c>
      <c r="O45" s="124">
        <f t="shared" ca="1" si="14"/>
        <v>0</v>
      </c>
      <c r="P45" s="125" t="str">
        <f t="shared" ca="1" si="10"/>
        <v>N/A</v>
      </c>
      <c r="Q45" s="176"/>
    </row>
    <row r="46" spans="1:17">
      <c r="A46" s="8">
        <v>38</v>
      </c>
      <c r="B46" s="145"/>
      <c r="C46" s="41" t="s">
        <v>78</v>
      </c>
      <c r="D46" s="42" t="s">
        <v>99</v>
      </c>
      <c r="E46" s="43" t="s">
        <v>10</v>
      </c>
      <c r="F46" s="9">
        <f t="shared" ca="1" si="9"/>
        <v>0</v>
      </c>
      <c r="G46" s="9">
        <f t="shared" ca="1" si="9"/>
        <v>0</v>
      </c>
      <c r="H46" s="9">
        <f t="shared" ca="1" si="9"/>
        <v>0</v>
      </c>
      <c r="I46" s="9">
        <f t="shared" ca="1" si="9"/>
        <v>0</v>
      </c>
      <c r="J46" s="80"/>
      <c r="K46" s="130">
        <f t="shared" si="11"/>
        <v>3</v>
      </c>
      <c r="L46" s="173"/>
      <c r="M46" s="124">
        <f t="shared" ca="1" si="12"/>
        <v>0</v>
      </c>
      <c r="N46" s="124">
        <f t="shared" ca="1" si="13"/>
        <v>0</v>
      </c>
      <c r="O46" s="124">
        <f t="shared" ca="1" si="14"/>
        <v>0</v>
      </c>
      <c r="P46" s="125" t="str">
        <f t="shared" ca="1" si="10"/>
        <v>N/A</v>
      </c>
      <c r="Q46" s="176"/>
    </row>
    <row r="47" spans="1:17">
      <c r="A47" s="8">
        <v>39</v>
      </c>
      <c r="B47" s="145"/>
      <c r="C47" s="41" t="s">
        <v>80</v>
      </c>
      <c r="D47" s="42" t="s">
        <v>101</v>
      </c>
      <c r="E47" s="43" t="s">
        <v>10</v>
      </c>
      <c r="F47" s="9">
        <f t="shared" ca="1" si="9"/>
        <v>0</v>
      </c>
      <c r="G47" s="9">
        <f t="shared" ca="1" si="9"/>
        <v>0</v>
      </c>
      <c r="H47" s="9">
        <f t="shared" ca="1" si="9"/>
        <v>0</v>
      </c>
      <c r="I47" s="9">
        <f t="shared" ca="1" si="9"/>
        <v>0</v>
      </c>
      <c r="J47" s="80"/>
      <c r="K47" s="130">
        <f t="shared" si="11"/>
        <v>3</v>
      </c>
      <c r="L47" s="173"/>
      <c r="M47" s="124">
        <f t="shared" ca="1" si="12"/>
        <v>0</v>
      </c>
      <c r="N47" s="124">
        <f t="shared" ca="1" si="13"/>
        <v>0</v>
      </c>
      <c r="O47" s="124">
        <f t="shared" ca="1" si="14"/>
        <v>0</v>
      </c>
      <c r="P47" s="125" t="str">
        <f t="shared" ca="1" si="10"/>
        <v>N/A</v>
      </c>
      <c r="Q47" s="176"/>
    </row>
    <row r="48" spans="1:17">
      <c r="A48" s="8">
        <v>40</v>
      </c>
      <c r="B48" s="145"/>
      <c r="C48" s="41" t="s">
        <v>82</v>
      </c>
      <c r="D48" s="42" t="s">
        <v>103</v>
      </c>
      <c r="E48" s="43" t="s">
        <v>10</v>
      </c>
      <c r="F48" s="9">
        <f t="shared" ca="1" si="9"/>
        <v>0</v>
      </c>
      <c r="G48" s="9">
        <f t="shared" ca="1" si="9"/>
        <v>0</v>
      </c>
      <c r="H48" s="9">
        <f t="shared" ca="1" si="9"/>
        <v>0</v>
      </c>
      <c r="I48" s="9">
        <f t="shared" ca="1" si="9"/>
        <v>0</v>
      </c>
      <c r="J48" s="80"/>
      <c r="K48" s="130">
        <f t="shared" si="11"/>
        <v>3</v>
      </c>
      <c r="L48" s="173"/>
      <c r="M48" s="124">
        <f t="shared" ca="1" si="12"/>
        <v>0</v>
      </c>
      <c r="N48" s="124">
        <f t="shared" ca="1" si="13"/>
        <v>0</v>
      </c>
      <c r="O48" s="124">
        <f t="shared" ca="1" si="14"/>
        <v>0</v>
      </c>
      <c r="P48" s="125" t="str">
        <f t="shared" ca="1" si="10"/>
        <v>N/A</v>
      </c>
      <c r="Q48" s="176"/>
    </row>
    <row r="49" spans="1:17">
      <c r="A49" s="8">
        <v>41</v>
      </c>
      <c r="B49" s="145"/>
      <c r="C49" s="41" t="s">
        <v>83</v>
      </c>
      <c r="D49" s="42" t="s">
        <v>104</v>
      </c>
      <c r="E49" s="43" t="s">
        <v>10</v>
      </c>
      <c r="F49" s="9">
        <f t="shared" ca="1" si="9"/>
        <v>0</v>
      </c>
      <c r="G49" s="9">
        <f t="shared" ca="1" si="9"/>
        <v>0</v>
      </c>
      <c r="H49" s="9">
        <f t="shared" ca="1" si="9"/>
        <v>0</v>
      </c>
      <c r="I49" s="9">
        <f t="shared" ca="1" si="9"/>
        <v>0</v>
      </c>
      <c r="J49" s="80"/>
      <c r="K49" s="130">
        <f t="shared" si="11"/>
        <v>3</v>
      </c>
      <c r="L49" s="173"/>
      <c r="M49" s="124">
        <f t="shared" ca="1" si="12"/>
        <v>0</v>
      </c>
      <c r="N49" s="124">
        <f t="shared" ca="1" si="13"/>
        <v>0</v>
      </c>
      <c r="O49" s="124">
        <f t="shared" ca="1" si="14"/>
        <v>0</v>
      </c>
      <c r="P49" s="125" t="str">
        <f t="shared" ca="1" si="10"/>
        <v>N/A</v>
      </c>
      <c r="Q49" s="176"/>
    </row>
    <row r="50" spans="1:17">
      <c r="A50" s="8">
        <v>42</v>
      </c>
      <c r="B50" s="145"/>
      <c r="C50" s="41" t="s">
        <v>84</v>
      </c>
      <c r="D50" s="42" t="s">
        <v>105</v>
      </c>
      <c r="E50" s="43" t="s">
        <v>10</v>
      </c>
      <c r="F50" s="9">
        <f t="shared" ca="1" si="9"/>
        <v>0</v>
      </c>
      <c r="G50" s="9">
        <f t="shared" ca="1" si="9"/>
        <v>0</v>
      </c>
      <c r="H50" s="9">
        <f t="shared" ca="1" si="9"/>
        <v>0</v>
      </c>
      <c r="I50" s="9">
        <f t="shared" ca="1" si="9"/>
        <v>0</v>
      </c>
      <c r="J50" s="80"/>
      <c r="K50" s="130">
        <f t="shared" si="11"/>
        <v>3</v>
      </c>
      <c r="L50" s="173"/>
      <c r="M50" s="124">
        <f t="shared" ca="1" si="12"/>
        <v>0</v>
      </c>
      <c r="N50" s="124">
        <f t="shared" ca="1" si="13"/>
        <v>0</v>
      </c>
      <c r="O50" s="124">
        <f t="shared" ca="1" si="14"/>
        <v>0</v>
      </c>
      <c r="P50" s="125" t="str">
        <f t="shared" ca="1" si="10"/>
        <v>N/A</v>
      </c>
      <c r="Q50" s="176"/>
    </row>
    <row r="51" spans="1:17">
      <c r="A51" s="8">
        <v>43</v>
      </c>
      <c r="B51" s="145"/>
      <c r="C51" s="41" t="s">
        <v>85</v>
      </c>
      <c r="D51" s="42" t="s">
        <v>106</v>
      </c>
      <c r="E51" s="43" t="s">
        <v>10</v>
      </c>
      <c r="F51" s="9">
        <f t="shared" ca="1" si="9"/>
        <v>0</v>
      </c>
      <c r="G51" s="9">
        <f t="shared" ca="1" si="9"/>
        <v>0</v>
      </c>
      <c r="H51" s="9">
        <f t="shared" ca="1" si="9"/>
        <v>0</v>
      </c>
      <c r="I51" s="9">
        <f t="shared" ca="1" si="9"/>
        <v>0</v>
      </c>
      <c r="J51" s="80"/>
      <c r="K51" s="130">
        <f t="shared" si="11"/>
        <v>3</v>
      </c>
      <c r="L51" s="173"/>
      <c r="M51" s="124">
        <f t="shared" ca="1" si="12"/>
        <v>0</v>
      </c>
      <c r="N51" s="124">
        <f t="shared" ca="1" si="13"/>
        <v>0</v>
      </c>
      <c r="O51" s="124">
        <f t="shared" ca="1" si="14"/>
        <v>0</v>
      </c>
      <c r="P51" s="125" t="str">
        <f t="shared" ca="1" si="10"/>
        <v>N/A</v>
      </c>
      <c r="Q51" s="176"/>
    </row>
    <row r="52" spans="1:17">
      <c r="A52" s="8">
        <v>44</v>
      </c>
      <c r="B52" s="145"/>
      <c r="C52" s="41" t="s">
        <v>87</v>
      </c>
      <c r="D52" s="42" t="s">
        <v>108</v>
      </c>
      <c r="E52" s="43" t="s">
        <v>10</v>
      </c>
      <c r="F52" s="9">
        <f t="shared" ca="1" si="9"/>
        <v>0</v>
      </c>
      <c r="G52" s="9">
        <f t="shared" ca="1" si="9"/>
        <v>0</v>
      </c>
      <c r="H52" s="9">
        <f t="shared" ca="1" si="9"/>
        <v>0</v>
      </c>
      <c r="I52" s="9">
        <f t="shared" ca="1" si="9"/>
        <v>0</v>
      </c>
      <c r="J52" s="80"/>
      <c r="K52" s="130">
        <f t="shared" si="11"/>
        <v>3</v>
      </c>
      <c r="L52" s="173"/>
      <c r="M52" s="124">
        <f t="shared" ca="1" si="12"/>
        <v>0</v>
      </c>
      <c r="N52" s="124">
        <f t="shared" ca="1" si="13"/>
        <v>0</v>
      </c>
      <c r="O52" s="124">
        <f t="shared" ca="1" si="14"/>
        <v>0</v>
      </c>
      <c r="P52" s="125" t="str">
        <f t="shared" ca="1" si="10"/>
        <v>N/A</v>
      </c>
      <c r="Q52" s="176"/>
    </row>
    <row r="53" spans="1:17">
      <c r="A53" s="8">
        <v>45</v>
      </c>
      <c r="B53" s="145"/>
      <c r="C53" s="41" t="s">
        <v>88</v>
      </c>
      <c r="D53" s="42" t="s">
        <v>110</v>
      </c>
      <c r="E53" s="43" t="s">
        <v>10</v>
      </c>
      <c r="F53" s="9">
        <f t="shared" ca="1" si="9"/>
        <v>0</v>
      </c>
      <c r="G53" s="9">
        <f t="shared" ca="1" si="9"/>
        <v>0</v>
      </c>
      <c r="H53" s="9">
        <f t="shared" ca="1" si="9"/>
        <v>0</v>
      </c>
      <c r="I53" s="9">
        <f t="shared" ca="1" si="9"/>
        <v>0</v>
      </c>
      <c r="J53" s="80"/>
      <c r="K53" s="130">
        <f t="shared" si="11"/>
        <v>3</v>
      </c>
      <c r="L53" s="173"/>
      <c r="M53" s="124">
        <f t="shared" ca="1" si="12"/>
        <v>0</v>
      </c>
      <c r="N53" s="124">
        <f t="shared" ca="1" si="13"/>
        <v>0</v>
      </c>
      <c r="O53" s="124">
        <f t="shared" ca="1" si="14"/>
        <v>0</v>
      </c>
      <c r="P53" s="125" t="str">
        <f t="shared" ca="1" si="10"/>
        <v>N/A</v>
      </c>
      <c r="Q53" s="176"/>
    </row>
    <row r="54" spans="1:17">
      <c r="A54" s="8">
        <v>46</v>
      </c>
      <c r="B54" s="145"/>
      <c r="C54" s="41" t="s">
        <v>90</v>
      </c>
      <c r="D54" s="42" t="s">
        <v>158</v>
      </c>
      <c r="E54" s="43" t="s">
        <v>10</v>
      </c>
      <c r="F54" s="9">
        <f t="shared" ca="1" si="9"/>
        <v>0</v>
      </c>
      <c r="G54" s="9">
        <f t="shared" ca="1" si="9"/>
        <v>0</v>
      </c>
      <c r="H54" s="9">
        <f t="shared" ca="1" si="9"/>
        <v>0</v>
      </c>
      <c r="I54" s="9">
        <f t="shared" ca="1" si="9"/>
        <v>0</v>
      </c>
      <c r="J54" s="80"/>
      <c r="K54" s="130">
        <f t="shared" si="11"/>
        <v>3</v>
      </c>
      <c r="L54" s="173"/>
      <c r="M54" s="124">
        <f t="shared" ca="1" si="12"/>
        <v>0</v>
      </c>
      <c r="N54" s="124">
        <f t="shared" ca="1" si="13"/>
        <v>0</v>
      </c>
      <c r="O54" s="124">
        <f t="shared" ca="1" si="14"/>
        <v>0</v>
      </c>
      <c r="P54" s="125" t="str">
        <f t="shared" ca="1" si="10"/>
        <v>N/A</v>
      </c>
      <c r="Q54" s="176"/>
    </row>
    <row r="55" spans="1:17">
      <c r="A55" s="8">
        <v>47</v>
      </c>
      <c r="B55" s="145"/>
      <c r="C55" s="41" t="s">
        <v>91</v>
      </c>
      <c r="D55" s="42" t="s">
        <v>113</v>
      </c>
      <c r="E55" s="43" t="s">
        <v>10</v>
      </c>
      <c r="F55" s="9">
        <f t="shared" ca="1" si="9"/>
        <v>0</v>
      </c>
      <c r="G55" s="9">
        <f t="shared" ca="1" si="9"/>
        <v>0</v>
      </c>
      <c r="H55" s="9">
        <f t="shared" ca="1" si="9"/>
        <v>0</v>
      </c>
      <c r="I55" s="9">
        <f t="shared" ca="1" si="9"/>
        <v>0</v>
      </c>
      <c r="J55" s="80"/>
      <c r="K55" s="130">
        <f t="shared" si="11"/>
        <v>3</v>
      </c>
      <c r="L55" s="173"/>
      <c r="M55" s="124">
        <f t="shared" ca="1" si="12"/>
        <v>0</v>
      </c>
      <c r="N55" s="124">
        <f t="shared" ca="1" si="13"/>
        <v>0</v>
      </c>
      <c r="O55" s="124">
        <f t="shared" ca="1" si="14"/>
        <v>0</v>
      </c>
      <c r="P55" s="125" t="str">
        <f t="shared" ca="1" si="10"/>
        <v>N/A</v>
      </c>
      <c r="Q55" s="176"/>
    </row>
    <row r="56" spans="1:17">
      <c r="A56" s="8">
        <v>48</v>
      </c>
      <c r="B56" s="145"/>
      <c r="C56" s="41" t="s">
        <v>45</v>
      </c>
      <c r="D56" s="42" t="s">
        <v>236</v>
      </c>
      <c r="E56" s="43" t="s">
        <v>10</v>
      </c>
      <c r="F56" s="9">
        <f t="shared" ca="1" si="9"/>
        <v>0</v>
      </c>
      <c r="G56" s="9">
        <f t="shared" ca="1" si="9"/>
        <v>0</v>
      </c>
      <c r="H56" s="9">
        <f t="shared" ca="1" si="9"/>
        <v>0</v>
      </c>
      <c r="I56" s="9">
        <f t="shared" ca="1" si="9"/>
        <v>0</v>
      </c>
      <c r="J56" s="80"/>
      <c r="K56" s="130">
        <f t="shared" si="11"/>
        <v>3</v>
      </c>
      <c r="L56" s="173"/>
      <c r="M56" s="124">
        <f t="shared" ca="1" si="12"/>
        <v>0</v>
      </c>
      <c r="N56" s="124">
        <f t="shared" ca="1" si="13"/>
        <v>0</v>
      </c>
      <c r="O56" s="124">
        <f t="shared" ca="1" si="14"/>
        <v>0</v>
      </c>
      <c r="P56" s="125" t="str">
        <f t="shared" ca="1" si="10"/>
        <v>N/A</v>
      </c>
      <c r="Q56" s="176"/>
    </row>
    <row r="57" spans="1:17">
      <c r="A57" s="8">
        <v>49</v>
      </c>
      <c r="B57" s="145"/>
      <c r="C57" s="41" t="s">
        <v>46</v>
      </c>
      <c r="D57" s="42" t="s">
        <v>116</v>
      </c>
      <c r="E57" s="43" t="s">
        <v>10</v>
      </c>
      <c r="F57" s="9">
        <f t="shared" ca="1" si="9"/>
        <v>0</v>
      </c>
      <c r="G57" s="9">
        <f t="shared" ca="1" si="9"/>
        <v>0</v>
      </c>
      <c r="H57" s="9">
        <f t="shared" ca="1" si="9"/>
        <v>0</v>
      </c>
      <c r="I57" s="9">
        <f t="shared" ca="1" si="9"/>
        <v>0</v>
      </c>
      <c r="J57" s="80"/>
      <c r="K57" s="130">
        <f t="shared" si="11"/>
        <v>3</v>
      </c>
      <c r="L57" s="173"/>
      <c r="M57" s="124">
        <f t="shared" ca="1" si="12"/>
        <v>0</v>
      </c>
      <c r="N57" s="124">
        <f t="shared" ca="1" si="13"/>
        <v>0</v>
      </c>
      <c r="O57" s="124">
        <f t="shared" ca="1" si="14"/>
        <v>0</v>
      </c>
      <c r="P57" s="125" t="str">
        <f t="shared" ca="1" si="10"/>
        <v>N/A</v>
      </c>
      <c r="Q57" s="176"/>
    </row>
    <row r="58" spans="1:17">
      <c r="A58" s="8">
        <v>50</v>
      </c>
      <c r="B58" s="145"/>
      <c r="C58" s="41" t="s">
        <v>155</v>
      </c>
      <c r="D58" s="42" t="s">
        <v>118</v>
      </c>
      <c r="E58" s="43" t="s">
        <v>10</v>
      </c>
      <c r="F58" s="9">
        <f t="shared" ca="1" si="9"/>
        <v>0</v>
      </c>
      <c r="G58" s="9">
        <f t="shared" ca="1" si="9"/>
        <v>0</v>
      </c>
      <c r="H58" s="9">
        <f t="shared" ca="1" si="9"/>
        <v>0</v>
      </c>
      <c r="I58" s="9">
        <f t="shared" ca="1" si="9"/>
        <v>0</v>
      </c>
      <c r="J58" s="80"/>
      <c r="K58" s="130">
        <f t="shared" si="11"/>
        <v>3</v>
      </c>
      <c r="L58" s="173"/>
      <c r="M58" s="124">
        <f t="shared" ca="1" si="12"/>
        <v>0</v>
      </c>
      <c r="N58" s="124">
        <f t="shared" ca="1" si="13"/>
        <v>0</v>
      </c>
      <c r="O58" s="124">
        <f t="shared" ca="1" si="14"/>
        <v>0</v>
      </c>
      <c r="P58" s="125" t="str">
        <f t="shared" ca="1" si="10"/>
        <v>N/A</v>
      </c>
      <c r="Q58" s="176"/>
    </row>
    <row r="59" spans="1:17">
      <c r="A59" s="8">
        <v>51</v>
      </c>
      <c r="B59" s="145"/>
      <c r="C59" s="41" t="s">
        <v>156</v>
      </c>
      <c r="D59" s="42" t="s">
        <v>249</v>
      </c>
      <c r="E59" s="43" t="s">
        <v>10</v>
      </c>
      <c r="F59" s="9">
        <f t="shared" ca="1" si="9"/>
        <v>0</v>
      </c>
      <c r="G59" s="9">
        <f t="shared" ca="1" si="9"/>
        <v>0</v>
      </c>
      <c r="H59" s="9">
        <f t="shared" ca="1" si="9"/>
        <v>0</v>
      </c>
      <c r="I59" s="9">
        <f t="shared" ca="1" si="9"/>
        <v>0</v>
      </c>
      <c r="J59" s="80"/>
      <c r="K59" s="130">
        <f t="shared" si="11"/>
        <v>3</v>
      </c>
      <c r="L59" s="173"/>
      <c r="M59" s="124">
        <f t="shared" ca="1" si="12"/>
        <v>0</v>
      </c>
      <c r="N59" s="124">
        <f t="shared" ca="1" si="13"/>
        <v>0</v>
      </c>
      <c r="O59" s="124">
        <f t="shared" ca="1" si="14"/>
        <v>0</v>
      </c>
      <c r="P59" s="125" t="str">
        <f t="shared" ca="1" si="10"/>
        <v>N/A</v>
      </c>
      <c r="Q59" s="176"/>
    </row>
    <row r="60" spans="1:17">
      <c r="A60" s="8">
        <v>52</v>
      </c>
      <c r="B60" s="145"/>
      <c r="C60" s="41" t="s">
        <v>93</v>
      </c>
      <c r="D60" s="42" t="s">
        <v>250</v>
      </c>
      <c r="E60" s="43" t="s">
        <v>10</v>
      </c>
      <c r="F60" s="9">
        <f t="shared" ca="1" si="9"/>
        <v>0</v>
      </c>
      <c r="G60" s="9">
        <f t="shared" ca="1" si="9"/>
        <v>0</v>
      </c>
      <c r="H60" s="9">
        <f t="shared" ca="1" si="9"/>
        <v>0</v>
      </c>
      <c r="I60" s="9">
        <f t="shared" ca="1" si="9"/>
        <v>0</v>
      </c>
      <c r="J60" s="80"/>
      <c r="K60" s="130">
        <f t="shared" si="11"/>
        <v>3</v>
      </c>
      <c r="L60" s="173"/>
      <c r="M60" s="124">
        <f t="shared" ca="1" si="12"/>
        <v>0</v>
      </c>
      <c r="N60" s="124">
        <f t="shared" ca="1" si="13"/>
        <v>0</v>
      </c>
      <c r="O60" s="124">
        <f t="shared" ca="1" si="14"/>
        <v>0</v>
      </c>
      <c r="P60" s="125" t="str">
        <f t="shared" ca="1" si="10"/>
        <v>N/A</v>
      </c>
      <c r="Q60" s="176"/>
    </row>
    <row r="61" spans="1:17">
      <c r="A61" s="8">
        <v>53</v>
      </c>
      <c r="B61" s="145"/>
      <c r="C61" s="41" t="s">
        <v>95</v>
      </c>
      <c r="D61" s="42" t="s">
        <v>251</v>
      </c>
      <c r="E61" s="43" t="s">
        <v>10</v>
      </c>
      <c r="F61" s="9">
        <f t="shared" ca="1" si="9"/>
        <v>0</v>
      </c>
      <c r="G61" s="9">
        <f t="shared" ca="1" si="9"/>
        <v>0</v>
      </c>
      <c r="H61" s="9">
        <f t="shared" ca="1" si="9"/>
        <v>0</v>
      </c>
      <c r="I61" s="9">
        <f t="shared" ca="1" si="9"/>
        <v>0</v>
      </c>
      <c r="J61" s="80"/>
      <c r="K61" s="130">
        <f t="shared" si="11"/>
        <v>3</v>
      </c>
      <c r="L61" s="173"/>
      <c r="M61" s="124">
        <f t="shared" ca="1" si="12"/>
        <v>0</v>
      </c>
      <c r="N61" s="124">
        <f t="shared" ca="1" si="13"/>
        <v>0</v>
      </c>
      <c r="O61" s="124">
        <f t="shared" ca="1" si="14"/>
        <v>0</v>
      </c>
      <c r="P61" s="125" t="str">
        <f t="shared" ca="1" si="10"/>
        <v>N/A</v>
      </c>
      <c r="Q61" s="176"/>
    </row>
    <row r="62" spans="1:17">
      <c r="A62" s="8">
        <v>54</v>
      </c>
      <c r="B62" s="145"/>
      <c r="C62" s="41" t="s">
        <v>96</v>
      </c>
      <c r="D62" s="42" t="s">
        <v>252</v>
      </c>
      <c r="E62" s="43" t="s">
        <v>10</v>
      </c>
      <c r="F62" s="9">
        <f t="shared" ca="1" si="9"/>
        <v>0</v>
      </c>
      <c r="G62" s="9">
        <f t="shared" ca="1" si="9"/>
        <v>0</v>
      </c>
      <c r="H62" s="9">
        <f t="shared" ca="1" si="9"/>
        <v>0</v>
      </c>
      <c r="I62" s="9">
        <f t="shared" ca="1" si="9"/>
        <v>0</v>
      </c>
      <c r="J62" s="80"/>
      <c r="K62" s="130">
        <f t="shared" si="11"/>
        <v>3</v>
      </c>
      <c r="L62" s="173"/>
      <c r="M62" s="124">
        <f t="shared" ca="1" si="12"/>
        <v>0</v>
      </c>
      <c r="N62" s="124">
        <f t="shared" ca="1" si="13"/>
        <v>0</v>
      </c>
      <c r="O62" s="124">
        <f t="shared" ca="1" si="14"/>
        <v>0</v>
      </c>
      <c r="P62" s="125" t="str">
        <f t="shared" ca="1" si="10"/>
        <v>N/A</v>
      </c>
      <c r="Q62" s="176"/>
    </row>
    <row r="63" spans="1:17">
      <c r="A63" s="8">
        <v>55</v>
      </c>
      <c r="B63" s="145"/>
      <c r="C63" s="41" t="s">
        <v>98</v>
      </c>
      <c r="D63" s="42" t="s">
        <v>253</v>
      </c>
      <c r="E63" s="43" t="s">
        <v>10</v>
      </c>
      <c r="F63" s="9">
        <f t="shared" ca="1" si="9"/>
        <v>0</v>
      </c>
      <c r="G63" s="9">
        <f t="shared" ca="1" si="9"/>
        <v>0</v>
      </c>
      <c r="H63" s="9">
        <f t="shared" ca="1" si="9"/>
        <v>0</v>
      </c>
      <c r="I63" s="9">
        <f t="shared" ca="1" si="9"/>
        <v>0</v>
      </c>
      <c r="J63" s="80"/>
      <c r="K63" s="130">
        <f t="shared" si="11"/>
        <v>3</v>
      </c>
      <c r="L63" s="173"/>
      <c r="M63" s="124">
        <f t="shared" ca="1" si="12"/>
        <v>0</v>
      </c>
      <c r="N63" s="124">
        <f t="shared" ca="1" si="13"/>
        <v>0</v>
      </c>
      <c r="O63" s="124">
        <f t="shared" ca="1" si="14"/>
        <v>0</v>
      </c>
      <c r="P63" s="125" t="str">
        <f t="shared" ca="1" si="10"/>
        <v>N/A</v>
      </c>
      <c r="Q63" s="176"/>
    </row>
    <row r="64" spans="1:17">
      <c r="A64" s="8">
        <v>56</v>
      </c>
      <c r="B64" s="145"/>
      <c r="C64" s="41" t="s">
        <v>100</v>
      </c>
      <c r="D64" s="42" t="s">
        <v>254</v>
      </c>
      <c r="E64" s="43" t="s">
        <v>10</v>
      </c>
      <c r="F64" s="9">
        <f t="shared" ca="1" si="9"/>
        <v>0</v>
      </c>
      <c r="G64" s="9">
        <f t="shared" ca="1" si="9"/>
        <v>0</v>
      </c>
      <c r="H64" s="9">
        <f t="shared" ca="1" si="9"/>
        <v>0</v>
      </c>
      <c r="I64" s="9">
        <f t="shared" ca="1" si="9"/>
        <v>0</v>
      </c>
      <c r="J64" s="80"/>
      <c r="K64" s="130">
        <f t="shared" si="11"/>
        <v>3</v>
      </c>
      <c r="L64" s="173"/>
      <c r="M64" s="124">
        <f t="shared" ca="1" si="12"/>
        <v>0</v>
      </c>
      <c r="N64" s="124">
        <f t="shared" ca="1" si="13"/>
        <v>0</v>
      </c>
      <c r="O64" s="124">
        <f t="shared" ca="1" si="14"/>
        <v>0</v>
      </c>
      <c r="P64" s="125" t="str">
        <f t="shared" ca="1" si="10"/>
        <v>N/A</v>
      </c>
      <c r="Q64" s="176"/>
    </row>
    <row r="65" spans="1:17">
      <c r="A65" s="8">
        <v>57</v>
      </c>
      <c r="B65" s="145"/>
      <c r="C65" s="41" t="s">
        <v>102</v>
      </c>
      <c r="D65" s="42" t="s">
        <v>255</v>
      </c>
      <c r="E65" s="43" t="s">
        <v>10</v>
      </c>
      <c r="F65" s="9">
        <f t="shared" ca="1" si="9"/>
        <v>0</v>
      </c>
      <c r="G65" s="9">
        <f t="shared" ca="1" si="9"/>
        <v>0</v>
      </c>
      <c r="H65" s="9">
        <f t="shared" ca="1" si="9"/>
        <v>0</v>
      </c>
      <c r="I65" s="9">
        <f t="shared" ca="1" si="9"/>
        <v>0</v>
      </c>
      <c r="J65" s="80"/>
      <c r="K65" s="130">
        <f t="shared" si="11"/>
        <v>3</v>
      </c>
      <c r="L65" s="173"/>
      <c r="M65" s="124">
        <f t="shared" ca="1" si="12"/>
        <v>0</v>
      </c>
      <c r="N65" s="124">
        <f t="shared" ca="1" si="13"/>
        <v>0</v>
      </c>
      <c r="O65" s="124">
        <f t="shared" ca="1" si="14"/>
        <v>0</v>
      </c>
      <c r="P65" s="125" t="str">
        <f t="shared" ca="1" si="10"/>
        <v>N/A</v>
      </c>
      <c r="Q65" s="176"/>
    </row>
    <row r="66" spans="1:17">
      <c r="A66" s="8">
        <v>58</v>
      </c>
      <c r="B66" s="145"/>
      <c r="C66" s="41" t="s">
        <v>285</v>
      </c>
      <c r="D66" s="42" t="s">
        <v>120</v>
      </c>
      <c r="E66" s="43" t="s">
        <v>12</v>
      </c>
      <c r="F66" s="9">
        <f t="shared" ca="1" si="9"/>
        <v>0</v>
      </c>
      <c r="G66" s="9">
        <f t="shared" ca="1" si="9"/>
        <v>0</v>
      </c>
      <c r="H66" s="9">
        <f t="shared" ca="1" si="9"/>
        <v>0</v>
      </c>
      <c r="I66" s="9">
        <f t="shared" ca="1" si="9"/>
        <v>0</v>
      </c>
      <c r="J66" s="80"/>
      <c r="K66" s="130">
        <f t="shared" si="11"/>
        <v>2</v>
      </c>
      <c r="L66" s="173"/>
      <c r="M66" s="124">
        <f t="shared" ca="1" si="12"/>
        <v>0</v>
      </c>
      <c r="N66" s="124">
        <f t="shared" ca="1" si="13"/>
        <v>0</v>
      </c>
      <c r="O66" s="124">
        <f t="shared" ca="1" si="14"/>
        <v>0</v>
      </c>
      <c r="P66" s="125" t="str">
        <f t="shared" ca="1" si="10"/>
        <v>N/A</v>
      </c>
      <c r="Q66" s="176"/>
    </row>
    <row r="67" spans="1:17">
      <c r="A67" s="8">
        <v>59</v>
      </c>
      <c r="B67" s="145"/>
      <c r="C67" s="41" t="s">
        <v>121</v>
      </c>
      <c r="D67" s="42" t="s">
        <v>237</v>
      </c>
      <c r="E67" s="43" t="s">
        <v>11</v>
      </c>
      <c r="F67" s="9">
        <f t="shared" ca="1" si="9"/>
        <v>0</v>
      </c>
      <c r="G67" s="9">
        <f t="shared" ca="1" si="9"/>
        <v>0</v>
      </c>
      <c r="H67" s="9">
        <f t="shared" ca="1" si="9"/>
        <v>0</v>
      </c>
      <c r="I67" s="9">
        <f t="shared" ca="1" si="9"/>
        <v>0</v>
      </c>
      <c r="J67" s="80"/>
      <c r="K67" s="130">
        <f t="shared" si="11"/>
        <v>1</v>
      </c>
      <c r="L67" s="173"/>
      <c r="M67" s="124">
        <f t="shared" ca="1" si="12"/>
        <v>0</v>
      </c>
      <c r="N67" s="124">
        <f t="shared" ca="1" si="13"/>
        <v>0</v>
      </c>
      <c r="O67" s="124">
        <f t="shared" ca="1" si="14"/>
        <v>0</v>
      </c>
      <c r="P67" s="125" t="str">
        <f t="shared" ca="1" si="10"/>
        <v>N/A</v>
      </c>
      <c r="Q67" s="176"/>
    </row>
    <row r="68" spans="1:17">
      <c r="A68" s="8">
        <v>60</v>
      </c>
      <c r="B68" s="145"/>
      <c r="C68" s="41" t="s">
        <v>149</v>
      </c>
      <c r="D68" s="42" t="s">
        <v>238</v>
      </c>
      <c r="E68" s="43" t="s">
        <v>12</v>
      </c>
      <c r="F68" s="9">
        <f t="shared" ca="1" si="9"/>
        <v>0</v>
      </c>
      <c r="G68" s="9">
        <f t="shared" ca="1" si="9"/>
        <v>0</v>
      </c>
      <c r="H68" s="9">
        <f t="shared" ca="1" si="9"/>
        <v>0</v>
      </c>
      <c r="I68" s="9">
        <f t="shared" ca="1" si="9"/>
        <v>0</v>
      </c>
      <c r="J68" s="80"/>
      <c r="K68" s="130">
        <f t="shared" si="11"/>
        <v>2</v>
      </c>
      <c r="L68" s="173"/>
      <c r="M68" s="124">
        <f t="shared" ca="1" si="12"/>
        <v>0</v>
      </c>
      <c r="N68" s="124">
        <f t="shared" ca="1" si="13"/>
        <v>0</v>
      </c>
      <c r="O68" s="124">
        <f t="shared" ca="1" si="14"/>
        <v>0</v>
      </c>
      <c r="P68" s="125" t="str">
        <f t="shared" ca="1" si="10"/>
        <v>N/A</v>
      </c>
      <c r="Q68" s="176"/>
    </row>
    <row r="69" spans="1:17">
      <c r="A69" s="8">
        <v>61</v>
      </c>
      <c r="B69" s="145"/>
      <c r="C69" s="41" t="s">
        <v>122</v>
      </c>
      <c r="D69" s="42" t="s">
        <v>256</v>
      </c>
      <c r="E69" s="43" t="s">
        <v>11</v>
      </c>
      <c r="F69" s="9">
        <f t="shared" ca="1" si="9"/>
        <v>0</v>
      </c>
      <c r="G69" s="9">
        <f t="shared" ca="1" si="9"/>
        <v>0</v>
      </c>
      <c r="H69" s="9">
        <f t="shared" ca="1" si="9"/>
        <v>0</v>
      </c>
      <c r="I69" s="9">
        <f t="shared" ca="1" si="9"/>
        <v>0</v>
      </c>
      <c r="J69" s="80"/>
      <c r="K69" s="130">
        <f t="shared" si="11"/>
        <v>1</v>
      </c>
      <c r="L69" s="173"/>
      <c r="M69" s="124">
        <f t="shared" ca="1" si="12"/>
        <v>0</v>
      </c>
      <c r="N69" s="124">
        <f t="shared" ca="1" si="13"/>
        <v>0</v>
      </c>
      <c r="O69" s="124">
        <f t="shared" ca="1" si="14"/>
        <v>0</v>
      </c>
      <c r="P69" s="125" t="str">
        <f t="shared" ca="1" si="10"/>
        <v>N/A</v>
      </c>
      <c r="Q69" s="176"/>
    </row>
    <row r="70" spans="1:17">
      <c r="A70" s="8">
        <v>62</v>
      </c>
      <c r="B70" s="145"/>
      <c r="C70" s="41" t="s">
        <v>123</v>
      </c>
      <c r="D70" s="42" t="s">
        <v>239</v>
      </c>
      <c r="E70" s="43" t="s">
        <v>12</v>
      </c>
      <c r="F70" s="9">
        <f t="shared" ca="1" si="9"/>
        <v>0</v>
      </c>
      <c r="G70" s="9">
        <f t="shared" ca="1" si="9"/>
        <v>0</v>
      </c>
      <c r="H70" s="9">
        <f t="shared" ca="1" si="9"/>
        <v>0</v>
      </c>
      <c r="I70" s="9">
        <f t="shared" ca="1" si="9"/>
        <v>0</v>
      </c>
      <c r="J70" s="80"/>
      <c r="K70" s="130">
        <f t="shared" si="11"/>
        <v>2</v>
      </c>
      <c r="L70" s="173"/>
      <c r="M70" s="124">
        <f t="shared" ca="1" si="12"/>
        <v>0</v>
      </c>
      <c r="N70" s="124">
        <f t="shared" ca="1" si="13"/>
        <v>0</v>
      </c>
      <c r="O70" s="124">
        <f t="shared" ca="1" si="14"/>
        <v>0</v>
      </c>
      <c r="P70" s="125" t="str">
        <f t="shared" ca="1" si="10"/>
        <v>N/A</v>
      </c>
      <c r="Q70" s="176"/>
    </row>
    <row r="71" spans="1:17">
      <c r="A71" s="8">
        <v>63</v>
      </c>
      <c r="B71" s="145"/>
      <c r="C71" s="41" t="s">
        <v>125</v>
      </c>
      <c r="D71" s="42" t="s">
        <v>124</v>
      </c>
      <c r="E71" s="43" t="s">
        <v>12</v>
      </c>
      <c r="F71" s="9">
        <f t="shared" ca="1" si="9"/>
        <v>0</v>
      </c>
      <c r="G71" s="9">
        <f t="shared" ca="1" si="9"/>
        <v>0</v>
      </c>
      <c r="H71" s="9">
        <f t="shared" ca="1" si="9"/>
        <v>0</v>
      </c>
      <c r="I71" s="9">
        <f t="shared" ca="1" si="9"/>
        <v>0</v>
      </c>
      <c r="J71" s="80"/>
      <c r="K71" s="130">
        <f t="shared" si="11"/>
        <v>2</v>
      </c>
      <c r="L71" s="173"/>
      <c r="M71" s="124">
        <f t="shared" ca="1" si="12"/>
        <v>0</v>
      </c>
      <c r="N71" s="124">
        <f t="shared" ca="1" si="13"/>
        <v>0</v>
      </c>
      <c r="O71" s="124">
        <f t="shared" ca="1" si="14"/>
        <v>0</v>
      </c>
      <c r="P71" s="125" t="str">
        <f t="shared" ca="1" si="10"/>
        <v>N/A</v>
      </c>
      <c r="Q71" s="176"/>
    </row>
    <row r="72" spans="1:17">
      <c r="A72" s="8">
        <v>64</v>
      </c>
      <c r="B72" s="145"/>
      <c r="C72" s="41" t="s">
        <v>127</v>
      </c>
      <c r="D72" s="42" t="s">
        <v>126</v>
      </c>
      <c r="E72" s="43" t="s">
        <v>12</v>
      </c>
      <c r="F72" s="9">
        <f t="shared" ca="1" si="9"/>
        <v>0</v>
      </c>
      <c r="G72" s="9">
        <f t="shared" ca="1" si="9"/>
        <v>0</v>
      </c>
      <c r="H72" s="9">
        <f t="shared" ca="1" si="9"/>
        <v>0</v>
      </c>
      <c r="I72" s="9">
        <f t="shared" ca="1" si="9"/>
        <v>0</v>
      </c>
      <c r="J72" s="80"/>
      <c r="K72" s="130">
        <f t="shared" si="11"/>
        <v>2</v>
      </c>
      <c r="L72" s="173"/>
      <c r="M72" s="124">
        <f t="shared" ca="1" si="12"/>
        <v>0</v>
      </c>
      <c r="N72" s="124">
        <f t="shared" ca="1" si="13"/>
        <v>0</v>
      </c>
      <c r="O72" s="124">
        <f t="shared" ca="1" si="14"/>
        <v>0</v>
      </c>
      <c r="P72" s="125" t="str">
        <f t="shared" ca="1" si="10"/>
        <v>N/A</v>
      </c>
      <c r="Q72" s="176"/>
    </row>
    <row r="73" spans="1:17">
      <c r="A73" s="8">
        <v>65</v>
      </c>
      <c r="B73" s="145"/>
      <c r="C73" s="41" t="s">
        <v>150</v>
      </c>
      <c r="D73" s="42" t="s">
        <v>257</v>
      </c>
      <c r="E73" s="43" t="s">
        <v>12</v>
      </c>
      <c r="F73" s="9">
        <f t="shared" ca="1" si="9"/>
        <v>0</v>
      </c>
      <c r="G73" s="9">
        <f t="shared" ca="1" si="9"/>
        <v>0</v>
      </c>
      <c r="H73" s="9">
        <f t="shared" ref="H73" ca="1" si="15">INDIRECT(ADDRESS((H$3-1)*72+$A73+3,12,4,TRUE,"4. 진단결과 상세"))</f>
        <v>0</v>
      </c>
      <c r="I73" s="9">
        <f t="shared" ca="1" si="9"/>
        <v>0</v>
      </c>
      <c r="J73" s="80"/>
      <c r="K73" s="130">
        <f t="shared" ref="K73:K80" si="16">IF(E73="상",3, IF(E73="중",2, IF(E73="하",1)))</f>
        <v>2</v>
      </c>
      <c r="L73" s="173"/>
      <c r="M73" s="124">
        <f t="shared" ref="M73:M80" ca="1" si="17">COUNTIF($F73:$I73,"양호")</f>
        <v>0</v>
      </c>
      <c r="N73" s="124">
        <f t="shared" ref="N73:N80" ca="1" si="18">COUNTIF($F73:$I73,"취약")</f>
        <v>0</v>
      </c>
      <c r="O73" s="124">
        <f t="shared" ref="O73:O80" ca="1" si="19">COUNTIF($F73:$I73,"N/A")</f>
        <v>0</v>
      </c>
      <c r="P73" s="125" t="str">
        <f t="shared" ca="1" si="10"/>
        <v>N/A</v>
      </c>
      <c r="Q73" s="176"/>
    </row>
    <row r="74" spans="1:17">
      <c r="A74" s="8">
        <v>66</v>
      </c>
      <c r="B74" s="145"/>
      <c r="C74" s="41" t="s">
        <v>128</v>
      </c>
      <c r="D74" s="42" t="s">
        <v>240</v>
      </c>
      <c r="E74" s="43" t="s">
        <v>11</v>
      </c>
      <c r="F74" s="9">
        <f t="shared" ref="F74:I80" ca="1" si="20">INDIRECT(ADDRESS((F$3-1)*72+$A74+3,12,4,TRUE,"4. 진단결과 상세"))</f>
        <v>0</v>
      </c>
      <c r="G74" s="9">
        <f t="shared" ca="1" si="20"/>
        <v>0</v>
      </c>
      <c r="H74" s="9">
        <f t="shared" ca="1" si="20"/>
        <v>0</v>
      </c>
      <c r="I74" s="9">
        <f t="shared" ca="1" si="20"/>
        <v>0</v>
      </c>
      <c r="J74" s="80"/>
      <c r="K74" s="130">
        <f t="shared" si="16"/>
        <v>1</v>
      </c>
      <c r="L74" s="173"/>
      <c r="M74" s="124">
        <f t="shared" ca="1" si="17"/>
        <v>0</v>
      </c>
      <c r="N74" s="124">
        <f t="shared" ca="1" si="18"/>
        <v>0</v>
      </c>
      <c r="O74" s="124">
        <f t="shared" ca="1" si="19"/>
        <v>0</v>
      </c>
      <c r="P74" s="125" t="str">
        <f t="shared" ca="1" si="10"/>
        <v>N/A</v>
      </c>
      <c r="Q74" s="176"/>
    </row>
    <row r="75" spans="1:17">
      <c r="A75" s="8">
        <v>67</v>
      </c>
      <c r="B75" s="145"/>
      <c r="C75" s="41" t="s">
        <v>129</v>
      </c>
      <c r="D75" s="42" t="s">
        <v>258</v>
      </c>
      <c r="E75" s="43" t="s">
        <v>12</v>
      </c>
      <c r="F75" s="9">
        <f t="shared" ca="1" si="20"/>
        <v>0</v>
      </c>
      <c r="G75" s="9">
        <f t="shared" ca="1" si="20"/>
        <v>0</v>
      </c>
      <c r="H75" s="9">
        <f t="shared" ca="1" si="20"/>
        <v>0</v>
      </c>
      <c r="I75" s="9">
        <f t="shared" ca="1" si="20"/>
        <v>0</v>
      </c>
      <c r="J75" s="80"/>
      <c r="K75" s="130">
        <f t="shared" si="16"/>
        <v>2</v>
      </c>
      <c r="L75" s="173"/>
      <c r="M75" s="124">
        <f t="shared" ca="1" si="17"/>
        <v>0</v>
      </c>
      <c r="N75" s="124">
        <f t="shared" ca="1" si="18"/>
        <v>0</v>
      </c>
      <c r="O75" s="124">
        <f t="shared" ca="1" si="19"/>
        <v>0</v>
      </c>
      <c r="P75" s="125" t="str">
        <f t="shared" ca="1" si="10"/>
        <v>N/A</v>
      </c>
      <c r="Q75" s="176"/>
    </row>
    <row r="76" spans="1:17">
      <c r="A76" s="8">
        <v>68</v>
      </c>
      <c r="B76" s="145"/>
      <c r="C76" s="41" t="s">
        <v>148</v>
      </c>
      <c r="D76" s="42" t="s">
        <v>130</v>
      </c>
      <c r="E76" s="43" t="s">
        <v>12</v>
      </c>
      <c r="F76" s="9">
        <f t="shared" ca="1" si="20"/>
        <v>0</v>
      </c>
      <c r="G76" s="9">
        <f t="shared" ca="1" si="20"/>
        <v>0</v>
      </c>
      <c r="H76" s="9">
        <f t="shared" ca="1" si="20"/>
        <v>0</v>
      </c>
      <c r="I76" s="9">
        <f t="shared" ca="1" si="20"/>
        <v>0</v>
      </c>
      <c r="J76" s="80"/>
      <c r="K76" s="130">
        <f t="shared" si="16"/>
        <v>2</v>
      </c>
      <c r="L76" s="173"/>
      <c r="M76" s="124">
        <f t="shared" ca="1" si="17"/>
        <v>0</v>
      </c>
      <c r="N76" s="124">
        <f t="shared" ca="1" si="18"/>
        <v>0</v>
      </c>
      <c r="O76" s="124">
        <f t="shared" ca="1" si="19"/>
        <v>0</v>
      </c>
      <c r="P76" s="125" t="str">
        <f t="shared" ca="1" si="10"/>
        <v>N/A</v>
      </c>
      <c r="Q76" s="176"/>
    </row>
    <row r="77" spans="1:17">
      <c r="A77" s="8">
        <v>69</v>
      </c>
      <c r="B77" s="145"/>
      <c r="C77" s="41" t="s">
        <v>131</v>
      </c>
      <c r="D77" s="42" t="s">
        <v>241</v>
      </c>
      <c r="E77" s="43" t="s">
        <v>12</v>
      </c>
      <c r="F77" s="9">
        <f t="shared" ca="1" si="20"/>
        <v>0</v>
      </c>
      <c r="G77" s="9">
        <f t="shared" ca="1" si="20"/>
        <v>0</v>
      </c>
      <c r="H77" s="9">
        <f t="shared" ca="1" si="20"/>
        <v>0</v>
      </c>
      <c r="I77" s="9" t="str">
        <f t="shared" ca="1" si="20"/>
        <v>이행 끝</v>
      </c>
      <c r="J77" s="80"/>
      <c r="K77" s="130">
        <f t="shared" si="16"/>
        <v>2</v>
      </c>
      <c r="L77" s="174"/>
      <c r="M77" s="124">
        <f t="shared" ca="1" si="17"/>
        <v>0</v>
      </c>
      <c r="N77" s="124">
        <f t="shared" ca="1" si="18"/>
        <v>0</v>
      </c>
      <c r="O77" s="124">
        <f t="shared" ca="1" si="19"/>
        <v>0</v>
      </c>
      <c r="P77" s="125" t="str">
        <f t="shared" ca="1" si="10"/>
        <v>N/A</v>
      </c>
      <c r="Q77" s="177"/>
    </row>
    <row r="78" spans="1:17" ht="31.2">
      <c r="A78" s="8">
        <v>70</v>
      </c>
      <c r="B78" s="45" t="s">
        <v>49</v>
      </c>
      <c r="C78" s="41" t="s">
        <v>286</v>
      </c>
      <c r="D78" s="42" t="s">
        <v>132</v>
      </c>
      <c r="E78" s="43" t="s">
        <v>10</v>
      </c>
      <c r="F78" s="9">
        <f t="shared" ca="1" si="20"/>
        <v>0</v>
      </c>
      <c r="G78" s="9">
        <f t="shared" ca="1" si="20"/>
        <v>0</v>
      </c>
      <c r="H78" s="9">
        <f t="shared" ca="1" si="20"/>
        <v>0</v>
      </c>
      <c r="I78" s="9" t="str">
        <f t="shared" ca="1" si="20"/>
        <v>이행 끝</v>
      </c>
      <c r="J78" s="80"/>
      <c r="K78" s="130">
        <f t="shared" si="16"/>
        <v>3</v>
      </c>
      <c r="L78" s="126" t="s">
        <v>49</v>
      </c>
      <c r="M78" s="124">
        <f t="shared" ca="1" si="17"/>
        <v>0</v>
      </c>
      <c r="N78" s="124">
        <f t="shared" ca="1" si="18"/>
        <v>0</v>
      </c>
      <c r="O78" s="124">
        <f t="shared" ca="1" si="19"/>
        <v>0</v>
      </c>
      <c r="P78" s="125" t="str">
        <f t="shared" ca="1" si="10"/>
        <v>N/A</v>
      </c>
      <c r="Q78" s="125" t="str">
        <f ca="1">IF((SUM($M78:$N78))=0,"N/A", SUMPRODUCT($M78,$K78)/SUMPRODUCT(($M78+$N78),$K78))</f>
        <v>N/A</v>
      </c>
    </row>
    <row r="79" spans="1:17">
      <c r="A79" s="8">
        <v>71</v>
      </c>
      <c r="B79" s="144" t="s">
        <v>50</v>
      </c>
      <c r="C79" s="41" t="s">
        <v>287</v>
      </c>
      <c r="D79" s="42" t="s">
        <v>134</v>
      </c>
      <c r="E79" s="43" t="s">
        <v>10</v>
      </c>
      <c r="F79" s="9">
        <f t="shared" ca="1" si="20"/>
        <v>0</v>
      </c>
      <c r="G79" s="9">
        <f t="shared" ca="1" si="20"/>
        <v>0</v>
      </c>
      <c r="H79" s="9">
        <f t="shared" ca="1" si="20"/>
        <v>0</v>
      </c>
      <c r="I79" s="9" t="str">
        <f t="shared" ca="1" si="20"/>
        <v>이행 끝</v>
      </c>
      <c r="J79" s="80"/>
      <c r="K79" s="130">
        <f t="shared" si="16"/>
        <v>3</v>
      </c>
      <c r="L79" s="172" t="s">
        <v>152</v>
      </c>
      <c r="M79" s="124">
        <f t="shared" ca="1" si="17"/>
        <v>0</v>
      </c>
      <c r="N79" s="124">
        <f t="shared" ca="1" si="18"/>
        <v>0</v>
      </c>
      <c r="O79" s="124">
        <f t="shared" ca="1" si="19"/>
        <v>0</v>
      </c>
      <c r="P79" s="125" t="str">
        <f t="shared" ca="1" si="10"/>
        <v>N/A</v>
      </c>
      <c r="Q79" s="175" t="str">
        <f ca="1">IF((SUM($M79:$N80))=0,"N/A", SUMPRODUCT($M79:$M80,$K79:$K80)/SUMPRODUCT(($M79:$M80+$N79:$N80),$K79:$K80))</f>
        <v>N/A</v>
      </c>
    </row>
    <row r="80" spans="1:17">
      <c r="A80" s="8">
        <v>72</v>
      </c>
      <c r="B80" s="145"/>
      <c r="C80" s="41" t="s">
        <v>133</v>
      </c>
      <c r="D80" s="42" t="s">
        <v>242</v>
      </c>
      <c r="E80" s="43" t="s">
        <v>11</v>
      </c>
      <c r="F80" s="9">
        <f t="shared" ca="1" si="20"/>
        <v>0</v>
      </c>
      <c r="G80" s="9">
        <f t="shared" ca="1" si="20"/>
        <v>0</v>
      </c>
      <c r="H80" s="9">
        <f t="shared" ca="1" si="20"/>
        <v>0</v>
      </c>
      <c r="I80" s="9" t="str">
        <f t="shared" ca="1" si="20"/>
        <v>이행 끝</v>
      </c>
      <c r="J80" s="80"/>
      <c r="K80" s="130">
        <f t="shared" si="16"/>
        <v>1</v>
      </c>
      <c r="L80" s="174"/>
      <c r="M80" s="124">
        <f t="shared" ca="1" si="17"/>
        <v>0</v>
      </c>
      <c r="N80" s="124">
        <f t="shared" ca="1" si="18"/>
        <v>0</v>
      </c>
      <c r="O80" s="124">
        <f t="shared" ca="1" si="19"/>
        <v>0</v>
      </c>
      <c r="P80" s="125" t="str">
        <f t="shared" ca="1" si="10"/>
        <v>N/A</v>
      </c>
      <c r="Q80" s="177"/>
    </row>
    <row r="81" spans="2:17" ht="18" customHeight="1">
      <c r="B81" s="186" t="s">
        <v>13</v>
      </c>
      <c r="C81" s="187" t="s">
        <v>15</v>
      </c>
      <c r="D81" s="187"/>
      <c r="E81" s="75"/>
      <c r="F81" s="75">
        <f ca="1">COUNTIF(F9:F80,"양호")</f>
        <v>0</v>
      </c>
      <c r="G81" s="75">
        <f t="shared" ref="G81:I81" ca="1" si="21">COUNTIF(G9:G80,"양호")</f>
        <v>0</v>
      </c>
      <c r="H81" s="75">
        <f t="shared" ref="H81" ca="1" si="22">COUNTIF(H9:H80,"양호")</f>
        <v>0</v>
      </c>
      <c r="I81" s="75">
        <f t="shared" ca="1" si="21"/>
        <v>0</v>
      </c>
      <c r="J81" s="81"/>
      <c r="K81" s="13"/>
      <c r="L81" s="127" t="s">
        <v>20</v>
      </c>
      <c r="M81" s="127">
        <f ca="1">SUM(M9:M80)</f>
        <v>0</v>
      </c>
      <c r="N81" s="127">
        <f ca="1">SUM(N9:N80)</f>
        <v>0</v>
      </c>
      <c r="O81" s="127">
        <f ca="1">SUM(O9:O80)</f>
        <v>0</v>
      </c>
      <c r="P81" s="178" t="s">
        <v>26</v>
      </c>
      <c r="Q81" s="179"/>
    </row>
    <row r="82" spans="2:17" ht="18" customHeight="1">
      <c r="B82" s="186"/>
      <c r="C82" s="180" t="s">
        <v>16</v>
      </c>
      <c r="D82" s="180"/>
      <c r="E82" s="76"/>
      <c r="F82" s="76">
        <f ca="1">COUNTIF(F9:F80,"취약")</f>
        <v>0</v>
      </c>
      <c r="G82" s="76">
        <f t="shared" ref="G82:I82" ca="1" si="23">COUNTIF(G9:G80,"취약")</f>
        <v>0</v>
      </c>
      <c r="H82" s="76">
        <f t="shared" ref="H82" ca="1" si="24">COUNTIF(H9:H80,"취약")</f>
        <v>0</v>
      </c>
      <c r="I82" s="76">
        <f t="shared" ca="1" si="23"/>
        <v>0</v>
      </c>
      <c r="J82" s="81"/>
      <c r="K82" s="13"/>
      <c r="L82" s="128" t="s">
        <v>22</v>
      </c>
      <c r="M82" s="181" t="e">
        <f ca="1">SUMPRODUCT(M9:M80,K9:K80)/SUMPRODUCT(M9:M80+N9:N80,K9:K80)</f>
        <v>#DIV/0!</v>
      </c>
      <c r="N82" s="181"/>
      <c r="O82" s="181"/>
      <c r="P82" s="181"/>
      <c r="Q82" s="181"/>
    </row>
    <row r="83" spans="2:17" ht="18" customHeight="1">
      <c r="B83" s="186"/>
      <c r="C83" s="182" t="s">
        <v>18</v>
      </c>
      <c r="D83" s="182"/>
      <c r="E83" s="76"/>
      <c r="F83" s="76">
        <f ca="1">COUNTIF(F9:F80,"N/A")</f>
        <v>0</v>
      </c>
      <c r="G83" s="76">
        <f t="shared" ref="G83:I83" ca="1" si="25">COUNTIF(G9:G80,"N/A")</f>
        <v>0</v>
      </c>
      <c r="H83" s="76">
        <f t="shared" ref="H83" ca="1" si="26">COUNTIF(H9:H80,"N/A")</f>
        <v>0</v>
      </c>
      <c r="I83" s="76">
        <f t="shared" ca="1" si="25"/>
        <v>0</v>
      </c>
      <c r="J83" s="81"/>
    </row>
    <row r="84" spans="2:17" ht="18" customHeight="1">
      <c r="B84" s="183" t="s">
        <v>19</v>
      </c>
      <c r="C84" s="184"/>
      <c r="D84" s="184"/>
      <c r="E84" s="185"/>
      <c r="F84" s="74">
        <f ca="1">SUMIF(F$9:F$80,"양호",$K$9:$K$80)/(SUM($K$9:$K$80)-SUMIF(F$9:F$80,"N/A",$K$9:$K$80))</f>
        <v>0</v>
      </c>
      <c r="G84" s="74">
        <f ca="1">SUMIF(G$9:G$80,"양호",$K$9:$K$80)/(SUM($K$9:$K$80)-SUMIF(G$9:G$80,"N/A",$K$9:$K$80))</f>
        <v>0</v>
      </c>
      <c r="H84" s="74">
        <f ca="1">SUMIF(H$9:H$80,"양호",$K$9:$K$80)/(SUM($K$9:$K$80)-SUMIF(H$9:H$80,"N/A",$K$9:$K$80))</f>
        <v>0</v>
      </c>
      <c r="I84" s="74">
        <f ca="1">SUMIF(I$9:I$80,"양호",$K$9:$K$80)/(SUM($K$9:$K$80)-SUMIF(I$9:I$80,"N/A",$K$9:$K$80))</f>
        <v>0</v>
      </c>
      <c r="J84" s="82"/>
    </row>
    <row r="85" spans="2:17" s="54" customFormat="1" ht="18" customHeight="1">
      <c r="B85" s="78"/>
      <c r="C85" s="78"/>
      <c r="D85" s="78"/>
      <c r="E85" s="78"/>
      <c r="F85" s="78"/>
      <c r="G85" s="78"/>
      <c r="H85" s="78"/>
      <c r="I85" s="78"/>
    </row>
    <row r="86" spans="2:17" s="54" customFormat="1" ht="18" customHeight="1">
      <c r="B86" s="78"/>
      <c r="C86" s="78"/>
      <c r="D86" s="78"/>
      <c r="E86" s="78"/>
      <c r="F86" s="78"/>
      <c r="G86" s="78"/>
      <c r="H86" s="78"/>
      <c r="I86" s="78"/>
    </row>
    <row r="87" spans="2:17" ht="18" customHeight="1">
      <c r="B87" s="78"/>
      <c r="C87" s="150" t="s">
        <v>21</v>
      </c>
      <c r="D87" s="151"/>
      <c r="E87" s="152"/>
      <c r="F87" s="9" t="s">
        <v>15</v>
      </c>
      <c r="G87" s="83" t="s">
        <v>135</v>
      </c>
      <c r="H87" s="84" t="s">
        <v>18</v>
      </c>
      <c r="I87" s="80"/>
    </row>
    <row r="88" spans="2:17" ht="18" customHeight="1">
      <c r="B88" s="78"/>
      <c r="C88" s="153"/>
      <c r="D88" s="154"/>
      <c r="E88" s="155"/>
      <c r="F88" s="9">
        <f ca="1">SUM(F81:I81)</f>
        <v>0</v>
      </c>
      <c r="G88" s="85">
        <f ca="1">SUM(F82:I82)</f>
        <v>0</v>
      </c>
      <c r="H88" s="85">
        <f ca="1">SUM(F83:I83)</f>
        <v>0</v>
      </c>
      <c r="I88" s="80"/>
    </row>
    <row r="89" spans="2:17" ht="18" customHeight="1">
      <c r="B89" s="87"/>
      <c r="C89" s="156" t="s">
        <v>23</v>
      </c>
      <c r="D89" s="157"/>
      <c r="E89" s="158"/>
      <c r="F89" s="166" t="e">
        <f ca="1">M82</f>
        <v>#DIV/0!</v>
      </c>
      <c r="G89" s="167"/>
      <c r="H89" s="168"/>
      <c r="I89" s="86"/>
    </row>
    <row r="90" spans="2:17" s="54" customFormat="1" ht="18.75" customHeight="1">
      <c r="B90" s="78"/>
      <c r="C90" s="78"/>
      <c r="D90" s="78"/>
      <c r="E90" s="78"/>
      <c r="F90" s="78"/>
      <c r="G90" s="78"/>
      <c r="H90" s="78"/>
      <c r="I90" s="78"/>
    </row>
    <row r="91" spans="2:17">
      <c r="B91" s="10"/>
      <c r="C91" s="10"/>
      <c r="D91" s="10"/>
      <c r="E91" s="10"/>
      <c r="F91" s="10"/>
      <c r="G91" s="78"/>
      <c r="H91" s="78"/>
      <c r="I91" s="78"/>
    </row>
    <row r="92" spans="2:17">
      <c r="B92" s="10"/>
      <c r="C92" s="10"/>
      <c r="D92" s="10"/>
      <c r="E92" s="10"/>
      <c r="F92" s="10"/>
      <c r="G92" s="78"/>
      <c r="H92" s="78"/>
      <c r="I92" s="78"/>
    </row>
    <row r="93" spans="2:17">
      <c r="B93" s="10"/>
      <c r="C93" s="10"/>
      <c r="D93" s="10"/>
      <c r="E93" s="10"/>
      <c r="F93" s="10"/>
      <c r="G93" s="78"/>
      <c r="H93" s="78"/>
      <c r="I93" s="78"/>
    </row>
    <row r="94" spans="2:17">
      <c r="D94" s="10"/>
      <c r="E94" s="10"/>
      <c r="F94" s="10"/>
      <c r="G94" s="78"/>
      <c r="H94" s="78"/>
      <c r="I94" s="78"/>
    </row>
    <row r="95" spans="2:17">
      <c r="D95" s="10"/>
      <c r="E95" s="10"/>
      <c r="F95" s="10"/>
      <c r="G95" s="78"/>
      <c r="H95" s="78"/>
      <c r="I95" s="78"/>
    </row>
    <row r="96" spans="2:17">
      <c r="D96" s="10"/>
      <c r="E96" s="10"/>
      <c r="F96" s="10"/>
      <c r="G96" s="78"/>
      <c r="H96" s="78"/>
      <c r="I96" s="78"/>
    </row>
    <row r="97" spans="4:9">
      <c r="D97" s="10"/>
      <c r="E97" s="10"/>
      <c r="F97" s="10"/>
      <c r="G97" s="78"/>
      <c r="H97" s="78"/>
      <c r="I97" s="78"/>
    </row>
    <row r="98" spans="4:9">
      <c r="D98" s="10"/>
      <c r="E98" s="10"/>
      <c r="F98" s="10"/>
      <c r="G98" s="78"/>
      <c r="H98" s="78"/>
      <c r="I98" s="78"/>
    </row>
    <row r="99" spans="4:9">
      <c r="D99" s="10"/>
      <c r="E99" s="10"/>
      <c r="F99" s="10"/>
      <c r="G99" s="78"/>
      <c r="H99" s="78"/>
      <c r="I99" s="78"/>
    </row>
    <row r="100" spans="4:9">
      <c r="D100" s="10"/>
      <c r="E100" s="10"/>
      <c r="F100" s="10"/>
      <c r="G100" s="78"/>
      <c r="H100" s="78"/>
      <c r="I100" s="78"/>
    </row>
    <row r="101" spans="4:9">
      <c r="D101" s="10"/>
      <c r="E101" s="10"/>
      <c r="F101" s="10"/>
      <c r="G101" s="78"/>
      <c r="H101" s="78"/>
      <c r="I101" s="78"/>
    </row>
    <row r="102" spans="4:9">
      <c r="D102" s="10"/>
      <c r="E102" s="10"/>
      <c r="F102" s="10"/>
      <c r="G102" s="78"/>
      <c r="H102" s="78"/>
      <c r="I102" s="78"/>
    </row>
    <row r="103" spans="4:9">
      <c r="D103" s="10"/>
      <c r="E103" s="10"/>
      <c r="F103" s="10"/>
      <c r="G103" s="78"/>
      <c r="H103" s="78"/>
      <c r="I103" s="78"/>
    </row>
    <row r="104" spans="4:9">
      <c r="D104" s="10"/>
      <c r="E104" s="10"/>
      <c r="F104" s="10"/>
      <c r="G104" s="78"/>
      <c r="H104" s="78"/>
      <c r="I104" s="78"/>
    </row>
    <row r="105" spans="4:9">
      <c r="D105" s="10"/>
      <c r="E105" s="10"/>
      <c r="F105" s="10"/>
      <c r="G105" s="78"/>
      <c r="H105" s="78"/>
      <c r="I105" s="78"/>
    </row>
    <row r="106" spans="4:9">
      <c r="D106" s="10"/>
      <c r="E106" s="10"/>
      <c r="F106" s="10"/>
      <c r="G106" s="78"/>
      <c r="H106" s="78"/>
      <c r="I106" s="78"/>
    </row>
    <row r="107" spans="4:9">
      <c r="D107" s="10"/>
      <c r="E107" s="10"/>
      <c r="F107" s="10"/>
      <c r="G107" s="78"/>
      <c r="H107" s="78"/>
      <c r="I107" s="78"/>
    </row>
    <row r="108" spans="4:9">
      <c r="D108" s="10"/>
      <c r="E108" s="10"/>
      <c r="F108" s="10"/>
      <c r="G108" s="78"/>
      <c r="H108" s="78"/>
      <c r="I108" s="78"/>
    </row>
    <row r="109" spans="4:9">
      <c r="D109" s="10"/>
      <c r="E109" s="10"/>
      <c r="F109" s="10"/>
      <c r="G109" s="78"/>
      <c r="H109" s="78"/>
      <c r="I109" s="78"/>
    </row>
    <row r="110" spans="4:9">
      <c r="D110" s="10"/>
      <c r="E110" s="10"/>
      <c r="F110" s="10"/>
      <c r="G110" s="78"/>
      <c r="H110" s="78"/>
      <c r="I110" s="78"/>
    </row>
    <row r="111" spans="4:9">
      <c r="D111" s="10"/>
      <c r="E111" s="10"/>
      <c r="F111" s="10"/>
      <c r="G111" s="78"/>
      <c r="H111" s="78"/>
      <c r="I111" s="78"/>
    </row>
    <row r="112" spans="4:9">
      <c r="D112" s="10"/>
      <c r="E112" s="10"/>
      <c r="F112" s="10"/>
      <c r="G112" s="78"/>
      <c r="H112" s="78"/>
      <c r="I112" s="78"/>
    </row>
    <row r="113" spans="4:9">
      <c r="D113" s="10"/>
      <c r="E113" s="10"/>
      <c r="F113" s="10"/>
      <c r="G113" s="78"/>
      <c r="H113" s="78"/>
      <c r="I113" s="78"/>
    </row>
    <row r="114" spans="4:9">
      <c r="D114" s="10"/>
      <c r="E114" s="10"/>
      <c r="F114" s="10"/>
      <c r="G114" s="78"/>
      <c r="H114" s="78"/>
      <c r="I114" s="78"/>
    </row>
    <row r="115" spans="4:9">
      <c r="D115" s="10"/>
      <c r="E115" s="10"/>
      <c r="F115" s="10"/>
      <c r="G115" s="78"/>
      <c r="H115" s="78"/>
      <c r="I115" s="78"/>
    </row>
    <row r="116" spans="4:9">
      <c r="D116" s="10"/>
      <c r="E116" s="10"/>
      <c r="F116" s="10"/>
      <c r="G116" s="78"/>
      <c r="H116" s="78"/>
      <c r="I116" s="78"/>
    </row>
    <row r="117" spans="4:9">
      <c r="D117" s="10"/>
      <c r="E117" s="10"/>
      <c r="F117" s="10"/>
      <c r="G117" s="78"/>
      <c r="H117" s="78"/>
      <c r="I117" s="78"/>
    </row>
    <row r="118" spans="4:9">
      <c r="D118" s="10"/>
      <c r="E118" s="10"/>
      <c r="F118" s="10"/>
      <c r="G118" s="78"/>
      <c r="H118" s="78"/>
      <c r="I118" s="78"/>
    </row>
    <row r="119" spans="4:9">
      <c r="D119" s="10"/>
      <c r="E119" s="10"/>
      <c r="F119" s="10"/>
      <c r="G119" s="78"/>
      <c r="H119" s="78"/>
      <c r="I119" s="78"/>
    </row>
    <row r="120" spans="4:9">
      <c r="D120" s="10"/>
      <c r="E120" s="10"/>
      <c r="F120" s="10"/>
      <c r="G120" s="78"/>
      <c r="H120" s="78"/>
      <c r="I120" s="78"/>
    </row>
    <row r="121" spans="4:9">
      <c r="D121" s="10"/>
      <c r="E121" s="10"/>
      <c r="F121" s="10"/>
      <c r="G121" s="78"/>
      <c r="H121" s="78"/>
      <c r="I121" s="78"/>
    </row>
    <row r="122" spans="4:9">
      <c r="D122" s="10"/>
      <c r="E122" s="10"/>
      <c r="F122" s="10"/>
      <c r="G122" s="78"/>
      <c r="H122" s="78"/>
      <c r="I122" s="78"/>
    </row>
    <row r="123" spans="4:9">
      <c r="D123" s="10"/>
      <c r="E123" s="10"/>
      <c r="F123" s="10"/>
      <c r="G123" s="78"/>
      <c r="H123" s="78"/>
      <c r="I123" s="78"/>
    </row>
    <row r="124" spans="4:9">
      <c r="D124" s="10"/>
      <c r="E124" s="10"/>
      <c r="F124" s="10"/>
      <c r="G124" s="78"/>
      <c r="H124" s="78"/>
      <c r="I124" s="78"/>
    </row>
    <row r="125" spans="4:9">
      <c r="D125" s="10"/>
      <c r="E125" s="10"/>
      <c r="F125" s="10"/>
      <c r="G125" s="78"/>
      <c r="H125" s="78"/>
      <c r="I125" s="78"/>
    </row>
    <row r="126" spans="4:9">
      <c r="D126" s="10"/>
      <c r="E126" s="10"/>
      <c r="F126" s="10"/>
      <c r="G126" s="78"/>
      <c r="H126" s="78"/>
      <c r="I126" s="78"/>
    </row>
    <row r="127" spans="4:9">
      <c r="D127" s="10"/>
      <c r="E127" s="10"/>
      <c r="F127" s="10"/>
      <c r="G127" s="78"/>
      <c r="H127" s="78"/>
      <c r="I127" s="78"/>
    </row>
    <row r="128" spans="4:9">
      <c r="D128" s="10"/>
      <c r="E128" s="10"/>
      <c r="F128" s="10"/>
      <c r="G128" s="78"/>
      <c r="H128" s="78"/>
      <c r="I128" s="78"/>
    </row>
    <row r="129" spans="4:9">
      <c r="D129" s="10"/>
      <c r="E129" s="10"/>
      <c r="F129" s="10"/>
      <c r="G129" s="78"/>
      <c r="H129" s="78"/>
      <c r="I129" s="78"/>
    </row>
    <row r="130" spans="4:9">
      <c r="D130" s="10"/>
      <c r="E130" s="10"/>
      <c r="F130" s="10"/>
      <c r="G130" s="78"/>
      <c r="H130" s="78"/>
      <c r="I130" s="78"/>
    </row>
    <row r="131" spans="4:9">
      <c r="D131" s="10"/>
      <c r="E131" s="10"/>
      <c r="F131" s="10"/>
      <c r="G131" s="78"/>
      <c r="H131" s="78"/>
      <c r="I131" s="78"/>
    </row>
    <row r="132" spans="4:9">
      <c r="D132" s="10"/>
      <c r="E132" s="10"/>
      <c r="F132" s="10"/>
      <c r="G132" s="78"/>
      <c r="H132" s="78"/>
      <c r="I132" s="78"/>
    </row>
    <row r="133" spans="4:9">
      <c r="D133" s="10"/>
      <c r="E133" s="10"/>
      <c r="F133" s="10"/>
      <c r="G133" s="78"/>
      <c r="H133" s="78"/>
      <c r="I133" s="78"/>
    </row>
    <row r="134" spans="4:9">
      <c r="D134" s="10"/>
      <c r="E134" s="10"/>
      <c r="F134" s="10"/>
      <c r="G134" s="78"/>
      <c r="H134" s="78"/>
      <c r="I134" s="78"/>
    </row>
    <row r="135" spans="4:9">
      <c r="D135" s="10"/>
      <c r="E135" s="10"/>
      <c r="F135" s="10"/>
      <c r="G135" s="78"/>
      <c r="H135" s="78"/>
      <c r="I135" s="78"/>
    </row>
    <row r="136" spans="4:9">
      <c r="D136" s="10"/>
      <c r="E136" s="10"/>
      <c r="F136" s="10"/>
      <c r="G136" s="78"/>
      <c r="H136" s="78"/>
      <c r="I136" s="78"/>
    </row>
    <row r="137" spans="4:9">
      <c r="D137" s="10"/>
      <c r="E137" s="10"/>
      <c r="F137" s="10"/>
      <c r="G137" s="78"/>
      <c r="H137" s="78"/>
      <c r="I137" s="78"/>
    </row>
    <row r="138" spans="4:9">
      <c r="D138" s="10"/>
      <c r="E138" s="10"/>
      <c r="F138" s="10"/>
      <c r="G138" s="78"/>
      <c r="H138" s="78"/>
      <c r="I138" s="78"/>
    </row>
    <row r="139" spans="4:9">
      <c r="D139" s="10"/>
      <c r="E139" s="10"/>
      <c r="F139" s="10"/>
      <c r="G139" s="78"/>
      <c r="H139" s="78"/>
      <c r="I139" s="78"/>
    </row>
    <row r="140" spans="4:9">
      <c r="D140" s="10"/>
      <c r="E140" s="10"/>
      <c r="F140" s="10"/>
      <c r="G140" s="78"/>
      <c r="H140" s="78"/>
      <c r="I140" s="78"/>
    </row>
    <row r="141" spans="4:9">
      <c r="D141" s="10"/>
      <c r="E141" s="10"/>
      <c r="F141" s="10"/>
      <c r="G141" s="78"/>
      <c r="H141" s="78"/>
      <c r="I141" s="78"/>
    </row>
    <row r="142" spans="4:9">
      <c r="D142" s="10"/>
      <c r="E142" s="10"/>
      <c r="F142" s="10"/>
      <c r="G142" s="78"/>
      <c r="H142" s="78"/>
      <c r="I142" s="78"/>
    </row>
    <row r="143" spans="4:9">
      <c r="D143" s="10"/>
      <c r="E143" s="10"/>
      <c r="F143" s="10"/>
      <c r="G143" s="78"/>
      <c r="H143" s="78"/>
      <c r="I143" s="78"/>
    </row>
    <row r="144" spans="4:9">
      <c r="D144" s="10"/>
      <c r="F144" s="10"/>
      <c r="G144" s="78"/>
      <c r="H144" s="78"/>
      <c r="I144" s="78"/>
    </row>
    <row r="145" spans="6:9">
      <c r="F145" s="10"/>
      <c r="G145" s="78"/>
      <c r="H145" s="78"/>
      <c r="I145" s="78"/>
    </row>
    <row r="146" spans="6:9">
      <c r="F146" s="10"/>
      <c r="G146" s="78"/>
      <c r="H146" s="78"/>
      <c r="I146" s="78"/>
    </row>
    <row r="147" spans="6:9">
      <c r="F147" s="10"/>
      <c r="G147" s="78"/>
      <c r="H147" s="78"/>
      <c r="I147" s="78"/>
    </row>
    <row r="148" spans="6:9">
      <c r="F148" s="10"/>
      <c r="G148" s="78"/>
      <c r="H148" s="78"/>
      <c r="I148" s="78"/>
    </row>
    <row r="149" spans="6:9">
      <c r="F149" s="10"/>
      <c r="G149" s="78"/>
      <c r="H149" s="78"/>
      <c r="I149" s="78"/>
    </row>
    <row r="150" spans="6:9">
      <c r="F150" s="10"/>
      <c r="G150" s="78"/>
      <c r="H150" s="78"/>
      <c r="I150" s="78"/>
    </row>
    <row r="151" spans="6:9">
      <c r="F151" s="10"/>
      <c r="G151" s="78"/>
      <c r="H151" s="78"/>
      <c r="I151" s="78"/>
    </row>
    <row r="152" spans="6:9">
      <c r="F152" s="10"/>
      <c r="G152" s="78"/>
      <c r="H152" s="78"/>
      <c r="I152" s="78"/>
    </row>
    <row r="153" spans="6:9">
      <c r="F153" s="10"/>
      <c r="G153" s="78"/>
      <c r="H153" s="78"/>
      <c r="I153" s="78"/>
    </row>
    <row r="154" spans="6:9">
      <c r="F154" s="10"/>
      <c r="G154" s="78"/>
      <c r="H154" s="78"/>
      <c r="I154" s="78"/>
    </row>
    <row r="155" spans="6:9">
      <c r="F155" s="10"/>
      <c r="G155" s="78"/>
      <c r="H155" s="78"/>
      <c r="I155" s="78"/>
    </row>
    <row r="156" spans="6:9">
      <c r="F156" s="10"/>
      <c r="G156" s="78"/>
      <c r="H156" s="78"/>
      <c r="I156" s="78"/>
    </row>
    <row r="157" spans="6:9">
      <c r="F157" s="10"/>
      <c r="G157" s="78"/>
      <c r="H157" s="78"/>
      <c r="I157" s="78"/>
    </row>
    <row r="158" spans="6:9">
      <c r="F158" s="10"/>
      <c r="G158" s="78"/>
      <c r="H158" s="78"/>
      <c r="I158" s="78"/>
    </row>
    <row r="159" spans="6:9">
      <c r="F159" s="10"/>
      <c r="G159" s="78"/>
      <c r="H159" s="78"/>
      <c r="I159" s="78"/>
    </row>
    <row r="160" spans="6:9">
      <c r="F160" s="10"/>
      <c r="G160" s="78"/>
      <c r="H160" s="78"/>
      <c r="I160" s="78"/>
    </row>
    <row r="161" spans="6:9">
      <c r="F161" s="10"/>
      <c r="G161" s="78"/>
      <c r="H161" s="78"/>
      <c r="I161" s="78"/>
    </row>
    <row r="162" spans="6:9">
      <c r="F162" s="10"/>
      <c r="G162" s="78"/>
      <c r="H162" s="78"/>
      <c r="I162" s="78"/>
    </row>
    <row r="163" spans="6:9">
      <c r="F163" s="10"/>
      <c r="G163" s="78"/>
      <c r="H163" s="78"/>
      <c r="I163" s="78"/>
    </row>
    <row r="164" spans="6:9">
      <c r="F164" s="10"/>
      <c r="G164" s="78"/>
      <c r="H164" s="78"/>
      <c r="I164" s="78"/>
    </row>
    <row r="165" spans="6:9">
      <c r="F165" s="10"/>
      <c r="G165" s="78"/>
      <c r="H165" s="78"/>
      <c r="I165" s="78"/>
    </row>
    <row r="166" spans="6:9">
      <c r="F166" s="10"/>
      <c r="G166" s="78"/>
      <c r="H166" s="78"/>
      <c r="I166" s="78"/>
    </row>
    <row r="167" spans="6:9">
      <c r="F167" s="10"/>
      <c r="G167" s="78"/>
      <c r="H167" s="78"/>
      <c r="I167" s="78"/>
    </row>
    <row r="168" spans="6:9">
      <c r="F168" s="10"/>
      <c r="G168" s="78"/>
      <c r="H168" s="78"/>
      <c r="I168" s="78"/>
    </row>
    <row r="169" spans="6:9">
      <c r="F169" s="10"/>
      <c r="G169" s="78"/>
      <c r="H169" s="78"/>
      <c r="I169" s="78"/>
    </row>
    <row r="170" spans="6:9">
      <c r="F170" s="10"/>
      <c r="G170" s="78"/>
      <c r="H170" s="78"/>
      <c r="I170" s="78"/>
    </row>
    <row r="171" spans="6:9">
      <c r="F171" s="10"/>
      <c r="G171" s="78"/>
      <c r="H171" s="78"/>
      <c r="I171" s="78"/>
    </row>
    <row r="172" spans="6:9">
      <c r="F172" s="10"/>
      <c r="G172" s="78"/>
      <c r="H172" s="78"/>
      <c r="I172" s="78"/>
    </row>
    <row r="173" spans="6:9">
      <c r="F173" s="10"/>
      <c r="G173" s="78"/>
      <c r="H173" s="78"/>
      <c r="I173" s="78"/>
    </row>
    <row r="174" spans="6:9">
      <c r="F174" s="10"/>
      <c r="G174" s="78"/>
      <c r="H174" s="78"/>
      <c r="I174" s="78"/>
    </row>
    <row r="175" spans="6:9">
      <c r="F175" s="10"/>
      <c r="G175" s="78"/>
      <c r="H175" s="78"/>
      <c r="I175" s="78"/>
    </row>
    <row r="176" spans="6:9">
      <c r="F176" s="10"/>
      <c r="G176" s="78"/>
      <c r="H176" s="78"/>
      <c r="I176" s="78"/>
    </row>
    <row r="177" spans="6:9">
      <c r="F177" s="10"/>
      <c r="G177" s="78"/>
      <c r="H177" s="78"/>
      <c r="I177" s="78"/>
    </row>
    <row r="178" spans="6:9">
      <c r="F178" s="10"/>
      <c r="G178" s="78"/>
      <c r="H178" s="78"/>
      <c r="I178" s="78"/>
    </row>
    <row r="179" spans="6:9">
      <c r="F179" s="10"/>
      <c r="G179" s="78"/>
      <c r="H179" s="78"/>
      <c r="I179" s="78"/>
    </row>
    <row r="180" spans="6:9">
      <c r="F180" s="10"/>
      <c r="G180" s="78"/>
      <c r="H180" s="78"/>
      <c r="I180" s="78"/>
    </row>
    <row r="181" spans="6:9">
      <c r="F181" s="10"/>
      <c r="G181" s="78"/>
      <c r="H181" s="78"/>
      <c r="I181" s="78"/>
    </row>
    <row r="182" spans="6:9">
      <c r="F182" s="10"/>
      <c r="G182" s="78"/>
      <c r="H182" s="78"/>
      <c r="I182" s="78"/>
    </row>
    <row r="183" spans="6:9">
      <c r="F183" s="10"/>
      <c r="G183" s="78"/>
      <c r="H183" s="78"/>
      <c r="I183" s="78"/>
    </row>
    <row r="184" spans="6:9">
      <c r="F184" s="10"/>
      <c r="G184" s="78"/>
      <c r="H184" s="78"/>
      <c r="I184" s="78"/>
    </row>
    <row r="185" spans="6:9">
      <c r="F185" s="10"/>
      <c r="G185" s="78"/>
      <c r="H185" s="78"/>
      <c r="I185" s="78"/>
    </row>
    <row r="186" spans="6:9">
      <c r="F186" s="10"/>
      <c r="G186" s="78"/>
      <c r="H186" s="78"/>
      <c r="I186" s="78"/>
    </row>
    <row r="187" spans="6:9">
      <c r="F187" s="10"/>
      <c r="G187" s="78"/>
      <c r="H187" s="78"/>
      <c r="I187" s="78"/>
    </row>
    <row r="188" spans="6:9">
      <c r="F188" s="10"/>
      <c r="G188" s="78"/>
      <c r="H188" s="78"/>
      <c r="I188" s="78"/>
    </row>
    <row r="189" spans="6:9">
      <c r="F189" s="10"/>
      <c r="G189" s="78"/>
      <c r="H189" s="78"/>
      <c r="I189" s="78"/>
    </row>
    <row r="190" spans="6:9">
      <c r="F190" s="10"/>
      <c r="G190" s="78"/>
      <c r="H190" s="78"/>
      <c r="I190" s="78"/>
    </row>
    <row r="191" spans="6:9">
      <c r="F191" s="10"/>
      <c r="G191" s="78"/>
      <c r="H191" s="78"/>
      <c r="I191" s="78"/>
    </row>
    <row r="192" spans="6:9">
      <c r="F192" s="10"/>
      <c r="G192" s="78"/>
      <c r="H192" s="78"/>
      <c r="I192" s="78"/>
    </row>
    <row r="193" spans="6:9">
      <c r="F193" s="10"/>
      <c r="G193" s="78"/>
      <c r="H193" s="78"/>
      <c r="I193" s="78"/>
    </row>
    <row r="194" spans="6:9">
      <c r="F194" s="10"/>
      <c r="G194" s="78"/>
      <c r="H194" s="78"/>
      <c r="I194" s="78"/>
    </row>
    <row r="195" spans="6:9">
      <c r="F195" s="10"/>
      <c r="G195" s="78"/>
      <c r="H195" s="78"/>
      <c r="I195" s="78"/>
    </row>
    <row r="196" spans="6:9">
      <c r="F196" s="10"/>
      <c r="G196" s="78"/>
      <c r="H196" s="78"/>
      <c r="I196" s="78"/>
    </row>
    <row r="197" spans="6:9">
      <c r="F197" s="10"/>
      <c r="G197" s="78"/>
      <c r="H197" s="78"/>
      <c r="I197" s="78"/>
    </row>
    <row r="198" spans="6:9">
      <c r="F198" s="10"/>
      <c r="G198" s="78"/>
      <c r="H198" s="78"/>
      <c r="I198" s="78"/>
    </row>
    <row r="199" spans="6:9">
      <c r="F199" s="10"/>
      <c r="G199" s="78"/>
      <c r="H199" s="78"/>
      <c r="I199" s="78"/>
    </row>
    <row r="200" spans="6:9">
      <c r="F200" s="10"/>
      <c r="G200" s="78"/>
      <c r="H200" s="78"/>
      <c r="I200" s="78"/>
    </row>
    <row r="201" spans="6:9">
      <c r="F201" s="10"/>
      <c r="G201" s="78"/>
      <c r="H201" s="78"/>
      <c r="I201" s="78"/>
    </row>
    <row r="202" spans="6:9">
      <c r="F202" s="10"/>
      <c r="G202" s="78"/>
      <c r="H202" s="78"/>
      <c r="I202" s="78"/>
    </row>
    <row r="203" spans="6:9">
      <c r="F203" s="10"/>
      <c r="G203" s="78"/>
      <c r="H203" s="78"/>
      <c r="I203" s="78"/>
    </row>
    <row r="204" spans="6:9">
      <c r="F204" s="10"/>
      <c r="G204" s="78"/>
      <c r="H204" s="78"/>
      <c r="I204" s="78"/>
    </row>
    <row r="205" spans="6:9">
      <c r="F205" s="10"/>
      <c r="G205" s="78"/>
      <c r="H205" s="78"/>
      <c r="I205" s="78"/>
    </row>
    <row r="206" spans="6:9">
      <c r="F206" s="10"/>
      <c r="G206" s="78"/>
      <c r="H206" s="78"/>
      <c r="I206" s="78"/>
    </row>
    <row r="207" spans="6:9">
      <c r="F207" s="10"/>
      <c r="G207" s="78"/>
      <c r="H207" s="78"/>
      <c r="I207" s="78"/>
    </row>
    <row r="208" spans="6:9">
      <c r="F208" s="10"/>
      <c r="G208" s="78"/>
      <c r="H208" s="78"/>
      <c r="I208" s="78"/>
    </row>
    <row r="209" spans="6:9">
      <c r="F209" s="10"/>
      <c r="G209" s="78"/>
      <c r="H209" s="78"/>
      <c r="I209" s="78"/>
    </row>
    <row r="210" spans="6:9">
      <c r="F210" s="10"/>
      <c r="G210" s="78"/>
      <c r="H210" s="78"/>
      <c r="I210" s="78"/>
    </row>
    <row r="211" spans="6:9">
      <c r="F211" s="10"/>
      <c r="G211" s="78"/>
      <c r="H211" s="78"/>
      <c r="I211" s="78"/>
    </row>
    <row r="212" spans="6:9">
      <c r="F212" s="10"/>
      <c r="G212" s="78"/>
      <c r="H212" s="78"/>
      <c r="I212" s="78"/>
    </row>
    <row r="213" spans="6:9">
      <c r="F213" s="10"/>
      <c r="G213" s="78"/>
      <c r="H213" s="78"/>
      <c r="I213" s="78"/>
    </row>
    <row r="214" spans="6:9">
      <c r="F214" s="10"/>
      <c r="G214" s="78"/>
      <c r="H214" s="78"/>
      <c r="I214" s="78"/>
    </row>
    <row r="215" spans="6:9">
      <c r="F215" s="10"/>
      <c r="G215" s="78"/>
      <c r="H215" s="78"/>
      <c r="I215" s="78"/>
    </row>
    <row r="216" spans="6:9">
      <c r="F216" s="10"/>
      <c r="G216" s="78"/>
      <c r="H216" s="78"/>
      <c r="I216" s="78"/>
    </row>
    <row r="217" spans="6:9">
      <c r="F217" s="10"/>
      <c r="G217" s="78"/>
      <c r="H217" s="78"/>
      <c r="I217" s="78"/>
    </row>
    <row r="218" spans="6:9">
      <c r="F218" s="10"/>
      <c r="G218" s="78"/>
      <c r="H218" s="78"/>
      <c r="I218" s="78"/>
    </row>
    <row r="219" spans="6:9">
      <c r="F219" s="10"/>
      <c r="G219" s="78"/>
      <c r="H219" s="78"/>
      <c r="I219" s="78"/>
    </row>
    <row r="220" spans="6:9">
      <c r="F220" s="10"/>
      <c r="G220" s="78"/>
      <c r="H220" s="78"/>
      <c r="I220" s="78"/>
    </row>
    <row r="221" spans="6:9">
      <c r="F221" s="10"/>
      <c r="G221" s="78"/>
      <c r="H221" s="78"/>
      <c r="I221" s="78"/>
    </row>
    <row r="222" spans="6:9">
      <c r="F222" s="10"/>
      <c r="G222" s="78"/>
      <c r="H222" s="78"/>
      <c r="I222" s="78"/>
    </row>
    <row r="223" spans="6:9">
      <c r="F223" s="10"/>
      <c r="G223" s="78"/>
      <c r="H223" s="78"/>
      <c r="I223" s="78"/>
    </row>
    <row r="224" spans="6:9">
      <c r="F224" s="10"/>
      <c r="G224" s="78"/>
      <c r="H224" s="78"/>
      <c r="I224" s="78"/>
    </row>
    <row r="225" spans="6:9">
      <c r="F225" s="10"/>
      <c r="G225" s="78"/>
      <c r="H225" s="78"/>
      <c r="I225" s="78"/>
    </row>
    <row r="226" spans="6:9">
      <c r="F226" s="10"/>
      <c r="G226" s="78"/>
      <c r="H226" s="78"/>
      <c r="I226" s="78"/>
    </row>
    <row r="227" spans="6:9">
      <c r="F227" s="10"/>
      <c r="G227" s="78"/>
      <c r="H227" s="78"/>
      <c r="I227" s="78"/>
    </row>
    <row r="228" spans="6:9">
      <c r="F228" s="10"/>
      <c r="G228" s="78"/>
      <c r="H228" s="78"/>
      <c r="I228" s="78"/>
    </row>
    <row r="229" spans="6:9">
      <c r="F229" s="10"/>
      <c r="G229" s="78"/>
      <c r="H229" s="78"/>
      <c r="I229" s="78"/>
    </row>
    <row r="230" spans="6:9">
      <c r="F230" s="10"/>
      <c r="G230" s="78"/>
      <c r="H230" s="78"/>
      <c r="I230" s="78"/>
    </row>
    <row r="231" spans="6:9">
      <c r="F231" s="10"/>
      <c r="G231" s="78"/>
      <c r="H231" s="78"/>
      <c r="I231" s="78"/>
    </row>
    <row r="232" spans="6:9">
      <c r="F232" s="10"/>
      <c r="G232" s="78"/>
      <c r="H232" s="78"/>
      <c r="I232" s="78"/>
    </row>
    <row r="233" spans="6:9">
      <c r="F233" s="10"/>
      <c r="G233" s="78"/>
      <c r="H233" s="78"/>
      <c r="I233" s="78"/>
    </row>
    <row r="234" spans="6:9">
      <c r="F234" s="10"/>
      <c r="G234" s="78"/>
      <c r="H234" s="78"/>
      <c r="I234" s="78"/>
    </row>
    <row r="235" spans="6:9">
      <c r="F235" s="10"/>
      <c r="G235" s="78"/>
      <c r="H235" s="78"/>
      <c r="I235" s="78"/>
    </row>
    <row r="236" spans="6:9">
      <c r="F236" s="10"/>
      <c r="G236" s="78"/>
      <c r="H236" s="78"/>
      <c r="I236" s="78"/>
    </row>
    <row r="237" spans="6:9">
      <c r="F237" s="10"/>
      <c r="G237" s="78"/>
      <c r="H237" s="78"/>
      <c r="I237" s="78"/>
    </row>
    <row r="238" spans="6:9">
      <c r="F238" s="10"/>
      <c r="G238" s="78"/>
      <c r="H238" s="78"/>
      <c r="I238" s="78"/>
    </row>
    <row r="239" spans="6:9">
      <c r="F239" s="10"/>
      <c r="G239" s="78"/>
      <c r="H239" s="78"/>
      <c r="I239" s="78"/>
    </row>
    <row r="240" spans="6:9">
      <c r="F240" s="10"/>
      <c r="G240" s="78"/>
      <c r="H240" s="78"/>
      <c r="I240" s="78"/>
    </row>
    <row r="241" spans="6:9">
      <c r="F241" s="10"/>
      <c r="G241" s="78"/>
      <c r="H241" s="78"/>
      <c r="I241" s="78"/>
    </row>
    <row r="242" spans="6:9">
      <c r="F242" s="10"/>
      <c r="G242" s="78"/>
      <c r="H242" s="78"/>
      <c r="I242" s="78"/>
    </row>
    <row r="243" spans="6:9">
      <c r="F243" s="10"/>
      <c r="G243" s="78"/>
      <c r="H243" s="78"/>
      <c r="I243" s="78"/>
    </row>
    <row r="244" spans="6:9">
      <c r="F244" s="10"/>
      <c r="G244" s="78"/>
      <c r="H244" s="78"/>
      <c r="I244" s="78"/>
    </row>
    <row r="245" spans="6:9">
      <c r="F245" s="10"/>
      <c r="G245" s="78"/>
      <c r="H245" s="78"/>
      <c r="I245" s="78"/>
    </row>
    <row r="246" spans="6:9">
      <c r="F246" s="10"/>
      <c r="G246" s="78"/>
      <c r="H246" s="78"/>
      <c r="I246" s="78"/>
    </row>
    <row r="247" spans="6:9">
      <c r="F247" s="10"/>
      <c r="G247" s="78"/>
      <c r="H247" s="78"/>
      <c r="I247" s="78"/>
    </row>
    <row r="248" spans="6:9">
      <c r="F248" s="10"/>
      <c r="G248" s="78"/>
      <c r="H248" s="78"/>
      <c r="I248" s="78"/>
    </row>
    <row r="249" spans="6:9">
      <c r="F249" s="10"/>
      <c r="G249" s="78"/>
      <c r="H249" s="78"/>
      <c r="I249" s="78"/>
    </row>
    <row r="250" spans="6:9">
      <c r="F250" s="10"/>
      <c r="G250" s="78"/>
      <c r="H250" s="78"/>
      <c r="I250" s="78"/>
    </row>
    <row r="251" spans="6:9">
      <c r="F251" s="10"/>
      <c r="G251" s="78"/>
      <c r="H251" s="78"/>
      <c r="I251" s="78"/>
    </row>
    <row r="252" spans="6:9">
      <c r="F252" s="10"/>
      <c r="G252" s="78"/>
      <c r="H252" s="78"/>
      <c r="I252" s="78"/>
    </row>
    <row r="253" spans="6:9">
      <c r="F253" s="10"/>
      <c r="G253" s="78"/>
      <c r="H253" s="78"/>
      <c r="I253" s="78"/>
    </row>
    <row r="254" spans="6:9">
      <c r="F254" s="10"/>
      <c r="G254" s="78"/>
      <c r="H254" s="78"/>
      <c r="I254" s="78"/>
    </row>
    <row r="255" spans="6:9">
      <c r="F255" s="10"/>
      <c r="G255" s="78"/>
      <c r="H255" s="78"/>
      <c r="I255" s="78"/>
    </row>
    <row r="256" spans="6:9">
      <c r="F256" s="10"/>
      <c r="G256" s="78"/>
      <c r="H256" s="78"/>
      <c r="I256" s="78"/>
    </row>
    <row r="257" spans="6:9">
      <c r="F257" s="10"/>
      <c r="G257" s="78"/>
      <c r="H257" s="78"/>
      <c r="I257" s="78"/>
    </row>
    <row r="258" spans="6:9">
      <c r="F258" s="10"/>
      <c r="G258" s="78"/>
      <c r="H258" s="78"/>
      <c r="I258" s="78"/>
    </row>
    <row r="259" spans="6:9">
      <c r="F259" s="10"/>
      <c r="G259" s="78"/>
      <c r="H259" s="78"/>
      <c r="I259" s="78"/>
    </row>
    <row r="260" spans="6:9">
      <c r="F260" s="10"/>
      <c r="G260" s="78"/>
      <c r="H260" s="78"/>
      <c r="I260" s="78"/>
    </row>
    <row r="261" spans="6:9">
      <c r="F261" s="10"/>
      <c r="G261" s="78"/>
      <c r="H261" s="78"/>
      <c r="I261" s="78"/>
    </row>
    <row r="262" spans="6:9">
      <c r="F262" s="10"/>
      <c r="G262" s="78"/>
      <c r="H262" s="78"/>
      <c r="I262" s="78"/>
    </row>
    <row r="263" spans="6:9">
      <c r="F263" s="10"/>
      <c r="G263" s="78"/>
      <c r="H263" s="78"/>
      <c r="I263" s="78"/>
    </row>
    <row r="264" spans="6:9">
      <c r="F264" s="10"/>
      <c r="G264" s="78"/>
      <c r="H264" s="78"/>
      <c r="I264" s="78"/>
    </row>
    <row r="265" spans="6:9">
      <c r="F265" s="10"/>
      <c r="G265" s="78"/>
      <c r="H265" s="78"/>
      <c r="I265" s="78"/>
    </row>
    <row r="266" spans="6:9">
      <c r="F266" s="10"/>
      <c r="G266" s="78"/>
      <c r="H266" s="78"/>
      <c r="I266" s="78"/>
    </row>
    <row r="267" spans="6:9">
      <c r="F267" s="10"/>
      <c r="G267" s="78"/>
      <c r="H267" s="78"/>
      <c r="I267" s="78"/>
    </row>
    <row r="268" spans="6:9">
      <c r="F268" s="10"/>
      <c r="G268" s="78"/>
      <c r="H268" s="78"/>
      <c r="I268" s="78"/>
    </row>
    <row r="269" spans="6:9">
      <c r="F269" s="10"/>
      <c r="G269" s="78"/>
      <c r="H269" s="78"/>
      <c r="I269" s="78"/>
    </row>
    <row r="270" spans="6:9">
      <c r="F270" s="10"/>
      <c r="G270" s="78"/>
      <c r="H270" s="78"/>
      <c r="I270" s="78"/>
    </row>
    <row r="271" spans="6:9">
      <c r="F271" s="10"/>
      <c r="G271" s="78"/>
      <c r="H271" s="78"/>
      <c r="I271" s="78"/>
    </row>
    <row r="272" spans="6:9">
      <c r="F272" s="10"/>
      <c r="G272" s="78"/>
      <c r="H272" s="78"/>
      <c r="I272" s="78"/>
    </row>
    <row r="273" spans="6:9">
      <c r="F273" s="10"/>
      <c r="G273" s="78"/>
      <c r="H273" s="78"/>
      <c r="I273" s="78"/>
    </row>
    <row r="274" spans="6:9">
      <c r="F274" s="10"/>
      <c r="G274" s="78"/>
      <c r="H274" s="78"/>
      <c r="I274" s="78"/>
    </row>
    <row r="275" spans="6:9">
      <c r="F275" s="10"/>
      <c r="G275" s="78"/>
      <c r="H275" s="78"/>
      <c r="I275" s="78"/>
    </row>
    <row r="276" spans="6:9">
      <c r="F276" s="10"/>
      <c r="G276" s="78"/>
      <c r="H276" s="78"/>
      <c r="I276" s="78"/>
    </row>
    <row r="277" spans="6:9">
      <c r="F277" s="10"/>
      <c r="G277" s="78"/>
      <c r="H277" s="78"/>
      <c r="I277" s="78"/>
    </row>
    <row r="278" spans="6:9">
      <c r="F278" s="10"/>
      <c r="G278" s="78"/>
      <c r="H278" s="78"/>
      <c r="I278" s="78"/>
    </row>
    <row r="279" spans="6:9">
      <c r="F279" s="10"/>
      <c r="G279" s="78"/>
      <c r="H279" s="78"/>
      <c r="I279" s="78"/>
    </row>
    <row r="280" spans="6:9">
      <c r="F280" s="10"/>
      <c r="G280" s="78"/>
      <c r="H280" s="78"/>
      <c r="I280" s="78"/>
    </row>
    <row r="281" spans="6:9">
      <c r="F281" s="10"/>
      <c r="G281" s="78"/>
      <c r="H281" s="78"/>
      <c r="I281" s="78"/>
    </row>
    <row r="282" spans="6:9">
      <c r="F282" s="10"/>
      <c r="G282" s="78"/>
      <c r="H282" s="78"/>
      <c r="I282" s="78"/>
    </row>
    <row r="283" spans="6:9">
      <c r="F283" s="10"/>
      <c r="G283" s="78"/>
      <c r="H283" s="78"/>
      <c r="I283" s="78"/>
    </row>
    <row r="284" spans="6:9">
      <c r="F284" s="10"/>
      <c r="G284" s="78"/>
      <c r="H284" s="78"/>
      <c r="I284" s="78"/>
    </row>
    <row r="285" spans="6:9">
      <c r="F285" s="10"/>
      <c r="G285" s="78"/>
      <c r="H285" s="78"/>
      <c r="I285" s="78"/>
    </row>
    <row r="286" spans="6:9">
      <c r="F286" s="10"/>
      <c r="G286" s="78"/>
      <c r="H286" s="78"/>
      <c r="I286" s="78"/>
    </row>
    <row r="287" spans="6:9">
      <c r="F287" s="10"/>
      <c r="G287" s="78"/>
      <c r="H287" s="78"/>
      <c r="I287" s="78"/>
    </row>
    <row r="288" spans="6:9">
      <c r="F288" s="10"/>
      <c r="G288" s="78"/>
      <c r="H288" s="78"/>
      <c r="I288" s="78"/>
    </row>
    <row r="289" spans="6:9">
      <c r="F289" s="10"/>
      <c r="G289" s="78"/>
      <c r="H289" s="78"/>
      <c r="I289" s="78"/>
    </row>
    <row r="290" spans="6:9">
      <c r="F290" s="10"/>
      <c r="G290" s="78"/>
      <c r="H290" s="78"/>
      <c r="I290" s="78"/>
    </row>
    <row r="291" spans="6:9">
      <c r="F291" s="10"/>
      <c r="G291" s="78"/>
      <c r="H291" s="78"/>
      <c r="I291" s="78"/>
    </row>
    <row r="292" spans="6:9">
      <c r="F292" s="10"/>
      <c r="G292" s="78"/>
      <c r="H292" s="78"/>
      <c r="I292" s="78"/>
    </row>
    <row r="293" spans="6:9">
      <c r="F293" s="10"/>
      <c r="G293" s="78"/>
      <c r="H293" s="78"/>
      <c r="I293" s="78"/>
    </row>
    <row r="294" spans="6:9">
      <c r="F294" s="10"/>
      <c r="G294" s="78"/>
      <c r="H294" s="78"/>
      <c r="I294" s="78"/>
    </row>
    <row r="295" spans="6:9">
      <c r="F295" s="10"/>
      <c r="G295" s="78"/>
      <c r="H295" s="78"/>
      <c r="I295" s="78"/>
    </row>
    <row r="296" spans="6:9">
      <c r="F296" s="10"/>
      <c r="G296" s="78"/>
      <c r="H296" s="78"/>
      <c r="I296" s="78"/>
    </row>
    <row r="297" spans="6:9">
      <c r="F297" s="10"/>
      <c r="G297" s="78"/>
      <c r="H297" s="78"/>
      <c r="I297" s="78"/>
    </row>
    <row r="298" spans="6:9">
      <c r="F298" s="10"/>
      <c r="G298" s="78"/>
      <c r="H298" s="78"/>
      <c r="I298" s="78"/>
    </row>
    <row r="299" spans="6:9">
      <c r="F299" s="10"/>
      <c r="G299" s="78"/>
      <c r="H299" s="78"/>
      <c r="I299" s="78"/>
    </row>
    <row r="300" spans="6:9">
      <c r="F300" s="10"/>
      <c r="G300" s="78"/>
      <c r="H300" s="78"/>
      <c r="I300" s="78"/>
    </row>
    <row r="301" spans="6:9">
      <c r="F301" s="10"/>
      <c r="G301" s="78"/>
      <c r="H301" s="78"/>
      <c r="I301" s="78"/>
    </row>
    <row r="302" spans="6:9">
      <c r="F302" s="10"/>
      <c r="G302" s="78"/>
      <c r="H302" s="78"/>
      <c r="I302" s="78"/>
    </row>
    <row r="303" spans="6:9">
      <c r="F303" s="10"/>
      <c r="G303" s="78"/>
      <c r="H303" s="78"/>
      <c r="I303" s="78"/>
    </row>
    <row r="304" spans="6:9">
      <c r="F304" s="10"/>
      <c r="G304" s="78"/>
      <c r="H304" s="78"/>
      <c r="I304" s="78"/>
    </row>
    <row r="305" spans="6:9">
      <c r="F305" s="10"/>
      <c r="G305" s="78"/>
      <c r="H305" s="78"/>
      <c r="I305" s="78"/>
    </row>
    <row r="306" spans="6:9">
      <c r="F306" s="10"/>
      <c r="G306" s="78"/>
      <c r="H306" s="78"/>
      <c r="I306" s="78"/>
    </row>
    <row r="307" spans="6:9">
      <c r="F307" s="10"/>
      <c r="G307" s="78"/>
      <c r="H307" s="78"/>
      <c r="I307" s="78"/>
    </row>
    <row r="308" spans="6:9">
      <c r="F308" s="10"/>
      <c r="G308" s="78"/>
      <c r="H308" s="78"/>
      <c r="I308" s="78"/>
    </row>
    <row r="309" spans="6:9">
      <c r="F309" s="10"/>
      <c r="G309" s="78"/>
      <c r="H309" s="78"/>
      <c r="I309" s="78"/>
    </row>
    <row r="310" spans="6:9">
      <c r="F310" s="10"/>
      <c r="G310" s="78"/>
      <c r="H310" s="78"/>
      <c r="I310" s="78"/>
    </row>
    <row r="311" spans="6:9">
      <c r="F311" s="10"/>
      <c r="G311" s="78"/>
      <c r="H311" s="78"/>
      <c r="I311" s="78"/>
    </row>
    <row r="312" spans="6:9">
      <c r="F312" s="10"/>
      <c r="G312" s="78"/>
      <c r="H312" s="78"/>
      <c r="I312" s="78"/>
    </row>
    <row r="313" spans="6:9">
      <c r="F313" s="10"/>
      <c r="G313" s="78"/>
      <c r="H313" s="78"/>
      <c r="I313" s="78"/>
    </row>
    <row r="314" spans="6:9">
      <c r="F314" s="10"/>
      <c r="G314" s="78"/>
      <c r="H314" s="78"/>
      <c r="I314" s="78"/>
    </row>
    <row r="315" spans="6:9">
      <c r="F315" s="10"/>
      <c r="G315" s="78"/>
      <c r="H315" s="78"/>
      <c r="I315" s="78"/>
    </row>
    <row r="316" spans="6:9">
      <c r="F316" s="10"/>
      <c r="G316" s="78"/>
      <c r="H316" s="78"/>
      <c r="I316" s="78"/>
    </row>
    <row r="317" spans="6:9">
      <c r="F317" s="10"/>
      <c r="G317" s="78"/>
      <c r="H317" s="78"/>
      <c r="I317" s="78"/>
    </row>
    <row r="318" spans="6:9">
      <c r="F318" s="10"/>
      <c r="G318" s="78"/>
      <c r="H318" s="78"/>
      <c r="I318" s="78"/>
    </row>
    <row r="319" spans="6:9">
      <c r="F319" s="10"/>
      <c r="G319" s="78"/>
      <c r="H319" s="78"/>
      <c r="I319" s="78"/>
    </row>
    <row r="320" spans="6:9">
      <c r="F320" s="10"/>
      <c r="G320" s="78"/>
      <c r="H320" s="78"/>
      <c r="I320" s="78"/>
    </row>
    <row r="321" spans="6:9">
      <c r="F321" s="10"/>
      <c r="G321" s="78"/>
      <c r="H321" s="78"/>
      <c r="I321" s="78"/>
    </row>
    <row r="322" spans="6:9">
      <c r="F322" s="10"/>
      <c r="G322" s="78"/>
      <c r="H322" s="78"/>
      <c r="I322" s="78"/>
    </row>
    <row r="323" spans="6:9">
      <c r="F323" s="10"/>
      <c r="G323" s="78"/>
      <c r="H323" s="78"/>
      <c r="I323" s="78"/>
    </row>
  </sheetData>
  <mergeCells count="22">
    <mergeCell ref="B84:E84"/>
    <mergeCell ref="C87:E88"/>
    <mergeCell ref="C89:E89"/>
    <mergeCell ref="F89:H89"/>
    <mergeCell ref="B81:B83"/>
    <mergeCell ref="C81:D81"/>
    <mergeCell ref="P81:Q81"/>
    <mergeCell ref="C82:D82"/>
    <mergeCell ref="M82:Q82"/>
    <mergeCell ref="C83:D83"/>
    <mergeCell ref="B43:B77"/>
    <mergeCell ref="L43:L77"/>
    <mergeCell ref="Q43:Q77"/>
    <mergeCell ref="B79:B80"/>
    <mergeCell ref="L79:L80"/>
    <mergeCell ref="Q79:Q80"/>
    <mergeCell ref="B9:B23"/>
    <mergeCell ref="L9:L23"/>
    <mergeCell ref="Q9:Q23"/>
    <mergeCell ref="B24:B42"/>
    <mergeCell ref="L24:L42"/>
    <mergeCell ref="Q24:Q42"/>
  </mergeCells>
  <phoneticPr fontId="12" type="noConversion"/>
  <conditionalFormatting sqref="F9:J80">
    <cfRule type="cellIs" dxfId="6" priority="1" operator="equal">
      <formula>"N/A"</formula>
    </cfRule>
    <cfRule type="cellIs" dxfId="5" priority="2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3" fitToWidth="0" orientation="portrait" r:id="rId1"/>
  <headerFooter scaleWithDoc="0">
    <oddFooter>&amp;C&amp;P/&amp;N&amp;R&amp;G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 filterMode="1"/>
  <dimension ref="A1:P291"/>
  <sheetViews>
    <sheetView tabSelected="1" view="pageBreakPreview" topLeftCell="A148" zoomScale="70" zoomScaleNormal="70" zoomScaleSheetLayoutView="70" zoomScalePageLayoutView="40" workbookViewId="0">
      <selection activeCell="J151" sqref="J151"/>
    </sheetView>
  </sheetViews>
  <sheetFormatPr defaultColWidth="9" defaultRowHeight="17.399999999999999"/>
  <cols>
    <col min="1" max="1" width="6.09765625" style="8" customWidth="1"/>
    <col min="2" max="2" width="15.59765625" style="8" customWidth="1"/>
    <col min="3" max="3" width="12.59765625" style="8" customWidth="1"/>
    <col min="4" max="5" width="15.59765625" style="8" customWidth="1"/>
    <col min="6" max="6" width="8.59765625" style="8" customWidth="1"/>
    <col min="7" max="7" width="45.59765625" style="8" customWidth="1"/>
    <col min="8" max="8" width="6.59765625" style="8" customWidth="1"/>
    <col min="9" max="9" width="9.59765625" style="11" customWidth="1"/>
    <col min="10" max="10" width="65.59765625" style="47" customWidth="1"/>
    <col min="11" max="11" width="11.59765625" style="8" customWidth="1"/>
    <col min="12" max="12" width="9.59765625" style="8" hidden="1" customWidth="1"/>
    <col min="13" max="13" width="65.59765625" style="8" hidden="1" customWidth="1"/>
    <col min="14" max="15" width="15.59765625" style="8" customWidth="1"/>
    <col min="16" max="16" width="10.59765625" style="8" customWidth="1"/>
    <col min="17" max="16384" width="9" style="8"/>
  </cols>
  <sheetData>
    <row r="1" spans="1:16" s="54" customFormat="1" ht="21">
      <c r="A1" s="17" t="s">
        <v>223</v>
      </c>
      <c r="B1" s="17"/>
      <c r="C1" s="77"/>
      <c r="D1" s="77"/>
      <c r="E1" s="77"/>
      <c r="F1" s="77"/>
      <c r="G1" s="77"/>
      <c r="H1" s="77"/>
      <c r="I1" s="90"/>
      <c r="J1" s="91"/>
      <c r="K1" s="77"/>
      <c r="L1" s="77"/>
      <c r="M1" s="77"/>
      <c r="N1" s="77"/>
      <c r="O1" s="77"/>
      <c r="P1" s="77"/>
    </row>
    <row r="2" spans="1:16" s="54" customFormat="1">
      <c r="I2" s="90"/>
      <c r="J2" s="92"/>
    </row>
    <row r="3" spans="1:16" ht="23.55" customHeight="1">
      <c r="A3" s="52" t="s">
        <v>2</v>
      </c>
      <c r="B3" s="52" t="s">
        <v>322</v>
      </c>
      <c r="C3" s="52" t="s">
        <v>323</v>
      </c>
      <c r="D3" s="52" t="s">
        <v>324</v>
      </c>
      <c r="E3" s="52" t="s">
        <v>165</v>
      </c>
      <c r="F3" s="52" t="s">
        <v>153</v>
      </c>
      <c r="G3" s="52" t="s">
        <v>5</v>
      </c>
      <c r="H3" s="52" t="s">
        <v>6</v>
      </c>
      <c r="I3" s="52" t="s">
        <v>325</v>
      </c>
      <c r="J3" s="52" t="s">
        <v>306</v>
      </c>
      <c r="K3" s="52" t="s">
        <v>167</v>
      </c>
      <c r="L3" s="52" t="s">
        <v>166</v>
      </c>
      <c r="M3" s="52" t="s">
        <v>307</v>
      </c>
      <c r="N3" s="52" t="s">
        <v>168</v>
      </c>
      <c r="O3" s="52" t="s">
        <v>169</v>
      </c>
      <c r="P3" s="52" t="s">
        <v>170</v>
      </c>
    </row>
    <row r="4" spans="1:16" s="93" customFormat="1" ht="30" hidden="1" customHeight="1">
      <c r="A4" s="41">
        <v>1</v>
      </c>
      <c r="B4" s="41" t="s">
        <v>335</v>
      </c>
      <c r="C4" s="41" t="s">
        <v>339</v>
      </c>
      <c r="D4" s="41" t="s">
        <v>507</v>
      </c>
      <c r="E4" s="41" t="s">
        <v>508</v>
      </c>
      <c r="F4" s="41" t="s">
        <v>54</v>
      </c>
      <c r="G4" s="42" t="s">
        <v>344</v>
      </c>
      <c r="H4" s="43" t="s">
        <v>10</v>
      </c>
      <c r="I4" s="51" t="s">
        <v>346</v>
      </c>
      <c r="J4" s="48" t="s">
        <v>345</v>
      </c>
      <c r="K4" s="41"/>
      <c r="L4" s="89"/>
      <c r="M4" s="48" t="s">
        <v>171</v>
      </c>
      <c r="N4" s="50"/>
      <c r="O4" s="41" t="s">
        <v>508</v>
      </c>
      <c r="P4" s="41"/>
    </row>
    <row r="5" spans="1:16" s="93" customFormat="1" ht="30" hidden="1" customHeight="1">
      <c r="A5" s="41">
        <v>2</v>
      </c>
      <c r="B5" s="41" t="s">
        <v>336</v>
      </c>
      <c r="C5" s="41" t="s">
        <v>509</v>
      </c>
      <c r="D5" s="41" t="s">
        <v>507</v>
      </c>
      <c r="E5" s="41" t="s">
        <v>508</v>
      </c>
      <c r="F5" s="41" t="s">
        <v>54</v>
      </c>
      <c r="G5" s="42" t="s">
        <v>55</v>
      </c>
      <c r="H5" s="43" t="s">
        <v>10</v>
      </c>
      <c r="I5" s="51" t="s">
        <v>349</v>
      </c>
      <c r="J5" s="48" t="s">
        <v>406</v>
      </c>
      <c r="K5" s="41"/>
      <c r="L5" s="89"/>
      <c r="M5" s="48" t="s">
        <v>171</v>
      </c>
      <c r="N5" s="50"/>
      <c r="O5" s="41" t="s">
        <v>508</v>
      </c>
      <c r="P5" s="41"/>
    </row>
    <row r="6" spans="1:16" s="93" customFormat="1" ht="30" hidden="1" customHeight="1">
      <c r="A6" s="41">
        <v>3</v>
      </c>
      <c r="B6" s="41" t="s">
        <v>337</v>
      </c>
      <c r="C6" s="41" t="s">
        <v>510</v>
      </c>
      <c r="D6" s="41" t="s">
        <v>507</v>
      </c>
      <c r="E6" s="41" t="s">
        <v>508</v>
      </c>
      <c r="F6" s="41" t="s">
        <v>54</v>
      </c>
      <c r="G6" s="42" t="s">
        <v>55</v>
      </c>
      <c r="H6" s="43" t="s">
        <v>10</v>
      </c>
      <c r="I6" s="51" t="s">
        <v>346</v>
      </c>
      <c r="J6" s="48" t="s">
        <v>435</v>
      </c>
      <c r="K6" s="41"/>
      <c r="L6" s="89"/>
      <c r="M6" s="48" t="s">
        <v>171</v>
      </c>
      <c r="N6" s="50"/>
      <c r="O6" s="41" t="s">
        <v>508</v>
      </c>
      <c r="P6" s="41"/>
    </row>
    <row r="7" spans="1:16" s="93" customFormat="1" ht="30" hidden="1" customHeight="1">
      <c r="A7" s="41">
        <v>4</v>
      </c>
      <c r="B7" s="41" t="s">
        <v>338</v>
      </c>
      <c r="C7" s="41" t="s">
        <v>511</v>
      </c>
      <c r="D7" s="41" t="s">
        <v>507</v>
      </c>
      <c r="E7" s="41" t="s">
        <v>508</v>
      </c>
      <c r="F7" s="41" t="s">
        <v>54</v>
      </c>
      <c r="G7" s="42" t="s">
        <v>55</v>
      </c>
      <c r="H7" s="43" t="s">
        <v>10</v>
      </c>
      <c r="I7" s="51" t="s">
        <v>346</v>
      </c>
      <c r="J7" s="48" t="s">
        <v>456</v>
      </c>
      <c r="K7" s="41"/>
      <c r="L7" s="89"/>
      <c r="M7" s="48" t="s">
        <v>171</v>
      </c>
      <c r="N7" s="50"/>
      <c r="O7" s="41" t="s">
        <v>508</v>
      </c>
      <c r="P7" s="41"/>
    </row>
    <row r="8" spans="1:16" s="93" customFormat="1" ht="30" hidden="1" customHeight="1">
      <c r="A8" s="41">
        <v>1</v>
      </c>
      <c r="B8" s="41" t="s">
        <v>335</v>
      </c>
      <c r="C8" s="41" t="s">
        <v>339</v>
      </c>
      <c r="D8" s="41" t="s">
        <v>507</v>
      </c>
      <c r="E8" s="41" t="s">
        <v>508</v>
      </c>
      <c r="F8" s="41" t="s">
        <v>56</v>
      </c>
      <c r="G8" s="42" t="s">
        <v>57</v>
      </c>
      <c r="H8" s="43" t="s">
        <v>10</v>
      </c>
      <c r="I8" s="51" t="s">
        <v>346</v>
      </c>
      <c r="J8" s="48" t="s">
        <v>347</v>
      </c>
      <c r="K8" s="41"/>
      <c r="L8" s="89"/>
      <c r="M8" s="48" t="s">
        <v>259</v>
      </c>
      <c r="N8" s="50"/>
      <c r="O8" s="41" t="s">
        <v>508</v>
      </c>
      <c r="P8" s="41"/>
    </row>
    <row r="9" spans="1:16" s="93" customFormat="1" ht="30" hidden="1" customHeight="1">
      <c r="A9" s="41">
        <v>2</v>
      </c>
      <c r="B9" s="41" t="s">
        <v>336</v>
      </c>
      <c r="C9" s="41" t="s">
        <v>509</v>
      </c>
      <c r="D9" s="41" t="s">
        <v>507</v>
      </c>
      <c r="E9" s="41" t="s">
        <v>508</v>
      </c>
      <c r="F9" s="41" t="s">
        <v>56</v>
      </c>
      <c r="G9" s="42" t="s">
        <v>57</v>
      </c>
      <c r="H9" s="43" t="s">
        <v>10</v>
      </c>
      <c r="I9" s="51" t="s">
        <v>346</v>
      </c>
      <c r="J9" s="48" t="s">
        <v>347</v>
      </c>
      <c r="K9" s="41"/>
      <c r="L9" s="89"/>
      <c r="M9" s="48" t="s">
        <v>259</v>
      </c>
      <c r="N9" s="50"/>
      <c r="O9" s="41" t="s">
        <v>508</v>
      </c>
      <c r="P9" s="41"/>
    </row>
    <row r="10" spans="1:16" s="93" customFormat="1" ht="30" hidden="1" customHeight="1">
      <c r="A10" s="41">
        <v>3</v>
      </c>
      <c r="B10" s="41" t="s">
        <v>337</v>
      </c>
      <c r="C10" s="41" t="s">
        <v>510</v>
      </c>
      <c r="D10" s="41" t="s">
        <v>507</v>
      </c>
      <c r="E10" s="41" t="s">
        <v>508</v>
      </c>
      <c r="F10" s="41" t="s">
        <v>56</v>
      </c>
      <c r="G10" s="42" t="s">
        <v>57</v>
      </c>
      <c r="H10" s="43" t="s">
        <v>10</v>
      </c>
      <c r="I10" s="51" t="s">
        <v>346</v>
      </c>
      <c r="J10" s="48" t="s">
        <v>347</v>
      </c>
      <c r="K10" s="41"/>
      <c r="L10" s="89"/>
      <c r="M10" s="48" t="s">
        <v>259</v>
      </c>
      <c r="N10" s="50"/>
      <c r="O10" s="41" t="s">
        <v>508</v>
      </c>
      <c r="P10" s="41"/>
    </row>
    <row r="11" spans="1:16" s="93" customFormat="1" ht="30" hidden="1" customHeight="1">
      <c r="A11" s="41">
        <v>4</v>
      </c>
      <c r="B11" s="41" t="s">
        <v>338</v>
      </c>
      <c r="C11" s="41" t="s">
        <v>511</v>
      </c>
      <c r="D11" s="41" t="s">
        <v>507</v>
      </c>
      <c r="E11" s="41" t="s">
        <v>508</v>
      </c>
      <c r="F11" s="41" t="s">
        <v>56</v>
      </c>
      <c r="G11" s="42" t="s">
        <v>57</v>
      </c>
      <c r="H11" s="43" t="s">
        <v>10</v>
      </c>
      <c r="I11" s="51" t="s">
        <v>346</v>
      </c>
      <c r="J11" s="48" t="s">
        <v>347</v>
      </c>
      <c r="K11" s="41"/>
      <c r="L11" s="89"/>
      <c r="M11" s="48" t="s">
        <v>259</v>
      </c>
      <c r="N11" s="50"/>
      <c r="O11" s="41" t="s">
        <v>508</v>
      </c>
      <c r="P11" s="41"/>
    </row>
    <row r="12" spans="1:16" s="93" customFormat="1" ht="30" hidden="1" customHeight="1">
      <c r="A12" s="41">
        <v>1</v>
      </c>
      <c r="B12" s="41" t="s">
        <v>335</v>
      </c>
      <c r="C12" s="41" t="s">
        <v>339</v>
      </c>
      <c r="D12" s="41" t="s">
        <v>507</v>
      </c>
      <c r="E12" s="41" t="s">
        <v>508</v>
      </c>
      <c r="F12" s="41" t="s">
        <v>58</v>
      </c>
      <c r="G12" s="42" t="s">
        <v>59</v>
      </c>
      <c r="H12" s="43" t="s">
        <v>10</v>
      </c>
      <c r="I12" s="51" t="s">
        <v>349</v>
      </c>
      <c r="J12" s="48" t="s">
        <v>348</v>
      </c>
      <c r="K12" s="41"/>
      <c r="L12" s="89"/>
      <c r="M12" s="48" t="s">
        <v>260</v>
      </c>
      <c r="N12" s="50"/>
      <c r="O12" s="41" t="s">
        <v>508</v>
      </c>
      <c r="P12" s="41"/>
    </row>
    <row r="13" spans="1:16" s="93" customFormat="1" ht="30" hidden="1" customHeight="1">
      <c r="A13" s="41">
        <v>2</v>
      </c>
      <c r="B13" s="41" t="s">
        <v>336</v>
      </c>
      <c r="C13" s="41" t="s">
        <v>509</v>
      </c>
      <c r="D13" s="41" t="s">
        <v>507</v>
      </c>
      <c r="E13" s="41" t="s">
        <v>508</v>
      </c>
      <c r="F13" s="41" t="s">
        <v>58</v>
      </c>
      <c r="G13" s="42" t="s">
        <v>59</v>
      </c>
      <c r="H13" s="43" t="s">
        <v>10</v>
      </c>
      <c r="I13" s="51" t="s">
        <v>349</v>
      </c>
      <c r="J13" s="48" t="s">
        <v>407</v>
      </c>
      <c r="K13" s="41"/>
      <c r="L13" s="89"/>
      <c r="M13" s="48" t="s">
        <v>260</v>
      </c>
      <c r="N13" s="50"/>
      <c r="O13" s="41" t="s">
        <v>508</v>
      </c>
      <c r="P13" s="41"/>
    </row>
    <row r="14" spans="1:16" s="93" customFormat="1" ht="30" hidden="1" customHeight="1">
      <c r="A14" s="41">
        <v>3</v>
      </c>
      <c r="B14" s="41" t="s">
        <v>337</v>
      </c>
      <c r="C14" s="41" t="s">
        <v>510</v>
      </c>
      <c r="D14" s="41" t="s">
        <v>507</v>
      </c>
      <c r="E14" s="41" t="s">
        <v>508</v>
      </c>
      <c r="F14" s="41" t="s">
        <v>58</v>
      </c>
      <c r="G14" s="42" t="s">
        <v>59</v>
      </c>
      <c r="H14" s="43" t="s">
        <v>10</v>
      </c>
      <c r="I14" s="51" t="s">
        <v>349</v>
      </c>
      <c r="J14" s="48" t="s">
        <v>436</v>
      </c>
      <c r="K14" s="41"/>
      <c r="L14" s="89"/>
      <c r="M14" s="48" t="s">
        <v>260</v>
      </c>
      <c r="N14" s="50"/>
      <c r="O14" s="41" t="s">
        <v>508</v>
      </c>
      <c r="P14" s="41"/>
    </row>
    <row r="15" spans="1:16" s="93" customFormat="1" ht="30" hidden="1" customHeight="1">
      <c r="A15" s="41">
        <v>4</v>
      </c>
      <c r="B15" s="41" t="s">
        <v>338</v>
      </c>
      <c r="C15" s="41" t="s">
        <v>511</v>
      </c>
      <c r="D15" s="41" t="s">
        <v>507</v>
      </c>
      <c r="E15" s="41" t="s">
        <v>508</v>
      </c>
      <c r="F15" s="41" t="s">
        <v>58</v>
      </c>
      <c r="G15" s="42" t="s">
        <v>59</v>
      </c>
      <c r="H15" s="43" t="s">
        <v>10</v>
      </c>
      <c r="I15" s="51" t="s">
        <v>349</v>
      </c>
      <c r="J15" s="48" t="s">
        <v>436</v>
      </c>
      <c r="K15" s="41"/>
      <c r="L15" s="89"/>
      <c r="M15" s="48" t="s">
        <v>260</v>
      </c>
      <c r="N15" s="50"/>
      <c r="O15" s="41" t="s">
        <v>508</v>
      </c>
      <c r="P15" s="41"/>
    </row>
    <row r="16" spans="1:16" s="93" customFormat="1" ht="30" hidden="1" customHeight="1">
      <c r="A16" s="41">
        <v>1</v>
      </c>
      <c r="B16" s="41" t="s">
        <v>335</v>
      </c>
      <c r="C16" s="41" t="s">
        <v>339</v>
      </c>
      <c r="D16" s="41" t="s">
        <v>507</v>
      </c>
      <c r="E16" s="41" t="s">
        <v>508</v>
      </c>
      <c r="F16" s="41" t="s">
        <v>44</v>
      </c>
      <c r="G16" s="42" t="s">
        <v>60</v>
      </c>
      <c r="H16" s="43" t="s">
        <v>10</v>
      </c>
      <c r="I16" s="51" t="s">
        <v>346</v>
      </c>
      <c r="J16" s="48" t="s">
        <v>350</v>
      </c>
      <c r="K16" s="41"/>
      <c r="L16" s="89"/>
      <c r="M16" s="48" t="s">
        <v>172</v>
      </c>
      <c r="N16" s="50"/>
      <c r="O16" s="41" t="s">
        <v>508</v>
      </c>
      <c r="P16" s="41"/>
    </row>
    <row r="17" spans="1:16" s="93" customFormat="1" ht="30" hidden="1" customHeight="1">
      <c r="A17" s="41">
        <v>2</v>
      </c>
      <c r="B17" s="41" t="s">
        <v>336</v>
      </c>
      <c r="C17" s="41" t="s">
        <v>509</v>
      </c>
      <c r="D17" s="41" t="s">
        <v>507</v>
      </c>
      <c r="E17" s="41" t="s">
        <v>508</v>
      </c>
      <c r="F17" s="41" t="s">
        <v>44</v>
      </c>
      <c r="G17" s="42" t="s">
        <v>60</v>
      </c>
      <c r="H17" s="43" t="s">
        <v>10</v>
      </c>
      <c r="I17" s="51" t="s">
        <v>346</v>
      </c>
      <c r="J17" s="48" t="s">
        <v>350</v>
      </c>
      <c r="K17" s="41"/>
      <c r="L17" s="89"/>
      <c r="M17" s="48" t="s">
        <v>172</v>
      </c>
      <c r="N17" s="50"/>
      <c r="O17" s="41" t="s">
        <v>508</v>
      </c>
      <c r="P17" s="41"/>
    </row>
    <row r="18" spans="1:16" s="93" customFormat="1" ht="30" hidden="1" customHeight="1">
      <c r="A18" s="41">
        <v>3</v>
      </c>
      <c r="B18" s="41" t="s">
        <v>337</v>
      </c>
      <c r="C18" s="41" t="s">
        <v>510</v>
      </c>
      <c r="D18" s="41" t="s">
        <v>507</v>
      </c>
      <c r="E18" s="41" t="s">
        <v>508</v>
      </c>
      <c r="F18" s="41" t="s">
        <v>44</v>
      </c>
      <c r="G18" s="42" t="s">
        <v>60</v>
      </c>
      <c r="H18" s="43" t="s">
        <v>10</v>
      </c>
      <c r="I18" s="51" t="s">
        <v>346</v>
      </c>
      <c r="J18" s="48" t="s">
        <v>350</v>
      </c>
      <c r="K18" s="41"/>
      <c r="L18" s="89"/>
      <c r="M18" s="48" t="s">
        <v>172</v>
      </c>
      <c r="N18" s="50"/>
      <c r="O18" s="41" t="s">
        <v>508</v>
      </c>
      <c r="P18" s="41"/>
    </row>
    <row r="19" spans="1:16" s="93" customFormat="1" ht="30" hidden="1" customHeight="1">
      <c r="A19" s="41">
        <v>4</v>
      </c>
      <c r="B19" s="41" t="s">
        <v>338</v>
      </c>
      <c r="C19" s="41" t="s">
        <v>511</v>
      </c>
      <c r="D19" s="41" t="s">
        <v>507</v>
      </c>
      <c r="E19" s="41" t="s">
        <v>508</v>
      </c>
      <c r="F19" s="41" t="s">
        <v>44</v>
      </c>
      <c r="G19" s="42" t="s">
        <v>60</v>
      </c>
      <c r="H19" s="43" t="s">
        <v>10</v>
      </c>
      <c r="I19" s="51" t="s">
        <v>346</v>
      </c>
      <c r="J19" s="48" t="s">
        <v>350</v>
      </c>
      <c r="K19" s="41"/>
      <c r="L19" s="89"/>
      <c r="M19" s="48" t="s">
        <v>172</v>
      </c>
      <c r="N19" s="50"/>
      <c r="O19" s="41" t="s">
        <v>508</v>
      </c>
      <c r="P19" s="41"/>
    </row>
    <row r="20" spans="1:16" s="93" customFormat="1" ht="30" hidden="1" customHeight="1">
      <c r="A20" s="41">
        <v>1</v>
      </c>
      <c r="B20" s="41" t="s">
        <v>335</v>
      </c>
      <c r="C20" s="41" t="s">
        <v>339</v>
      </c>
      <c r="D20" s="41" t="s">
        <v>507</v>
      </c>
      <c r="E20" s="41" t="s">
        <v>508</v>
      </c>
      <c r="F20" s="41" t="s">
        <v>282</v>
      </c>
      <c r="G20" s="42" t="s">
        <v>68</v>
      </c>
      <c r="H20" s="43" t="s">
        <v>10</v>
      </c>
      <c r="I20" s="51" t="s">
        <v>346</v>
      </c>
      <c r="J20" s="48" t="s">
        <v>361</v>
      </c>
      <c r="K20" s="41"/>
      <c r="L20" s="89"/>
      <c r="M20" s="48" t="s">
        <v>178</v>
      </c>
      <c r="N20" s="50"/>
      <c r="O20" s="41" t="s">
        <v>508</v>
      </c>
      <c r="P20" s="41"/>
    </row>
    <row r="21" spans="1:16" s="93" customFormat="1" ht="30" hidden="1" customHeight="1">
      <c r="A21" s="41">
        <v>2</v>
      </c>
      <c r="B21" s="41" t="s">
        <v>336</v>
      </c>
      <c r="C21" s="41" t="s">
        <v>509</v>
      </c>
      <c r="D21" s="41" t="s">
        <v>507</v>
      </c>
      <c r="E21" s="41" t="s">
        <v>508</v>
      </c>
      <c r="F21" s="41" t="s">
        <v>282</v>
      </c>
      <c r="G21" s="42" t="s">
        <v>68</v>
      </c>
      <c r="H21" s="43" t="s">
        <v>10</v>
      </c>
      <c r="I21" s="51" t="s">
        <v>346</v>
      </c>
      <c r="J21" s="48" t="s">
        <v>408</v>
      </c>
      <c r="K21" s="41"/>
      <c r="L21" s="89"/>
      <c r="M21" s="48" t="s">
        <v>178</v>
      </c>
      <c r="N21" s="50"/>
      <c r="O21" s="41" t="s">
        <v>508</v>
      </c>
      <c r="P21" s="41"/>
    </row>
    <row r="22" spans="1:16" s="93" customFormat="1" ht="30" hidden="1" customHeight="1">
      <c r="A22" s="41">
        <v>3</v>
      </c>
      <c r="B22" s="41" t="s">
        <v>337</v>
      </c>
      <c r="C22" s="41" t="s">
        <v>510</v>
      </c>
      <c r="D22" s="41" t="s">
        <v>507</v>
      </c>
      <c r="E22" s="41" t="s">
        <v>508</v>
      </c>
      <c r="F22" s="41" t="s">
        <v>282</v>
      </c>
      <c r="G22" s="42" t="s">
        <v>68</v>
      </c>
      <c r="H22" s="43" t="s">
        <v>10</v>
      </c>
      <c r="I22" s="51" t="s">
        <v>346</v>
      </c>
      <c r="J22" s="48" t="s">
        <v>361</v>
      </c>
      <c r="K22" s="41"/>
      <c r="L22" s="89"/>
      <c r="M22" s="48" t="s">
        <v>178</v>
      </c>
      <c r="N22" s="50"/>
      <c r="O22" s="41" t="s">
        <v>508</v>
      </c>
      <c r="P22" s="41"/>
    </row>
    <row r="23" spans="1:16" s="93" customFormat="1" ht="30" hidden="1" customHeight="1">
      <c r="A23" s="41">
        <v>4</v>
      </c>
      <c r="B23" s="41" t="s">
        <v>338</v>
      </c>
      <c r="C23" s="41" t="s">
        <v>511</v>
      </c>
      <c r="D23" s="41" t="s">
        <v>507</v>
      </c>
      <c r="E23" s="41" t="s">
        <v>508</v>
      </c>
      <c r="F23" s="41" t="s">
        <v>282</v>
      </c>
      <c r="G23" s="42" t="s">
        <v>68</v>
      </c>
      <c r="H23" s="43" t="s">
        <v>10</v>
      </c>
      <c r="I23" s="51" t="s">
        <v>346</v>
      </c>
      <c r="J23" s="48" t="s">
        <v>361</v>
      </c>
      <c r="K23" s="41"/>
      <c r="L23" s="89"/>
      <c r="M23" s="48" t="s">
        <v>178</v>
      </c>
      <c r="N23" s="50"/>
      <c r="O23" s="41" t="s">
        <v>508</v>
      </c>
      <c r="P23" s="41"/>
    </row>
    <row r="24" spans="1:16" s="93" customFormat="1" ht="30" hidden="1" customHeight="1">
      <c r="A24" s="41">
        <v>1</v>
      </c>
      <c r="B24" s="41" t="s">
        <v>335</v>
      </c>
      <c r="C24" s="41" t="s">
        <v>339</v>
      </c>
      <c r="D24" s="41" t="s">
        <v>507</v>
      </c>
      <c r="E24" s="41" t="s">
        <v>508</v>
      </c>
      <c r="F24" s="41" t="s">
        <v>136</v>
      </c>
      <c r="G24" s="42" t="s">
        <v>70</v>
      </c>
      <c r="H24" s="43" t="s">
        <v>10</v>
      </c>
      <c r="I24" s="51" t="s">
        <v>346</v>
      </c>
      <c r="J24" s="48" t="s">
        <v>362</v>
      </c>
      <c r="K24" s="41"/>
      <c r="L24" s="89"/>
      <c r="M24" s="48" t="s">
        <v>179</v>
      </c>
      <c r="N24" s="50"/>
      <c r="O24" s="41" t="s">
        <v>508</v>
      </c>
      <c r="P24" s="41"/>
    </row>
    <row r="25" spans="1:16" s="93" customFormat="1" ht="30" hidden="1" customHeight="1">
      <c r="A25" s="41">
        <v>2</v>
      </c>
      <c r="B25" s="41" t="s">
        <v>336</v>
      </c>
      <c r="C25" s="41" t="s">
        <v>509</v>
      </c>
      <c r="D25" s="41" t="s">
        <v>507</v>
      </c>
      <c r="E25" s="41" t="s">
        <v>508</v>
      </c>
      <c r="F25" s="41" t="s">
        <v>136</v>
      </c>
      <c r="G25" s="42" t="s">
        <v>70</v>
      </c>
      <c r="H25" s="43" t="s">
        <v>10</v>
      </c>
      <c r="I25" s="51" t="s">
        <v>346</v>
      </c>
      <c r="J25" s="48" t="s">
        <v>362</v>
      </c>
      <c r="K25" s="41"/>
      <c r="L25" s="89"/>
      <c r="M25" s="48" t="s">
        <v>179</v>
      </c>
      <c r="N25" s="50"/>
      <c r="O25" s="41" t="s">
        <v>508</v>
      </c>
      <c r="P25" s="41"/>
    </row>
    <row r="26" spans="1:16" s="93" customFormat="1" ht="30" hidden="1" customHeight="1">
      <c r="A26" s="41">
        <v>3</v>
      </c>
      <c r="B26" s="41" t="s">
        <v>337</v>
      </c>
      <c r="C26" s="41" t="s">
        <v>510</v>
      </c>
      <c r="D26" s="41" t="s">
        <v>507</v>
      </c>
      <c r="E26" s="41" t="s">
        <v>508</v>
      </c>
      <c r="F26" s="41" t="s">
        <v>136</v>
      </c>
      <c r="G26" s="42" t="s">
        <v>70</v>
      </c>
      <c r="H26" s="43" t="s">
        <v>10</v>
      </c>
      <c r="I26" s="51" t="s">
        <v>346</v>
      </c>
      <c r="J26" s="48" t="s">
        <v>362</v>
      </c>
      <c r="K26" s="41"/>
      <c r="L26" s="89"/>
      <c r="M26" s="48" t="s">
        <v>179</v>
      </c>
      <c r="N26" s="50"/>
      <c r="O26" s="41" t="s">
        <v>508</v>
      </c>
      <c r="P26" s="41"/>
    </row>
    <row r="27" spans="1:16" s="93" customFormat="1" ht="30" hidden="1" customHeight="1">
      <c r="A27" s="41">
        <v>4</v>
      </c>
      <c r="B27" s="41" t="s">
        <v>338</v>
      </c>
      <c r="C27" s="41" t="s">
        <v>511</v>
      </c>
      <c r="D27" s="41" t="s">
        <v>507</v>
      </c>
      <c r="E27" s="41" t="s">
        <v>508</v>
      </c>
      <c r="F27" s="41" t="s">
        <v>136</v>
      </c>
      <c r="G27" s="42" t="s">
        <v>70</v>
      </c>
      <c r="H27" s="43" t="s">
        <v>10</v>
      </c>
      <c r="I27" s="51" t="s">
        <v>346</v>
      </c>
      <c r="J27" s="48" t="s">
        <v>362</v>
      </c>
      <c r="K27" s="41"/>
      <c r="L27" s="89"/>
      <c r="M27" s="48" t="s">
        <v>179</v>
      </c>
      <c r="N27" s="50"/>
      <c r="O27" s="41" t="s">
        <v>508</v>
      </c>
      <c r="P27" s="41"/>
    </row>
    <row r="28" spans="1:16" s="93" customFormat="1" ht="30" hidden="1" customHeight="1">
      <c r="A28" s="41">
        <v>1</v>
      </c>
      <c r="B28" s="41" t="s">
        <v>335</v>
      </c>
      <c r="C28" s="41" t="s">
        <v>339</v>
      </c>
      <c r="D28" s="41" t="s">
        <v>507</v>
      </c>
      <c r="E28" s="41" t="s">
        <v>508</v>
      </c>
      <c r="F28" s="41" t="s">
        <v>62</v>
      </c>
      <c r="G28" s="42" t="s">
        <v>72</v>
      </c>
      <c r="H28" s="43" t="s">
        <v>10</v>
      </c>
      <c r="I28" s="51" t="s">
        <v>346</v>
      </c>
      <c r="J28" s="48" t="s">
        <v>369</v>
      </c>
      <c r="K28" s="41"/>
      <c r="L28" s="89"/>
      <c r="M28" s="48" t="s">
        <v>180</v>
      </c>
      <c r="N28" s="50"/>
      <c r="O28" s="41" t="s">
        <v>508</v>
      </c>
      <c r="P28" s="41"/>
    </row>
    <row r="29" spans="1:16" s="93" customFormat="1" ht="30" hidden="1" customHeight="1">
      <c r="A29" s="41">
        <v>2</v>
      </c>
      <c r="B29" s="41" t="s">
        <v>336</v>
      </c>
      <c r="C29" s="41" t="s">
        <v>509</v>
      </c>
      <c r="D29" s="41" t="s">
        <v>507</v>
      </c>
      <c r="E29" s="41" t="s">
        <v>508</v>
      </c>
      <c r="F29" s="41" t="s">
        <v>62</v>
      </c>
      <c r="G29" s="42" t="s">
        <v>72</v>
      </c>
      <c r="H29" s="43" t="s">
        <v>10</v>
      </c>
      <c r="I29" s="51" t="s">
        <v>346</v>
      </c>
      <c r="J29" s="48" t="s">
        <v>409</v>
      </c>
      <c r="K29" s="41"/>
      <c r="L29" s="89"/>
      <c r="M29" s="48" t="s">
        <v>180</v>
      </c>
      <c r="N29" s="50"/>
      <c r="O29" s="41" t="s">
        <v>508</v>
      </c>
      <c r="P29" s="41"/>
    </row>
    <row r="30" spans="1:16" s="93" customFormat="1" ht="30" hidden="1" customHeight="1">
      <c r="A30" s="41">
        <v>3</v>
      </c>
      <c r="B30" s="41" t="s">
        <v>337</v>
      </c>
      <c r="C30" s="41" t="s">
        <v>510</v>
      </c>
      <c r="D30" s="41" t="s">
        <v>507</v>
      </c>
      <c r="E30" s="41" t="s">
        <v>508</v>
      </c>
      <c r="F30" s="41" t="s">
        <v>62</v>
      </c>
      <c r="G30" s="42" t="s">
        <v>72</v>
      </c>
      <c r="H30" s="43" t="s">
        <v>10</v>
      </c>
      <c r="I30" s="51" t="s">
        <v>346</v>
      </c>
      <c r="J30" s="48" t="s">
        <v>437</v>
      </c>
      <c r="K30" s="41"/>
      <c r="L30" s="89"/>
      <c r="M30" s="48" t="s">
        <v>180</v>
      </c>
      <c r="N30" s="50"/>
      <c r="O30" s="41" t="s">
        <v>508</v>
      </c>
      <c r="P30" s="41"/>
    </row>
    <row r="31" spans="1:16" s="93" customFormat="1" ht="30" hidden="1" customHeight="1">
      <c r="A31" s="41">
        <v>4</v>
      </c>
      <c r="B31" s="41" t="s">
        <v>338</v>
      </c>
      <c r="C31" s="41" t="s">
        <v>511</v>
      </c>
      <c r="D31" s="41" t="s">
        <v>507</v>
      </c>
      <c r="E31" s="41" t="s">
        <v>508</v>
      </c>
      <c r="F31" s="41" t="s">
        <v>62</v>
      </c>
      <c r="G31" s="42" t="s">
        <v>72</v>
      </c>
      <c r="H31" s="43" t="s">
        <v>10</v>
      </c>
      <c r="I31" s="51" t="s">
        <v>346</v>
      </c>
      <c r="J31" s="48" t="s">
        <v>457</v>
      </c>
      <c r="K31" s="41"/>
      <c r="L31" s="89"/>
      <c r="M31" s="48" t="s">
        <v>180</v>
      </c>
      <c r="N31" s="50"/>
      <c r="O31" s="41" t="s">
        <v>508</v>
      </c>
      <c r="P31" s="41"/>
    </row>
    <row r="32" spans="1:16" s="93" customFormat="1" ht="30" hidden="1" customHeight="1">
      <c r="A32" s="41">
        <v>1</v>
      </c>
      <c r="B32" s="41" t="s">
        <v>335</v>
      </c>
      <c r="C32" s="41" t="s">
        <v>339</v>
      </c>
      <c r="D32" s="41" t="s">
        <v>507</v>
      </c>
      <c r="E32" s="41" t="s">
        <v>508</v>
      </c>
      <c r="F32" s="41" t="s">
        <v>63</v>
      </c>
      <c r="G32" s="42" t="s">
        <v>73</v>
      </c>
      <c r="H32" s="43" t="s">
        <v>10</v>
      </c>
      <c r="I32" s="51" t="s">
        <v>346</v>
      </c>
      <c r="J32" s="48" t="s">
        <v>363</v>
      </c>
      <c r="K32" s="41"/>
      <c r="L32" s="89"/>
      <c r="M32" s="48" t="s">
        <v>181</v>
      </c>
      <c r="N32" s="50"/>
      <c r="O32" s="41" t="s">
        <v>508</v>
      </c>
      <c r="P32" s="41"/>
    </row>
    <row r="33" spans="1:16" s="93" customFormat="1" ht="30" hidden="1" customHeight="1">
      <c r="A33" s="41">
        <v>2</v>
      </c>
      <c r="B33" s="41" t="s">
        <v>336</v>
      </c>
      <c r="C33" s="41" t="s">
        <v>509</v>
      </c>
      <c r="D33" s="41" t="s">
        <v>507</v>
      </c>
      <c r="E33" s="41" t="s">
        <v>508</v>
      </c>
      <c r="F33" s="41" t="s">
        <v>63</v>
      </c>
      <c r="G33" s="42" t="s">
        <v>73</v>
      </c>
      <c r="H33" s="43" t="s">
        <v>10</v>
      </c>
      <c r="I33" s="51" t="s">
        <v>346</v>
      </c>
      <c r="J33" s="48" t="s">
        <v>410</v>
      </c>
      <c r="K33" s="41"/>
      <c r="L33" s="89"/>
      <c r="M33" s="48" t="s">
        <v>181</v>
      </c>
      <c r="N33" s="50"/>
      <c r="O33" s="41" t="s">
        <v>508</v>
      </c>
      <c r="P33" s="41"/>
    </row>
    <row r="34" spans="1:16" s="93" customFormat="1" ht="30" hidden="1" customHeight="1">
      <c r="A34" s="41">
        <v>3</v>
      </c>
      <c r="B34" s="41" t="s">
        <v>337</v>
      </c>
      <c r="C34" s="41" t="s">
        <v>510</v>
      </c>
      <c r="D34" s="41" t="s">
        <v>507</v>
      </c>
      <c r="E34" s="41" t="s">
        <v>508</v>
      </c>
      <c r="F34" s="41" t="s">
        <v>63</v>
      </c>
      <c r="G34" s="42" t="s">
        <v>73</v>
      </c>
      <c r="H34" s="43" t="s">
        <v>10</v>
      </c>
      <c r="I34" s="51" t="s">
        <v>346</v>
      </c>
      <c r="J34" s="48" t="s">
        <v>438</v>
      </c>
      <c r="K34" s="41"/>
      <c r="L34" s="89"/>
      <c r="M34" s="48" t="s">
        <v>181</v>
      </c>
      <c r="N34" s="50"/>
      <c r="O34" s="41" t="s">
        <v>508</v>
      </c>
      <c r="P34" s="41"/>
    </row>
    <row r="35" spans="1:16" s="93" customFormat="1" ht="30" hidden="1" customHeight="1">
      <c r="A35" s="41">
        <v>4</v>
      </c>
      <c r="B35" s="41" t="s">
        <v>338</v>
      </c>
      <c r="C35" s="41" t="s">
        <v>511</v>
      </c>
      <c r="D35" s="41" t="s">
        <v>507</v>
      </c>
      <c r="E35" s="41" t="s">
        <v>508</v>
      </c>
      <c r="F35" s="41" t="s">
        <v>63</v>
      </c>
      <c r="G35" s="42" t="s">
        <v>73</v>
      </c>
      <c r="H35" s="43" t="s">
        <v>10</v>
      </c>
      <c r="I35" s="51" t="s">
        <v>346</v>
      </c>
      <c r="J35" s="48" t="s">
        <v>363</v>
      </c>
      <c r="K35" s="41"/>
      <c r="L35" s="89"/>
      <c r="M35" s="48" t="s">
        <v>181</v>
      </c>
      <c r="N35" s="50"/>
      <c r="O35" s="41" t="s">
        <v>508</v>
      </c>
      <c r="P35" s="41"/>
    </row>
    <row r="36" spans="1:16" s="93" customFormat="1" ht="30" hidden="1" customHeight="1">
      <c r="A36" s="41">
        <v>1</v>
      </c>
      <c r="B36" s="41" t="s">
        <v>335</v>
      </c>
      <c r="C36" s="41" t="s">
        <v>339</v>
      </c>
      <c r="D36" s="41" t="s">
        <v>507</v>
      </c>
      <c r="E36" s="41" t="s">
        <v>508</v>
      </c>
      <c r="F36" s="41" t="s">
        <v>64</v>
      </c>
      <c r="G36" s="42" t="s">
        <v>75</v>
      </c>
      <c r="H36" s="43" t="s">
        <v>10</v>
      </c>
      <c r="I36" s="51" t="s">
        <v>349</v>
      </c>
      <c r="J36" s="48" t="s">
        <v>364</v>
      </c>
      <c r="K36" s="41"/>
      <c r="L36" s="89"/>
      <c r="M36" s="48" t="s">
        <v>265</v>
      </c>
      <c r="N36" s="50"/>
      <c r="O36" s="41" t="s">
        <v>508</v>
      </c>
      <c r="P36" s="41"/>
    </row>
    <row r="37" spans="1:16" s="93" customFormat="1" ht="30" hidden="1" customHeight="1">
      <c r="A37" s="41">
        <v>2</v>
      </c>
      <c r="B37" s="41" t="s">
        <v>336</v>
      </c>
      <c r="C37" s="41" t="s">
        <v>509</v>
      </c>
      <c r="D37" s="41" t="s">
        <v>507</v>
      </c>
      <c r="E37" s="41" t="s">
        <v>508</v>
      </c>
      <c r="F37" s="41" t="s">
        <v>64</v>
      </c>
      <c r="G37" s="42" t="s">
        <v>75</v>
      </c>
      <c r="H37" s="43" t="s">
        <v>10</v>
      </c>
      <c r="I37" s="51" t="s">
        <v>349</v>
      </c>
      <c r="J37" s="48" t="s">
        <v>411</v>
      </c>
      <c r="K37" s="41"/>
      <c r="L37" s="89"/>
      <c r="M37" s="48" t="s">
        <v>265</v>
      </c>
      <c r="N37" s="50"/>
      <c r="O37" s="41" t="s">
        <v>508</v>
      </c>
      <c r="P37" s="41"/>
    </row>
    <row r="38" spans="1:16" s="93" customFormat="1" ht="30" hidden="1" customHeight="1">
      <c r="A38" s="41">
        <v>3</v>
      </c>
      <c r="B38" s="41" t="s">
        <v>337</v>
      </c>
      <c r="C38" s="41" t="s">
        <v>510</v>
      </c>
      <c r="D38" s="41" t="s">
        <v>507</v>
      </c>
      <c r="E38" s="41" t="s">
        <v>508</v>
      </c>
      <c r="F38" s="41" t="s">
        <v>64</v>
      </c>
      <c r="G38" s="42" t="s">
        <v>75</v>
      </c>
      <c r="H38" s="43" t="s">
        <v>10</v>
      </c>
      <c r="I38" s="51" t="s">
        <v>349</v>
      </c>
      <c r="J38" s="48" t="s">
        <v>439</v>
      </c>
      <c r="K38" s="41"/>
      <c r="L38" s="89"/>
      <c r="M38" s="48" t="s">
        <v>265</v>
      </c>
      <c r="N38" s="50"/>
      <c r="O38" s="41" t="s">
        <v>508</v>
      </c>
      <c r="P38" s="41"/>
    </row>
    <row r="39" spans="1:16" s="93" customFormat="1" ht="30" hidden="1" customHeight="1">
      <c r="A39" s="41">
        <v>4</v>
      </c>
      <c r="B39" s="41" t="s">
        <v>338</v>
      </c>
      <c r="C39" s="41" t="s">
        <v>511</v>
      </c>
      <c r="D39" s="41" t="s">
        <v>507</v>
      </c>
      <c r="E39" s="41" t="s">
        <v>508</v>
      </c>
      <c r="F39" s="41" t="s">
        <v>64</v>
      </c>
      <c r="G39" s="42" t="s">
        <v>75</v>
      </c>
      <c r="H39" s="43" t="s">
        <v>10</v>
      </c>
      <c r="I39" s="51" t="s">
        <v>349</v>
      </c>
      <c r="J39" s="48" t="s">
        <v>458</v>
      </c>
      <c r="K39" s="41"/>
      <c r="L39" s="89"/>
      <c r="M39" s="48" t="s">
        <v>265</v>
      </c>
      <c r="N39" s="50"/>
      <c r="O39" s="41" t="s">
        <v>508</v>
      </c>
      <c r="P39" s="41"/>
    </row>
    <row r="40" spans="1:16" s="93" customFormat="1" ht="30" hidden="1" customHeight="1">
      <c r="A40" s="41">
        <v>1</v>
      </c>
      <c r="B40" s="41" t="s">
        <v>335</v>
      </c>
      <c r="C40" s="41" t="s">
        <v>339</v>
      </c>
      <c r="D40" s="41" t="s">
        <v>507</v>
      </c>
      <c r="E40" s="41" t="s">
        <v>508</v>
      </c>
      <c r="F40" s="41" t="s">
        <v>137</v>
      </c>
      <c r="G40" s="42" t="s">
        <v>77</v>
      </c>
      <c r="H40" s="43" t="s">
        <v>10</v>
      </c>
      <c r="I40" s="51" t="s">
        <v>366</v>
      </c>
      <c r="J40" s="48" t="s">
        <v>365</v>
      </c>
      <c r="K40" s="41"/>
      <c r="L40" s="89"/>
      <c r="M40" s="48" t="s">
        <v>182</v>
      </c>
      <c r="N40" s="50"/>
      <c r="O40" s="41" t="s">
        <v>508</v>
      </c>
      <c r="P40" s="41"/>
    </row>
    <row r="41" spans="1:16" s="93" customFormat="1" ht="30" hidden="1" customHeight="1">
      <c r="A41" s="41">
        <v>2</v>
      </c>
      <c r="B41" s="41" t="s">
        <v>336</v>
      </c>
      <c r="C41" s="41" t="s">
        <v>509</v>
      </c>
      <c r="D41" s="41" t="s">
        <v>507</v>
      </c>
      <c r="E41" s="41" t="s">
        <v>508</v>
      </c>
      <c r="F41" s="41" t="s">
        <v>137</v>
      </c>
      <c r="G41" s="42" t="s">
        <v>77</v>
      </c>
      <c r="H41" s="43" t="s">
        <v>10</v>
      </c>
      <c r="I41" s="51" t="s">
        <v>366</v>
      </c>
      <c r="J41" s="48" t="s">
        <v>365</v>
      </c>
      <c r="K41" s="41"/>
      <c r="L41" s="89"/>
      <c r="M41" s="48" t="s">
        <v>182</v>
      </c>
      <c r="N41" s="50"/>
      <c r="O41" s="41" t="s">
        <v>508</v>
      </c>
      <c r="P41" s="41"/>
    </row>
    <row r="42" spans="1:16" s="93" customFormat="1" ht="30" hidden="1" customHeight="1">
      <c r="A42" s="41">
        <v>3</v>
      </c>
      <c r="B42" s="41" t="s">
        <v>337</v>
      </c>
      <c r="C42" s="41" t="s">
        <v>510</v>
      </c>
      <c r="D42" s="41" t="s">
        <v>507</v>
      </c>
      <c r="E42" s="41" t="s">
        <v>508</v>
      </c>
      <c r="F42" s="41" t="s">
        <v>137</v>
      </c>
      <c r="G42" s="42" t="s">
        <v>77</v>
      </c>
      <c r="H42" s="43" t="s">
        <v>10</v>
      </c>
      <c r="I42" s="51" t="s">
        <v>366</v>
      </c>
      <c r="J42" s="48" t="s">
        <v>365</v>
      </c>
      <c r="K42" s="41"/>
      <c r="L42" s="89"/>
      <c r="M42" s="48" t="s">
        <v>182</v>
      </c>
      <c r="N42" s="50"/>
      <c r="O42" s="41" t="s">
        <v>508</v>
      </c>
      <c r="P42" s="41"/>
    </row>
    <row r="43" spans="1:16" s="93" customFormat="1" ht="30" hidden="1" customHeight="1">
      <c r="A43" s="41">
        <v>4</v>
      </c>
      <c r="B43" s="41" t="s">
        <v>338</v>
      </c>
      <c r="C43" s="41" t="s">
        <v>511</v>
      </c>
      <c r="D43" s="41" t="s">
        <v>507</v>
      </c>
      <c r="E43" s="41" t="s">
        <v>508</v>
      </c>
      <c r="F43" s="41" t="s">
        <v>137</v>
      </c>
      <c r="G43" s="42" t="s">
        <v>77</v>
      </c>
      <c r="H43" s="43" t="s">
        <v>10</v>
      </c>
      <c r="I43" s="51" t="s">
        <v>366</v>
      </c>
      <c r="J43" s="48" t="s">
        <v>365</v>
      </c>
      <c r="K43" s="41"/>
      <c r="L43" s="89"/>
      <c r="M43" s="48" t="s">
        <v>182</v>
      </c>
      <c r="N43" s="50"/>
      <c r="O43" s="41" t="s">
        <v>508</v>
      </c>
      <c r="P43" s="41"/>
    </row>
    <row r="44" spans="1:16" s="93" customFormat="1" ht="30" hidden="1" customHeight="1">
      <c r="A44" s="41">
        <v>1</v>
      </c>
      <c r="B44" s="41" t="s">
        <v>335</v>
      </c>
      <c r="C44" s="41" t="s">
        <v>339</v>
      </c>
      <c r="D44" s="41" t="s">
        <v>507</v>
      </c>
      <c r="E44" s="41" t="s">
        <v>508</v>
      </c>
      <c r="F44" s="41" t="s">
        <v>138</v>
      </c>
      <c r="G44" s="42" t="s">
        <v>79</v>
      </c>
      <c r="H44" s="43" t="s">
        <v>10</v>
      </c>
      <c r="I44" s="51" t="s">
        <v>346</v>
      </c>
      <c r="J44" s="48" t="s">
        <v>367</v>
      </c>
      <c r="K44" s="41"/>
      <c r="L44" s="89"/>
      <c r="M44" s="48" t="s">
        <v>266</v>
      </c>
      <c r="N44" s="50"/>
      <c r="O44" s="41" t="s">
        <v>508</v>
      </c>
      <c r="P44" s="41"/>
    </row>
    <row r="45" spans="1:16" s="93" customFormat="1" ht="30" hidden="1" customHeight="1">
      <c r="A45" s="41">
        <v>2</v>
      </c>
      <c r="B45" s="41" t="s">
        <v>336</v>
      </c>
      <c r="C45" s="41" t="s">
        <v>509</v>
      </c>
      <c r="D45" s="41" t="s">
        <v>507</v>
      </c>
      <c r="E45" s="41" t="s">
        <v>508</v>
      </c>
      <c r="F45" s="41" t="s">
        <v>138</v>
      </c>
      <c r="G45" s="42" t="s">
        <v>79</v>
      </c>
      <c r="H45" s="43" t="s">
        <v>10</v>
      </c>
      <c r="I45" s="51" t="s">
        <v>346</v>
      </c>
      <c r="J45" s="48" t="s">
        <v>412</v>
      </c>
      <c r="K45" s="41"/>
      <c r="L45" s="89"/>
      <c r="M45" s="48" t="s">
        <v>266</v>
      </c>
      <c r="N45" s="50"/>
      <c r="O45" s="41" t="s">
        <v>508</v>
      </c>
      <c r="P45" s="41"/>
    </row>
    <row r="46" spans="1:16" s="93" customFormat="1" ht="30" hidden="1" customHeight="1">
      <c r="A46" s="41">
        <v>3</v>
      </c>
      <c r="B46" s="41" t="s">
        <v>337</v>
      </c>
      <c r="C46" s="41" t="s">
        <v>510</v>
      </c>
      <c r="D46" s="41" t="s">
        <v>507</v>
      </c>
      <c r="E46" s="41" t="s">
        <v>508</v>
      </c>
      <c r="F46" s="41" t="s">
        <v>138</v>
      </c>
      <c r="G46" s="42" t="s">
        <v>79</v>
      </c>
      <c r="H46" s="43" t="s">
        <v>10</v>
      </c>
      <c r="I46" s="51" t="s">
        <v>346</v>
      </c>
      <c r="J46" s="48" t="s">
        <v>367</v>
      </c>
      <c r="K46" s="41"/>
      <c r="L46" s="89"/>
      <c r="M46" s="48" t="s">
        <v>266</v>
      </c>
      <c r="N46" s="50"/>
      <c r="O46" s="41" t="s">
        <v>508</v>
      </c>
      <c r="P46" s="41"/>
    </row>
    <row r="47" spans="1:16" s="93" customFormat="1" ht="30" hidden="1" customHeight="1">
      <c r="A47" s="41">
        <v>4</v>
      </c>
      <c r="B47" s="41" t="s">
        <v>338</v>
      </c>
      <c r="C47" s="41" t="s">
        <v>511</v>
      </c>
      <c r="D47" s="41" t="s">
        <v>507</v>
      </c>
      <c r="E47" s="41" t="s">
        <v>508</v>
      </c>
      <c r="F47" s="41" t="s">
        <v>138</v>
      </c>
      <c r="G47" s="42" t="s">
        <v>79</v>
      </c>
      <c r="H47" s="43" t="s">
        <v>10</v>
      </c>
      <c r="I47" s="51" t="s">
        <v>346</v>
      </c>
      <c r="J47" s="48" t="s">
        <v>367</v>
      </c>
      <c r="K47" s="41"/>
      <c r="L47" s="89"/>
      <c r="M47" s="48" t="s">
        <v>266</v>
      </c>
      <c r="N47" s="50"/>
      <c r="O47" s="41" t="s">
        <v>508</v>
      </c>
      <c r="P47" s="41"/>
    </row>
    <row r="48" spans="1:16" s="93" customFormat="1" ht="30" hidden="1" customHeight="1">
      <c r="A48" s="41">
        <v>1</v>
      </c>
      <c r="B48" s="41" t="s">
        <v>335</v>
      </c>
      <c r="C48" s="41" t="s">
        <v>339</v>
      </c>
      <c r="D48" s="41" t="s">
        <v>507</v>
      </c>
      <c r="E48" s="41" t="s">
        <v>508</v>
      </c>
      <c r="F48" s="41" t="s">
        <v>139</v>
      </c>
      <c r="G48" s="42" t="s">
        <v>81</v>
      </c>
      <c r="H48" s="43" t="s">
        <v>10</v>
      </c>
      <c r="I48" s="51" t="s">
        <v>346</v>
      </c>
      <c r="J48" s="48" t="s">
        <v>368</v>
      </c>
      <c r="K48" s="41"/>
      <c r="L48" s="89"/>
      <c r="M48" s="48" t="s">
        <v>267</v>
      </c>
      <c r="N48" s="50"/>
      <c r="O48" s="41" t="s">
        <v>508</v>
      </c>
      <c r="P48" s="41"/>
    </row>
    <row r="49" spans="1:16" s="93" customFormat="1" ht="30" hidden="1" customHeight="1">
      <c r="A49" s="41">
        <v>2</v>
      </c>
      <c r="B49" s="41" t="s">
        <v>336</v>
      </c>
      <c r="C49" s="41" t="s">
        <v>509</v>
      </c>
      <c r="D49" s="41" t="s">
        <v>507</v>
      </c>
      <c r="E49" s="41" t="s">
        <v>508</v>
      </c>
      <c r="F49" s="41" t="s">
        <v>139</v>
      </c>
      <c r="G49" s="42" t="s">
        <v>81</v>
      </c>
      <c r="H49" s="43" t="s">
        <v>10</v>
      </c>
      <c r="I49" s="51" t="s">
        <v>346</v>
      </c>
      <c r="J49" s="48" t="s">
        <v>368</v>
      </c>
      <c r="K49" s="41"/>
      <c r="L49" s="89"/>
      <c r="M49" s="48" t="s">
        <v>267</v>
      </c>
      <c r="N49" s="50"/>
      <c r="O49" s="41" t="s">
        <v>508</v>
      </c>
      <c r="P49" s="41"/>
    </row>
    <row r="50" spans="1:16" s="93" customFormat="1" ht="30" hidden="1" customHeight="1">
      <c r="A50" s="41">
        <v>3</v>
      </c>
      <c r="B50" s="41" t="s">
        <v>337</v>
      </c>
      <c r="C50" s="41" t="s">
        <v>510</v>
      </c>
      <c r="D50" s="41" t="s">
        <v>507</v>
      </c>
      <c r="E50" s="41" t="s">
        <v>508</v>
      </c>
      <c r="F50" s="41" t="s">
        <v>139</v>
      </c>
      <c r="G50" s="42" t="s">
        <v>81</v>
      </c>
      <c r="H50" s="43" t="s">
        <v>10</v>
      </c>
      <c r="I50" s="51" t="s">
        <v>346</v>
      </c>
      <c r="J50" s="48" t="s">
        <v>368</v>
      </c>
      <c r="K50" s="41"/>
      <c r="L50" s="89"/>
      <c r="M50" s="48" t="s">
        <v>267</v>
      </c>
      <c r="N50" s="50"/>
      <c r="O50" s="41" t="s">
        <v>508</v>
      </c>
      <c r="P50" s="41"/>
    </row>
    <row r="51" spans="1:16" s="93" customFormat="1" ht="30" hidden="1" customHeight="1">
      <c r="A51" s="41">
        <v>4</v>
      </c>
      <c r="B51" s="41" t="s">
        <v>338</v>
      </c>
      <c r="C51" s="41" t="s">
        <v>511</v>
      </c>
      <c r="D51" s="41" t="s">
        <v>507</v>
      </c>
      <c r="E51" s="41" t="s">
        <v>508</v>
      </c>
      <c r="F51" s="41" t="s">
        <v>139</v>
      </c>
      <c r="G51" s="42" t="s">
        <v>81</v>
      </c>
      <c r="H51" s="43" t="s">
        <v>10</v>
      </c>
      <c r="I51" s="51" t="s">
        <v>346</v>
      </c>
      <c r="J51" s="48" t="s">
        <v>368</v>
      </c>
      <c r="K51" s="41"/>
      <c r="L51" s="89"/>
      <c r="M51" s="48" t="s">
        <v>267</v>
      </c>
      <c r="N51" s="50"/>
      <c r="O51" s="41" t="s">
        <v>508</v>
      </c>
      <c r="P51" s="41"/>
    </row>
    <row r="52" spans="1:16" s="93" customFormat="1" ht="30" hidden="1" customHeight="1">
      <c r="A52" s="41">
        <v>1</v>
      </c>
      <c r="B52" s="41" t="s">
        <v>335</v>
      </c>
      <c r="C52" s="41" t="s">
        <v>339</v>
      </c>
      <c r="D52" s="41" t="s">
        <v>507</v>
      </c>
      <c r="E52" s="41" t="s">
        <v>508</v>
      </c>
      <c r="F52" s="41" t="s">
        <v>65</v>
      </c>
      <c r="G52" s="42" t="s">
        <v>268</v>
      </c>
      <c r="H52" s="43" t="s">
        <v>10</v>
      </c>
      <c r="I52" s="51" t="s">
        <v>346</v>
      </c>
      <c r="J52" s="48" t="s">
        <v>370</v>
      </c>
      <c r="K52" s="41"/>
      <c r="L52" s="89"/>
      <c r="M52" s="48" t="s">
        <v>183</v>
      </c>
      <c r="N52" s="50"/>
      <c r="O52" s="41" t="s">
        <v>508</v>
      </c>
      <c r="P52" s="41"/>
    </row>
    <row r="53" spans="1:16" s="93" customFormat="1" ht="30" hidden="1" customHeight="1">
      <c r="A53" s="41">
        <v>2</v>
      </c>
      <c r="B53" s="41" t="s">
        <v>336</v>
      </c>
      <c r="C53" s="41" t="s">
        <v>509</v>
      </c>
      <c r="D53" s="41" t="s">
        <v>507</v>
      </c>
      <c r="E53" s="41" t="s">
        <v>508</v>
      </c>
      <c r="F53" s="41" t="s">
        <v>65</v>
      </c>
      <c r="G53" s="42" t="s">
        <v>268</v>
      </c>
      <c r="H53" s="43" t="s">
        <v>10</v>
      </c>
      <c r="I53" s="51" t="s">
        <v>346</v>
      </c>
      <c r="J53" s="48" t="s">
        <v>413</v>
      </c>
      <c r="K53" s="41"/>
      <c r="L53" s="89"/>
      <c r="M53" s="48" t="s">
        <v>183</v>
      </c>
      <c r="N53" s="50"/>
      <c r="O53" s="41" t="s">
        <v>508</v>
      </c>
      <c r="P53" s="41"/>
    </row>
    <row r="54" spans="1:16" s="93" customFormat="1" ht="30" hidden="1" customHeight="1">
      <c r="A54" s="41">
        <v>3</v>
      </c>
      <c r="B54" s="41" t="s">
        <v>337</v>
      </c>
      <c r="C54" s="41" t="s">
        <v>510</v>
      </c>
      <c r="D54" s="41" t="s">
        <v>507</v>
      </c>
      <c r="E54" s="41" t="s">
        <v>508</v>
      </c>
      <c r="F54" s="41" t="s">
        <v>65</v>
      </c>
      <c r="G54" s="42" t="s">
        <v>268</v>
      </c>
      <c r="H54" s="43" t="s">
        <v>10</v>
      </c>
      <c r="I54" s="51" t="s">
        <v>346</v>
      </c>
      <c r="J54" s="48" t="s">
        <v>370</v>
      </c>
      <c r="K54" s="41"/>
      <c r="L54" s="89"/>
      <c r="M54" s="48" t="s">
        <v>183</v>
      </c>
      <c r="N54" s="50"/>
      <c r="O54" s="41" t="s">
        <v>508</v>
      </c>
      <c r="P54" s="41"/>
    </row>
    <row r="55" spans="1:16" s="93" customFormat="1" ht="30" hidden="1" customHeight="1">
      <c r="A55" s="41">
        <v>4</v>
      </c>
      <c r="B55" s="41" t="s">
        <v>338</v>
      </c>
      <c r="C55" s="41" t="s">
        <v>511</v>
      </c>
      <c r="D55" s="41" t="s">
        <v>507</v>
      </c>
      <c r="E55" s="41" t="s">
        <v>508</v>
      </c>
      <c r="F55" s="41" t="s">
        <v>65</v>
      </c>
      <c r="G55" s="42" t="s">
        <v>268</v>
      </c>
      <c r="H55" s="43" t="s">
        <v>10</v>
      </c>
      <c r="I55" s="51" t="s">
        <v>346</v>
      </c>
      <c r="J55" s="48" t="s">
        <v>370</v>
      </c>
      <c r="K55" s="41"/>
      <c r="L55" s="89"/>
      <c r="M55" s="48" t="s">
        <v>183</v>
      </c>
      <c r="N55" s="50"/>
      <c r="O55" s="41" t="s">
        <v>508</v>
      </c>
      <c r="P55" s="41"/>
    </row>
    <row r="56" spans="1:16" s="93" customFormat="1" ht="30" hidden="1" customHeight="1">
      <c r="A56" s="41">
        <v>1</v>
      </c>
      <c r="B56" s="41" t="s">
        <v>335</v>
      </c>
      <c r="C56" s="41" t="s">
        <v>339</v>
      </c>
      <c r="D56" s="41" t="s">
        <v>507</v>
      </c>
      <c r="E56" s="41" t="s">
        <v>508</v>
      </c>
      <c r="F56" s="41" t="s">
        <v>140</v>
      </c>
      <c r="G56" s="42" t="s">
        <v>244</v>
      </c>
      <c r="H56" s="43" t="s">
        <v>10</v>
      </c>
      <c r="I56" s="51" t="s">
        <v>346</v>
      </c>
      <c r="J56" s="48" t="s">
        <v>371</v>
      </c>
      <c r="K56" s="41"/>
      <c r="L56" s="89"/>
      <c r="M56" s="48" t="s">
        <v>269</v>
      </c>
      <c r="N56" s="50"/>
      <c r="O56" s="41" t="s">
        <v>508</v>
      </c>
      <c r="P56" s="41"/>
    </row>
    <row r="57" spans="1:16" s="93" customFormat="1" ht="30" hidden="1" customHeight="1">
      <c r="A57" s="41">
        <v>2</v>
      </c>
      <c r="B57" s="41" t="s">
        <v>336</v>
      </c>
      <c r="C57" s="41" t="s">
        <v>509</v>
      </c>
      <c r="D57" s="41" t="s">
        <v>507</v>
      </c>
      <c r="E57" s="41" t="s">
        <v>508</v>
      </c>
      <c r="F57" s="41" t="s">
        <v>140</v>
      </c>
      <c r="G57" s="42" t="s">
        <v>244</v>
      </c>
      <c r="H57" s="43" t="s">
        <v>10</v>
      </c>
      <c r="I57" s="51" t="s">
        <v>346</v>
      </c>
      <c r="J57" s="48" t="s">
        <v>414</v>
      </c>
      <c r="K57" s="41"/>
      <c r="L57" s="89"/>
      <c r="M57" s="48" t="s">
        <v>269</v>
      </c>
      <c r="N57" s="50"/>
      <c r="O57" s="41" t="s">
        <v>508</v>
      </c>
      <c r="P57" s="41"/>
    </row>
    <row r="58" spans="1:16" s="93" customFormat="1" ht="30" hidden="1" customHeight="1">
      <c r="A58" s="41">
        <v>3</v>
      </c>
      <c r="B58" s="41" t="s">
        <v>337</v>
      </c>
      <c r="C58" s="41" t="s">
        <v>510</v>
      </c>
      <c r="D58" s="41" t="s">
        <v>507</v>
      </c>
      <c r="E58" s="41" t="s">
        <v>508</v>
      </c>
      <c r="F58" s="41" t="s">
        <v>140</v>
      </c>
      <c r="G58" s="42" t="s">
        <v>244</v>
      </c>
      <c r="H58" s="43" t="s">
        <v>10</v>
      </c>
      <c r="I58" s="51" t="s">
        <v>346</v>
      </c>
      <c r="J58" s="48" t="s">
        <v>440</v>
      </c>
      <c r="K58" s="41"/>
      <c r="L58" s="89"/>
      <c r="M58" s="48" t="s">
        <v>269</v>
      </c>
      <c r="N58" s="50"/>
      <c r="O58" s="41" t="s">
        <v>508</v>
      </c>
      <c r="P58" s="41"/>
    </row>
    <row r="59" spans="1:16" s="93" customFormat="1" ht="30" hidden="1" customHeight="1">
      <c r="A59" s="41">
        <v>4</v>
      </c>
      <c r="B59" s="41" t="s">
        <v>338</v>
      </c>
      <c r="C59" s="41" t="s">
        <v>511</v>
      </c>
      <c r="D59" s="41" t="s">
        <v>507</v>
      </c>
      <c r="E59" s="41" t="s">
        <v>508</v>
      </c>
      <c r="F59" s="41" t="s">
        <v>140</v>
      </c>
      <c r="G59" s="42" t="s">
        <v>244</v>
      </c>
      <c r="H59" s="43" t="s">
        <v>10</v>
      </c>
      <c r="I59" s="51" t="s">
        <v>346</v>
      </c>
      <c r="J59" s="48" t="s">
        <v>459</v>
      </c>
      <c r="K59" s="41"/>
      <c r="L59" s="89"/>
      <c r="M59" s="48" t="s">
        <v>269</v>
      </c>
      <c r="N59" s="50"/>
      <c r="O59" s="41" t="s">
        <v>508</v>
      </c>
      <c r="P59" s="41"/>
    </row>
    <row r="60" spans="1:16" s="93" customFormat="1" ht="30" hidden="1" customHeight="1">
      <c r="A60" s="41">
        <v>1</v>
      </c>
      <c r="B60" s="41" t="s">
        <v>335</v>
      </c>
      <c r="C60" s="41" t="s">
        <v>339</v>
      </c>
      <c r="D60" s="41" t="s">
        <v>507</v>
      </c>
      <c r="E60" s="41" t="s">
        <v>508</v>
      </c>
      <c r="F60" s="41" t="s">
        <v>154</v>
      </c>
      <c r="G60" s="42" t="s">
        <v>232</v>
      </c>
      <c r="H60" s="43" t="s">
        <v>10</v>
      </c>
      <c r="I60" s="51" t="s">
        <v>346</v>
      </c>
      <c r="J60" s="48" t="s">
        <v>372</v>
      </c>
      <c r="K60" s="41"/>
      <c r="L60" s="89"/>
      <c r="M60" s="48" t="s">
        <v>270</v>
      </c>
      <c r="N60" s="50"/>
      <c r="O60" s="41" t="s">
        <v>508</v>
      </c>
      <c r="P60" s="41"/>
    </row>
    <row r="61" spans="1:16" s="193" customFormat="1" ht="30" customHeight="1">
      <c r="A61" s="188">
        <v>2</v>
      </c>
      <c r="B61" s="188" t="s">
        <v>336</v>
      </c>
      <c r="C61" s="188" t="s">
        <v>509</v>
      </c>
      <c r="D61" s="188" t="s">
        <v>507</v>
      </c>
      <c r="E61" s="188" t="s">
        <v>508</v>
      </c>
      <c r="F61" s="188" t="s">
        <v>154</v>
      </c>
      <c r="G61" s="189" t="s">
        <v>232</v>
      </c>
      <c r="H61" s="190" t="s">
        <v>10</v>
      </c>
      <c r="I61" s="190" t="s">
        <v>349</v>
      </c>
      <c r="J61" s="191" t="s">
        <v>498</v>
      </c>
      <c r="K61" s="188"/>
      <c r="L61" s="192"/>
      <c r="M61" s="191" t="s">
        <v>270</v>
      </c>
      <c r="N61" s="189"/>
      <c r="O61" s="188" t="s">
        <v>508</v>
      </c>
      <c r="P61" s="188"/>
    </row>
    <row r="62" spans="1:16" s="93" customFormat="1" ht="30" hidden="1" customHeight="1">
      <c r="A62" s="41">
        <v>3</v>
      </c>
      <c r="B62" s="41" t="s">
        <v>337</v>
      </c>
      <c r="C62" s="41" t="s">
        <v>510</v>
      </c>
      <c r="D62" s="41" t="s">
        <v>507</v>
      </c>
      <c r="E62" s="41" t="s">
        <v>508</v>
      </c>
      <c r="F62" s="41" t="s">
        <v>154</v>
      </c>
      <c r="G62" s="42" t="s">
        <v>232</v>
      </c>
      <c r="H62" s="43" t="s">
        <v>10</v>
      </c>
      <c r="I62" s="51" t="s">
        <v>346</v>
      </c>
      <c r="J62" s="48" t="s">
        <v>441</v>
      </c>
      <c r="K62" s="41"/>
      <c r="L62" s="89"/>
      <c r="M62" s="48" t="s">
        <v>270</v>
      </c>
      <c r="N62" s="50"/>
      <c r="O62" s="41" t="s">
        <v>508</v>
      </c>
      <c r="P62" s="41"/>
    </row>
    <row r="63" spans="1:16" s="93" customFormat="1" ht="30" hidden="1" customHeight="1">
      <c r="A63" s="41">
        <v>4</v>
      </c>
      <c r="B63" s="41" t="s">
        <v>338</v>
      </c>
      <c r="C63" s="41" t="s">
        <v>511</v>
      </c>
      <c r="D63" s="41" t="s">
        <v>507</v>
      </c>
      <c r="E63" s="41" t="s">
        <v>508</v>
      </c>
      <c r="F63" s="41" t="s">
        <v>154</v>
      </c>
      <c r="G63" s="42" t="s">
        <v>232</v>
      </c>
      <c r="H63" s="43" t="s">
        <v>10</v>
      </c>
      <c r="I63" s="51" t="s">
        <v>346</v>
      </c>
      <c r="J63" s="48" t="s">
        <v>460</v>
      </c>
      <c r="K63" s="41"/>
      <c r="L63" s="89"/>
      <c r="M63" s="48" t="s">
        <v>270</v>
      </c>
      <c r="N63" s="50"/>
      <c r="O63" s="41" t="s">
        <v>508</v>
      </c>
      <c r="P63" s="41"/>
    </row>
    <row r="64" spans="1:16" s="93" customFormat="1" ht="30" hidden="1" customHeight="1">
      <c r="A64" s="41">
        <v>1</v>
      </c>
      <c r="B64" s="41" t="s">
        <v>335</v>
      </c>
      <c r="C64" s="41" t="s">
        <v>339</v>
      </c>
      <c r="D64" s="41" t="s">
        <v>507</v>
      </c>
      <c r="E64" s="41" t="s">
        <v>508</v>
      </c>
      <c r="F64" s="41" t="s">
        <v>67</v>
      </c>
      <c r="G64" s="42" t="s">
        <v>86</v>
      </c>
      <c r="H64" s="43" t="s">
        <v>10</v>
      </c>
      <c r="I64" s="51" t="s">
        <v>346</v>
      </c>
      <c r="J64" s="48" t="s">
        <v>373</v>
      </c>
      <c r="K64" s="41"/>
      <c r="L64" s="89"/>
      <c r="M64" s="48" t="s">
        <v>184</v>
      </c>
      <c r="N64" s="50"/>
      <c r="O64" s="41" t="s">
        <v>508</v>
      </c>
      <c r="P64" s="41"/>
    </row>
    <row r="65" spans="1:16" s="93" customFormat="1" ht="30" hidden="1" customHeight="1">
      <c r="A65" s="41">
        <v>2</v>
      </c>
      <c r="B65" s="41" t="s">
        <v>336</v>
      </c>
      <c r="C65" s="41" t="s">
        <v>509</v>
      </c>
      <c r="D65" s="41" t="s">
        <v>507</v>
      </c>
      <c r="E65" s="41" t="s">
        <v>508</v>
      </c>
      <c r="F65" s="41" t="s">
        <v>67</v>
      </c>
      <c r="G65" s="42" t="s">
        <v>86</v>
      </c>
      <c r="H65" s="43" t="s">
        <v>10</v>
      </c>
      <c r="I65" s="51" t="s">
        <v>349</v>
      </c>
      <c r="J65" s="48" t="s">
        <v>415</v>
      </c>
      <c r="K65" s="41"/>
      <c r="L65" s="89"/>
      <c r="M65" s="48" t="s">
        <v>184</v>
      </c>
      <c r="N65" s="50"/>
      <c r="O65" s="41" t="s">
        <v>508</v>
      </c>
      <c r="P65" s="41"/>
    </row>
    <row r="66" spans="1:16" s="93" customFormat="1" ht="30" hidden="1" customHeight="1">
      <c r="A66" s="41">
        <v>3</v>
      </c>
      <c r="B66" s="41" t="s">
        <v>337</v>
      </c>
      <c r="C66" s="41" t="s">
        <v>510</v>
      </c>
      <c r="D66" s="41" t="s">
        <v>507</v>
      </c>
      <c r="E66" s="41" t="s">
        <v>508</v>
      </c>
      <c r="F66" s="41" t="s">
        <v>67</v>
      </c>
      <c r="G66" s="42" t="s">
        <v>86</v>
      </c>
      <c r="H66" s="43" t="s">
        <v>10</v>
      </c>
      <c r="I66" s="51" t="s">
        <v>346</v>
      </c>
      <c r="J66" s="48" t="s">
        <v>373</v>
      </c>
      <c r="K66" s="41"/>
      <c r="L66" s="89"/>
      <c r="M66" s="48" t="s">
        <v>184</v>
      </c>
      <c r="N66" s="50"/>
      <c r="O66" s="41" t="s">
        <v>508</v>
      </c>
      <c r="P66" s="41"/>
    </row>
    <row r="67" spans="1:16" s="93" customFormat="1" ht="30" hidden="1" customHeight="1">
      <c r="A67" s="41">
        <v>4</v>
      </c>
      <c r="B67" s="41" t="s">
        <v>338</v>
      </c>
      <c r="C67" s="41" t="s">
        <v>511</v>
      </c>
      <c r="D67" s="41" t="s">
        <v>507</v>
      </c>
      <c r="E67" s="41" t="s">
        <v>508</v>
      </c>
      <c r="F67" s="41" t="s">
        <v>67</v>
      </c>
      <c r="G67" s="42" t="s">
        <v>86</v>
      </c>
      <c r="H67" s="43" t="s">
        <v>10</v>
      </c>
      <c r="I67" s="51" t="s">
        <v>346</v>
      </c>
      <c r="J67" s="48" t="s">
        <v>373</v>
      </c>
      <c r="K67" s="41"/>
      <c r="L67" s="89"/>
      <c r="M67" s="48" t="s">
        <v>184</v>
      </c>
      <c r="N67" s="50"/>
      <c r="O67" s="41" t="s">
        <v>508</v>
      </c>
      <c r="P67" s="41"/>
    </row>
    <row r="68" spans="1:16" s="93" customFormat="1" ht="30" hidden="1" customHeight="1">
      <c r="A68" s="41">
        <v>1</v>
      </c>
      <c r="B68" s="41" t="s">
        <v>335</v>
      </c>
      <c r="C68" s="41" t="s">
        <v>339</v>
      </c>
      <c r="D68" s="41" t="s">
        <v>507</v>
      </c>
      <c r="E68" s="41" t="s">
        <v>508</v>
      </c>
      <c r="F68" s="41" t="s">
        <v>69</v>
      </c>
      <c r="G68" s="42" t="s">
        <v>246</v>
      </c>
      <c r="H68" s="43" t="s">
        <v>10</v>
      </c>
      <c r="I68" s="51" t="s">
        <v>346</v>
      </c>
      <c r="J68" s="48" t="s">
        <v>374</v>
      </c>
      <c r="K68" s="41"/>
      <c r="L68" s="89"/>
      <c r="M68" s="48" t="s">
        <v>185</v>
      </c>
      <c r="N68" s="50"/>
      <c r="O68" s="41" t="s">
        <v>508</v>
      </c>
      <c r="P68" s="41"/>
    </row>
    <row r="69" spans="1:16" s="93" customFormat="1" ht="30" hidden="1" customHeight="1">
      <c r="A69" s="41">
        <v>2</v>
      </c>
      <c r="B69" s="41" t="s">
        <v>336</v>
      </c>
      <c r="C69" s="41" t="s">
        <v>509</v>
      </c>
      <c r="D69" s="41" t="s">
        <v>507</v>
      </c>
      <c r="E69" s="41" t="s">
        <v>508</v>
      </c>
      <c r="F69" s="41" t="s">
        <v>69</v>
      </c>
      <c r="G69" s="42" t="s">
        <v>246</v>
      </c>
      <c r="H69" s="43" t="s">
        <v>10</v>
      </c>
      <c r="I69" s="51" t="s">
        <v>346</v>
      </c>
      <c r="J69" s="48" t="s">
        <v>374</v>
      </c>
      <c r="K69" s="41"/>
      <c r="L69" s="89"/>
      <c r="M69" s="48" t="s">
        <v>185</v>
      </c>
      <c r="N69" s="50"/>
      <c r="O69" s="41" t="s">
        <v>508</v>
      </c>
      <c r="P69" s="41"/>
    </row>
    <row r="70" spans="1:16" s="93" customFormat="1" ht="30" hidden="1" customHeight="1">
      <c r="A70" s="41">
        <v>3</v>
      </c>
      <c r="B70" s="41" t="s">
        <v>337</v>
      </c>
      <c r="C70" s="41" t="s">
        <v>510</v>
      </c>
      <c r="D70" s="41" t="s">
        <v>507</v>
      </c>
      <c r="E70" s="41" t="s">
        <v>508</v>
      </c>
      <c r="F70" s="41" t="s">
        <v>69</v>
      </c>
      <c r="G70" s="42" t="s">
        <v>246</v>
      </c>
      <c r="H70" s="43" t="s">
        <v>10</v>
      </c>
      <c r="I70" s="51" t="s">
        <v>346</v>
      </c>
      <c r="J70" s="48" t="s">
        <v>374</v>
      </c>
      <c r="K70" s="41"/>
      <c r="L70" s="89"/>
      <c r="M70" s="48" t="s">
        <v>185</v>
      </c>
      <c r="N70" s="50"/>
      <c r="O70" s="41" t="s">
        <v>508</v>
      </c>
      <c r="P70" s="41"/>
    </row>
    <row r="71" spans="1:16" s="93" customFormat="1" ht="30" hidden="1" customHeight="1">
      <c r="A71" s="41">
        <v>4</v>
      </c>
      <c r="B71" s="41" t="s">
        <v>338</v>
      </c>
      <c r="C71" s="41" t="s">
        <v>511</v>
      </c>
      <c r="D71" s="41" t="s">
        <v>507</v>
      </c>
      <c r="E71" s="41" t="s">
        <v>508</v>
      </c>
      <c r="F71" s="41" t="s">
        <v>69</v>
      </c>
      <c r="G71" s="42" t="s">
        <v>246</v>
      </c>
      <c r="H71" s="43" t="s">
        <v>10</v>
      </c>
      <c r="I71" s="51" t="s">
        <v>346</v>
      </c>
      <c r="J71" s="48" t="s">
        <v>374</v>
      </c>
      <c r="K71" s="41"/>
      <c r="L71" s="89"/>
      <c r="M71" s="48" t="s">
        <v>185</v>
      </c>
      <c r="N71" s="50"/>
      <c r="O71" s="41" t="s">
        <v>508</v>
      </c>
      <c r="P71" s="41"/>
    </row>
    <row r="72" spans="1:16" s="93" customFormat="1" ht="30" hidden="1" customHeight="1">
      <c r="A72" s="41">
        <v>1</v>
      </c>
      <c r="B72" s="41" t="s">
        <v>335</v>
      </c>
      <c r="C72" s="41" t="s">
        <v>339</v>
      </c>
      <c r="D72" s="41" t="s">
        <v>507</v>
      </c>
      <c r="E72" s="41" t="s">
        <v>508</v>
      </c>
      <c r="F72" s="41" t="s">
        <v>71</v>
      </c>
      <c r="G72" s="42" t="s">
        <v>89</v>
      </c>
      <c r="H72" s="43" t="s">
        <v>10</v>
      </c>
      <c r="I72" s="51" t="s">
        <v>349</v>
      </c>
      <c r="J72" s="48" t="s">
        <v>488</v>
      </c>
      <c r="K72" s="41"/>
      <c r="L72" s="89"/>
      <c r="M72" s="48" t="s">
        <v>211</v>
      </c>
      <c r="N72" s="50"/>
      <c r="O72" s="41" t="s">
        <v>508</v>
      </c>
      <c r="P72" s="41"/>
    </row>
    <row r="73" spans="1:16" s="93" customFormat="1" ht="30" hidden="1" customHeight="1">
      <c r="A73" s="41">
        <v>2</v>
      </c>
      <c r="B73" s="41" t="s">
        <v>336</v>
      </c>
      <c r="C73" s="41" t="s">
        <v>509</v>
      </c>
      <c r="D73" s="41" t="s">
        <v>507</v>
      </c>
      <c r="E73" s="41" t="s">
        <v>508</v>
      </c>
      <c r="F73" s="41" t="s">
        <v>71</v>
      </c>
      <c r="G73" s="42" t="s">
        <v>89</v>
      </c>
      <c r="H73" s="43" t="s">
        <v>10</v>
      </c>
      <c r="I73" s="51" t="s">
        <v>349</v>
      </c>
      <c r="J73" s="48" t="s">
        <v>489</v>
      </c>
      <c r="K73" s="41"/>
      <c r="L73" s="89"/>
      <c r="M73" s="48" t="s">
        <v>211</v>
      </c>
      <c r="N73" s="50"/>
      <c r="O73" s="41" t="s">
        <v>508</v>
      </c>
      <c r="P73" s="41"/>
    </row>
    <row r="74" spans="1:16" s="93" customFormat="1" ht="30" hidden="1" customHeight="1">
      <c r="A74" s="41">
        <v>3</v>
      </c>
      <c r="B74" s="41" t="s">
        <v>337</v>
      </c>
      <c r="C74" s="41" t="s">
        <v>510</v>
      </c>
      <c r="D74" s="41" t="s">
        <v>507</v>
      </c>
      <c r="E74" s="41" t="s">
        <v>508</v>
      </c>
      <c r="F74" s="41" t="s">
        <v>71</v>
      </c>
      <c r="G74" s="42" t="s">
        <v>89</v>
      </c>
      <c r="H74" s="43" t="s">
        <v>10</v>
      </c>
      <c r="I74" s="51" t="s">
        <v>349</v>
      </c>
      <c r="J74" s="48" t="s">
        <v>490</v>
      </c>
      <c r="K74" s="41"/>
      <c r="L74" s="89"/>
      <c r="M74" s="48" t="s">
        <v>211</v>
      </c>
      <c r="N74" s="50"/>
      <c r="O74" s="41" t="s">
        <v>508</v>
      </c>
      <c r="P74" s="41"/>
    </row>
    <row r="75" spans="1:16" s="93" customFormat="1" ht="30" hidden="1" customHeight="1">
      <c r="A75" s="41">
        <v>4</v>
      </c>
      <c r="B75" s="41" t="s">
        <v>338</v>
      </c>
      <c r="C75" s="41" t="s">
        <v>511</v>
      </c>
      <c r="D75" s="41" t="s">
        <v>507</v>
      </c>
      <c r="E75" s="41" t="s">
        <v>508</v>
      </c>
      <c r="F75" s="41" t="s">
        <v>71</v>
      </c>
      <c r="G75" s="42" t="s">
        <v>89</v>
      </c>
      <c r="H75" s="43" t="s">
        <v>10</v>
      </c>
      <c r="I75" s="51" t="s">
        <v>349</v>
      </c>
      <c r="J75" s="48" t="s">
        <v>491</v>
      </c>
      <c r="K75" s="41"/>
      <c r="L75" s="89"/>
      <c r="M75" s="48" t="s">
        <v>211</v>
      </c>
      <c r="N75" s="50"/>
      <c r="O75" s="41" t="s">
        <v>508</v>
      </c>
      <c r="P75" s="41"/>
    </row>
    <row r="76" spans="1:16" ht="30" hidden="1" customHeight="1">
      <c r="A76" s="41">
        <v>1</v>
      </c>
      <c r="B76" s="41" t="s">
        <v>335</v>
      </c>
      <c r="C76" s="41" t="s">
        <v>339</v>
      </c>
      <c r="D76" s="41" t="s">
        <v>507</v>
      </c>
      <c r="E76" s="41" t="s">
        <v>508</v>
      </c>
      <c r="F76" s="41" t="s">
        <v>284</v>
      </c>
      <c r="G76" s="42" t="s">
        <v>94</v>
      </c>
      <c r="H76" s="43" t="s">
        <v>10</v>
      </c>
      <c r="I76" s="51" t="s">
        <v>346</v>
      </c>
      <c r="J76" s="48" t="s">
        <v>378</v>
      </c>
      <c r="K76" s="41"/>
      <c r="L76" s="89"/>
      <c r="M76" s="48" t="s">
        <v>272</v>
      </c>
      <c r="N76" s="50"/>
      <c r="O76" s="41" t="s">
        <v>508</v>
      </c>
      <c r="P76" s="41"/>
    </row>
    <row r="77" spans="1:16" ht="30" hidden="1" customHeight="1">
      <c r="A77" s="41">
        <v>2</v>
      </c>
      <c r="B77" s="41" t="s">
        <v>336</v>
      </c>
      <c r="C77" s="41" t="s">
        <v>509</v>
      </c>
      <c r="D77" s="41" t="s">
        <v>507</v>
      </c>
      <c r="E77" s="41" t="s">
        <v>508</v>
      </c>
      <c r="F77" s="41" t="s">
        <v>284</v>
      </c>
      <c r="G77" s="42" t="s">
        <v>94</v>
      </c>
      <c r="H77" s="43" t="s">
        <v>10</v>
      </c>
      <c r="I77" s="51" t="s">
        <v>346</v>
      </c>
      <c r="J77" s="48" t="s">
        <v>378</v>
      </c>
      <c r="K77" s="41"/>
      <c r="L77" s="89"/>
      <c r="M77" s="48" t="s">
        <v>272</v>
      </c>
      <c r="N77" s="50"/>
      <c r="O77" s="41" t="s">
        <v>508</v>
      </c>
      <c r="P77" s="41"/>
    </row>
    <row r="78" spans="1:16" ht="30" hidden="1" customHeight="1">
      <c r="A78" s="41">
        <v>3</v>
      </c>
      <c r="B78" s="41" t="s">
        <v>337</v>
      </c>
      <c r="C78" s="41" t="s">
        <v>510</v>
      </c>
      <c r="D78" s="41" t="s">
        <v>507</v>
      </c>
      <c r="E78" s="41" t="s">
        <v>508</v>
      </c>
      <c r="F78" s="41" t="s">
        <v>284</v>
      </c>
      <c r="G78" s="42" t="s">
        <v>94</v>
      </c>
      <c r="H78" s="43" t="s">
        <v>10</v>
      </c>
      <c r="I78" s="51" t="s">
        <v>346</v>
      </c>
      <c r="J78" s="48" t="s">
        <v>378</v>
      </c>
      <c r="K78" s="41"/>
      <c r="L78" s="89"/>
      <c r="M78" s="48" t="s">
        <v>272</v>
      </c>
      <c r="N78" s="50"/>
      <c r="O78" s="41" t="s">
        <v>508</v>
      </c>
      <c r="P78" s="41"/>
    </row>
    <row r="79" spans="1:16" ht="30" hidden="1" customHeight="1">
      <c r="A79" s="41">
        <v>4</v>
      </c>
      <c r="B79" s="41" t="s">
        <v>338</v>
      </c>
      <c r="C79" s="41" t="s">
        <v>511</v>
      </c>
      <c r="D79" s="41" t="s">
        <v>507</v>
      </c>
      <c r="E79" s="41" t="s">
        <v>508</v>
      </c>
      <c r="F79" s="41" t="s">
        <v>284</v>
      </c>
      <c r="G79" s="42" t="s">
        <v>94</v>
      </c>
      <c r="H79" s="43" t="s">
        <v>10</v>
      </c>
      <c r="I79" s="51" t="s">
        <v>346</v>
      </c>
      <c r="J79" s="48" t="s">
        <v>378</v>
      </c>
      <c r="K79" s="41"/>
      <c r="L79" s="89"/>
      <c r="M79" s="48" t="s">
        <v>272</v>
      </c>
      <c r="N79" s="50"/>
      <c r="O79" s="41" t="s">
        <v>508</v>
      </c>
      <c r="P79" s="41"/>
    </row>
    <row r="80" spans="1:16" ht="30" hidden="1" customHeight="1">
      <c r="A80" s="41">
        <v>1</v>
      </c>
      <c r="B80" s="41" t="s">
        <v>335</v>
      </c>
      <c r="C80" s="41" t="s">
        <v>339</v>
      </c>
      <c r="D80" s="41" t="s">
        <v>507</v>
      </c>
      <c r="E80" s="41" t="s">
        <v>508</v>
      </c>
      <c r="F80" s="41" t="s">
        <v>74</v>
      </c>
      <c r="G80" s="42" t="s">
        <v>328</v>
      </c>
      <c r="H80" s="43" t="s">
        <v>10</v>
      </c>
      <c r="I80" s="51" t="s">
        <v>366</v>
      </c>
      <c r="J80" s="48" t="s">
        <v>388</v>
      </c>
      <c r="K80" s="41"/>
      <c r="L80" s="89"/>
      <c r="M80" s="48" t="s">
        <v>187</v>
      </c>
      <c r="N80" s="50"/>
      <c r="O80" s="41" t="s">
        <v>508</v>
      </c>
      <c r="P80" s="41"/>
    </row>
    <row r="81" spans="1:16" ht="30" hidden="1" customHeight="1">
      <c r="A81" s="41">
        <v>2</v>
      </c>
      <c r="B81" s="41" t="s">
        <v>336</v>
      </c>
      <c r="C81" s="41" t="s">
        <v>509</v>
      </c>
      <c r="D81" s="41" t="s">
        <v>507</v>
      </c>
      <c r="E81" s="41" t="s">
        <v>508</v>
      </c>
      <c r="F81" s="41" t="s">
        <v>74</v>
      </c>
      <c r="G81" s="42" t="s">
        <v>327</v>
      </c>
      <c r="H81" s="43" t="s">
        <v>10</v>
      </c>
      <c r="I81" s="51" t="s">
        <v>366</v>
      </c>
      <c r="J81" s="48" t="s">
        <v>417</v>
      </c>
      <c r="K81" s="41"/>
      <c r="L81" s="89"/>
      <c r="M81" s="48" t="s">
        <v>187</v>
      </c>
      <c r="N81" s="50"/>
      <c r="O81" s="41" t="s">
        <v>508</v>
      </c>
      <c r="P81" s="41"/>
    </row>
    <row r="82" spans="1:16" ht="30" hidden="1" customHeight="1">
      <c r="A82" s="41">
        <v>3</v>
      </c>
      <c r="B82" s="41" t="s">
        <v>337</v>
      </c>
      <c r="C82" s="41" t="s">
        <v>510</v>
      </c>
      <c r="D82" s="41" t="s">
        <v>507</v>
      </c>
      <c r="E82" s="41" t="s">
        <v>508</v>
      </c>
      <c r="F82" s="41" t="s">
        <v>74</v>
      </c>
      <c r="G82" s="42" t="s">
        <v>327</v>
      </c>
      <c r="H82" s="43" t="s">
        <v>10</v>
      </c>
      <c r="I82" s="51" t="s">
        <v>366</v>
      </c>
      <c r="J82" s="48" t="s">
        <v>444</v>
      </c>
      <c r="K82" s="41"/>
      <c r="L82" s="89"/>
      <c r="M82" s="48" t="s">
        <v>187</v>
      </c>
      <c r="N82" s="50"/>
      <c r="O82" s="41" t="s">
        <v>508</v>
      </c>
      <c r="P82" s="41"/>
    </row>
    <row r="83" spans="1:16" ht="30" hidden="1" customHeight="1">
      <c r="A83" s="41">
        <v>4</v>
      </c>
      <c r="B83" s="41" t="s">
        <v>338</v>
      </c>
      <c r="C83" s="41" t="s">
        <v>511</v>
      </c>
      <c r="D83" s="41" t="s">
        <v>507</v>
      </c>
      <c r="E83" s="41" t="s">
        <v>508</v>
      </c>
      <c r="F83" s="41" t="s">
        <v>74</v>
      </c>
      <c r="G83" s="42" t="s">
        <v>327</v>
      </c>
      <c r="H83" s="43" t="s">
        <v>10</v>
      </c>
      <c r="I83" s="51" t="s">
        <v>366</v>
      </c>
      <c r="J83" s="48" t="s">
        <v>462</v>
      </c>
      <c r="K83" s="41"/>
      <c r="L83" s="89"/>
      <c r="M83" s="48" t="s">
        <v>187</v>
      </c>
      <c r="N83" s="50"/>
      <c r="O83" s="41" t="s">
        <v>508</v>
      </c>
      <c r="P83" s="41"/>
    </row>
    <row r="84" spans="1:16" ht="30" hidden="1" customHeight="1">
      <c r="A84" s="41">
        <v>1</v>
      </c>
      <c r="B84" s="41" t="s">
        <v>335</v>
      </c>
      <c r="C84" s="41" t="s">
        <v>339</v>
      </c>
      <c r="D84" s="41" t="s">
        <v>507</v>
      </c>
      <c r="E84" s="41" t="s">
        <v>508</v>
      </c>
      <c r="F84" s="41" t="s">
        <v>76</v>
      </c>
      <c r="G84" s="42" t="s">
        <v>97</v>
      </c>
      <c r="H84" s="43" t="s">
        <v>10</v>
      </c>
      <c r="I84" s="51" t="s">
        <v>346</v>
      </c>
      <c r="J84" s="48" t="s">
        <v>379</v>
      </c>
      <c r="K84" s="41"/>
      <c r="L84" s="89"/>
      <c r="M84" s="48" t="s">
        <v>273</v>
      </c>
      <c r="N84" s="50"/>
      <c r="O84" s="41" t="s">
        <v>508</v>
      </c>
      <c r="P84" s="41"/>
    </row>
    <row r="85" spans="1:16" ht="30" hidden="1" customHeight="1">
      <c r="A85" s="41">
        <v>2</v>
      </c>
      <c r="B85" s="41" t="s">
        <v>336</v>
      </c>
      <c r="C85" s="41" t="s">
        <v>509</v>
      </c>
      <c r="D85" s="41" t="s">
        <v>507</v>
      </c>
      <c r="E85" s="41" t="s">
        <v>508</v>
      </c>
      <c r="F85" s="41" t="s">
        <v>76</v>
      </c>
      <c r="G85" s="42" t="s">
        <v>97</v>
      </c>
      <c r="H85" s="43" t="s">
        <v>10</v>
      </c>
      <c r="I85" s="51" t="s">
        <v>346</v>
      </c>
      <c r="J85" s="48" t="s">
        <v>379</v>
      </c>
      <c r="K85" s="41"/>
      <c r="L85" s="89"/>
      <c r="M85" s="48" t="s">
        <v>273</v>
      </c>
      <c r="N85" s="50"/>
      <c r="O85" s="41" t="s">
        <v>508</v>
      </c>
      <c r="P85" s="41"/>
    </row>
    <row r="86" spans="1:16" ht="30" hidden="1" customHeight="1">
      <c r="A86" s="41">
        <v>3</v>
      </c>
      <c r="B86" s="41" t="s">
        <v>337</v>
      </c>
      <c r="C86" s="41" t="s">
        <v>510</v>
      </c>
      <c r="D86" s="41" t="s">
        <v>507</v>
      </c>
      <c r="E86" s="41" t="s">
        <v>508</v>
      </c>
      <c r="F86" s="41" t="s">
        <v>76</v>
      </c>
      <c r="G86" s="42" t="s">
        <v>97</v>
      </c>
      <c r="H86" s="43" t="s">
        <v>10</v>
      </c>
      <c r="I86" s="51" t="s">
        <v>346</v>
      </c>
      <c r="J86" s="48" t="s">
        <v>379</v>
      </c>
      <c r="K86" s="41"/>
      <c r="L86" s="89"/>
      <c r="M86" s="48" t="s">
        <v>273</v>
      </c>
      <c r="N86" s="50"/>
      <c r="O86" s="41" t="s">
        <v>508</v>
      </c>
      <c r="P86" s="41"/>
    </row>
    <row r="87" spans="1:16" ht="30" hidden="1" customHeight="1">
      <c r="A87" s="41">
        <v>4</v>
      </c>
      <c r="B87" s="41" t="s">
        <v>338</v>
      </c>
      <c r="C87" s="41" t="s">
        <v>511</v>
      </c>
      <c r="D87" s="41" t="s">
        <v>507</v>
      </c>
      <c r="E87" s="41" t="s">
        <v>508</v>
      </c>
      <c r="F87" s="41" t="s">
        <v>76</v>
      </c>
      <c r="G87" s="42" t="s">
        <v>97</v>
      </c>
      <c r="H87" s="43" t="s">
        <v>10</v>
      </c>
      <c r="I87" s="51" t="s">
        <v>346</v>
      </c>
      <c r="J87" s="48" t="s">
        <v>379</v>
      </c>
      <c r="K87" s="41"/>
      <c r="L87" s="89"/>
      <c r="M87" s="48" t="s">
        <v>273</v>
      </c>
      <c r="N87" s="50"/>
      <c r="O87" s="41" t="s">
        <v>508</v>
      </c>
      <c r="P87" s="41"/>
    </row>
    <row r="88" spans="1:16" ht="30" hidden="1" customHeight="1">
      <c r="A88" s="41">
        <v>1</v>
      </c>
      <c r="B88" s="41" t="s">
        <v>335</v>
      </c>
      <c r="C88" s="41" t="s">
        <v>339</v>
      </c>
      <c r="D88" s="41" t="s">
        <v>507</v>
      </c>
      <c r="E88" s="41" t="s">
        <v>508</v>
      </c>
      <c r="F88" s="41" t="s">
        <v>78</v>
      </c>
      <c r="G88" s="42" t="s">
        <v>99</v>
      </c>
      <c r="H88" s="43" t="s">
        <v>10</v>
      </c>
      <c r="I88" s="51" t="s">
        <v>346</v>
      </c>
      <c r="J88" s="48" t="s">
        <v>380</v>
      </c>
      <c r="K88" s="41"/>
      <c r="L88" s="89"/>
      <c r="M88" s="48" t="s">
        <v>274</v>
      </c>
      <c r="N88" s="50"/>
      <c r="O88" s="41" t="s">
        <v>508</v>
      </c>
      <c r="P88" s="41"/>
    </row>
    <row r="89" spans="1:16" ht="30" hidden="1" customHeight="1">
      <c r="A89" s="41">
        <v>2</v>
      </c>
      <c r="B89" s="41" t="s">
        <v>336</v>
      </c>
      <c r="C89" s="41" t="s">
        <v>509</v>
      </c>
      <c r="D89" s="41" t="s">
        <v>507</v>
      </c>
      <c r="E89" s="41" t="s">
        <v>508</v>
      </c>
      <c r="F89" s="41" t="s">
        <v>78</v>
      </c>
      <c r="G89" s="42" t="s">
        <v>99</v>
      </c>
      <c r="H89" s="43" t="s">
        <v>10</v>
      </c>
      <c r="I89" s="51" t="s">
        <v>346</v>
      </c>
      <c r="J89" s="48" t="s">
        <v>380</v>
      </c>
      <c r="K89" s="41"/>
      <c r="L89" s="89"/>
      <c r="M89" s="48" t="s">
        <v>274</v>
      </c>
      <c r="N89" s="50"/>
      <c r="O89" s="41" t="s">
        <v>508</v>
      </c>
      <c r="P89" s="41"/>
    </row>
    <row r="90" spans="1:16" ht="30" hidden="1" customHeight="1">
      <c r="A90" s="41">
        <v>3</v>
      </c>
      <c r="B90" s="41" t="s">
        <v>337</v>
      </c>
      <c r="C90" s="41" t="s">
        <v>510</v>
      </c>
      <c r="D90" s="41" t="s">
        <v>507</v>
      </c>
      <c r="E90" s="41" t="s">
        <v>508</v>
      </c>
      <c r="F90" s="41" t="s">
        <v>78</v>
      </c>
      <c r="G90" s="42" t="s">
        <v>99</v>
      </c>
      <c r="H90" s="43" t="s">
        <v>10</v>
      </c>
      <c r="I90" s="51" t="s">
        <v>346</v>
      </c>
      <c r="J90" s="48" t="s">
        <v>380</v>
      </c>
      <c r="K90" s="41"/>
      <c r="L90" s="89"/>
      <c r="M90" s="48" t="s">
        <v>274</v>
      </c>
      <c r="N90" s="50"/>
      <c r="O90" s="41" t="s">
        <v>508</v>
      </c>
      <c r="P90" s="41"/>
    </row>
    <row r="91" spans="1:16" ht="30" hidden="1" customHeight="1">
      <c r="A91" s="41">
        <v>4</v>
      </c>
      <c r="B91" s="41" t="s">
        <v>338</v>
      </c>
      <c r="C91" s="41" t="s">
        <v>511</v>
      </c>
      <c r="D91" s="41" t="s">
        <v>507</v>
      </c>
      <c r="E91" s="41" t="s">
        <v>508</v>
      </c>
      <c r="F91" s="41" t="s">
        <v>78</v>
      </c>
      <c r="G91" s="42" t="s">
        <v>99</v>
      </c>
      <c r="H91" s="43" t="s">
        <v>10</v>
      </c>
      <c r="I91" s="51" t="s">
        <v>346</v>
      </c>
      <c r="J91" s="48" t="s">
        <v>380</v>
      </c>
      <c r="K91" s="41"/>
      <c r="L91" s="89"/>
      <c r="M91" s="48" t="s">
        <v>274</v>
      </c>
      <c r="N91" s="50"/>
      <c r="O91" s="41" t="s">
        <v>508</v>
      </c>
      <c r="P91" s="41"/>
    </row>
    <row r="92" spans="1:16" ht="30" hidden="1" customHeight="1">
      <c r="A92" s="41">
        <v>1</v>
      </c>
      <c r="B92" s="41" t="s">
        <v>335</v>
      </c>
      <c r="C92" s="41" t="s">
        <v>339</v>
      </c>
      <c r="D92" s="41" t="s">
        <v>507</v>
      </c>
      <c r="E92" s="41" t="s">
        <v>508</v>
      </c>
      <c r="F92" s="41" t="s">
        <v>80</v>
      </c>
      <c r="G92" s="42" t="s">
        <v>101</v>
      </c>
      <c r="H92" s="43" t="s">
        <v>10</v>
      </c>
      <c r="I92" s="51" t="s">
        <v>346</v>
      </c>
      <c r="J92" s="48" t="s">
        <v>381</v>
      </c>
      <c r="K92" s="41"/>
      <c r="L92" s="89"/>
      <c r="M92" s="48" t="s">
        <v>275</v>
      </c>
      <c r="N92" s="50"/>
      <c r="O92" s="41" t="s">
        <v>508</v>
      </c>
      <c r="P92" s="41"/>
    </row>
    <row r="93" spans="1:16" ht="30" hidden="1" customHeight="1">
      <c r="A93" s="41">
        <v>2</v>
      </c>
      <c r="B93" s="41" t="s">
        <v>336</v>
      </c>
      <c r="C93" s="41" t="s">
        <v>509</v>
      </c>
      <c r="D93" s="41" t="s">
        <v>507</v>
      </c>
      <c r="E93" s="41" t="s">
        <v>508</v>
      </c>
      <c r="F93" s="41" t="s">
        <v>80</v>
      </c>
      <c r="G93" s="42" t="s">
        <v>101</v>
      </c>
      <c r="H93" s="43" t="s">
        <v>10</v>
      </c>
      <c r="I93" s="51" t="s">
        <v>346</v>
      </c>
      <c r="J93" s="48" t="s">
        <v>418</v>
      </c>
      <c r="K93" s="41"/>
      <c r="L93" s="89"/>
      <c r="M93" s="48" t="s">
        <v>275</v>
      </c>
      <c r="N93" s="50"/>
      <c r="O93" s="41" t="s">
        <v>508</v>
      </c>
      <c r="P93" s="41"/>
    </row>
    <row r="94" spans="1:16" ht="30" hidden="1" customHeight="1">
      <c r="A94" s="41">
        <v>3</v>
      </c>
      <c r="B94" s="41" t="s">
        <v>337</v>
      </c>
      <c r="C94" s="41" t="s">
        <v>510</v>
      </c>
      <c r="D94" s="41" t="s">
        <v>507</v>
      </c>
      <c r="E94" s="41" t="s">
        <v>508</v>
      </c>
      <c r="F94" s="41" t="s">
        <v>80</v>
      </c>
      <c r="G94" s="42" t="s">
        <v>101</v>
      </c>
      <c r="H94" s="43" t="s">
        <v>10</v>
      </c>
      <c r="I94" s="51" t="s">
        <v>346</v>
      </c>
      <c r="J94" s="48" t="s">
        <v>445</v>
      </c>
      <c r="K94" s="41"/>
      <c r="L94" s="89"/>
      <c r="M94" s="48" t="s">
        <v>275</v>
      </c>
      <c r="N94" s="50"/>
      <c r="O94" s="41" t="s">
        <v>508</v>
      </c>
      <c r="P94" s="41"/>
    </row>
    <row r="95" spans="1:16" ht="30" hidden="1" customHeight="1">
      <c r="A95" s="41">
        <v>4</v>
      </c>
      <c r="B95" s="41" t="s">
        <v>338</v>
      </c>
      <c r="C95" s="41" t="s">
        <v>511</v>
      </c>
      <c r="D95" s="41" t="s">
        <v>507</v>
      </c>
      <c r="E95" s="41" t="s">
        <v>508</v>
      </c>
      <c r="F95" s="41" t="s">
        <v>80</v>
      </c>
      <c r="G95" s="42" t="s">
        <v>101</v>
      </c>
      <c r="H95" s="43" t="s">
        <v>10</v>
      </c>
      <c r="I95" s="51" t="s">
        <v>346</v>
      </c>
      <c r="J95" s="48" t="s">
        <v>463</v>
      </c>
      <c r="K95" s="41"/>
      <c r="L95" s="89"/>
      <c r="M95" s="48" t="s">
        <v>275</v>
      </c>
      <c r="N95" s="50"/>
      <c r="O95" s="41" t="s">
        <v>508</v>
      </c>
      <c r="P95" s="41"/>
    </row>
    <row r="96" spans="1:16" ht="30" hidden="1" customHeight="1">
      <c r="A96" s="41">
        <v>1</v>
      </c>
      <c r="B96" s="41" t="s">
        <v>335</v>
      </c>
      <c r="C96" s="41" t="s">
        <v>339</v>
      </c>
      <c r="D96" s="41" t="s">
        <v>507</v>
      </c>
      <c r="E96" s="41" t="s">
        <v>508</v>
      </c>
      <c r="F96" s="41" t="s">
        <v>82</v>
      </c>
      <c r="G96" s="42" t="s">
        <v>103</v>
      </c>
      <c r="H96" s="43" t="s">
        <v>10</v>
      </c>
      <c r="I96" s="51" t="s">
        <v>346</v>
      </c>
      <c r="J96" s="48" t="s">
        <v>382</v>
      </c>
      <c r="K96" s="41"/>
      <c r="L96" s="89"/>
      <c r="M96" s="48" t="s">
        <v>276</v>
      </c>
      <c r="N96" s="50"/>
      <c r="O96" s="41" t="s">
        <v>508</v>
      </c>
      <c r="P96" s="41"/>
    </row>
    <row r="97" spans="1:16" ht="30" hidden="1" customHeight="1">
      <c r="A97" s="41">
        <v>2</v>
      </c>
      <c r="B97" s="41" t="s">
        <v>336</v>
      </c>
      <c r="C97" s="41" t="s">
        <v>509</v>
      </c>
      <c r="D97" s="41" t="s">
        <v>507</v>
      </c>
      <c r="E97" s="41" t="s">
        <v>508</v>
      </c>
      <c r="F97" s="41" t="s">
        <v>82</v>
      </c>
      <c r="G97" s="42" t="s">
        <v>103</v>
      </c>
      <c r="H97" s="43" t="s">
        <v>10</v>
      </c>
      <c r="I97" s="51" t="s">
        <v>346</v>
      </c>
      <c r="J97" s="48" t="s">
        <v>419</v>
      </c>
      <c r="K97" s="41"/>
      <c r="L97" s="89"/>
      <c r="M97" s="48" t="s">
        <v>276</v>
      </c>
      <c r="N97" s="50"/>
      <c r="O97" s="41" t="s">
        <v>508</v>
      </c>
      <c r="P97" s="41"/>
    </row>
    <row r="98" spans="1:16" ht="30" hidden="1" customHeight="1">
      <c r="A98" s="41">
        <v>3</v>
      </c>
      <c r="B98" s="41" t="s">
        <v>337</v>
      </c>
      <c r="C98" s="41" t="s">
        <v>510</v>
      </c>
      <c r="D98" s="41" t="s">
        <v>507</v>
      </c>
      <c r="E98" s="41" t="s">
        <v>508</v>
      </c>
      <c r="F98" s="41" t="s">
        <v>82</v>
      </c>
      <c r="G98" s="42" t="s">
        <v>103</v>
      </c>
      <c r="H98" s="43" t="s">
        <v>10</v>
      </c>
      <c r="I98" s="51" t="s">
        <v>346</v>
      </c>
      <c r="J98" s="48" t="s">
        <v>446</v>
      </c>
      <c r="K98" s="41"/>
      <c r="L98" s="89"/>
      <c r="M98" s="48" t="s">
        <v>276</v>
      </c>
      <c r="N98" s="50"/>
      <c r="O98" s="41" t="s">
        <v>508</v>
      </c>
      <c r="P98" s="41"/>
    </row>
    <row r="99" spans="1:16" ht="30" hidden="1" customHeight="1">
      <c r="A99" s="41">
        <v>4</v>
      </c>
      <c r="B99" s="41" t="s">
        <v>338</v>
      </c>
      <c r="C99" s="41" t="s">
        <v>511</v>
      </c>
      <c r="D99" s="41" t="s">
        <v>507</v>
      </c>
      <c r="E99" s="41" t="s">
        <v>508</v>
      </c>
      <c r="F99" s="41" t="s">
        <v>82</v>
      </c>
      <c r="G99" s="42" t="s">
        <v>103</v>
      </c>
      <c r="H99" s="43" t="s">
        <v>10</v>
      </c>
      <c r="I99" s="51" t="s">
        <v>346</v>
      </c>
      <c r="J99" s="48" t="s">
        <v>464</v>
      </c>
      <c r="K99" s="41"/>
      <c r="L99" s="89"/>
      <c r="M99" s="48" t="s">
        <v>276</v>
      </c>
      <c r="N99" s="50"/>
      <c r="O99" s="41" t="s">
        <v>508</v>
      </c>
      <c r="P99" s="41"/>
    </row>
    <row r="100" spans="1:16" ht="30" hidden="1" customHeight="1">
      <c r="A100" s="41">
        <v>1</v>
      </c>
      <c r="B100" s="41" t="s">
        <v>335</v>
      </c>
      <c r="C100" s="41" t="s">
        <v>339</v>
      </c>
      <c r="D100" s="41" t="s">
        <v>507</v>
      </c>
      <c r="E100" s="41" t="s">
        <v>508</v>
      </c>
      <c r="F100" s="41" t="s">
        <v>83</v>
      </c>
      <c r="G100" s="42" t="s">
        <v>104</v>
      </c>
      <c r="H100" s="43" t="s">
        <v>10</v>
      </c>
      <c r="I100" s="51" t="s">
        <v>346</v>
      </c>
      <c r="J100" s="48" t="s">
        <v>383</v>
      </c>
      <c r="K100" s="41"/>
      <c r="L100" s="89"/>
      <c r="M100" s="48" t="s">
        <v>215</v>
      </c>
      <c r="N100" s="50"/>
      <c r="O100" s="41" t="s">
        <v>508</v>
      </c>
      <c r="P100" s="41"/>
    </row>
    <row r="101" spans="1:16" ht="30" hidden="1" customHeight="1">
      <c r="A101" s="41">
        <v>2</v>
      </c>
      <c r="B101" s="41" t="s">
        <v>336</v>
      </c>
      <c r="C101" s="41" t="s">
        <v>509</v>
      </c>
      <c r="D101" s="41" t="s">
        <v>507</v>
      </c>
      <c r="E101" s="41" t="s">
        <v>508</v>
      </c>
      <c r="F101" s="41" t="s">
        <v>83</v>
      </c>
      <c r="G101" s="42" t="s">
        <v>104</v>
      </c>
      <c r="H101" s="43" t="s">
        <v>10</v>
      </c>
      <c r="I101" s="51" t="s">
        <v>346</v>
      </c>
      <c r="J101" s="48" t="s">
        <v>383</v>
      </c>
      <c r="K101" s="41"/>
      <c r="L101" s="89"/>
      <c r="M101" s="48" t="s">
        <v>215</v>
      </c>
      <c r="N101" s="50"/>
      <c r="O101" s="41" t="s">
        <v>508</v>
      </c>
      <c r="P101" s="41"/>
    </row>
    <row r="102" spans="1:16" ht="30" hidden="1" customHeight="1">
      <c r="A102" s="41">
        <v>3</v>
      </c>
      <c r="B102" s="41" t="s">
        <v>337</v>
      </c>
      <c r="C102" s="41" t="s">
        <v>510</v>
      </c>
      <c r="D102" s="41" t="s">
        <v>507</v>
      </c>
      <c r="E102" s="41" t="s">
        <v>508</v>
      </c>
      <c r="F102" s="41" t="s">
        <v>83</v>
      </c>
      <c r="G102" s="42" t="s">
        <v>104</v>
      </c>
      <c r="H102" s="43" t="s">
        <v>10</v>
      </c>
      <c r="I102" s="51" t="s">
        <v>346</v>
      </c>
      <c r="J102" s="48" t="s">
        <v>383</v>
      </c>
      <c r="K102" s="41"/>
      <c r="L102" s="89"/>
      <c r="M102" s="48" t="s">
        <v>215</v>
      </c>
      <c r="N102" s="50"/>
      <c r="O102" s="41" t="s">
        <v>508</v>
      </c>
      <c r="P102" s="41"/>
    </row>
    <row r="103" spans="1:16" ht="30" hidden="1" customHeight="1">
      <c r="A103" s="41">
        <v>4</v>
      </c>
      <c r="B103" s="41" t="s">
        <v>338</v>
      </c>
      <c r="C103" s="41" t="s">
        <v>511</v>
      </c>
      <c r="D103" s="41" t="s">
        <v>507</v>
      </c>
      <c r="E103" s="41" t="s">
        <v>508</v>
      </c>
      <c r="F103" s="41" t="s">
        <v>83</v>
      </c>
      <c r="G103" s="42" t="s">
        <v>104</v>
      </c>
      <c r="H103" s="43" t="s">
        <v>10</v>
      </c>
      <c r="I103" s="51" t="s">
        <v>346</v>
      </c>
      <c r="J103" s="48" t="s">
        <v>383</v>
      </c>
      <c r="K103" s="41"/>
      <c r="L103" s="89"/>
      <c r="M103" s="48" t="s">
        <v>215</v>
      </c>
      <c r="N103" s="50"/>
      <c r="O103" s="41" t="s">
        <v>508</v>
      </c>
      <c r="P103" s="41"/>
    </row>
    <row r="104" spans="1:16" ht="30" hidden="1" customHeight="1">
      <c r="A104" s="41">
        <v>1</v>
      </c>
      <c r="B104" s="41" t="s">
        <v>335</v>
      </c>
      <c r="C104" s="41" t="s">
        <v>339</v>
      </c>
      <c r="D104" s="41" t="s">
        <v>507</v>
      </c>
      <c r="E104" s="41" t="s">
        <v>508</v>
      </c>
      <c r="F104" s="41" t="s">
        <v>84</v>
      </c>
      <c r="G104" s="42" t="s">
        <v>105</v>
      </c>
      <c r="H104" s="43" t="s">
        <v>10</v>
      </c>
      <c r="I104" s="51" t="s">
        <v>346</v>
      </c>
      <c r="J104" s="48" t="s">
        <v>384</v>
      </c>
      <c r="K104" s="41"/>
      <c r="L104" s="89"/>
      <c r="M104" s="48" t="s">
        <v>188</v>
      </c>
      <c r="N104" s="50"/>
      <c r="O104" s="41" t="s">
        <v>508</v>
      </c>
      <c r="P104" s="41"/>
    </row>
    <row r="105" spans="1:16" ht="30" hidden="1" customHeight="1">
      <c r="A105" s="41">
        <v>2</v>
      </c>
      <c r="B105" s="41" t="s">
        <v>336</v>
      </c>
      <c r="C105" s="41" t="s">
        <v>509</v>
      </c>
      <c r="D105" s="41" t="s">
        <v>507</v>
      </c>
      <c r="E105" s="41" t="s">
        <v>508</v>
      </c>
      <c r="F105" s="41" t="s">
        <v>84</v>
      </c>
      <c r="G105" s="42" t="s">
        <v>105</v>
      </c>
      <c r="H105" s="43" t="s">
        <v>10</v>
      </c>
      <c r="I105" s="51" t="s">
        <v>346</v>
      </c>
      <c r="J105" s="48" t="s">
        <v>384</v>
      </c>
      <c r="K105" s="41"/>
      <c r="L105" s="89"/>
      <c r="M105" s="48" t="s">
        <v>188</v>
      </c>
      <c r="N105" s="50"/>
      <c r="O105" s="41" t="s">
        <v>508</v>
      </c>
      <c r="P105" s="41"/>
    </row>
    <row r="106" spans="1:16" ht="30" hidden="1" customHeight="1">
      <c r="A106" s="41">
        <v>3</v>
      </c>
      <c r="B106" s="41" t="s">
        <v>337</v>
      </c>
      <c r="C106" s="41" t="s">
        <v>510</v>
      </c>
      <c r="D106" s="41" t="s">
        <v>507</v>
      </c>
      <c r="E106" s="41" t="s">
        <v>508</v>
      </c>
      <c r="F106" s="41" t="s">
        <v>84</v>
      </c>
      <c r="G106" s="42" t="s">
        <v>105</v>
      </c>
      <c r="H106" s="43" t="s">
        <v>10</v>
      </c>
      <c r="I106" s="51" t="s">
        <v>346</v>
      </c>
      <c r="J106" s="48" t="s">
        <v>384</v>
      </c>
      <c r="K106" s="41"/>
      <c r="L106" s="89"/>
      <c r="M106" s="48" t="s">
        <v>188</v>
      </c>
      <c r="N106" s="50"/>
      <c r="O106" s="41" t="s">
        <v>508</v>
      </c>
      <c r="P106" s="41"/>
    </row>
    <row r="107" spans="1:16" ht="30" hidden="1" customHeight="1">
      <c r="A107" s="41">
        <v>4</v>
      </c>
      <c r="B107" s="41" t="s">
        <v>338</v>
      </c>
      <c r="C107" s="41" t="s">
        <v>511</v>
      </c>
      <c r="D107" s="41" t="s">
        <v>507</v>
      </c>
      <c r="E107" s="41" t="s">
        <v>508</v>
      </c>
      <c r="F107" s="41" t="s">
        <v>84</v>
      </c>
      <c r="G107" s="42" t="s">
        <v>105</v>
      </c>
      <c r="H107" s="43" t="s">
        <v>10</v>
      </c>
      <c r="I107" s="51" t="s">
        <v>346</v>
      </c>
      <c r="J107" s="48" t="s">
        <v>384</v>
      </c>
      <c r="K107" s="41"/>
      <c r="L107" s="89"/>
      <c r="M107" s="48" t="s">
        <v>188</v>
      </c>
      <c r="N107" s="50"/>
      <c r="O107" s="41" t="s">
        <v>508</v>
      </c>
      <c r="P107" s="41"/>
    </row>
    <row r="108" spans="1:16" ht="30" hidden="1" customHeight="1">
      <c r="A108" s="41">
        <v>1</v>
      </c>
      <c r="B108" s="41" t="s">
        <v>335</v>
      </c>
      <c r="C108" s="41" t="s">
        <v>339</v>
      </c>
      <c r="D108" s="41" t="s">
        <v>507</v>
      </c>
      <c r="E108" s="41" t="s">
        <v>508</v>
      </c>
      <c r="F108" s="41" t="s">
        <v>85</v>
      </c>
      <c r="G108" s="42" t="s">
        <v>106</v>
      </c>
      <c r="H108" s="43" t="s">
        <v>10</v>
      </c>
      <c r="I108" s="51" t="s">
        <v>346</v>
      </c>
      <c r="J108" s="48" t="s">
        <v>385</v>
      </c>
      <c r="K108" s="41"/>
      <c r="L108" s="89"/>
      <c r="M108" s="48" t="s">
        <v>189</v>
      </c>
      <c r="N108" s="50"/>
      <c r="O108" s="41" t="s">
        <v>508</v>
      </c>
      <c r="P108" s="41"/>
    </row>
    <row r="109" spans="1:16" ht="30" hidden="1" customHeight="1">
      <c r="A109" s="41">
        <v>2</v>
      </c>
      <c r="B109" s="41" t="s">
        <v>336</v>
      </c>
      <c r="C109" s="41" t="s">
        <v>509</v>
      </c>
      <c r="D109" s="41" t="s">
        <v>507</v>
      </c>
      <c r="E109" s="41" t="s">
        <v>508</v>
      </c>
      <c r="F109" s="41" t="s">
        <v>85</v>
      </c>
      <c r="G109" s="42" t="s">
        <v>106</v>
      </c>
      <c r="H109" s="43" t="s">
        <v>10</v>
      </c>
      <c r="I109" s="51" t="s">
        <v>346</v>
      </c>
      <c r="J109" s="48" t="s">
        <v>420</v>
      </c>
      <c r="K109" s="41"/>
      <c r="L109" s="89"/>
      <c r="M109" s="48" t="s">
        <v>189</v>
      </c>
      <c r="N109" s="50"/>
      <c r="O109" s="41" t="s">
        <v>508</v>
      </c>
      <c r="P109" s="41"/>
    </row>
    <row r="110" spans="1:16" ht="30" hidden="1" customHeight="1">
      <c r="A110" s="41">
        <v>3</v>
      </c>
      <c r="B110" s="41" t="s">
        <v>337</v>
      </c>
      <c r="C110" s="41" t="s">
        <v>510</v>
      </c>
      <c r="D110" s="41" t="s">
        <v>507</v>
      </c>
      <c r="E110" s="41" t="s">
        <v>508</v>
      </c>
      <c r="F110" s="41" t="s">
        <v>85</v>
      </c>
      <c r="G110" s="42" t="s">
        <v>106</v>
      </c>
      <c r="H110" s="43" t="s">
        <v>10</v>
      </c>
      <c r="I110" s="51" t="s">
        <v>346</v>
      </c>
      <c r="J110" s="48" t="s">
        <v>447</v>
      </c>
      <c r="K110" s="41"/>
      <c r="L110" s="89"/>
      <c r="M110" s="48" t="s">
        <v>189</v>
      </c>
      <c r="N110" s="50"/>
      <c r="O110" s="41" t="s">
        <v>508</v>
      </c>
      <c r="P110" s="41"/>
    </row>
    <row r="111" spans="1:16" ht="30" hidden="1" customHeight="1">
      <c r="A111" s="41">
        <v>4</v>
      </c>
      <c r="B111" s="41" t="s">
        <v>338</v>
      </c>
      <c r="C111" s="41" t="s">
        <v>511</v>
      </c>
      <c r="D111" s="41" t="s">
        <v>507</v>
      </c>
      <c r="E111" s="41" t="s">
        <v>508</v>
      </c>
      <c r="F111" s="41" t="s">
        <v>85</v>
      </c>
      <c r="G111" s="42" t="s">
        <v>106</v>
      </c>
      <c r="H111" s="43" t="s">
        <v>10</v>
      </c>
      <c r="I111" s="51" t="s">
        <v>346</v>
      </c>
      <c r="J111" s="48" t="s">
        <v>465</v>
      </c>
      <c r="K111" s="41"/>
      <c r="L111" s="89"/>
      <c r="M111" s="48" t="s">
        <v>189</v>
      </c>
      <c r="N111" s="50"/>
      <c r="O111" s="41" t="s">
        <v>508</v>
      </c>
      <c r="P111" s="41"/>
    </row>
    <row r="112" spans="1:16" ht="30" hidden="1" customHeight="1">
      <c r="A112" s="41">
        <v>1</v>
      </c>
      <c r="B112" s="41" t="s">
        <v>335</v>
      </c>
      <c r="C112" s="41" t="s">
        <v>339</v>
      </c>
      <c r="D112" s="41" t="s">
        <v>507</v>
      </c>
      <c r="E112" s="41" t="s">
        <v>508</v>
      </c>
      <c r="F112" s="41" t="s">
        <v>87</v>
      </c>
      <c r="G112" s="42" t="s">
        <v>108</v>
      </c>
      <c r="H112" s="43" t="s">
        <v>10</v>
      </c>
      <c r="I112" s="51" t="s">
        <v>346</v>
      </c>
      <c r="J112" s="48" t="s">
        <v>386</v>
      </c>
      <c r="K112" s="41"/>
      <c r="L112" s="89"/>
      <c r="M112" s="48" t="s">
        <v>190</v>
      </c>
      <c r="N112" s="50"/>
      <c r="O112" s="41" t="s">
        <v>508</v>
      </c>
      <c r="P112" s="41"/>
    </row>
    <row r="113" spans="1:16" ht="30" hidden="1" customHeight="1">
      <c r="A113" s="41">
        <v>2</v>
      </c>
      <c r="B113" s="41" t="s">
        <v>336</v>
      </c>
      <c r="C113" s="41" t="s">
        <v>509</v>
      </c>
      <c r="D113" s="41" t="s">
        <v>507</v>
      </c>
      <c r="E113" s="41" t="s">
        <v>508</v>
      </c>
      <c r="F113" s="41" t="s">
        <v>87</v>
      </c>
      <c r="G113" s="42" t="s">
        <v>108</v>
      </c>
      <c r="H113" s="43" t="s">
        <v>10</v>
      </c>
      <c r="I113" s="51" t="s">
        <v>346</v>
      </c>
      <c r="J113" s="48" t="s">
        <v>386</v>
      </c>
      <c r="K113" s="41"/>
      <c r="L113" s="89"/>
      <c r="M113" s="48" t="s">
        <v>190</v>
      </c>
      <c r="N113" s="50"/>
      <c r="O113" s="41" t="s">
        <v>508</v>
      </c>
      <c r="P113" s="41"/>
    </row>
    <row r="114" spans="1:16" ht="30" hidden="1" customHeight="1">
      <c r="A114" s="41">
        <v>3</v>
      </c>
      <c r="B114" s="41" t="s">
        <v>337</v>
      </c>
      <c r="C114" s="41" t="s">
        <v>510</v>
      </c>
      <c r="D114" s="41" t="s">
        <v>507</v>
      </c>
      <c r="E114" s="41" t="s">
        <v>508</v>
      </c>
      <c r="F114" s="41" t="s">
        <v>87</v>
      </c>
      <c r="G114" s="42" t="s">
        <v>108</v>
      </c>
      <c r="H114" s="43" t="s">
        <v>10</v>
      </c>
      <c r="I114" s="51" t="s">
        <v>346</v>
      </c>
      <c r="J114" s="48" t="s">
        <v>386</v>
      </c>
      <c r="K114" s="41"/>
      <c r="L114" s="89"/>
      <c r="M114" s="48" t="s">
        <v>190</v>
      </c>
      <c r="N114" s="50"/>
      <c r="O114" s="41" t="s">
        <v>508</v>
      </c>
      <c r="P114" s="41"/>
    </row>
    <row r="115" spans="1:16" ht="30" hidden="1" customHeight="1">
      <c r="A115" s="41">
        <v>4</v>
      </c>
      <c r="B115" s="41" t="s">
        <v>338</v>
      </c>
      <c r="C115" s="41" t="s">
        <v>511</v>
      </c>
      <c r="D115" s="41" t="s">
        <v>507</v>
      </c>
      <c r="E115" s="41" t="s">
        <v>508</v>
      </c>
      <c r="F115" s="41" t="s">
        <v>87</v>
      </c>
      <c r="G115" s="42" t="s">
        <v>108</v>
      </c>
      <c r="H115" s="43" t="s">
        <v>10</v>
      </c>
      <c r="I115" s="51" t="s">
        <v>346</v>
      </c>
      <c r="J115" s="48" t="s">
        <v>386</v>
      </c>
      <c r="K115" s="41"/>
      <c r="L115" s="89"/>
      <c r="M115" s="48" t="s">
        <v>190</v>
      </c>
      <c r="N115" s="50"/>
      <c r="O115" s="41" t="s">
        <v>508</v>
      </c>
      <c r="P115" s="41"/>
    </row>
    <row r="116" spans="1:16" ht="30" hidden="1" customHeight="1">
      <c r="A116" s="41">
        <v>1</v>
      </c>
      <c r="B116" s="41" t="s">
        <v>335</v>
      </c>
      <c r="C116" s="41" t="s">
        <v>339</v>
      </c>
      <c r="D116" s="41" t="s">
        <v>507</v>
      </c>
      <c r="E116" s="41" t="s">
        <v>508</v>
      </c>
      <c r="F116" s="41" t="s">
        <v>88</v>
      </c>
      <c r="G116" s="42" t="s">
        <v>110</v>
      </c>
      <c r="H116" s="43" t="s">
        <v>10</v>
      </c>
      <c r="I116" s="51" t="s">
        <v>346</v>
      </c>
      <c r="J116" s="48" t="s">
        <v>387</v>
      </c>
      <c r="K116" s="41"/>
      <c r="L116" s="89"/>
      <c r="M116" s="48" t="s">
        <v>191</v>
      </c>
      <c r="N116" s="50"/>
      <c r="O116" s="41" t="s">
        <v>508</v>
      </c>
      <c r="P116" s="41"/>
    </row>
    <row r="117" spans="1:16" ht="30" hidden="1" customHeight="1">
      <c r="A117" s="41">
        <v>2</v>
      </c>
      <c r="B117" s="41" t="s">
        <v>336</v>
      </c>
      <c r="C117" s="41" t="s">
        <v>509</v>
      </c>
      <c r="D117" s="41" t="s">
        <v>507</v>
      </c>
      <c r="E117" s="41" t="s">
        <v>508</v>
      </c>
      <c r="F117" s="41" t="s">
        <v>88</v>
      </c>
      <c r="G117" s="42" t="s">
        <v>110</v>
      </c>
      <c r="H117" s="43" t="s">
        <v>10</v>
      </c>
      <c r="I117" s="51" t="s">
        <v>346</v>
      </c>
      <c r="J117" s="48" t="s">
        <v>387</v>
      </c>
      <c r="K117" s="41"/>
      <c r="L117" s="89"/>
      <c r="M117" s="48" t="s">
        <v>191</v>
      </c>
      <c r="N117" s="50"/>
      <c r="O117" s="41" t="s">
        <v>508</v>
      </c>
      <c r="P117" s="41"/>
    </row>
    <row r="118" spans="1:16" ht="30" hidden="1" customHeight="1">
      <c r="A118" s="41">
        <v>3</v>
      </c>
      <c r="B118" s="41" t="s">
        <v>337</v>
      </c>
      <c r="C118" s="41" t="s">
        <v>510</v>
      </c>
      <c r="D118" s="41" t="s">
        <v>507</v>
      </c>
      <c r="E118" s="41" t="s">
        <v>508</v>
      </c>
      <c r="F118" s="41" t="s">
        <v>88</v>
      </c>
      <c r="G118" s="42" t="s">
        <v>110</v>
      </c>
      <c r="H118" s="43" t="s">
        <v>10</v>
      </c>
      <c r="I118" s="51" t="s">
        <v>346</v>
      </c>
      <c r="J118" s="48" t="s">
        <v>387</v>
      </c>
      <c r="K118" s="41"/>
      <c r="L118" s="89"/>
      <c r="M118" s="48" t="s">
        <v>191</v>
      </c>
      <c r="N118" s="50"/>
      <c r="O118" s="41" t="s">
        <v>508</v>
      </c>
      <c r="P118" s="41"/>
    </row>
    <row r="119" spans="1:16" ht="30" hidden="1" customHeight="1">
      <c r="A119" s="41">
        <v>4</v>
      </c>
      <c r="B119" s="41" t="s">
        <v>338</v>
      </c>
      <c r="C119" s="41" t="s">
        <v>511</v>
      </c>
      <c r="D119" s="41" t="s">
        <v>507</v>
      </c>
      <c r="E119" s="41" t="s">
        <v>508</v>
      </c>
      <c r="F119" s="41" t="s">
        <v>88</v>
      </c>
      <c r="G119" s="42" t="s">
        <v>110</v>
      </c>
      <c r="H119" s="43" t="s">
        <v>10</v>
      </c>
      <c r="I119" s="51" t="s">
        <v>346</v>
      </c>
      <c r="J119" s="48" t="s">
        <v>387</v>
      </c>
      <c r="K119" s="41"/>
      <c r="L119" s="89"/>
      <c r="M119" s="48" t="s">
        <v>191</v>
      </c>
      <c r="N119" s="50"/>
      <c r="O119" s="41" t="s">
        <v>508</v>
      </c>
      <c r="P119" s="41"/>
    </row>
    <row r="120" spans="1:16" ht="30" hidden="1" customHeight="1">
      <c r="A120" s="41">
        <v>1</v>
      </c>
      <c r="B120" s="41" t="s">
        <v>335</v>
      </c>
      <c r="C120" s="41" t="s">
        <v>339</v>
      </c>
      <c r="D120" s="41" t="s">
        <v>507</v>
      </c>
      <c r="E120" s="41" t="s">
        <v>508</v>
      </c>
      <c r="F120" s="41" t="s">
        <v>90</v>
      </c>
      <c r="G120" s="42" t="s">
        <v>158</v>
      </c>
      <c r="H120" s="43" t="s">
        <v>10</v>
      </c>
      <c r="I120" s="51" t="s">
        <v>366</v>
      </c>
      <c r="J120" s="48" t="s">
        <v>448</v>
      </c>
      <c r="K120" s="41"/>
      <c r="L120" s="89"/>
      <c r="M120" s="48" t="s">
        <v>216</v>
      </c>
      <c r="N120" s="50"/>
      <c r="O120" s="41" t="s">
        <v>508</v>
      </c>
      <c r="P120" s="41"/>
    </row>
    <row r="121" spans="1:16" ht="30" hidden="1" customHeight="1">
      <c r="A121" s="41">
        <v>2</v>
      </c>
      <c r="B121" s="41" t="s">
        <v>336</v>
      </c>
      <c r="C121" s="41" t="s">
        <v>509</v>
      </c>
      <c r="D121" s="41" t="s">
        <v>507</v>
      </c>
      <c r="E121" s="41" t="s">
        <v>508</v>
      </c>
      <c r="F121" s="41" t="s">
        <v>90</v>
      </c>
      <c r="G121" s="42" t="s">
        <v>158</v>
      </c>
      <c r="H121" s="43" t="s">
        <v>10</v>
      </c>
      <c r="I121" s="51" t="s">
        <v>366</v>
      </c>
      <c r="J121" s="48" t="s">
        <v>448</v>
      </c>
      <c r="K121" s="41"/>
      <c r="L121" s="89"/>
      <c r="M121" s="48" t="s">
        <v>216</v>
      </c>
      <c r="N121" s="50"/>
      <c r="O121" s="41" t="s">
        <v>508</v>
      </c>
      <c r="P121" s="41"/>
    </row>
    <row r="122" spans="1:16" ht="30" hidden="1" customHeight="1">
      <c r="A122" s="41">
        <v>3</v>
      </c>
      <c r="B122" s="41" t="s">
        <v>337</v>
      </c>
      <c r="C122" s="41" t="s">
        <v>510</v>
      </c>
      <c r="D122" s="41" t="s">
        <v>507</v>
      </c>
      <c r="E122" s="41" t="s">
        <v>508</v>
      </c>
      <c r="F122" s="41" t="s">
        <v>90</v>
      </c>
      <c r="G122" s="42" t="s">
        <v>158</v>
      </c>
      <c r="H122" s="43" t="s">
        <v>10</v>
      </c>
      <c r="I122" s="51" t="s">
        <v>366</v>
      </c>
      <c r="J122" s="48" t="s">
        <v>448</v>
      </c>
      <c r="K122" s="41"/>
      <c r="L122" s="89"/>
      <c r="M122" s="48" t="s">
        <v>216</v>
      </c>
      <c r="N122" s="50"/>
      <c r="O122" s="41" t="s">
        <v>508</v>
      </c>
      <c r="P122" s="41"/>
    </row>
    <row r="123" spans="1:16" ht="30" hidden="1" customHeight="1">
      <c r="A123" s="41">
        <v>4</v>
      </c>
      <c r="B123" s="41" t="s">
        <v>338</v>
      </c>
      <c r="C123" s="41" t="s">
        <v>511</v>
      </c>
      <c r="D123" s="41" t="s">
        <v>507</v>
      </c>
      <c r="E123" s="41" t="s">
        <v>508</v>
      </c>
      <c r="F123" s="41" t="s">
        <v>90</v>
      </c>
      <c r="G123" s="42" t="s">
        <v>158</v>
      </c>
      <c r="H123" s="43" t="s">
        <v>10</v>
      </c>
      <c r="I123" s="51" t="s">
        <v>366</v>
      </c>
      <c r="J123" s="48" t="s">
        <v>448</v>
      </c>
      <c r="K123" s="41"/>
      <c r="L123" s="89"/>
      <c r="M123" s="48" t="s">
        <v>216</v>
      </c>
      <c r="N123" s="50"/>
      <c r="O123" s="41" t="s">
        <v>508</v>
      </c>
      <c r="P123" s="41"/>
    </row>
    <row r="124" spans="1:16" ht="30" hidden="1" customHeight="1">
      <c r="A124" s="41">
        <v>1</v>
      </c>
      <c r="B124" s="41" t="s">
        <v>335</v>
      </c>
      <c r="C124" s="41" t="s">
        <v>339</v>
      </c>
      <c r="D124" s="41" t="s">
        <v>507</v>
      </c>
      <c r="E124" s="41" t="s">
        <v>508</v>
      </c>
      <c r="F124" s="41" t="s">
        <v>91</v>
      </c>
      <c r="G124" s="42" t="s">
        <v>113</v>
      </c>
      <c r="H124" s="43" t="s">
        <v>10</v>
      </c>
      <c r="I124" s="51" t="s">
        <v>346</v>
      </c>
      <c r="J124" s="48" t="s">
        <v>389</v>
      </c>
      <c r="K124" s="41"/>
      <c r="L124" s="89"/>
      <c r="M124" s="48" t="s">
        <v>192</v>
      </c>
      <c r="N124" s="50"/>
      <c r="O124" s="41" t="s">
        <v>508</v>
      </c>
      <c r="P124" s="41"/>
    </row>
    <row r="125" spans="1:16" ht="30" hidden="1" customHeight="1">
      <c r="A125" s="41">
        <v>2</v>
      </c>
      <c r="B125" s="41" t="s">
        <v>336</v>
      </c>
      <c r="C125" s="41" t="s">
        <v>509</v>
      </c>
      <c r="D125" s="41" t="s">
        <v>507</v>
      </c>
      <c r="E125" s="41" t="s">
        <v>508</v>
      </c>
      <c r="F125" s="41" t="s">
        <v>91</v>
      </c>
      <c r="G125" s="42" t="s">
        <v>113</v>
      </c>
      <c r="H125" s="43" t="s">
        <v>10</v>
      </c>
      <c r="I125" s="51" t="s">
        <v>346</v>
      </c>
      <c r="J125" s="48" t="s">
        <v>389</v>
      </c>
      <c r="K125" s="41"/>
      <c r="L125" s="89"/>
      <c r="M125" s="48" t="s">
        <v>192</v>
      </c>
      <c r="N125" s="50"/>
      <c r="O125" s="41" t="s">
        <v>508</v>
      </c>
      <c r="P125" s="41"/>
    </row>
    <row r="126" spans="1:16" ht="30" hidden="1" customHeight="1">
      <c r="A126" s="41">
        <v>3</v>
      </c>
      <c r="B126" s="41" t="s">
        <v>337</v>
      </c>
      <c r="C126" s="41" t="s">
        <v>510</v>
      </c>
      <c r="D126" s="41" t="s">
        <v>507</v>
      </c>
      <c r="E126" s="41" t="s">
        <v>508</v>
      </c>
      <c r="F126" s="41" t="s">
        <v>91</v>
      </c>
      <c r="G126" s="42" t="s">
        <v>113</v>
      </c>
      <c r="H126" s="43" t="s">
        <v>10</v>
      </c>
      <c r="I126" s="51" t="s">
        <v>346</v>
      </c>
      <c r="J126" s="48" t="s">
        <v>389</v>
      </c>
      <c r="K126" s="41"/>
      <c r="L126" s="89"/>
      <c r="M126" s="48" t="s">
        <v>192</v>
      </c>
      <c r="N126" s="50"/>
      <c r="O126" s="41" t="s">
        <v>508</v>
      </c>
      <c r="P126" s="41"/>
    </row>
    <row r="127" spans="1:16" ht="30" hidden="1" customHeight="1">
      <c r="A127" s="41">
        <v>4</v>
      </c>
      <c r="B127" s="41" t="s">
        <v>338</v>
      </c>
      <c r="C127" s="41" t="s">
        <v>511</v>
      </c>
      <c r="D127" s="41" t="s">
        <v>507</v>
      </c>
      <c r="E127" s="41" t="s">
        <v>508</v>
      </c>
      <c r="F127" s="41" t="s">
        <v>91</v>
      </c>
      <c r="G127" s="42" t="s">
        <v>113</v>
      </c>
      <c r="H127" s="43" t="s">
        <v>10</v>
      </c>
      <c r="I127" s="51" t="s">
        <v>346</v>
      </c>
      <c r="J127" s="48" t="s">
        <v>466</v>
      </c>
      <c r="K127" s="41"/>
      <c r="L127" s="89"/>
      <c r="M127" s="48" t="s">
        <v>192</v>
      </c>
      <c r="N127" s="50"/>
      <c r="O127" s="41" t="s">
        <v>508</v>
      </c>
      <c r="P127" s="41"/>
    </row>
    <row r="128" spans="1:16" ht="30" hidden="1" customHeight="1">
      <c r="A128" s="41">
        <v>1</v>
      </c>
      <c r="B128" s="41" t="s">
        <v>335</v>
      </c>
      <c r="C128" s="41" t="s">
        <v>339</v>
      </c>
      <c r="D128" s="41" t="s">
        <v>507</v>
      </c>
      <c r="E128" s="41" t="s">
        <v>508</v>
      </c>
      <c r="F128" s="41" t="s">
        <v>45</v>
      </c>
      <c r="G128" s="42" t="s">
        <v>236</v>
      </c>
      <c r="H128" s="43" t="s">
        <v>10</v>
      </c>
      <c r="I128" s="51" t="s">
        <v>346</v>
      </c>
      <c r="J128" s="48" t="s">
        <v>390</v>
      </c>
      <c r="K128" s="41"/>
      <c r="L128" s="89"/>
      <c r="M128" s="48" t="s">
        <v>193</v>
      </c>
      <c r="N128" s="50"/>
      <c r="O128" s="41" t="s">
        <v>508</v>
      </c>
      <c r="P128" s="41"/>
    </row>
    <row r="129" spans="1:16" ht="30" hidden="1" customHeight="1">
      <c r="A129" s="41">
        <v>2</v>
      </c>
      <c r="B129" s="41" t="s">
        <v>336</v>
      </c>
      <c r="C129" s="41" t="s">
        <v>509</v>
      </c>
      <c r="D129" s="41" t="s">
        <v>507</v>
      </c>
      <c r="E129" s="41" t="s">
        <v>508</v>
      </c>
      <c r="F129" s="41" t="s">
        <v>45</v>
      </c>
      <c r="G129" s="42" t="s">
        <v>236</v>
      </c>
      <c r="H129" s="43" t="s">
        <v>10</v>
      </c>
      <c r="I129" s="51" t="s">
        <v>346</v>
      </c>
      <c r="J129" s="48" t="s">
        <v>390</v>
      </c>
      <c r="K129" s="41"/>
      <c r="L129" s="89"/>
      <c r="M129" s="48" t="s">
        <v>193</v>
      </c>
      <c r="N129" s="50"/>
      <c r="O129" s="41" t="s">
        <v>508</v>
      </c>
      <c r="P129" s="41"/>
    </row>
    <row r="130" spans="1:16" ht="30" hidden="1" customHeight="1">
      <c r="A130" s="41">
        <v>3</v>
      </c>
      <c r="B130" s="41" t="s">
        <v>337</v>
      </c>
      <c r="C130" s="41" t="s">
        <v>510</v>
      </c>
      <c r="D130" s="41" t="s">
        <v>507</v>
      </c>
      <c r="E130" s="41" t="s">
        <v>508</v>
      </c>
      <c r="F130" s="41" t="s">
        <v>45</v>
      </c>
      <c r="G130" s="42" t="s">
        <v>236</v>
      </c>
      <c r="H130" s="43" t="s">
        <v>10</v>
      </c>
      <c r="I130" s="51" t="s">
        <v>346</v>
      </c>
      <c r="J130" s="48" t="s">
        <v>390</v>
      </c>
      <c r="K130" s="41"/>
      <c r="L130" s="89"/>
      <c r="M130" s="48" t="s">
        <v>193</v>
      </c>
      <c r="N130" s="50"/>
      <c r="O130" s="41" t="s">
        <v>508</v>
      </c>
      <c r="P130" s="41"/>
    </row>
    <row r="131" spans="1:16" ht="30" hidden="1" customHeight="1">
      <c r="A131" s="41">
        <v>4</v>
      </c>
      <c r="B131" s="41" t="s">
        <v>338</v>
      </c>
      <c r="C131" s="41" t="s">
        <v>511</v>
      </c>
      <c r="D131" s="41" t="s">
        <v>507</v>
      </c>
      <c r="E131" s="41" t="s">
        <v>508</v>
      </c>
      <c r="F131" s="41" t="s">
        <v>45</v>
      </c>
      <c r="G131" s="42" t="s">
        <v>236</v>
      </c>
      <c r="H131" s="43" t="s">
        <v>10</v>
      </c>
      <c r="I131" s="51" t="s">
        <v>346</v>
      </c>
      <c r="J131" s="48" t="s">
        <v>467</v>
      </c>
      <c r="K131" s="41"/>
      <c r="L131" s="89"/>
      <c r="M131" s="48" t="s">
        <v>193</v>
      </c>
      <c r="N131" s="50"/>
      <c r="O131" s="41" t="s">
        <v>508</v>
      </c>
      <c r="P131" s="41"/>
    </row>
    <row r="132" spans="1:16" ht="30" hidden="1" customHeight="1">
      <c r="A132" s="41">
        <v>1</v>
      </c>
      <c r="B132" s="41" t="s">
        <v>335</v>
      </c>
      <c r="C132" s="41" t="s">
        <v>339</v>
      </c>
      <c r="D132" s="41" t="s">
        <v>507</v>
      </c>
      <c r="E132" s="41" t="s">
        <v>508</v>
      </c>
      <c r="F132" s="41" t="s">
        <v>46</v>
      </c>
      <c r="G132" s="42" t="s">
        <v>116</v>
      </c>
      <c r="H132" s="43" t="s">
        <v>10</v>
      </c>
      <c r="I132" s="51" t="s">
        <v>346</v>
      </c>
      <c r="J132" s="48" t="s">
        <v>391</v>
      </c>
      <c r="K132" s="41"/>
      <c r="L132" s="89"/>
      <c r="M132" s="48" t="s">
        <v>291</v>
      </c>
      <c r="N132" s="50"/>
      <c r="O132" s="41" t="s">
        <v>508</v>
      </c>
      <c r="P132" s="41"/>
    </row>
    <row r="133" spans="1:16" ht="30" hidden="1" customHeight="1">
      <c r="A133" s="41">
        <v>2</v>
      </c>
      <c r="B133" s="41" t="s">
        <v>336</v>
      </c>
      <c r="C133" s="41" t="s">
        <v>509</v>
      </c>
      <c r="D133" s="41" t="s">
        <v>507</v>
      </c>
      <c r="E133" s="41" t="s">
        <v>508</v>
      </c>
      <c r="F133" s="41" t="s">
        <v>46</v>
      </c>
      <c r="G133" s="42" t="s">
        <v>116</v>
      </c>
      <c r="H133" s="43" t="s">
        <v>10</v>
      </c>
      <c r="I133" s="51" t="s">
        <v>346</v>
      </c>
      <c r="J133" s="48" t="s">
        <v>391</v>
      </c>
      <c r="K133" s="41"/>
      <c r="L133" s="89"/>
      <c r="M133" s="48" t="s">
        <v>291</v>
      </c>
      <c r="N133" s="50"/>
      <c r="O133" s="41" t="s">
        <v>508</v>
      </c>
      <c r="P133" s="41"/>
    </row>
    <row r="134" spans="1:16" ht="30" hidden="1" customHeight="1">
      <c r="A134" s="41">
        <v>3</v>
      </c>
      <c r="B134" s="41" t="s">
        <v>337</v>
      </c>
      <c r="C134" s="41" t="s">
        <v>510</v>
      </c>
      <c r="D134" s="41" t="s">
        <v>507</v>
      </c>
      <c r="E134" s="41" t="s">
        <v>508</v>
      </c>
      <c r="F134" s="41" t="s">
        <v>46</v>
      </c>
      <c r="G134" s="42" t="s">
        <v>116</v>
      </c>
      <c r="H134" s="43" t="s">
        <v>10</v>
      </c>
      <c r="I134" s="51" t="s">
        <v>346</v>
      </c>
      <c r="J134" s="48" t="s">
        <v>391</v>
      </c>
      <c r="K134" s="41"/>
      <c r="L134" s="89"/>
      <c r="M134" s="48" t="s">
        <v>291</v>
      </c>
      <c r="N134" s="50"/>
      <c r="O134" s="41" t="s">
        <v>508</v>
      </c>
      <c r="P134" s="41"/>
    </row>
    <row r="135" spans="1:16" ht="30" hidden="1" customHeight="1">
      <c r="A135" s="41">
        <v>4</v>
      </c>
      <c r="B135" s="41" t="s">
        <v>338</v>
      </c>
      <c r="C135" s="41" t="s">
        <v>511</v>
      </c>
      <c r="D135" s="41" t="s">
        <v>507</v>
      </c>
      <c r="E135" s="41" t="s">
        <v>508</v>
      </c>
      <c r="F135" s="41" t="s">
        <v>46</v>
      </c>
      <c r="G135" s="42" t="s">
        <v>116</v>
      </c>
      <c r="H135" s="43" t="s">
        <v>10</v>
      </c>
      <c r="I135" s="51" t="s">
        <v>346</v>
      </c>
      <c r="J135" s="48" t="s">
        <v>391</v>
      </c>
      <c r="K135" s="41"/>
      <c r="L135" s="89"/>
      <c r="M135" s="48" t="s">
        <v>291</v>
      </c>
      <c r="N135" s="50"/>
      <c r="O135" s="41" t="s">
        <v>508</v>
      </c>
      <c r="P135" s="41"/>
    </row>
    <row r="136" spans="1:16" ht="30" hidden="1" customHeight="1">
      <c r="A136" s="41">
        <v>1</v>
      </c>
      <c r="B136" s="41" t="s">
        <v>335</v>
      </c>
      <c r="C136" s="41" t="s">
        <v>339</v>
      </c>
      <c r="D136" s="41" t="s">
        <v>507</v>
      </c>
      <c r="E136" s="41" t="s">
        <v>508</v>
      </c>
      <c r="F136" s="41" t="s">
        <v>155</v>
      </c>
      <c r="G136" s="42" t="s">
        <v>118</v>
      </c>
      <c r="H136" s="43" t="s">
        <v>10</v>
      </c>
      <c r="I136" s="51" t="s">
        <v>346</v>
      </c>
      <c r="J136" s="48" t="s">
        <v>392</v>
      </c>
      <c r="K136" s="41"/>
      <c r="L136" s="89"/>
      <c r="M136" s="48" t="s">
        <v>194</v>
      </c>
      <c r="N136" s="50"/>
      <c r="O136" s="41" t="s">
        <v>508</v>
      </c>
      <c r="P136" s="41"/>
    </row>
    <row r="137" spans="1:16" ht="30" hidden="1" customHeight="1">
      <c r="A137" s="41">
        <v>2</v>
      </c>
      <c r="B137" s="41" t="s">
        <v>336</v>
      </c>
      <c r="C137" s="41" t="s">
        <v>509</v>
      </c>
      <c r="D137" s="41" t="s">
        <v>507</v>
      </c>
      <c r="E137" s="41" t="s">
        <v>508</v>
      </c>
      <c r="F137" s="41" t="s">
        <v>155</v>
      </c>
      <c r="G137" s="42" t="s">
        <v>118</v>
      </c>
      <c r="H137" s="43" t="s">
        <v>10</v>
      </c>
      <c r="I137" s="51" t="s">
        <v>346</v>
      </c>
      <c r="J137" s="48" t="s">
        <v>392</v>
      </c>
      <c r="K137" s="41"/>
      <c r="L137" s="89"/>
      <c r="M137" s="48" t="s">
        <v>194</v>
      </c>
      <c r="N137" s="50"/>
      <c r="O137" s="41" t="s">
        <v>508</v>
      </c>
      <c r="P137" s="41"/>
    </row>
    <row r="138" spans="1:16" ht="30" hidden="1" customHeight="1">
      <c r="A138" s="41">
        <v>3</v>
      </c>
      <c r="B138" s="41" t="s">
        <v>337</v>
      </c>
      <c r="C138" s="41" t="s">
        <v>510</v>
      </c>
      <c r="D138" s="41" t="s">
        <v>507</v>
      </c>
      <c r="E138" s="41" t="s">
        <v>508</v>
      </c>
      <c r="F138" s="41" t="s">
        <v>155</v>
      </c>
      <c r="G138" s="42" t="s">
        <v>118</v>
      </c>
      <c r="H138" s="43" t="s">
        <v>10</v>
      </c>
      <c r="I138" s="51" t="s">
        <v>346</v>
      </c>
      <c r="J138" s="48" t="s">
        <v>392</v>
      </c>
      <c r="K138" s="41"/>
      <c r="L138" s="89"/>
      <c r="M138" s="48" t="s">
        <v>194</v>
      </c>
      <c r="N138" s="50"/>
      <c r="O138" s="41" t="s">
        <v>508</v>
      </c>
      <c r="P138" s="41"/>
    </row>
    <row r="139" spans="1:16" ht="30" hidden="1" customHeight="1">
      <c r="A139" s="41">
        <v>4</v>
      </c>
      <c r="B139" s="41" t="s">
        <v>338</v>
      </c>
      <c r="C139" s="41" t="s">
        <v>511</v>
      </c>
      <c r="D139" s="41" t="s">
        <v>507</v>
      </c>
      <c r="E139" s="41" t="s">
        <v>508</v>
      </c>
      <c r="F139" s="41" t="s">
        <v>155</v>
      </c>
      <c r="G139" s="42" t="s">
        <v>118</v>
      </c>
      <c r="H139" s="43" t="s">
        <v>10</v>
      </c>
      <c r="I139" s="51" t="s">
        <v>346</v>
      </c>
      <c r="J139" s="48" t="s">
        <v>392</v>
      </c>
      <c r="K139" s="41"/>
      <c r="L139" s="89"/>
      <c r="M139" s="48" t="s">
        <v>194</v>
      </c>
      <c r="N139" s="50"/>
      <c r="O139" s="41" t="s">
        <v>508</v>
      </c>
      <c r="P139" s="41"/>
    </row>
    <row r="140" spans="1:16" ht="30" hidden="1" customHeight="1">
      <c r="A140" s="41">
        <v>1</v>
      </c>
      <c r="B140" s="41" t="s">
        <v>335</v>
      </c>
      <c r="C140" s="41" t="s">
        <v>339</v>
      </c>
      <c r="D140" s="41" t="s">
        <v>507</v>
      </c>
      <c r="E140" s="41" t="s">
        <v>508</v>
      </c>
      <c r="F140" s="41" t="s">
        <v>156</v>
      </c>
      <c r="G140" s="42" t="s">
        <v>249</v>
      </c>
      <c r="H140" s="43" t="s">
        <v>10</v>
      </c>
      <c r="I140" s="51" t="s">
        <v>14</v>
      </c>
      <c r="J140" s="48" t="s">
        <v>471</v>
      </c>
      <c r="K140" s="41"/>
      <c r="L140" s="89"/>
      <c r="M140" s="48" t="s">
        <v>195</v>
      </c>
      <c r="N140" s="50"/>
      <c r="O140" s="41" t="s">
        <v>508</v>
      </c>
      <c r="P140" s="41"/>
    </row>
    <row r="141" spans="1:16" ht="30" hidden="1" customHeight="1">
      <c r="A141" s="41">
        <v>2</v>
      </c>
      <c r="B141" s="41" t="s">
        <v>336</v>
      </c>
      <c r="C141" s="41" t="s">
        <v>509</v>
      </c>
      <c r="D141" s="41" t="s">
        <v>507</v>
      </c>
      <c r="E141" s="41" t="s">
        <v>508</v>
      </c>
      <c r="F141" s="41" t="s">
        <v>156</v>
      </c>
      <c r="G141" s="42" t="s">
        <v>249</v>
      </c>
      <c r="H141" s="43" t="s">
        <v>10</v>
      </c>
      <c r="I141" s="51" t="s">
        <v>366</v>
      </c>
      <c r="J141" s="48" t="s">
        <v>421</v>
      </c>
      <c r="K141" s="41"/>
      <c r="L141" s="89"/>
      <c r="M141" s="48" t="s">
        <v>195</v>
      </c>
      <c r="N141" s="50"/>
      <c r="O141" s="41" t="s">
        <v>508</v>
      </c>
      <c r="P141" s="41"/>
    </row>
    <row r="142" spans="1:16" ht="30" hidden="1" customHeight="1">
      <c r="A142" s="41">
        <v>3</v>
      </c>
      <c r="B142" s="41" t="s">
        <v>337</v>
      </c>
      <c r="C142" s="41" t="s">
        <v>510</v>
      </c>
      <c r="D142" s="41" t="s">
        <v>507</v>
      </c>
      <c r="E142" s="41" t="s">
        <v>508</v>
      </c>
      <c r="F142" s="41" t="s">
        <v>156</v>
      </c>
      <c r="G142" s="42" t="s">
        <v>249</v>
      </c>
      <c r="H142" s="43" t="s">
        <v>10</v>
      </c>
      <c r="I142" s="51" t="s">
        <v>366</v>
      </c>
      <c r="J142" s="48" t="s">
        <v>421</v>
      </c>
      <c r="K142" s="41"/>
      <c r="L142" s="89"/>
      <c r="M142" s="48" t="s">
        <v>195</v>
      </c>
      <c r="N142" s="50"/>
      <c r="O142" s="41" t="s">
        <v>508</v>
      </c>
      <c r="P142" s="41"/>
    </row>
    <row r="143" spans="1:16" ht="30" hidden="1" customHeight="1">
      <c r="A143" s="41">
        <v>4</v>
      </c>
      <c r="B143" s="41" t="s">
        <v>338</v>
      </c>
      <c r="C143" s="41" t="s">
        <v>511</v>
      </c>
      <c r="D143" s="41" t="s">
        <v>507</v>
      </c>
      <c r="E143" s="41" t="s">
        <v>508</v>
      </c>
      <c r="F143" s="41" t="s">
        <v>156</v>
      </c>
      <c r="G143" s="42" t="s">
        <v>249</v>
      </c>
      <c r="H143" s="43" t="s">
        <v>10</v>
      </c>
      <c r="I143" s="51" t="s">
        <v>15</v>
      </c>
      <c r="J143" s="48" t="s">
        <v>471</v>
      </c>
      <c r="K143" s="41"/>
      <c r="L143" s="89"/>
      <c r="M143" s="48" t="s">
        <v>195</v>
      </c>
      <c r="N143" s="50"/>
      <c r="O143" s="41" t="s">
        <v>508</v>
      </c>
      <c r="P143" s="41"/>
    </row>
    <row r="144" spans="1:16" ht="30" hidden="1" customHeight="1">
      <c r="A144" s="41">
        <v>1</v>
      </c>
      <c r="B144" s="41" t="s">
        <v>335</v>
      </c>
      <c r="C144" s="41" t="s">
        <v>339</v>
      </c>
      <c r="D144" s="41" t="s">
        <v>507</v>
      </c>
      <c r="E144" s="41" t="s">
        <v>508</v>
      </c>
      <c r="F144" s="41" t="s">
        <v>93</v>
      </c>
      <c r="G144" s="42" t="s">
        <v>250</v>
      </c>
      <c r="H144" s="43" t="s">
        <v>10</v>
      </c>
      <c r="I144" s="51" t="s">
        <v>14</v>
      </c>
      <c r="J144" s="48" t="s">
        <v>472</v>
      </c>
      <c r="K144" s="41"/>
      <c r="L144" s="89"/>
      <c r="M144" s="48" t="s">
        <v>196</v>
      </c>
      <c r="N144" s="50"/>
      <c r="O144" s="41" t="s">
        <v>508</v>
      </c>
      <c r="P144" s="41"/>
    </row>
    <row r="145" spans="1:16" ht="30" hidden="1" customHeight="1">
      <c r="A145" s="41">
        <v>2</v>
      </c>
      <c r="B145" s="41" t="s">
        <v>336</v>
      </c>
      <c r="C145" s="41" t="s">
        <v>509</v>
      </c>
      <c r="D145" s="41" t="s">
        <v>507</v>
      </c>
      <c r="E145" s="41" t="s">
        <v>508</v>
      </c>
      <c r="F145" s="41" t="s">
        <v>93</v>
      </c>
      <c r="G145" s="42" t="s">
        <v>250</v>
      </c>
      <c r="H145" s="43" t="s">
        <v>10</v>
      </c>
      <c r="I145" s="51" t="s">
        <v>366</v>
      </c>
      <c r="J145" s="48" t="s">
        <v>422</v>
      </c>
      <c r="K145" s="41"/>
      <c r="L145" s="89"/>
      <c r="M145" s="48" t="s">
        <v>196</v>
      </c>
      <c r="N145" s="50"/>
      <c r="O145" s="41" t="s">
        <v>508</v>
      </c>
      <c r="P145" s="41"/>
    </row>
    <row r="146" spans="1:16" ht="30" hidden="1" customHeight="1">
      <c r="A146" s="41">
        <v>3</v>
      </c>
      <c r="B146" s="41" t="s">
        <v>337</v>
      </c>
      <c r="C146" s="41" t="s">
        <v>510</v>
      </c>
      <c r="D146" s="41" t="s">
        <v>507</v>
      </c>
      <c r="E146" s="41" t="s">
        <v>508</v>
      </c>
      <c r="F146" s="41" t="s">
        <v>93</v>
      </c>
      <c r="G146" s="42" t="s">
        <v>250</v>
      </c>
      <c r="H146" s="43" t="s">
        <v>10</v>
      </c>
      <c r="I146" s="51" t="s">
        <v>366</v>
      </c>
      <c r="J146" s="48" t="s">
        <v>422</v>
      </c>
      <c r="K146" s="41"/>
      <c r="L146" s="89"/>
      <c r="M146" s="48" t="s">
        <v>196</v>
      </c>
      <c r="N146" s="50"/>
      <c r="O146" s="41" t="s">
        <v>508</v>
      </c>
      <c r="P146" s="41"/>
    </row>
    <row r="147" spans="1:16" ht="30" hidden="1" customHeight="1">
      <c r="A147" s="41">
        <v>4</v>
      </c>
      <c r="B147" s="41" t="s">
        <v>338</v>
      </c>
      <c r="C147" s="41" t="s">
        <v>511</v>
      </c>
      <c r="D147" s="41" t="s">
        <v>507</v>
      </c>
      <c r="E147" s="41" t="s">
        <v>508</v>
      </c>
      <c r="F147" s="41" t="s">
        <v>93</v>
      </c>
      <c r="G147" s="42" t="s">
        <v>250</v>
      </c>
      <c r="H147" s="43" t="s">
        <v>10</v>
      </c>
      <c r="I147" s="51" t="s">
        <v>14</v>
      </c>
      <c r="J147" s="48" t="s">
        <v>477</v>
      </c>
      <c r="K147" s="41"/>
      <c r="L147" s="89"/>
      <c r="M147" s="48" t="s">
        <v>196</v>
      </c>
      <c r="N147" s="50"/>
      <c r="O147" s="41" t="s">
        <v>508</v>
      </c>
      <c r="P147" s="41"/>
    </row>
    <row r="148" spans="1:16" s="194" customFormat="1" ht="30" customHeight="1">
      <c r="A148" s="188">
        <v>1</v>
      </c>
      <c r="B148" s="188" t="s">
        <v>335</v>
      </c>
      <c r="C148" s="188" t="s">
        <v>339</v>
      </c>
      <c r="D148" s="188" t="s">
        <v>507</v>
      </c>
      <c r="E148" s="188" t="s">
        <v>508</v>
      </c>
      <c r="F148" s="188" t="s">
        <v>95</v>
      </c>
      <c r="G148" s="189" t="s">
        <v>251</v>
      </c>
      <c r="H148" s="190" t="s">
        <v>10</v>
      </c>
      <c r="I148" s="190" t="s">
        <v>135</v>
      </c>
      <c r="J148" s="191" t="s">
        <v>473</v>
      </c>
      <c r="K148" s="188"/>
      <c r="L148" s="192"/>
      <c r="M148" s="191" t="s">
        <v>197</v>
      </c>
      <c r="N148" s="189"/>
      <c r="O148" s="188" t="s">
        <v>508</v>
      </c>
      <c r="P148" s="188"/>
    </row>
    <row r="149" spans="1:16" s="194" customFormat="1" ht="30" customHeight="1">
      <c r="A149" s="188">
        <v>2</v>
      </c>
      <c r="B149" s="188" t="s">
        <v>336</v>
      </c>
      <c r="C149" s="188" t="s">
        <v>509</v>
      </c>
      <c r="D149" s="188" t="s">
        <v>507</v>
      </c>
      <c r="E149" s="188" t="s">
        <v>508</v>
      </c>
      <c r="F149" s="188" t="s">
        <v>95</v>
      </c>
      <c r="G149" s="189" t="s">
        <v>251</v>
      </c>
      <c r="H149" s="190" t="s">
        <v>10</v>
      </c>
      <c r="I149" s="190" t="s">
        <v>366</v>
      </c>
      <c r="J149" s="191" t="s">
        <v>423</v>
      </c>
      <c r="K149" s="188"/>
      <c r="L149" s="192"/>
      <c r="M149" s="191" t="s">
        <v>197</v>
      </c>
      <c r="N149" s="189"/>
      <c r="O149" s="188" t="s">
        <v>508</v>
      </c>
      <c r="P149" s="188"/>
    </row>
    <row r="150" spans="1:16" s="194" customFormat="1" ht="30" customHeight="1">
      <c r="A150" s="188">
        <v>3</v>
      </c>
      <c r="B150" s="188" t="s">
        <v>337</v>
      </c>
      <c r="C150" s="188" t="s">
        <v>510</v>
      </c>
      <c r="D150" s="188" t="s">
        <v>507</v>
      </c>
      <c r="E150" s="188" t="s">
        <v>508</v>
      </c>
      <c r="F150" s="188" t="s">
        <v>95</v>
      </c>
      <c r="G150" s="189" t="s">
        <v>251</v>
      </c>
      <c r="H150" s="190" t="s">
        <v>10</v>
      </c>
      <c r="I150" s="190" t="s">
        <v>366</v>
      </c>
      <c r="J150" s="191" t="s">
        <v>423</v>
      </c>
      <c r="K150" s="188"/>
      <c r="L150" s="192"/>
      <c r="M150" s="191" t="s">
        <v>197</v>
      </c>
      <c r="N150" s="189"/>
      <c r="O150" s="188" t="s">
        <v>508</v>
      </c>
      <c r="P150" s="188"/>
    </row>
    <row r="151" spans="1:16" s="194" customFormat="1" ht="30" customHeight="1">
      <c r="A151" s="188">
        <v>4</v>
      </c>
      <c r="B151" s="188" t="s">
        <v>338</v>
      </c>
      <c r="C151" s="188" t="s">
        <v>511</v>
      </c>
      <c r="D151" s="188" t="s">
        <v>507</v>
      </c>
      <c r="E151" s="188" t="s">
        <v>508</v>
      </c>
      <c r="F151" s="188" t="s">
        <v>95</v>
      </c>
      <c r="G151" s="189" t="s">
        <v>251</v>
      </c>
      <c r="H151" s="190" t="s">
        <v>10</v>
      </c>
      <c r="I151" s="190" t="s">
        <v>16</v>
      </c>
      <c r="J151" s="191" t="s">
        <v>478</v>
      </c>
      <c r="K151" s="188"/>
      <c r="L151" s="192"/>
      <c r="M151" s="191" t="s">
        <v>197</v>
      </c>
      <c r="N151" s="189"/>
      <c r="O151" s="188" t="s">
        <v>508</v>
      </c>
      <c r="P151" s="188"/>
    </row>
    <row r="152" spans="1:16" ht="30" hidden="1" customHeight="1">
      <c r="A152" s="41">
        <v>1</v>
      </c>
      <c r="B152" s="41" t="s">
        <v>335</v>
      </c>
      <c r="C152" s="41" t="s">
        <v>339</v>
      </c>
      <c r="D152" s="41" t="s">
        <v>507</v>
      </c>
      <c r="E152" s="41" t="s">
        <v>508</v>
      </c>
      <c r="F152" s="41" t="s">
        <v>96</v>
      </c>
      <c r="G152" s="42" t="s">
        <v>252</v>
      </c>
      <c r="H152" s="43" t="s">
        <v>10</v>
      </c>
      <c r="I152" s="51" t="s">
        <v>14</v>
      </c>
      <c r="J152" s="48" t="s">
        <v>474</v>
      </c>
      <c r="K152" s="41"/>
      <c r="L152" s="89"/>
      <c r="M152" s="48" t="s">
        <v>217</v>
      </c>
      <c r="N152" s="50"/>
      <c r="O152" s="41" t="s">
        <v>508</v>
      </c>
      <c r="P152" s="41"/>
    </row>
    <row r="153" spans="1:16" ht="30" hidden="1" customHeight="1">
      <c r="A153" s="41">
        <v>2</v>
      </c>
      <c r="B153" s="41" t="s">
        <v>336</v>
      </c>
      <c r="C153" s="41" t="s">
        <v>509</v>
      </c>
      <c r="D153" s="41" t="s">
        <v>507</v>
      </c>
      <c r="E153" s="41" t="s">
        <v>508</v>
      </c>
      <c r="F153" s="41" t="s">
        <v>96</v>
      </c>
      <c r="G153" s="42" t="s">
        <v>252</v>
      </c>
      <c r="H153" s="43" t="s">
        <v>10</v>
      </c>
      <c r="I153" s="51" t="s">
        <v>366</v>
      </c>
      <c r="J153" s="48" t="s">
        <v>424</v>
      </c>
      <c r="K153" s="41"/>
      <c r="L153" s="89"/>
      <c r="M153" s="48" t="s">
        <v>217</v>
      </c>
      <c r="N153" s="50"/>
      <c r="O153" s="41" t="s">
        <v>508</v>
      </c>
      <c r="P153" s="41"/>
    </row>
    <row r="154" spans="1:16" ht="30" hidden="1" customHeight="1">
      <c r="A154" s="41">
        <v>3</v>
      </c>
      <c r="B154" s="41" t="s">
        <v>337</v>
      </c>
      <c r="C154" s="41" t="s">
        <v>510</v>
      </c>
      <c r="D154" s="41" t="s">
        <v>507</v>
      </c>
      <c r="E154" s="41" t="s">
        <v>508</v>
      </c>
      <c r="F154" s="41" t="s">
        <v>96</v>
      </c>
      <c r="G154" s="42" t="s">
        <v>252</v>
      </c>
      <c r="H154" s="43" t="s">
        <v>10</v>
      </c>
      <c r="I154" s="51" t="s">
        <v>366</v>
      </c>
      <c r="J154" s="48" t="s">
        <v>424</v>
      </c>
      <c r="K154" s="41"/>
      <c r="L154" s="89"/>
      <c r="M154" s="48" t="s">
        <v>217</v>
      </c>
      <c r="N154" s="50"/>
      <c r="O154" s="41" t="s">
        <v>508</v>
      </c>
      <c r="P154" s="41"/>
    </row>
    <row r="155" spans="1:16" ht="30" hidden="1" customHeight="1">
      <c r="A155" s="41">
        <v>4</v>
      </c>
      <c r="B155" s="41" t="s">
        <v>338</v>
      </c>
      <c r="C155" s="41" t="s">
        <v>511</v>
      </c>
      <c r="D155" s="41" t="s">
        <v>507</v>
      </c>
      <c r="E155" s="41" t="s">
        <v>508</v>
      </c>
      <c r="F155" s="41" t="s">
        <v>96</v>
      </c>
      <c r="G155" s="42" t="s">
        <v>252</v>
      </c>
      <c r="H155" s="43" t="s">
        <v>10</v>
      </c>
      <c r="I155" s="51" t="s">
        <v>15</v>
      </c>
      <c r="J155" s="48" t="s">
        <v>479</v>
      </c>
      <c r="K155" s="41"/>
      <c r="L155" s="89"/>
      <c r="M155" s="48" t="s">
        <v>217</v>
      </c>
      <c r="N155" s="50"/>
      <c r="O155" s="41" t="s">
        <v>508</v>
      </c>
      <c r="P155" s="41"/>
    </row>
    <row r="156" spans="1:16" ht="30" hidden="1" customHeight="1">
      <c r="A156" s="41">
        <v>1</v>
      </c>
      <c r="B156" s="41" t="s">
        <v>335</v>
      </c>
      <c r="C156" s="41" t="s">
        <v>339</v>
      </c>
      <c r="D156" s="41" t="s">
        <v>507</v>
      </c>
      <c r="E156" s="41" t="s">
        <v>508</v>
      </c>
      <c r="F156" s="41" t="s">
        <v>98</v>
      </c>
      <c r="G156" s="42" t="s">
        <v>253</v>
      </c>
      <c r="H156" s="43" t="s">
        <v>10</v>
      </c>
      <c r="I156" s="51" t="s">
        <v>14</v>
      </c>
      <c r="J156" s="48" t="s">
        <v>475</v>
      </c>
      <c r="K156" s="41"/>
      <c r="L156" s="89"/>
      <c r="M156" s="48" t="s">
        <v>198</v>
      </c>
      <c r="N156" s="50"/>
      <c r="O156" s="41" t="s">
        <v>508</v>
      </c>
      <c r="P156" s="41"/>
    </row>
    <row r="157" spans="1:16" ht="30" hidden="1" customHeight="1">
      <c r="A157" s="41">
        <v>2</v>
      </c>
      <c r="B157" s="41" t="s">
        <v>336</v>
      </c>
      <c r="C157" s="41" t="s">
        <v>509</v>
      </c>
      <c r="D157" s="41" t="s">
        <v>507</v>
      </c>
      <c r="E157" s="41" t="s">
        <v>508</v>
      </c>
      <c r="F157" s="41" t="s">
        <v>98</v>
      </c>
      <c r="G157" s="42" t="s">
        <v>253</v>
      </c>
      <c r="H157" s="43" t="s">
        <v>10</v>
      </c>
      <c r="I157" s="51" t="s">
        <v>366</v>
      </c>
      <c r="J157" s="48" t="s">
        <v>425</v>
      </c>
      <c r="K157" s="41"/>
      <c r="L157" s="89"/>
      <c r="M157" s="48" t="s">
        <v>198</v>
      </c>
      <c r="N157" s="50"/>
      <c r="O157" s="41" t="s">
        <v>508</v>
      </c>
      <c r="P157" s="41"/>
    </row>
    <row r="158" spans="1:16" ht="30" hidden="1" customHeight="1">
      <c r="A158" s="41">
        <v>3</v>
      </c>
      <c r="B158" s="41" t="s">
        <v>337</v>
      </c>
      <c r="C158" s="41" t="s">
        <v>510</v>
      </c>
      <c r="D158" s="41" t="s">
        <v>507</v>
      </c>
      <c r="E158" s="41" t="s">
        <v>508</v>
      </c>
      <c r="F158" s="41" t="s">
        <v>98</v>
      </c>
      <c r="G158" s="42" t="s">
        <v>253</v>
      </c>
      <c r="H158" s="43" t="s">
        <v>10</v>
      </c>
      <c r="I158" s="51" t="s">
        <v>366</v>
      </c>
      <c r="J158" s="48" t="s">
        <v>425</v>
      </c>
      <c r="K158" s="41"/>
      <c r="L158" s="89"/>
      <c r="M158" s="48" t="s">
        <v>198</v>
      </c>
      <c r="N158" s="50"/>
      <c r="O158" s="41" t="s">
        <v>508</v>
      </c>
      <c r="P158" s="41"/>
    </row>
    <row r="159" spans="1:16" ht="30" hidden="1" customHeight="1">
      <c r="A159" s="41">
        <v>4</v>
      </c>
      <c r="B159" s="41" t="s">
        <v>338</v>
      </c>
      <c r="C159" s="41" t="s">
        <v>511</v>
      </c>
      <c r="D159" s="41" t="s">
        <v>507</v>
      </c>
      <c r="E159" s="41" t="s">
        <v>508</v>
      </c>
      <c r="F159" s="41" t="s">
        <v>98</v>
      </c>
      <c r="G159" s="42" t="s">
        <v>253</v>
      </c>
      <c r="H159" s="43" t="s">
        <v>10</v>
      </c>
      <c r="I159" s="51" t="s">
        <v>15</v>
      </c>
      <c r="J159" s="48" t="s">
        <v>475</v>
      </c>
      <c r="K159" s="41"/>
      <c r="L159" s="89"/>
      <c r="M159" s="48" t="s">
        <v>198</v>
      </c>
      <c r="N159" s="50"/>
      <c r="O159" s="41" t="s">
        <v>508</v>
      </c>
      <c r="P159" s="41"/>
    </row>
    <row r="160" spans="1:16" ht="30" hidden="1" customHeight="1">
      <c r="A160" s="41">
        <v>1</v>
      </c>
      <c r="B160" s="41" t="s">
        <v>335</v>
      </c>
      <c r="C160" s="41" t="s">
        <v>339</v>
      </c>
      <c r="D160" s="41" t="s">
        <v>507</v>
      </c>
      <c r="E160" s="41" t="s">
        <v>508</v>
      </c>
      <c r="F160" s="41" t="s">
        <v>100</v>
      </c>
      <c r="G160" s="42" t="s">
        <v>254</v>
      </c>
      <c r="H160" s="43" t="s">
        <v>10</v>
      </c>
      <c r="I160" s="51" t="s">
        <v>14</v>
      </c>
      <c r="J160" s="48" t="s">
        <v>476</v>
      </c>
      <c r="K160" s="41"/>
      <c r="L160" s="89"/>
      <c r="M160" s="48" t="s">
        <v>199</v>
      </c>
      <c r="N160" s="50"/>
      <c r="O160" s="41" t="s">
        <v>508</v>
      </c>
      <c r="P160" s="41"/>
    </row>
    <row r="161" spans="1:16" ht="30" hidden="1" customHeight="1">
      <c r="A161" s="41">
        <v>2</v>
      </c>
      <c r="B161" s="41" t="s">
        <v>336</v>
      </c>
      <c r="C161" s="41" t="s">
        <v>509</v>
      </c>
      <c r="D161" s="41" t="s">
        <v>507</v>
      </c>
      <c r="E161" s="41" t="s">
        <v>508</v>
      </c>
      <c r="F161" s="41" t="s">
        <v>100</v>
      </c>
      <c r="G161" s="42" t="s">
        <v>254</v>
      </c>
      <c r="H161" s="43" t="s">
        <v>10</v>
      </c>
      <c r="I161" s="51" t="s">
        <v>366</v>
      </c>
      <c r="J161" s="48" t="s">
        <v>426</v>
      </c>
      <c r="K161" s="41"/>
      <c r="L161" s="89"/>
      <c r="M161" s="48" t="s">
        <v>199</v>
      </c>
      <c r="N161" s="50"/>
      <c r="O161" s="41" t="s">
        <v>508</v>
      </c>
      <c r="P161" s="41"/>
    </row>
    <row r="162" spans="1:16" ht="30" hidden="1" customHeight="1">
      <c r="A162" s="41">
        <v>3</v>
      </c>
      <c r="B162" s="41" t="s">
        <v>337</v>
      </c>
      <c r="C162" s="41" t="s">
        <v>510</v>
      </c>
      <c r="D162" s="41" t="s">
        <v>507</v>
      </c>
      <c r="E162" s="41" t="s">
        <v>508</v>
      </c>
      <c r="F162" s="41" t="s">
        <v>100</v>
      </c>
      <c r="G162" s="42" t="s">
        <v>254</v>
      </c>
      <c r="H162" s="43" t="s">
        <v>10</v>
      </c>
      <c r="I162" s="51" t="s">
        <v>366</v>
      </c>
      <c r="J162" s="48" t="s">
        <v>426</v>
      </c>
      <c r="K162" s="41"/>
      <c r="L162" s="89"/>
      <c r="M162" s="48" t="s">
        <v>199</v>
      </c>
      <c r="N162" s="50"/>
      <c r="O162" s="41" t="s">
        <v>508</v>
      </c>
      <c r="P162" s="41"/>
    </row>
    <row r="163" spans="1:16" ht="30" hidden="1" customHeight="1">
      <c r="A163" s="41">
        <v>4</v>
      </c>
      <c r="B163" s="41" t="s">
        <v>338</v>
      </c>
      <c r="C163" s="41" t="s">
        <v>511</v>
      </c>
      <c r="D163" s="41" t="s">
        <v>507</v>
      </c>
      <c r="E163" s="41" t="s">
        <v>508</v>
      </c>
      <c r="F163" s="41" t="s">
        <v>100</v>
      </c>
      <c r="G163" s="42" t="s">
        <v>254</v>
      </c>
      <c r="H163" s="43" t="s">
        <v>10</v>
      </c>
      <c r="I163" s="51" t="s">
        <v>15</v>
      </c>
      <c r="J163" s="132" t="s">
        <v>480</v>
      </c>
      <c r="K163" s="41"/>
      <c r="L163" s="89"/>
      <c r="M163" s="48" t="s">
        <v>199</v>
      </c>
      <c r="N163" s="50"/>
      <c r="O163" s="41" t="s">
        <v>508</v>
      </c>
      <c r="P163" s="41"/>
    </row>
    <row r="164" spans="1:16" ht="30" hidden="1" customHeight="1">
      <c r="A164" s="41">
        <v>1</v>
      </c>
      <c r="B164" s="41" t="s">
        <v>335</v>
      </c>
      <c r="C164" s="41" t="s">
        <v>339</v>
      </c>
      <c r="D164" s="41" t="s">
        <v>507</v>
      </c>
      <c r="E164" s="41" t="s">
        <v>508</v>
      </c>
      <c r="F164" s="41" t="s">
        <v>102</v>
      </c>
      <c r="G164" s="42" t="s">
        <v>255</v>
      </c>
      <c r="H164" s="43" t="s">
        <v>10</v>
      </c>
      <c r="I164" s="51" t="s">
        <v>135</v>
      </c>
      <c r="J164" s="132" t="s">
        <v>494</v>
      </c>
      <c r="K164" s="41"/>
      <c r="L164" s="89"/>
      <c r="M164" s="48" t="s">
        <v>200</v>
      </c>
      <c r="N164" s="50"/>
      <c r="O164" s="41" t="s">
        <v>508</v>
      </c>
      <c r="P164" s="41"/>
    </row>
    <row r="165" spans="1:16" ht="30" hidden="1" customHeight="1">
      <c r="A165" s="41">
        <v>2</v>
      </c>
      <c r="B165" s="41" t="s">
        <v>336</v>
      </c>
      <c r="C165" s="41" t="s">
        <v>509</v>
      </c>
      <c r="D165" s="41" t="s">
        <v>507</v>
      </c>
      <c r="E165" s="41" t="s">
        <v>508</v>
      </c>
      <c r="F165" s="41" t="s">
        <v>102</v>
      </c>
      <c r="G165" s="42" t="s">
        <v>255</v>
      </c>
      <c r="H165" s="43" t="s">
        <v>10</v>
      </c>
      <c r="I165" s="51" t="s">
        <v>366</v>
      </c>
      <c r="J165" s="48" t="s">
        <v>427</v>
      </c>
      <c r="K165" s="41"/>
      <c r="L165" s="89"/>
      <c r="M165" s="48" t="s">
        <v>200</v>
      </c>
      <c r="N165" s="50"/>
      <c r="O165" s="41" t="s">
        <v>508</v>
      </c>
      <c r="P165" s="41"/>
    </row>
    <row r="166" spans="1:16" ht="30" hidden="1" customHeight="1">
      <c r="A166" s="41">
        <v>3</v>
      </c>
      <c r="B166" s="41" t="s">
        <v>337</v>
      </c>
      <c r="C166" s="41" t="s">
        <v>510</v>
      </c>
      <c r="D166" s="41" t="s">
        <v>507</v>
      </c>
      <c r="E166" s="41" t="s">
        <v>508</v>
      </c>
      <c r="F166" s="41" t="s">
        <v>102</v>
      </c>
      <c r="G166" s="42" t="s">
        <v>255</v>
      </c>
      <c r="H166" s="43" t="s">
        <v>10</v>
      </c>
      <c r="I166" s="51" t="s">
        <v>366</v>
      </c>
      <c r="J166" s="48" t="s">
        <v>427</v>
      </c>
      <c r="K166" s="41"/>
      <c r="L166" s="89"/>
      <c r="M166" s="48" t="s">
        <v>200</v>
      </c>
      <c r="N166" s="50"/>
      <c r="O166" s="41" t="s">
        <v>508</v>
      </c>
      <c r="P166" s="41"/>
    </row>
    <row r="167" spans="1:16" ht="30" hidden="1" customHeight="1">
      <c r="A167" s="41">
        <v>4</v>
      </c>
      <c r="B167" s="41" t="s">
        <v>338</v>
      </c>
      <c r="C167" s="41" t="s">
        <v>511</v>
      </c>
      <c r="D167" s="41" t="s">
        <v>507</v>
      </c>
      <c r="E167" s="41" t="s">
        <v>508</v>
      </c>
      <c r="F167" s="41" t="s">
        <v>102</v>
      </c>
      <c r="G167" s="42" t="s">
        <v>255</v>
      </c>
      <c r="H167" s="43" t="s">
        <v>10</v>
      </c>
      <c r="I167" s="51" t="s">
        <v>135</v>
      </c>
      <c r="J167" s="132" t="s">
        <v>494</v>
      </c>
      <c r="K167" s="41"/>
      <c r="L167" s="89"/>
      <c r="M167" s="48" t="s">
        <v>200</v>
      </c>
      <c r="N167" s="50"/>
      <c r="O167" s="41" t="s">
        <v>508</v>
      </c>
      <c r="P167" s="41"/>
    </row>
    <row r="168" spans="1:16" ht="30" hidden="1" customHeight="1">
      <c r="A168" s="41">
        <v>1</v>
      </c>
      <c r="B168" s="41" t="s">
        <v>335</v>
      </c>
      <c r="C168" s="41" t="s">
        <v>339</v>
      </c>
      <c r="D168" s="41" t="s">
        <v>507</v>
      </c>
      <c r="E168" s="41" t="s">
        <v>508</v>
      </c>
      <c r="F168" s="41" t="s">
        <v>286</v>
      </c>
      <c r="G168" s="42" t="s">
        <v>132</v>
      </c>
      <c r="H168" s="43" t="s">
        <v>10</v>
      </c>
      <c r="I168" s="51" t="s">
        <v>349</v>
      </c>
      <c r="J168" s="48" t="s">
        <v>495</v>
      </c>
      <c r="K168" s="41"/>
      <c r="L168" s="89"/>
      <c r="M168" s="48" t="s">
        <v>279</v>
      </c>
      <c r="N168" s="50"/>
      <c r="O168" s="41" t="s">
        <v>508</v>
      </c>
      <c r="P168" s="41"/>
    </row>
    <row r="169" spans="1:16" ht="30" hidden="1" customHeight="1">
      <c r="A169" s="41">
        <v>2</v>
      </c>
      <c r="B169" s="41" t="s">
        <v>336</v>
      </c>
      <c r="C169" s="41" t="s">
        <v>509</v>
      </c>
      <c r="D169" s="41" t="s">
        <v>507</v>
      </c>
      <c r="E169" s="41" t="s">
        <v>508</v>
      </c>
      <c r="F169" s="41" t="s">
        <v>286</v>
      </c>
      <c r="G169" s="42" t="s">
        <v>132</v>
      </c>
      <c r="H169" s="43" t="s">
        <v>10</v>
      </c>
      <c r="I169" s="51" t="s">
        <v>349</v>
      </c>
      <c r="J169" s="48" t="s">
        <v>500</v>
      </c>
      <c r="K169" s="41"/>
      <c r="L169" s="89"/>
      <c r="M169" s="48" t="s">
        <v>279</v>
      </c>
      <c r="N169" s="50"/>
      <c r="O169" s="41" t="s">
        <v>508</v>
      </c>
      <c r="P169" s="41"/>
    </row>
    <row r="170" spans="1:16" ht="30" hidden="1" customHeight="1">
      <c r="A170" s="41">
        <v>3</v>
      </c>
      <c r="B170" s="41" t="s">
        <v>337</v>
      </c>
      <c r="C170" s="41" t="s">
        <v>510</v>
      </c>
      <c r="D170" s="41" t="s">
        <v>507</v>
      </c>
      <c r="E170" s="41" t="s">
        <v>508</v>
      </c>
      <c r="F170" s="41" t="s">
        <v>286</v>
      </c>
      <c r="G170" s="42" t="s">
        <v>132</v>
      </c>
      <c r="H170" s="43" t="s">
        <v>10</v>
      </c>
      <c r="I170" s="51" t="s">
        <v>349</v>
      </c>
      <c r="J170" s="48" t="s">
        <v>503</v>
      </c>
      <c r="K170" s="41"/>
      <c r="L170" s="89"/>
      <c r="M170" s="48" t="s">
        <v>279</v>
      </c>
      <c r="N170" s="50"/>
      <c r="O170" s="41" t="s">
        <v>508</v>
      </c>
      <c r="P170" s="41"/>
    </row>
    <row r="171" spans="1:16" ht="30" hidden="1" customHeight="1">
      <c r="A171" s="41">
        <v>4</v>
      </c>
      <c r="B171" s="41" t="s">
        <v>338</v>
      </c>
      <c r="C171" s="41" t="s">
        <v>511</v>
      </c>
      <c r="D171" s="41" t="s">
        <v>507</v>
      </c>
      <c r="E171" s="41" t="s">
        <v>508</v>
      </c>
      <c r="F171" s="41" t="s">
        <v>286</v>
      </c>
      <c r="G171" s="42" t="s">
        <v>132</v>
      </c>
      <c r="H171" s="43" t="s">
        <v>10</v>
      </c>
      <c r="I171" s="51" t="s">
        <v>349</v>
      </c>
      <c r="J171" s="48" t="s">
        <v>506</v>
      </c>
      <c r="K171" s="41"/>
      <c r="L171" s="89"/>
      <c r="M171" s="48" t="s">
        <v>279</v>
      </c>
      <c r="N171" s="50"/>
      <c r="O171" s="41" t="s">
        <v>508</v>
      </c>
      <c r="P171" s="41"/>
    </row>
    <row r="172" spans="1:16" ht="30" hidden="1" customHeight="1">
      <c r="A172" s="41">
        <v>1</v>
      </c>
      <c r="B172" s="41" t="s">
        <v>335</v>
      </c>
      <c r="C172" s="41" t="s">
        <v>339</v>
      </c>
      <c r="D172" s="41" t="s">
        <v>507</v>
      </c>
      <c r="E172" s="41" t="s">
        <v>508</v>
      </c>
      <c r="F172" s="41" t="s">
        <v>287</v>
      </c>
      <c r="G172" s="42" t="s">
        <v>134</v>
      </c>
      <c r="H172" s="43" t="s">
        <v>10</v>
      </c>
      <c r="I172" s="51" t="s">
        <v>349</v>
      </c>
      <c r="J172" s="48" t="s">
        <v>496</v>
      </c>
      <c r="K172" s="41"/>
      <c r="L172" s="89"/>
      <c r="M172" s="48" t="s">
        <v>220</v>
      </c>
      <c r="N172" s="50"/>
      <c r="O172" s="41" t="s">
        <v>508</v>
      </c>
      <c r="P172" s="41"/>
    </row>
    <row r="173" spans="1:16" ht="30" hidden="1" customHeight="1">
      <c r="A173" s="41">
        <v>2</v>
      </c>
      <c r="B173" s="41" t="s">
        <v>336</v>
      </c>
      <c r="C173" s="41" t="s">
        <v>509</v>
      </c>
      <c r="D173" s="41" t="s">
        <v>507</v>
      </c>
      <c r="E173" s="41" t="s">
        <v>508</v>
      </c>
      <c r="F173" s="41" t="s">
        <v>287</v>
      </c>
      <c r="G173" s="42" t="s">
        <v>134</v>
      </c>
      <c r="H173" s="43" t="s">
        <v>10</v>
      </c>
      <c r="I173" s="51" t="s">
        <v>349</v>
      </c>
      <c r="J173" s="48" t="s">
        <v>496</v>
      </c>
      <c r="K173" s="41"/>
      <c r="L173" s="89"/>
      <c r="M173" s="48" t="s">
        <v>220</v>
      </c>
      <c r="N173" s="50"/>
      <c r="O173" s="41" t="s">
        <v>508</v>
      </c>
      <c r="P173" s="41"/>
    </row>
    <row r="174" spans="1:16" ht="30" hidden="1" customHeight="1">
      <c r="A174" s="41">
        <v>3</v>
      </c>
      <c r="B174" s="41" t="s">
        <v>337</v>
      </c>
      <c r="C174" s="41" t="s">
        <v>510</v>
      </c>
      <c r="D174" s="41" t="s">
        <v>507</v>
      </c>
      <c r="E174" s="41" t="s">
        <v>508</v>
      </c>
      <c r="F174" s="41" t="s">
        <v>287</v>
      </c>
      <c r="G174" s="42" t="s">
        <v>134</v>
      </c>
      <c r="H174" s="43" t="s">
        <v>10</v>
      </c>
      <c r="I174" s="51" t="s">
        <v>349</v>
      </c>
      <c r="J174" s="48" t="s">
        <v>496</v>
      </c>
      <c r="K174" s="41"/>
      <c r="L174" s="89"/>
      <c r="M174" s="48" t="s">
        <v>220</v>
      </c>
      <c r="N174" s="50"/>
      <c r="O174" s="41" t="s">
        <v>508</v>
      </c>
      <c r="P174" s="41"/>
    </row>
    <row r="175" spans="1:16" ht="30" hidden="1" customHeight="1">
      <c r="A175" s="41">
        <v>4</v>
      </c>
      <c r="B175" s="41" t="s">
        <v>338</v>
      </c>
      <c r="C175" s="41" t="s">
        <v>511</v>
      </c>
      <c r="D175" s="41" t="s">
        <v>507</v>
      </c>
      <c r="E175" s="41" t="s">
        <v>508</v>
      </c>
      <c r="F175" s="41" t="s">
        <v>287</v>
      </c>
      <c r="G175" s="42" t="s">
        <v>134</v>
      </c>
      <c r="H175" s="43" t="s">
        <v>10</v>
      </c>
      <c r="I175" s="51" t="s">
        <v>349</v>
      </c>
      <c r="J175" s="48" t="s">
        <v>496</v>
      </c>
      <c r="K175" s="41"/>
      <c r="L175" s="89"/>
      <c r="M175" s="48" t="s">
        <v>220</v>
      </c>
      <c r="N175" s="50"/>
      <c r="O175" s="41" t="s">
        <v>508</v>
      </c>
      <c r="P175" s="41"/>
    </row>
    <row r="176" spans="1:16" ht="30" hidden="1" customHeight="1">
      <c r="A176" s="41">
        <v>1</v>
      </c>
      <c r="B176" s="41" t="s">
        <v>335</v>
      </c>
      <c r="C176" s="41" t="s">
        <v>339</v>
      </c>
      <c r="D176" s="41" t="s">
        <v>507</v>
      </c>
      <c r="E176" s="41" t="s">
        <v>508</v>
      </c>
      <c r="F176" s="41" t="s">
        <v>281</v>
      </c>
      <c r="G176" s="42" t="s">
        <v>61</v>
      </c>
      <c r="H176" s="43" t="s">
        <v>12</v>
      </c>
      <c r="I176" s="51" t="s">
        <v>346</v>
      </c>
      <c r="J176" s="48" t="s">
        <v>351</v>
      </c>
      <c r="K176" s="41"/>
      <c r="L176" s="89"/>
      <c r="M176" s="48" t="s">
        <v>173</v>
      </c>
      <c r="N176" s="50"/>
      <c r="O176" s="41" t="s">
        <v>508</v>
      </c>
      <c r="P176" s="41"/>
    </row>
    <row r="177" spans="1:16" ht="30" hidden="1" customHeight="1">
      <c r="A177" s="41">
        <v>2</v>
      </c>
      <c r="B177" s="41" t="s">
        <v>336</v>
      </c>
      <c r="C177" s="41" t="s">
        <v>509</v>
      </c>
      <c r="D177" s="41" t="s">
        <v>507</v>
      </c>
      <c r="E177" s="41" t="s">
        <v>508</v>
      </c>
      <c r="F177" s="41" t="s">
        <v>281</v>
      </c>
      <c r="G177" s="42" t="s">
        <v>61</v>
      </c>
      <c r="H177" s="43" t="s">
        <v>12</v>
      </c>
      <c r="I177" s="51" t="s">
        <v>346</v>
      </c>
      <c r="J177" s="48" t="s">
        <v>351</v>
      </c>
      <c r="K177" s="41"/>
      <c r="L177" s="89"/>
      <c r="M177" s="48" t="s">
        <v>173</v>
      </c>
      <c r="N177" s="50"/>
      <c r="O177" s="41" t="s">
        <v>508</v>
      </c>
      <c r="P177" s="41"/>
    </row>
    <row r="178" spans="1:16" ht="30" hidden="1" customHeight="1">
      <c r="A178" s="41">
        <v>3</v>
      </c>
      <c r="B178" s="41" t="s">
        <v>337</v>
      </c>
      <c r="C178" s="41" t="s">
        <v>510</v>
      </c>
      <c r="D178" s="41" t="s">
        <v>507</v>
      </c>
      <c r="E178" s="41" t="s">
        <v>508</v>
      </c>
      <c r="F178" s="41" t="s">
        <v>281</v>
      </c>
      <c r="G178" s="42" t="s">
        <v>61</v>
      </c>
      <c r="H178" s="43" t="s">
        <v>12</v>
      </c>
      <c r="I178" s="51" t="s">
        <v>346</v>
      </c>
      <c r="J178" s="48" t="s">
        <v>351</v>
      </c>
      <c r="K178" s="41"/>
      <c r="L178" s="89"/>
      <c r="M178" s="48" t="s">
        <v>173</v>
      </c>
      <c r="N178" s="50"/>
      <c r="O178" s="41" t="s">
        <v>508</v>
      </c>
      <c r="P178" s="41"/>
    </row>
    <row r="179" spans="1:16" ht="30" hidden="1" customHeight="1">
      <c r="A179" s="41">
        <v>4</v>
      </c>
      <c r="B179" s="41" t="s">
        <v>338</v>
      </c>
      <c r="C179" s="41" t="s">
        <v>511</v>
      </c>
      <c r="D179" s="41" t="s">
        <v>507</v>
      </c>
      <c r="E179" s="41" t="s">
        <v>508</v>
      </c>
      <c r="F179" s="41" t="s">
        <v>281</v>
      </c>
      <c r="G179" s="42" t="s">
        <v>61</v>
      </c>
      <c r="H179" s="43" t="s">
        <v>12</v>
      </c>
      <c r="I179" s="51" t="s">
        <v>346</v>
      </c>
      <c r="J179" s="48" t="s">
        <v>351</v>
      </c>
      <c r="K179" s="41"/>
      <c r="L179" s="89"/>
      <c r="M179" s="48" t="s">
        <v>173</v>
      </c>
      <c r="N179" s="50"/>
      <c r="O179" s="41" t="s">
        <v>508</v>
      </c>
      <c r="P179" s="41"/>
    </row>
    <row r="180" spans="1:16" ht="30" hidden="1" customHeight="1">
      <c r="A180" s="41">
        <v>1</v>
      </c>
      <c r="B180" s="41" t="s">
        <v>335</v>
      </c>
      <c r="C180" s="41" t="s">
        <v>339</v>
      </c>
      <c r="D180" s="41" t="s">
        <v>507</v>
      </c>
      <c r="E180" s="41" t="s">
        <v>508</v>
      </c>
      <c r="F180" s="41" t="s">
        <v>107</v>
      </c>
      <c r="G180" s="42" t="s">
        <v>225</v>
      </c>
      <c r="H180" s="43" t="s">
        <v>11</v>
      </c>
      <c r="I180" s="51" t="s">
        <v>346</v>
      </c>
      <c r="J180" s="48" t="s">
        <v>352</v>
      </c>
      <c r="K180" s="41"/>
      <c r="L180" s="89"/>
      <c r="M180" s="48" t="s">
        <v>261</v>
      </c>
      <c r="N180" s="50"/>
      <c r="O180" s="41" t="s">
        <v>508</v>
      </c>
      <c r="P180" s="41"/>
    </row>
    <row r="181" spans="1:16" ht="30" hidden="1" customHeight="1">
      <c r="A181" s="41">
        <v>2</v>
      </c>
      <c r="B181" s="41" t="s">
        <v>336</v>
      </c>
      <c r="C181" s="41" t="s">
        <v>509</v>
      </c>
      <c r="D181" s="41" t="s">
        <v>507</v>
      </c>
      <c r="E181" s="41" t="s">
        <v>508</v>
      </c>
      <c r="F181" s="41" t="s">
        <v>107</v>
      </c>
      <c r="G181" s="42" t="s">
        <v>225</v>
      </c>
      <c r="H181" s="43" t="s">
        <v>11</v>
      </c>
      <c r="I181" s="51" t="s">
        <v>346</v>
      </c>
      <c r="J181" s="48" t="s">
        <v>352</v>
      </c>
      <c r="K181" s="41"/>
      <c r="L181" s="89"/>
      <c r="M181" s="48" t="s">
        <v>261</v>
      </c>
      <c r="N181" s="50"/>
      <c r="O181" s="41" t="s">
        <v>508</v>
      </c>
      <c r="P181" s="41"/>
    </row>
    <row r="182" spans="1:16" ht="30" hidden="1" customHeight="1">
      <c r="A182" s="41">
        <v>3</v>
      </c>
      <c r="B182" s="41" t="s">
        <v>337</v>
      </c>
      <c r="C182" s="41" t="s">
        <v>510</v>
      </c>
      <c r="D182" s="41" t="s">
        <v>507</v>
      </c>
      <c r="E182" s="41" t="s">
        <v>508</v>
      </c>
      <c r="F182" s="41" t="s">
        <v>107</v>
      </c>
      <c r="G182" s="42" t="s">
        <v>225</v>
      </c>
      <c r="H182" s="43" t="s">
        <v>11</v>
      </c>
      <c r="I182" s="51" t="s">
        <v>346</v>
      </c>
      <c r="J182" s="48" t="s">
        <v>352</v>
      </c>
      <c r="K182" s="41"/>
      <c r="L182" s="89"/>
      <c r="M182" s="48" t="s">
        <v>261</v>
      </c>
      <c r="N182" s="50"/>
      <c r="O182" s="41" t="s">
        <v>508</v>
      </c>
      <c r="P182" s="41"/>
    </row>
    <row r="183" spans="1:16" ht="30" hidden="1" customHeight="1">
      <c r="A183" s="41">
        <v>4</v>
      </c>
      <c r="B183" s="41" t="s">
        <v>338</v>
      </c>
      <c r="C183" s="41" t="s">
        <v>511</v>
      </c>
      <c r="D183" s="41" t="s">
        <v>507</v>
      </c>
      <c r="E183" s="41" t="s">
        <v>508</v>
      </c>
      <c r="F183" s="41" t="s">
        <v>107</v>
      </c>
      <c r="G183" s="42" t="s">
        <v>225</v>
      </c>
      <c r="H183" s="43" t="s">
        <v>11</v>
      </c>
      <c r="I183" s="51" t="s">
        <v>346</v>
      </c>
      <c r="J183" s="48" t="s">
        <v>352</v>
      </c>
      <c r="K183" s="41"/>
      <c r="L183" s="89"/>
      <c r="M183" s="48" t="s">
        <v>261</v>
      </c>
      <c r="N183" s="50"/>
      <c r="O183" s="41" t="s">
        <v>508</v>
      </c>
      <c r="P183" s="41"/>
    </row>
    <row r="184" spans="1:16" ht="30" hidden="1" customHeight="1">
      <c r="A184" s="41">
        <v>1</v>
      </c>
      <c r="B184" s="41" t="s">
        <v>335</v>
      </c>
      <c r="C184" s="41" t="s">
        <v>339</v>
      </c>
      <c r="D184" s="41" t="s">
        <v>507</v>
      </c>
      <c r="E184" s="41" t="s">
        <v>508</v>
      </c>
      <c r="F184" s="41" t="s">
        <v>109</v>
      </c>
      <c r="G184" s="42" t="s">
        <v>226</v>
      </c>
      <c r="H184" s="43" t="s">
        <v>12</v>
      </c>
      <c r="I184" s="51" t="s">
        <v>346</v>
      </c>
      <c r="J184" s="48" t="s">
        <v>353</v>
      </c>
      <c r="K184" s="41"/>
      <c r="L184" s="89"/>
      <c r="M184" s="48" t="s">
        <v>209</v>
      </c>
      <c r="N184" s="50"/>
      <c r="O184" s="41" t="s">
        <v>508</v>
      </c>
      <c r="P184" s="41"/>
    </row>
    <row r="185" spans="1:16" ht="30" hidden="1" customHeight="1">
      <c r="A185" s="41">
        <v>2</v>
      </c>
      <c r="B185" s="41" t="s">
        <v>336</v>
      </c>
      <c r="C185" s="41" t="s">
        <v>509</v>
      </c>
      <c r="D185" s="41" t="s">
        <v>507</v>
      </c>
      <c r="E185" s="41" t="s">
        <v>508</v>
      </c>
      <c r="F185" s="41" t="s">
        <v>109</v>
      </c>
      <c r="G185" s="42" t="s">
        <v>226</v>
      </c>
      <c r="H185" s="43" t="s">
        <v>12</v>
      </c>
      <c r="I185" s="51" t="s">
        <v>346</v>
      </c>
      <c r="J185" s="48" t="s">
        <v>353</v>
      </c>
      <c r="K185" s="41"/>
      <c r="L185" s="89"/>
      <c r="M185" s="48" t="s">
        <v>209</v>
      </c>
      <c r="N185" s="50"/>
      <c r="O185" s="41" t="s">
        <v>508</v>
      </c>
      <c r="P185" s="41"/>
    </row>
    <row r="186" spans="1:16" ht="30" hidden="1" customHeight="1">
      <c r="A186" s="41">
        <v>3</v>
      </c>
      <c r="B186" s="41" t="s">
        <v>337</v>
      </c>
      <c r="C186" s="41" t="s">
        <v>510</v>
      </c>
      <c r="D186" s="41" t="s">
        <v>507</v>
      </c>
      <c r="E186" s="41" t="s">
        <v>508</v>
      </c>
      <c r="F186" s="41" t="s">
        <v>109</v>
      </c>
      <c r="G186" s="42" t="s">
        <v>226</v>
      </c>
      <c r="H186" s="43" t="s">
        <v>12</v>
      </c>
      <c r="I186" s="51" t="s">
        <v>346</v>
      </c>
      <c r="J186" s="48" t="s">
        <v>353</v>
      </c>
      <c r="K186" s="41"/>
      <c r="L186" s="89"/>
      <c r="M186" s="48" t="s">
        <v>209</v>
      </c>
      <c r="N186" s="50"/>
      <c r="O186" s="41" t="s">
        <v>508</v>
      </c>
      <c r="P186" s="41"/>
    </row>
    <row r="187" spans="1:16" ht="30" hidden="1" customHeight="1">
      <c r="A187" s="41">
        <v>4</v>
      </c>
      <c r="B187" s="41" t="s">
        <v>338</v>
      </c>
      <c r="C187" s="41" t="s">
        <v>511</v>
      </c>
      <c r="D187" s="41" t="s">
        <v>507</v>
      </c>
      <c r="E187" s="41" t="s">
        <v>508</v>
      </c>
      <c r="F187" s="41" t="s">
        <v>109</v>
      </c>
      <c r="G187" s="42" t="s">
        <v>226</v>
      </c>
      <c r="H187" s="43" t="s">
        <v>12</v>
      </c>
      <c r="I187" s="51" t="s">
        <v>346</v>
      </c>
      <c r="J187" s="48" t="s">
        <v>353</v>
      </c>
      <c r="K187" s="41"/>
      <c r="L187" s="89"/>
      <c r="M187" s="48" t="s">
        <v>209</v>
      </c>
      <c r="N187" s="50"/>
      <c r="O187" s="41" t="s">
        <v>508</v>
      </c>
      <c r="P187" s="41"/>
    </row>
    <row r="188" spans="1:16" ht="30" hidden="1" customHeight="1">
      <c r="A188" s="41">
        <v>1</v>
      </c>
      <c r="B188" s="41" t="s">
        <v>335</v>
      </c>
      <c r="C188" s="41" t="s">
        <v>339</v>
      </c>
      <c r="D188" s="41" t="s">
        <v>507</v>
      </c>
      <c r="E188" s="41" t="s">
        <v>508</v>
      </c>
      <c r="F188" s="41" t="s">
        <v>111</v>
      </c>
      <c r="G188" s="42" t="s">
        <v>224</v>
      </c>
      <c r="H188" s="43" t="s">
        <v>12</v>
      </c>
      <c r="I188" s="51" t="s">
        <v>346</v>
      </c>
      <c r="J188" s="48" t="s">
        <v>354</v>
      </c>
      <c r="K188" s="41"/>
      <c r="L188" s="89"/>
      <c r="M188" s="48" t="s">
        <v>262</v>
      </c>
      <c r="N188" s="50"/>
      <c r="O188" s="41" t="s">
        <v>508</v>
      </c>
      <c r="P188" s="41"/>
    </row>
    <row r="189" spans="1:16" ht="30" hidden="1" customHeight="1">
      <c r="A189" s="41">
        <v>2</v>
      </c>
      <c r="B189" s="41" t="s">
        <v>336</v>
      </c>
      <c r="C189" s="41" t="s">
        <v>509</v>
      </c>
      <c r="D189" s="41" t="s">
        <v>507</v>
      </c>
      <c r="E189" s="41" t="s">
        <v>508</v>
      </c>
      <c r="F189" s="41" t="s">
        <v>111</v>
      </c>
      <c r="G189" s="42" t="s">
        <v>224</v>
      </c>
      <c r="H189" s="43" t="s">
        <v>12</v>
      </c>
      <c r="I189" s="51" t="s">
        <v>346</v>
      </c>
      <c r="J189" s="48" t="s">
        <v>354</v>
      </c>
      <c r="K189" s="41"/>
      <c r="L189" s="89"/>
      <c r="M189" s="48" t="s">
        <v>262</v>
      </c>
      <c r="N189" s="50"/>
      <c r="O189" s="41" t="s">
        <v>508</v>
      </c>
      <c r="P189" s="41"/>
    </row>
    <row r="190" spans="1:16" ht="30" hidden="1" customHeight="1">
      <c r="A190" s="41">
        <v>3</v>
      </c>
      <c r="B190" s="41" t="s">
        <v>337</v>
      </c>
      <c r="C190" s="41" t="s">
        <v>510</v>
      </c>
      <c r="D190" s="41" t="s">
        <v>507</v>
      </c>
      <c r="E190" s="41" t="s">
        <v>508</v>
      </c>
      <c r="F190" s="41" t="s">
        <v>111</v>
      </c>
      <c r="G190" s="42" t="s">
        <v>224</v>
      </c>
      <c r="H190" s="43" t="s">
        <v>12</v>
      </c>
      <c r="I190" s="51" t="s">
        <v>346</v>
      </c>
      <c r="J190" s="48" t="s">
        <v>354</v>
      </c>
      <c r="K190" s="41"/>
      <c r="L190" s="89"/>
      <c r="M190" s="48" t="s">
        <v>262</v>
      </c>
      <c r="N190" s="50"/>
      <c r="O190" s="41" t="s">
        <v>508</v>
      </c>
      <c r="P190" s="41"/>
    </row>
    <row r="191" spans="1:16" ht="30" hidden="1" customHeight="1">
      <c r="A191" s="41">
        <v>4</v>
      </c>
      <c r="B191" s="41" t="s">
        <v>338</v>
      </c>
      <c r="C191" s="41" t="s">
        <v>511</v>
      </c>
      <c r="D191" s="41" t="s">
        <v>507</v>
      </c>
      <c r="E191" s="41" t="s">
        <v>508</v>
      </c>
      <c r="F191" s="41" t="s">
        <v>111</v>
      </c>
      <c r="G191" s="42" t="s">
        <v>224</v>
      </c>
      <c r="H191" s="43" t="s">
        <v>12</v>
      </c>
      <c r="I191" s="51" t="s">
        <v>346</v>
      </c>
      <c r="J191" s="48" t="s">
        <v>354</v>
      </c>
      <c r="K191" s="41"/>
      <c r="L191" s="89"/>
      <c r="M191" s="48" t="s">
        <v>262</v>
      </c>
      <c r="N191" s="50"/>
      <c r="O191" s="41" t="s">
        <v>508</v>
      </c>
      <c r="P191" s="41"/>
    </row>
    <row r="192" spans="1:16" ht="30" hidden="1" customHeight="1">
      <c r="A192" s="41">
        <v>1</v>
      </c>
      <c r="B192" s="41" t="s">
        <v>335</v>
      </c>
      <c r="C192" s="41" t="s">
        <v>339</v>
      </c>
      <c r="D192" s="41" t="s">
        <v>507</v>
      </c>
      <c r="E192" s="41" t="s">
        <v>508</v>
      </c>
      <c r="F192" s="41" t="s">
        <v>112</v>
      </c>
      <c r="G192" s="42" t="s">
        <v>227</v>
      </c>
      <c r="H192" s="43" t="s">
        <v>12</v>
      </c>
      <c r="I192" s="51" t="s">
        <v>346</v>
      </c>
      <c r="J192" s="48" t="s">
        <v>355</v>
      </c>
      <c r="K192" s="41"/>
      <c r="L192" s="89"/>
      <c r="M192" s="48" t="s">
        <v>263</v>
      </c>
      <c r="N192" s="50"/>
      <c r="O192" s="41" t="s">
        <v>508</v>
      </c>
      <c r="P192" s="41"/>
    </row>
    <row r="193" spans="1:16" ht="30" hidden="1" customHeight="1">
      <c r="A193" s="41">
        <v>2</v>
      </c>
      <c r="B193" s="41" t="s">
        <v>336</v>
      </c>
      <c r="C193" s="41" t="s">
        <v>509</v>
      </c>
      <c r="D193" s="41" t="s">
        <v>507</v>
      </c>
      <c r="E193" s="41" t="s">
        <v>508</v>
      </c>
      <c r="F193" s="41" t="s">
        <v>112</v>
      </c>
      <c r="G193" s="42" t="s">
        <v>227</v>
      </c>
      <c r="H193" s="43" t="s">
        <v>12</v>
      </c>
      <c r="I193" s="51" t="s">
        <v>346</v>
      </c>
      <c r="J193" s="48" t="s">
        <v>355</v>
      </c>
      <c r="K193" s="41"/>
      <c r="L193" s="89"/>
      <c r="M193" s="48" t="s">
        <v>263</v>
      </c>
      <c r="N193" s="50"/>
      <c r="O193" s="41" t="s">
        <v>508</v>
      </c>
      <c r="P193" s="41"/>
    </row>
    <row r="194" spans="1:16" ht="30" hidden="1" customHeight="1">
      <c r="A194" s="41">
        <v>3</v>
      </c>
      <c r="B194" s="41" t="s">
        <v>337</v>
      </c>
      <c r="C194" s="41" t="s">
        <v>510</v>
      </c>
      <c r="D194" s="41" t="s">
        <v>507</v>
      </c>
      <c r="E194" s="41" t="s">
        <v>508</v>
      </c>
      <c r="F194" s="41" t="s">
        <v>112</v>
      </c>
      <c r="G194" s="42" t="s">
        <v>227</v>
      </c>
      <c r="H194" s="43" t="s">
        <v>12</v>
      </c>
      <c r="I194" s="51" t="s">
        <v>346</v>
      </c>
      <c r="J194" s="48" t="s">
        <v>355</v>
      </c>
      <c r="K194" s="41"/>
      <c r="L194" s="89"/>
      <c r="M194" s="48" t="s">
        <v>263</v>
      </c>
      <c r="N194" s="50"/>
      <c r="O194" s="41" t="s">
        <v>508</v>
      </c>
      <c r="P194" s="41"/>
    </row>
    <row r="195" spans="1:16" ht="30" hidden="1" customHeight="1">
      <c r="A195" s="41">
        <v>4</v>
      </c>
      <c r="B195" s="41" t="s">
        <v>338</v>
      </c>
      <c r="C195" s="41" t="s">
        <v>511</v>
      </c>
      <c r="D195" s="41" t="s">
        <v>507</v>
      </c>
      <c r="E195" s="41" t="s">
        <v>508</v>
      </c>
      <c r="F195" s="41" t="s">
        <v>112</v>
      </c>
      <c r="G195" s="42" t="s">
        <v>227</v>
      </c>
      <c r="H195" s="43" t="s">
        <v>12</v>
      </c>
      <c r="I195" s="51" t="s">
        <v>346</v>
      </c>
      <c r="J195" s="48" t="s">
        <v>355</v>
      </c>
      <c r="K195" s="41"/>
      <c r="L195" s="89"/>
      <c r="M195" s="48" t="s">
        <v>263</v>
      </c>
      <c r="N195" s="50"/>
      <c r="O195" s="41" t="s">
        <v>508</v>
      </c>
      <c r="P195" s="41"/>
    </row>
    <row r="196" spans="1:16" ht="30" hidden="1" customHeight="1">
      <c r="A196" s="41">
        <v>1</v>
      </c>
      <c r="B196" s="41" t="s">
        <v>335</v>
      </c>
      <c r="C196" s="41" t="s">
        <v>339</v>
      </c>
      <c r="D196" s="41" t="s">
        <v>507</v>
      </c>
      <c r="E196" s="41" t="s">
        <v>508</v>
      </c>
      <c r="F196" s="41" t="s">
        <v>114</v>
      </c>
      <c r="G196" s="42" t="s">
        <v>228</v>
      </c>
      <c r="H196" s="43" t="s">
        <v>11</v>
      </c>
      <c r="I196" s="51" t="s">
        <v>349</v>
      </c>
      <c r="J196" s="48" t="s">
        <v>492</v>
      </c>
      <c r="K196" s="41"/>
      <c r="L196" s="89"/>
      <c r="M196" s="48" t="s">
        <v>174</v>
      </c>
      <c r="N196" s="50"/>
      <c r="O196" s="41" t="s">
        <v>508</v>
      </c>
      <c r="P196" s="41"/>
    </row>
    <row r="197" spans="1:16" ht="30" hidden="1" customHeight="1">
      <c r="A197" s="41">
        <v>2</v>
      </c>
      <c r="B197" s="41" t="s">
        <v>336</v>
      </c>
      <c r="C197" s="41" t="s">
        <v>509</v>
      </c>
      <c r="D197" s="41" t="s">
        <v>507</v>
      </c>
      <c r="E197" s="41" t="s">
        <v>508</v>
      </c>
      <c r="F197" s="41" t="s">
        <v>114</v>
      </c>
      <c r="G197" s="42" t="s">
        <v>228</v>
      </c>
      <c r="H197" s="43" t="s">
        <v>11</v>
      </c>
      <c r="I197" s="51" t="s">
        <v>349</v>
      </c>
      <c r="J197" s="48" t="s">
        <v>497</v>
      </c>
      <c r="K197" s="41"/>
      <c r="L197" s="89"/>
      <c r="M197" s="48" t="s">
        <v>174</v>
      </c>
      <c r="N197" s="50"/>
      <c r="O197" s="41" t="s">
        <v>508</v>
      </c>
      <c r="P197" s="41"/>
    </row>
    <row r="198" spans="1:16" ht="30" hidden="1" customHeight="1">
      <c r="A198" s="41">
        <v>3</v>
      </c>
      <c r="B198" s="41" t="s">
        <v>337</v>
      </c>
      <c r="C198" s="41" t="s">
        <v>510</v>
      </c>
      <c r="D198" s="41" t="s">
        <v>507</v>
      </c>
      <c r="E198" s="41" t="s">
        <v>508</v>
      </c>
      <c r="F198" s="41" t="s">
        <v>114</v>
      </c>
      <c r="G198" s="42" t="s">
        <v>228</v>
      </c>
      <c r="H198" s="43" t="s">
        <v>11</v>
      </c>
      <c r="I198" s="51" t="s">
        <v>349</v>
      </c>
      <c r="J198" s="48" t="s">
        <v>501</v>
      </c>
      <c r="K198" s="41"/>
      <c r="L198" s="89"/>
      <c r="M198" s="48" t="s">
        <v>174</v>
      </c>
      <c r="N198" s="50"/>
      <c r="O198" s="41" t="s">
        <v>508</v>
      </c>
      <c r="P198" s="41"/>
    </row>
    <row r="199" spans="1:16" ht="30" hidden="1" customHeight="1">
      <c r="A199" s="41">
        <v>4</v>
      </c>
      <c r="B199" s="41" t="s">
        <v>338</v>
      </c>
      <c r="C199" s="41" t="s">
        <v>511</v>
      </c>
      <c r="D199" s="41" t="s">
        <v>507</v>
      </c>
      <c r="E199" s="41" t="s">
        <v>508</v>
      </c>
      <c r="F199" s="41" t="s">
        <v>114</v>
      </c>
      <c r="G199" s="42" t="s">
        <v>228</v>
      </c>
      <c r="H199" s="43" t="s">
        <v>11</v>
      </c>
      <c r="I199" s="51" t="s">
        <v>349</v>
      </c>
      <c r="J199" s="48" t="s">
        <v>504</v>
      </c>
      <c r="K199" s="41"/>
      <c r="L199" s="89"/>
      <c r="M199" s="48" t="s">
        <v>174</v>
      </c>
      <c r="N199" s="50"/>
      <c r="O199" s="41" t="s">
        <v>508</v>
      </c>
      <c r="P199" s="41"/>
    </row>
    <row r="200" spans="1:16" ht="30" hidden="1" customHeight="1">
      <c r="A200" s="41">
        <v>1</v>
      </c>
      <c r="B200" s="41" t="s">
        <v>335</v>
      </c>
      <c r="C200" s="41" t="s">
        <v>339</v>
      </c>
      <c r="D200" s="41" t="s">
        <v>507</v>
      </c>
      <c r="E200" s="41" t="s">
        <v>508</v>
      </c>
      <c r="F200" s="41" t="s">
        <v>115</v>
      </c>
      <c r="G200" s="42" t="s">
        <v>229</v>
      </c>
      <c r="H200" s="43" t="s">
        <v>11</v>
      </c>
      <c r="I200" s="51" t="s">
        <v>346</v>
      </c>
      <c r="J200" s="48" t="s">
        <v>356</v>
      </c>
      <c r="K200" s="41"/>
      <c r="L200" s="89"/>
      <c r="M200" s="48" t="s">
        <v>175</v>
      </c>
      <c r="N200" s="50"/>
      <c r="O200" s="41" t="s">
        <v>508</v>
      </c>
      <c r="P200" s="41"/>
    </row>
    <row r="201" spans="1:16" ht="30" hidden="1" customHeight="1">
      <c r="A201" s="41">
        <v>2</v>
      </c>
      <c r="B201" s="41" t="s">
        <v>336</v>
      </c>
      <c r="C201" s="41" t="s">
        <v>509</v>
      </c>
      <c r="D201" s="41" t="s">
        <v>507</v>
      </c>
      <c r="E201" s="41" t="s">
        <v>508</v>
      </c>
      <c r="F201" s="41" t="s">
        <v>115</v>
      </c>
      <c r="G201" s="42" t="s">
        <v>229</v>
      </c>
      <c r="H201" s="43" t="s">
        <v>11</v>
      </c>
      <c r="I201" s="51" t="s">
        <v>346</v>
      </c>
      <c r="J201" s="48" t="s">
        <v>356</v>
      </c>
      <c r="K201" s="41"/>
      <c r="L201" s="89"/>
      <c r="M201" s="48" t="s">
        <v>175</v>
      </c>
      <c r="N201" s="50"/>
      <c r="O201" s="41" t="s">
        <v>508</v>
      </c>
      <c r="P201" s="41"/>
    </row>
    <row r="202" spans="1:16" ht="30" hidden="1" customHeight="1">
      <c r="A202" s="41">
        <v>3</v>
      </c>
      <c r="B202" s="41" t="s">
        <v>337</v>
      </c>
      <c r="C202" s="41" t="s">
        <v>510</v>
      </c>
      <c r="D202" s="41" t="s">
        <v>507</v>
      </c>
      <c r="E202" s="41" t="s">
        <v>508</v>
      </c>
      <c r="F202" s="41" t="s">
        <v>115</v>
      </c>
      <c r="G202" s="42" t="s">
        <v>229</v>
      </c>
      <c r="H202" s="43" t="s">
        <v>11</v>
      </c>
      <c r="I202" s="51" t="s">
        <v>346</v>
      </c>
      <c r="J202" s="48" t="s">
        <v>356</v>
      </c>
      <c r="K202" s="41"/>
      <c r="L202" s="89"/>
      <c r="M202" s="48" t="s">
        <v>175</v>
      </c>
      <c r="N202" s="50"/>
      <c r="O202" s="41" t="s">
        <v>508</v>
      </c>
      <c r="P202" s="41"/>
    </row>
    <row r="203" spans="1:16" ht="30" hidden="1" customHeight="1">
      <c r="A203" s="41">
        <v>4</v>
      </c>
      <c r="B203" s="41" t="s">
        <v>338</v>
      </c>
      <c r="C203" s="41" t="s">
        <v>511</v>
      </c>
      <c r="D203" s="41" t="s">
        <v>507</v>
      </c>
      <c r="E203" s="41" t="s">
        <v>508</v>
      </c>
      <c r="F203" s="41" t="s">
        <v>115</v>
      </c>
      <c r="G203" s="42" t="s">
        <v>229</v>
      </c>
      <c r="H203" s="43" t="s">
        <v>11</v>
      </c>
      <c r="I203" s="51" t="s">
        <v>346</v>
      </c>
      <c r="J203" s="48" t="s">
        <v>356</v>
      </c>
      <c r="K203" s="41"/>
      <c r="L203" s="89"/>
      <c r="M203" s="48" t="s">
        <v>175</v>
      </c>
      <c r="N203" s="50"/>
      <c r="O203" s="41" t="s">
        <v>508</v>
      </c>
      <c r="P203" s="41"/>
    </row>
    <row r="204" spans="1:16" s="194" customFormat="1" ht="30" customHeight="1">
      <c r="A204" s="188">
        <v>1</v>
      </c>
      <c r="B204" s="188" t="s">
        <v>335</v>
      </c>
      <c r="C204" s="188" t="s">
        <v>339</v>
      </c>
      <c r="D204" s="188" t="s">
        <v>507</v>
      </c>
      <c r="E204" s="188" t="s">
        <v>508</v>
      </c>
      <c r="F204" s="188" t="s">
        <v>117</v>
      </c>
      <c r="G204" s="189" t="s">
        <v>230</v>
      </c>
      <c r="H204" s="190" t="s">
        <v>11</v>
      </c>
      <c r="I204" s="190" t="s">
        <v>346</v>
      </c>
      <c r="J204" s="191" t="s">
        <v>357</v>
      </c>
      <c r="K204" s="188"/>
      <c r="L204" s="192"/>
      <c r="M204" s="191" t="s">
        <v>210</v>
      </c>
      <c r="N204" s="189"/>
      <c r="O204" s="188" t="s">
        <v>508</v>
      </c>
      <c r="P204" s="188"/>
    </row>
    <row r="205" spans="1:16" ht="30" hidden="1" customHeight="1">
      <c r="A205" s="41">
        <v>2</v>
      </c>
      <c r="B205" s="41" t="s">
        <v>336</v>
      </c>
      <c r="C205" s="41" t="s">
        <v>509</v>
      </c>
      <c r="D205" s="41" t="s">
        <v>507</v>
      </c>
      <c r="E205" s="41" t="s">
        <v>508</v>
      </c>
      <c r="F205" s="41" t="s">
        <v>117</v>
      </c>
      <c r="G205" s="42" t="s">
        <v>230</v>
      </c>
      <c r="H205" s="43" t="s">
        <v>11</v>
      </c>
      <c r="I205" s="51" t="s">
        <v>349</v>
      </c>
      <c r="J205" s="48" t="s">
        <v>486</v>
      </c>
      <c r="K205" s="41"/>
      <c r="L205" s="89"/>
      <c r="M205" s="48" t="s">
        <v>210</v>
      </c>
      <c r="N205" s="50"/>
      <c r="O205" s="41" t="s">
        <v>508</v>
      </c>
      <c r="P205" s="41"/>
    </row>
    <row r="206" spans="1:16" s="194" customFormat="1" ht="30" customHeight="1">
      <c r="A206" s="188">
        <v>3</v>
      </c>
      <c r="B206" s="188" t="s">
        <v>337</v>
      </c>
      <c r="C206" s="188" t="s">
        <v>510</v>
      </c>
      <c r="D206" s="188" t="s">
        <v>507</v>
      </c>
      <c r="E206" s="188" t="s">
        <v>508</v>
      </c>
      <c r="F206" s="188" t="s">
        <v>117</v>
      </c>
      <c r="G206" s="189" t="s">
        <v>230</v>
      </c>
      <c r="H206" s="190" t="s">
        <v>11</v>
      </c>
      <c r="I206" s="190" t="s">
        <v>346</v>
      </c>
      <c r="J206" s="191" t="s">
        <v>357</v>
      </c>
      <c r="K206" s="188"/>
      <c r="L206" s="192"/>
      <c r="M206" s="191" t="s">
        <v>210</v>
      </c>
      <c r="N206" s="189"/>
      <c r="O206" s="188" t="s">
        <v>508</v>
      </c>
      <c r="P206" s="188"/>
    </row>
    <row r="207" spans="1:16" ht="30" hidden="1" customHeight="1">
      <c r="A207" s="41">
        <v>4</v>
      </c>
      <c r="B207" s="41" t="s">
        <v>338</v>
      </c>
      <c r="C207" s="41" t="s">
        <v>511</v>
      </c>
      <c r="D207" s="41" t="s">
        <v>507</v>
      </c>
      <c r="E207" s="41" t="s">
        <v>508</v>
      </c>
      <c r="F207" s="41" t="s">
        <v>117</v>
      </c>
      <c r="G207" s="42" t="s">
        <v>230</v>
      </c>
      <c r="H207" s="43" t="s">
        <v>11</v>
      </c>
      <c r="I207" s="51" t="s">
        <v>349</v>
      </c>
      <c r="J207" s="48" t="s">
        <v>487</v>
      </c>
      <c r="K207" s="41"/>
      <c r="L207" s="89"/>
      <c r="M207" s="48" t="s">
        <v>210</v>
      </c>
      <c r="N207" s="50"/>
      <c r="O207" s="41" t="s">
        <v>508</v>
      </c>
      <c r="P207" s="41"/>
    </row>
    <row r="208" spans="1:16" ht="30" hidden="1" customHeight="1">
      <c r="A208" s="41">
        <v>1</v>
      </c>
      <c r="B208" s="41" t="s">
        <v>335</v>
      </c>
      <c r="C208" s="41" t="s">
        <v>339</v>
      </c>
      <c r="D208" s="41" t="s">
        <v>507</v>
      </c>
      <c r="E208" s="41" t="s">
        <v>508</v>
      </c>
      <c r="F208" s="41" t="s">
        <v>142</v>
      </c>
      <c r="G208" s="42" t="s">
        <v>66</v>
      </c>
      <c r="H208" s="43" t="s">
        <v>12</v>
      </c>
      <c r="I208" s="51" t="s">
        <v>346</v>
      </c>
      <c r="J208" s="48" t="s">
        <v>358</v>
      </c>
      <c r="K208" s="41"/>
      <c r="L208" s="89"/>
      <c r="M208" s="48" t="s">
        <v>176</v>
      </c>
      <c r="N208" s="50"/>
      <c r="O208" s="41" t="s">
        <v>508</v>
      </c>
      <c r="P208" s="41"/>
    </row>
    <row r="209" spans="1:16" ht="30" hidden="1" customHeight="1">
      <c r="A209" s="41">
        <v>2</v>
      </c>
      <c r="B209" s="41" t="s">
        <v>336</v>
      </c>
      <c r="C209" s="41" t="s">
        <v>509</v>
      </c>
      <c r="D209" s="41" t="s">
        <v>507</v>
      </c>
      <c r="E209" s="41" t="s">
        <v>508</v>
      </c>
      <c r="F209" s="41" t="s">
        <v>142</v>
      </c>
      <c r="G209" s="42" t="s">
        <v>66</v>
      </c>
      <c r="H209" s="43" t="s">
        <v>12</v>
      </c>
      <c r="I209" s="51" t="s">
        <v>346</v>
      </c>
      <c r="J209" s="48" t="s">
        <v>358</v>
      </c>
      <c r="K209" s="41"/>
      <c r="L209" s="89"/>
      <c r="M209" s="48" t="s">
        <v>176</v>
      </c>
      <c r="N209" s="50"/>
      <c r="O209" s="41" t="s">
        <v>508</v>
      </c>
      <c r="P209" s="41"/>
    </row>
    <row r="210" spans="1:16" ht="30" hidden="1" customHeight="1">
      <c r="A210" s="41">
        <v>3</v>
      </c>
      <c r="B210" s="41" t="s">
        <v>337</v>
      </c>
      <c r="C210" s="41" t="s">
        <v>510</v>
      </c>
      <c r="D210" s="41" t="s">
        <v>507</v>
      </c>
      <c r="E210" s="41" t="s">
        <v>508</v>
      </c>
      <c r="F210" s="41" t="s">
        <v>142</v>
      </c>
      <c r="G210" s="42" t="s">
        <v>66</v>
      </c>
      <c r="H210" s="43" t="s">
        <v>12</v>
      </c>
      <c r="I210" s="51" t="s">
        <v>346</v>
      </c>
      <c r="J210" s="48" t="s">
        <v>358</v>
      </c>
      <c r="K210" s="41"/>
      <c r="L210" s="89"/>
      <c r="M210" s="48" t="s">
        <v>176</v>
      </c>
      <c r="N210" s="50"/>
      <c r="O210" s="41" t="s">
        <v>508</v>
      </c>
      <c r="P210" s="41"/>
    </row>
    <row r="211" spans="1:16" ht="30" hidden="1" customHeight="1">
      <c r="A211" s="41">
        <v>4</v>
      </c>
      <c r="B211" s="41" t="s">
        <v>338</v>
      </c>
      <c r="C211" s="41" t="s">
        <v>511</v>
      </c>
      <c r="D211" s="41" t="s">
        <v>507</v>
      </c>
      <c r="E211" s="41" t="s">
        <v>508</v>
      </c>
      <c r="F211" s="41" t="s">
        <v>142</v>
      </c>
      <c r="G211" s="42" t="s">
        <v>66</v>
      </c>
      <c r="H211" s="43" t="s">
        <v>12</v>
      </c>
      <c r="I211" s="51" t="s">
        <v>346</v>
      </c>
      <c r="J211" s="48" t="s">
        <v>358</v>
      </c>
      <c r="K211" s="41"/>
      <c r="L211" s="89"/>
      <c r="M211" s="48" t="s">
        <v>176</v>
      </c>
      <c r="N211" s="50"/>
      <c r="O211" s="41" t="s">
        <v>508</v>
      </c>
      <c r="P211" s="41"/>
    </row>
    <row r="212" spans="1:16" ht="30" hidden="1" customHeight="1">
      <c r="A212" s="41">
        <v>1</v>
      </c>
      <c r="B212" s="41" t="s">
        <v>335</v>
      </c>
      <c r="C212" s="41" t="s">
        <v>339</v>
      </c>
      <c r="D212" s="41" t="s">
        <v>507</v>
      </c>
      <c r="E212" s="41" t="s">
        <v>508</v>
      </c>
      <c r="F212" s="41" t="s">
        <v>143</v>
      </c>
      <c r="G212" s="42" t="s">
        <v>231</v>
      </c>
      <c r="H212" s="43" t="s">
        <v>11</v>
      </c>
      <c r="I212" s="51" t="s">
        <v>346</v>
      </c>
      <c r="J212" s="48" t="s">
        <v>359</v>
      </c>
      <c r="K212" s="41"/>
      <c r="L212" s="89"/>
      <c r="M212" s="48" t="s">
        <v>264</v>
      </c>
      <c r="N212" s="50"/>
      <c r="O212" s="41" t="s">
        <v>508</v>
      </c>
      <c r="P212" s="41"/>
    </row>
    <row r="213" spans="1:16" ht="30" hidden="1" customHeight="1">
      <c r="A213" s="41">
        <v>2</v>
      </c>
      <c r="B213" s="41" t="s">
        <v>336</v>
      </c>
      <c r="C213" s="41" t="s">
        <v>509</v>
      </c>
      <c r="D213" s="41" t="s">
        <v>507</v>
      </c>
      <c r="E213" s="41" t="s">
        <v>508</v>
      </c>
      <c r="F213" s="41" t="s">
        <v>143</v>
      </c>
      <c r="G213" s="42" t="s">
        <v>231</v>
      </c>
      <c r="H213" s="43" t="s">
        <v>11</v>
      </c>
      <c r="I213" s="51" t="s">
        <v>346</v>
      </c>
      <c r="J213" s="48" t="s">
        <v>359</v>
      </c>
      <c r="K213" s="41"/>
      <c r="L213" s="89"/>
      <c r="M213" s="48" t="s">
        <v>264</v>
      </c>
      <c r="N213" s="50"/>
      <c r="O213" s="41" t="s">
        <v>508</v>
      </c>
      <c r="P213" s="41"/>
    </row>
    <row r="214" spans="1:16" ht="30" hidden="1" customHeight="1">
      <c r="A214" s="41">
        <v>3</v>
      </c>
      <c r="B214" s="41" t="s">
        <v>337</v>
      </c>
      <c r="C214" s="41" t="s">
        <v>510</v>
      </c>
      <c r="D214" s="41" t="s">
        <v>507</v>
      </c>
      <c r="E214" s="41" t="s">
        <v>508</v>
      </c>
      <c r="F214" s="41" t="s">
        <v>143</v>
      </c>
      <c r="G214" s="42" t="s">
        <v>231</v>
      </c>
      <c r="H214" s="43" t="s">
        <v>11</v>
      </c>
      <c r="I214" s="51" t="s">
        <v>346</v>
      </c>
      <c r="J214" s="48" t="s">
        <v>359</v>
      </c>
      <c r="K214" s="41"/>
      <c r="L214" s="89"/>
      <c r="M214" s="48" t="s">
        <v>264</v>
      </c>
      <c r="N214" s="50"/>
      <c r="O214" s="41" t="s">
        <v>508</v>
      </c>
      <c r="P214" s="41"/>
    </row>
    <row r="215" spans="1:16" ht="30" hidden="1" customHeight="1">
      <c r="A215" s="41">
        <v>4</v>
      </c>
      <c r="B215" s="41" t="s">
        <v>338</v>
      </c>
      <c r="C215" s="41" t="s">
        <v>511</v>
      </c>
      <c r="D215" s="41" t="s">
        <v>507</v>
      </c>
      <c r="E215" s="41" t="s">
        <v>508</v>
      </c>
      <c r="F215" s="41" t="s">
        <v>143</v>
      </c>
      <c r="G215" s="42" t="s">
        <v>231</v>
      </c>
      <c r="H215" s="43" t="s">
        <v>11</v>
      </c>
      <c r="I215" s="51" t="s">
        <v>346</v>
      </c>
      <c r="J215" s="48" t="s">
        <v>359</v>
      </c>
      <c r="K215" s="41"/>
      <c r="L215" s="89"/>
      <c r="M215" s="48" t="s">
        <v>264</v>
      </c>
      <c r="N215" s="50"/>
      <c r="O215" s="41" t="s">
        <v>508</v>
      </c>
      <c r="P215" s="41"/>
    </row>
    <row r="216" spans="1:16" ht="30" hidden="1" customHeight="1">
      <c r="A216" s="41">
        <v>1</v>
      </c>
      <c r="B216" s="41" t="s">
        <v>335</v>
      </c>
      <c r="C216" s="41" t="s">
        <v>339</v>
      </c>
      <c r="D216" s="41" t="s">
        <v>507</v>
      </c>
      <c r="E216" s="41" t="s">
        <v>508</v>
      </c>
      <c r="F216" s="41" t="s">
        <v>144</v>
      </c>
      <c r="G216" s="42" t="s">
        <v>141</v>
      </c>
      <c r="H216" s="43" t="s">
        <v>11</v>
      </c>
      <c r="I216" s="51" t="s">
        <v>346</v>
      </c>
      <c r="J216" s="48" t="s">
        <v>360</v>
      </c>
      <c r="K216" s="41"/>
      <c r="L216" s="89"/>
      <c r="M216" s="48" t="s">
        <v>177</v>
      </c>
      <c r="N216" s="50"/>
      <c r="O216" s="41" t="s">
        <v>508</v>
      </c>
      <c r="P216" s="41"/>
    </row>
    <row r="217" spans="1:16" ht="30" hidden="1" customHeight="1">
      <c r="A217" s="41">
        <v>2</v>
      </c>
      <c r="B217" s="41" t="s">
        <v>336</v>
      </c>
      <c r="C217" s="41" t="s">
        <v>509</v>
      </c>
      <c r="D217" s="41" t="s">
        <v>507</v>
      </c>
      <c r="E217" s="41" t="s">
        <v>508</v>
      </c>
      <c r="F217" s="41" t="s">
        <v>144</v>
      </c>
      <c r="G217" s="42" t="s">
        <v>141</v>
      </c>
      <c r="H217" s="43" t="s">
        <v>11</v>
      </c>
      <c r="I217" s="51" t="s">
        <v>346</v>
      </c>
      <c r="J217" s="48" t="s">
        <v>360</v>
      </c>
      <c r="K217" s="41"/>
      <c r="L217" s="89"/>
      <c r="M217" s="48" t="s">
        <v>177</v>
      </c>
      <c r="N217" s="50"/>
      <c r="O217" s="41" t="s">
        <v>508</v>
      </c>
      <c r="P217" s="41"/>
    </row>
    <row r="218" spans="1:16" ht="30" hidden="1" customHeight="1">
      <c r="A218" s="41">
        <v>3</v>
      </c>
      <c r="B218" s="41" t="s">
        <v>337</v>
      </c>
      <c r="C218" s="41" t="s">
        <v>510</v>
      </c>
      <c r="D218" s="41" t="s">
        <v>507</v>
      </c>
      <c r="E218" s="41" t="s">
        <v>508</v>
      </c>
      <c r="F218" s="41" t="s">
        <v>144</v>
      </c>
      <c r="G218" s="42" t="s">
        <v>141</v>
      </c>
      <c r="H218" s="43" t="s">
        <v>11</v>
      </c>
      <c r="I218" s="51" t="s">
        <v>346</v>
      </c>
      <c r="J218" s="48" t="s">
        <v>360</v>
      </c>
      <c r="K218" s="41"/>
      <c r="L218" s="89"/>
      <c r="M218" s="48" t="s">
        <v>177</v>
      </c>
      <c r="N218" s="50"/>
      <c r="O218" s="41" t="s">
        <v>508</v>
      </c>
      <c r="P218" s="41"/>
    </row>
    <row r="219" spans="1:16" ht="30" hidden="1" customHeight="1">
      <c r="A219" s="41">
        <v>4</v>
      </c>
      <c r="B219" s="41" t="s">
        <v>338</v>
      </c>
      <c r="C219" s="41" t="s">
        <v>511</v>
      </c>
      <c r="D219" s="41" t="s">
        <v>507</v>
      </c>
      <c r="E219" s="41" t="s">
        <v>508</v>
      </c>
      <c r="F219" s="41" t="s">
        <v>144</v>
      </c>
      <c r="G219" s="42" t="s">
        <v>141</v>
      </c>
      <c r="H219" s="43" t="s">
        <v>11</v>
      </c>
      <c r="I219" s="51" t="s">
        <v>346</v>
      </c>
      <c r="J219" s="48" t="s">
        <v>360</v>
      </c>
      <c r="K219" s="41"/>
      <c r="L219" s="89"/>
      <c r="M219" s="48" t="s">
        <v>177</v>
      </c>
      <c r="N219" s="50"/>
      <c r="O219" s="41" t="s">
        <v>508</v>
      </c>
      <c r="P219" s="41"/>
    </row>
    <row r="220" spans="1:16" ht="30" hidden="1" customHeight="1">
      <c r="A220" s="41">
        <v>1</v>
      </c>
      <c r="B220" s="41" t="s">
        <v>335</v>
      </c>
      <c r="C220" s="41" t="s">
        <v>339</v>
      </c>
      <c r="D220" s="41" t="s">
        <v>507</v>
      </c>
      <c r="E220" s="41" t="s">
        <v>508</v>
      </c>
      <c r="F220" s="41" t="s">
        <v>283</v>
      </c>
      <c r="G220" s="42" t="s">
        <v>233</v>
      </c>
      <c r="H220" s="43" t="s">
        <v>11</v>
      </c>
      <c r="I220" s="51" t="s">
        <v>346</v>
      </c>
      <c r="J220" s="48" t="s">
        <v>375</v>
      </c>
      <c r="K220" s="41"/>
      <c r="L220" s="89"/>
      <c r="M220" s="48" t="s">
        <v>212</v>
      </c>
      <c r="N220" s="50"/>
      <c r="O220" s="41" t="s">
        <v>508</v>
      </c>
      <c r="P220" s="41"/>
    </row>
    <row r="221" spans="1:16" ht="30" hidden="1" customHeight="1">
      <c r="A221" s="41">
        <v>2</v>
      </c>
      <c r="B221" s="41" t="s">
        <v>336</v>
      </c>
      <c r="C221" s="41" t="s">
        <v>509</v>
      </c>
      <c r="D221" s="41" t="s">
        <v>507</v>
      </c>
      <c r="E221" s="41" t="s">
        <v>508</v>
      </c>
      <c r="F221" s="41" t="s">
        <v>283</v>
      </c>
      <c r="G221" s="42" t="s">
        <v>233</v>
      </c>
      <c r="H221" s="43" t="s">
        <v>11</v>
      </c>
      <c r="I221" s="51" t="s">
        <v>346</v>
      </c>
      <c r="J221" s="48" t="s">
        <v>375</v>
      </c>
      <c r="K221" s="41"/>
      <c r="L221" s="89"/>
      <c r="M221" s="48" t="s">
        <v>212</v>
      </c>
      <c r="N221" s="50"/>
      <c r="O221" s="41" t="s">
        <v>508</v>
      </c>
      <c r="P221" s="41"/>
    </row>
    <row r="222" spans="1:16" ht="30" hidden="1" customHeight="1">
      <c r="A222" s="41">
        <v>3</v>
      </c>
      <c r="B222" s="41" t="s">
        <v>337</v>
      </c>
      <c r="C222" s="41" t="s">
        <v>510</v>
      </c>
      <c r="D222" s="41" t="s">
        <v>507</v>
      </c>
      <c r="E222" s="41" t="s">
        <v>508</v>
      </c>
      <c r="F222" s="41" t="s">
        <v>283</v>
      </c>
      <c r="G222" s="42" t="s">
        <v>233</v>
      </c>
      <c r="H222" s="43" t="s">
        <v>11</v>
      </c>
      <c r="I222" s="51" t="s">
        <v>346</v>
      </c>
      <c r="J222" s="48" t="s">
        <v>442</v>
      </c>
      <c r="K222" s="41"/>
      <c r="L222" s="89"/>
      <c r="M222" s="48" t="s">
        <v>212</v>
      </c>
      <c r="N222" s="50"/>
      <c r="O222" s="41" t="s">
        <v>508</v>
      </c>
      <c r="P222" s="41"/>
    </row>
    <row r="223" spans="1:16" ht="30" hidden="1" customHeight="1">
      <c r="A223" s="41">
        <v>4</v>
      </c>
      <c r="B223" s="41" t="s">
        <v>338</v>
      </c>
      <c r="C223" s="41" t="s">
        <v>511</v>
      </c>
      <c r="D223" s="41" t="s">
        <v>507</v>
      </c>
      <c r="E223" s="41" t="s">
        <v>508</v>
      </c>
      <c r="F223" s="41" t="s">
        <v>283</v>
      </c>
      <c r="G223" s="42" t="s">
        <v>233</v>
      </c>
      <c r="H223" s="43" t="s">
        <v>11</v>
      </c>
      <c r="I223" s="51" t="s">
        <v>346</v>
      </c>
      <c r="J223" s="48" t="s">
        <v>375</v>
      </c>
      <c r="K223" s="41"/>
      <c r="L223" s="89"/>
      <c r="M223" s="48" t="s">
        <v>212</v>
      </c>
      <c r="N223" s="50"/>
      <c r="O223" s="41" t="s">
        <v>508</v>
      </c>
      <c r="P223" s="41"/>
    </row>
    <row r="224" spans="1:16" ht="30" hidden="1" customHeight="1">
      <c r="A224" s="41">
        <v>1</v>
      </c>
      <c r="B224" s="41" t="s">
        <v>335</v>
      </c>
      <c r="C224" s="41" t="s">
        <v>339</v>
      </c>
      <c r="D224" s="41" t="s">
        <v>507</v>
      </c>
      <c r="E224" s="41" t="s">
        <v>508</v>
      </c>
      <c r="F224" s="41" t="s">
        <v>145</v>
      </c>
      <c r="G224" s="42" t="s">
        <v>92</v>
      </c>
      <c r="H224" s="43" t="s">
        <v>12</v>
      </c>
      <c r="I224" s="51" t="s">
        <v>349</v>
      </c>
      <c r="J224" s="48" t="s">
        <v>481</v>
      </c>
      <c r="K224" s="41"/>
      <c r="L224" s="89"/>
      <c r="M224" s="48" t="s">
        <v>271</v>
      </c>
      <c r="N224" s="50"/>
      <c r="O224" s="41" t="s">
        <v>508</v>
      </c>
      <c r="P224" s="41"/>
    </row>
    <row r="225" spans="1:16" ht="30" hidden="1" customHeight="1">
      <c r="A225" s="41">
        <v>2</v>
      </c>
      <c r="B225" s="41" t="s">
        <v>336</v>
      </c>
      <c r="C225" s="41" t="s">
        <v>509</v>
      </c>
      <c r="D225" s="41" t="s">
        <v>507</v>
      </c>
      <c r="E225" s="41" t="s">
        <v>508</v>
      </c>
      <c r="F225" s="41" t="s">
        <v>145</v>
      </c>
      <c r="G225" s="42" t="s">
        <v>92</v>
      </c>
      <c r="H225" s="43" t="s">
        <v>12</v>
      </c>
      <c r="I225" s="51" t="s">
        <v>349</v>
      </c>
      <c r="J225" s="48" t="s">
        <v>482</v>
      </c>
      <c r="K225" s="41"/>
      <c r="L225" s="89"/>
      <c r="M225" s="48" t="s">
        <v>271</v>
      </c>
      <c r="N225" s="50"/>
      <c r="O225" s="41" t="s">
        <v>508</v>
      </c>
      <c r="P225" s="41"/>
    </row>
    <row r="226" spans="1:16" ht="30" hidden="1" customHeight="1">
      <c r="A226" s="41">
        <v>3</v>
      </c>
      <c r="B226" s="41" t="s">
        <v>337</v>
      </c>
      <c r="C226" s="41" t="s">
        <v>510</v>
      </c>
      <c r="D226" s="41" t="s">
        <v>507</v>
      </c>
      <c r="E226" s="41" t="s">
        <v>508</v>
      </c>
      <c r="F226" s="41" t="s">
        <v>145</v>
      </c>
      <c r="G226" s="42" t="s">
        <v>92</v>
      </c>
      <c r="H226" s="43" t="s">
        <v>12</v>
      </c>
      <c r="I226" s="51" t="s">
        <v>349</v>
      </c>
      <c r="J226" s="48" t="s">
        <v>483</v>
      </c>
      <c r="K226" s="41"/>
      <c r="L226" s="89"/>
      <c r="M226" s="48" t="s">
        <v>271</v>
      </c>
      <c r="N226" s="50"/>
      <c r="O226" s="41" t="s">
        <v>508</v>
      </c>
      <c r="P226" s="41"/>
    </row>
    <row r="227" spans="1:16" ht="30" hidden="1" customHeight="1">
      <c r="A227" s="41">
        <v>4</v>
      </c>
      <c r="B227" s="41" t="s">
        <v>338</v>
      </c>
      <c r="C227" s="41" t="s">
        <v>511</v>
      </c>
      <c r="D227" s="41" t="s">
        <v>507</v>
      </c>
      <c r="E227" s="41" t="s">
        <v>508</v>
      </c>
      <c r="F227" s="41" t="s">
        <v>145</v>
      </c>
      <c r="G227" s="42" t="s">
        <v>92</v>
      </c>
      <c r="H227" s="43" t="s">
        <v>12</v>
      </c>
      <c r="I227" s="51" t="s">
        <v>349</v>
      </c>
      <c r="J227" s="48" t="s">
        <v>484</v>
      </c>
      <c r="K227" s="41"/>
      <c r="L227" s="89"/>
      <c r="M227" s="48" t="s">
        <v>271</v>
      </c>
      <c r="N227" s="50"/>
      <c r="O227" s="41" t="s">
        <v>508</v>
      </c>
      <c r="P227" s="41"/>
    </row>
    <row r="228" spans="1:16" ht="30" hidden="1" customHeight="1">
      <c r="A228" s="41">
        <v>1</v>
      </c>
      <c r="B228" s="41" t="s">
        <v>335</v>
      </c>
      <c r="C228" s="41" t="s">
        <v>339</v>
      </c>
      <c r="D228" s="41" t="s">
        <v>507</v>
      </c>
      <c r="E228" s="41" t="s">
        <v>508</v>
      </c>
      <c r="F228" s="41" t="s">
        <v>146</v>
      </c>
      <c r="G228" s="42" t="s">
        <v>234</v>
      </c>
      <c r="H228" s="43" t="s">
        <v>12</v>
      </c>
      <c r="I228" s="51" t="s">
        <v>346</v>
      </c>
      <c r="J228" s="48" t="s">
        <v>376</v>
      </c>
      <c r="K228" s="41"/>
      <c r="L228" s="89"/>
      <c r="M228" s="48" t="s">
        <v>213</v>
      </c>
      <c r="N228" s="50"/>
      <c r="O228" s="41" t="s">
        <v>508</v>
      </c>
      <c r="P228" s="41"/>
    </row>
    <row r="229" spans="1:16" ht="30" hidden="1" customHeight="1">
      <c r="A229" s="41">
        <v>2</v>
      </c>
      <c r="B229" s="41" t="s">
        <v>336</v>
      </c>
      <c r="C229" s="41" t="s">
        <v>509</v>
      </c>
      <c r="D229" s="41" t="s">
        <v>507</v>
      </c>
      <c r="E229" s="41" t="s">
        <v>508</v>
      </c>
      <c r="F229" s="41" t="s">
        <v>146</v>
      </c>
      <c r="G229" s="42" t="s">
        <v>234</v>
      </c>
      <c r="H229" s="43" t="s">
        <v>12</v>
      </c>
      <c r="I229" s="51" t="s">
        <v>346</v>
      </c>
      <c r="J229" s="48" t="s">
        <v>416</v>
      </c>
      <c r="K229" s="41"/>
      <c r="L229" s="89"/>
      <c r="M229" s="48" t="s">
        <v>213</v>
      </c>
      <c r="N229" s="50"/>
      <c r="O229" s="41" t="s">
        <v>508</v>
      </c>
      <c r="P229" s="41"/>
    </row>
    <row r="230" spans="1:16" ht="30" hidden="1" customHeight="1">
      <c r="A230" s="41">
        <v>3</v>
      </c>
      <c r="B230" s="41" t="s">
        <v>337</v>
      </c>
      <c r="C230" s="41" t="s">
        <v>510</v>
      </c>
      <c r="D230" s="41" t="s">
        <v>507</v>
      </c>
      <c r="E230" s="41" t="s">
        <v>508</v>
      </c>
      <c r="F230" s="41" t="s">
        <v>146</v>
      </c>
      <c r="G230" s="42" t="s">
        <v>234</v>
      </c>
      <c r="H230" s="43" t="s">
        <v>12</v>
      </c>
      <c r="I230" s="51" t="s">
        <v>346</v>
      </c>
      <c r="J230" s="48" t="s">
        <v>443</v>
      </c>
      <c r="K230" s="41"/>
      <c r="L230" s="89"/>
      <c r="M230" s="48" t="s">
        <v>213</v>
      </c>
      <c r="N230" s="50"/>
      <c r="O230" s="41" t="s">
        <v>508</v>
      </c>
      <c r="P230" s="41"/>
    </row>
    <row r="231" spans="1:16" ht="30" hidden="1" customHeight="1">
      <c r="A231" s="41">
        <v>4</v>
      </c>
      <c r="B231" s="41" t="s">
        <v>338</v>
      </c>
      <c r="C231" s="41" t="s">
        <v>511</v>
      </c>
      <c r="D231" s="41" t="s">
        <v>507</v>
      </c>
      <c r="E231" s="41" t="s">
        <v>508</v>
      </c>
      <c r="F231" s="41" t="s">
        <v>146</v>
      </c>
      <c r="G231" s="42" t="s">
        <v>234</v>
      </c>
      <c r="H231" s="43" t="s">
        <v>12</v>
      </c>
      <c r="I231" s="51" t="s">
        <v>346</v>
      </c>
      <c r="J231" s="48" t="s">
        <v>461</v>
      </c>
      <c r="K231" s="41"/>
      <c r="L231" s="89"/>
      <c r="M231" s="48" t="s">
        <v>213</v>
      </c>
      <c r="N231" s="50"/>
      <c r="O231" s="41" t="s">
        <v>508</v>
      </c>
      <c r="P231" s="41"/>
    </row>
    <row r="232" spans="1:16" ht="30" hidden="1" customHeight="1">
      <c r="A232" s="41">
        <v>1</v>
      </c>
      <c r="B232" s="41" t="s">
        <v>335</v>
      </c>
      <c r="C232" s="41" t="s">
        <v>339</v>
      </c>
      <c r="D232" s="41" t="s">
        <v>507</v>
      </c>
      <c r="E232" s="41" t="s">
        <v>508</v>
      </c>
      <c r="F232" s="41" t="s">
        <v>147</v>
      </c>
      <c r="G232" s="42" t="s">
        <v>157</v>
      </c>
      <c r="H232" s="43" t="s">
        <v>12</v>
      </c>
      <c r="I232" s="51" t="s">
        <v>346</v>
      </c>
      <c r="J232" s="48" t="s">
        <v>377</v>
      </c>
      <c r="K232" s="41"/>
      <c r="L232" s="89"/>
      <c r="M232" s="48" t="s">
        <v>186</v>
      </c>
      <c r="N232" s="50"/>
      <c r="O232" s="41" t="s">
        <v>508</v>
      </c>
      <c r="P232" s="41"/>
    </row>
    <row r="233" spans="1:16" ht="30" hidden="1" customHeight="1">
      <c r="A233" s="41">
        <v>2</v>
      </c>
      <c r="B233" s="41" t="s">
        <v>336</v>
      </c>
      <c r="C233" s="41" t="s">
        <v>509</v>
      </c>
      <c r="D233" s="41" t="s">
        <v>507</v>
      </c>
      <c r="E233" s="41" t="s">
        <v>508</v>
      </c>
      <c r="F233" s="41" t="s">
        <v>147</v>
      </c>
      <c r="G233" s="42" t="s">
        <v>157</v>
      </c>
      <c r="H233" s="43" t="s">
        <v>12</v>
      </c>
      <c r="I233" s="51" t="s">
        <v>346</v>
      </c>
      <c r="J233" s="48" t="s">
        <v>377</v>
      </c>
      <c r="K233" s="41"/>
      <c r="L233" s="89"/>
      <c r="M233" s="48" t="s">
        <v>186</v>
      </c>
      <c r="N233" s="50"/>
      <c r="O233" s="41" t="s">
        <v>508</v>
      </c>
      <c r="P233" s="41"/>
    </row>
    <row r="234" spans="1:16" ht="30" hidden="1" customHeight="1">
      <c r="A234" s="41">
        <v>3</v>
      </c>
      <c r="B234" s="41" t="s">
        <v>337</v>
      </c>
      <c r="C234" s="41" t="s">
        <v>510</v>
      </c>
      <c r="D234" s="41" t="s">
        <v>507</v>
      </c>
      <c r="E234" s="41" t="s">
        <v>508</v>
      </c>
      <c r="F234" s="41" t="s">
        <v>147</v>
      </c>
      <c r="G234" s="42" t="s">
        <v>157</v>
      </c>
      <c r="H234" s="43" t="s">
        <v>12</v>
      </c>
      <c r="I234" s="51" t="s">
        <v>346</v>
      </c>
      <c r="J234" s="48" t="s">
        <v>377</v>
      </c>
      <c r="K234" s="41"/>
      <c r="L234" s="89"/>
      <c r="M234" s="48" t="s">
        <v>186</v>
      </c>
      <c r="N234" s="50"/>
      <c r="O234" s="41" t="s">
        <v>508</v>
      </c>
      <c r="P234" s="41"/>
    </row>
    <row r="235" spans="1:16" ht="30" hidden="1" customHeight="1">
      <c r="A235" s="41">
        <v>4</v>
      </c>
      <c r="B235" s="41" t="s">
        <v>338</v>
      </c>
      <c r="C235" s="41" t="s">
        <v>511</v>
      </c>
      <c r="D235" s="41" t="s">
        <v>507</v>
      </c>
      <c r="E235" s="41" t="s">
        <v>508</v>
      </c>
      <c r="F235" s="41" t="s">
        <v>147</v>
      </c>
      <c r="G235" s="42" t="s">
        <v>157</v>
      </c>
      <c r="H235" s="43" t="s">
        <v>12</v>
      </c>
      <c r="I235" s="51" t="s">
        <v>346</v>
      </c>
      <c r="J235" s="48" t="s">
        <v>377</v>
      </c>
      <c r="K235" s="41"/>
      <c r="L235" s="89"/>
      <c r="M235" s="48" t="s">
        <v>186</v>
      </c>
      <c r="N235" s="50"/>
      <c r="O235" s="41" t="s">
        <v>508</v>
      </c>
      <c r="P235" s="41"/>
    </row>
    <row r="236" spans="1:16" ht="30" hidden="1" customHeight="1">
      <c r="A236" s="41">
        <v>1</v>
      </c>
      <c r="B236" s="41" t="s">
        <v>335</v>
      </c>
      <c r="C236" s="41" t="s">
        <v>339</v>
      </c>
      <c r="D236" s="41" t="s">
        <v>507</v>
      </c>
      <c r="E236" s="41" t="s">
        <v>508</v>
      </c>
      <c r="F236" s="41" t="s">
        <v>119</v>
      </c>
      <c r="G236" s="42" t="s">
        <v>235</v>
      </c>
      <c r="H236" s="43" t="s">
        <v>11</v>
      </c>
      <c r="I236" s="51" t="s">
        <v>349</v>
      </c>
      <c r="J236" s="48" t="s">
        <v>493</v>
      </c>
      <c r="K236" s="41"/>
      <c r="L236" s="89"/>
      <c r="M236" s="48" t="s">
        <v>214</v>
      </c>
      <c r="N236" s="50"/>
      <c r="O236" s="41" t="s">
        <v>508</v>
      </c>
      <c r="P236" s="41"/>
    </row>
    <row r="237" spans="1:16" ht="30" hidden="1" customHeight="1">
      <c r="A237" s="41">
        <v>2</v>
      </c>
      <c r="B237" s="41" t="s">
        <v>336</v>
      </c>
      <c r="C237" s="41" t="s">
        <v>509</v>
      </c>
      <c r="D237" s="41" t="s">
        <v>507</v>
      </c>
      <c r="E237" s="41" t="s">
        <v>508</v>
      </c>
      <c r="F237" s="41" t="s">
        <v>119</v>
      </c>
      <c r="G237" s="42" t="s">
        <v>235</v>
      </c>
      <c r="H237" s="43" t="s">
        <v>11</v>
      </c>
      <c r="I237" s="51" t="s">
        <v>349</v>
      </c>
      <c r="J237" s="48" t="s">
        <v>499</v>
      </c>
      <c r="K237" s="41"/>
      <c r="L237" s="89"/>
      <c r="M237" s="48" t="s">
        <v>214</v>
      </c>
      <c r="N237" s="50"/>
      <c r="O237" s="41" t="s">
        <v>508</v>
      </c>
      <c r="P237" s="41"/>
    </row>
    <row r="238" spans="1:16" ht="30" hidden="1" customHeight="1">
      <c r="A238" s="41">
        <v>3</v>
      </c>
      <c r="B238" s="41" t="s">
        <v>337</v>
      </c>
      <c r="C238" s="41" t="s">
        <v>510</v>
      </c>
      <c r="D238" s="41" t="s">
        <v>507</v>
      </c>
      <c r="E238" s="41" t="s">
        <v>508</v>
      </c>
      <c r="F238" s="41" t="s">
        <v>119</v>
      </c>
      <c r="G238" s="42" t="s">
        <v>235</v>
      </c>
      <c r="H238" s="43" t="s">
        <v>11</v>
      </c>
      <c r="I238" s="51" t="s">
        <v>349</v>
      </c>
      <c r="J238" s="48" t="s">
        <v>502</v>
      </c>
      <c r="K238" s="41"/>
      <c r="L238" s="89"/>
      <c r="M238" s="48" t="s">
        <v>214</v>
      </c>
      <c r="N238" s="50"/>
      <c r="O238" s="41" t="s">
        <v>508</v>
      </c>
      <c r="P238" s="41"/>
    </row>
    <row r="239" spans="1:16" ht="30" hidden="1" customHeight="1">
      <c r="A239" s="41">
        <v>4</v>
      </c>
      <c r="B239" s="41" t="s">
        <v>338</v>
      </c>
      <c r="C239" s="41" t="s">
        <v>511</v>
      </c>
      <c r="D239" s="41" t="s">
        <v>507</v>
      </c>
      <c r="E239" s="41" t="s">
        <v>508</v>
      </c>
      <c r="F239" s="41" t="s">
        <v>119</v>
      </c>
      <c r="G239" s="42" t="s">
        <v>235</v>
      </c>
      <c r="H239" s="43" t="s">
        <v>11</v>
      </c>
      <c r="I239" s="51" t="s">
        <v>349</v>
      </c>
      <c r="J239" s="48" t="s">
        <v>505</v>
      </c>
      <c r="K239" s="41"/>
      <c r="L239" s="89"/>
      <c r="M239" s="48" t="s">
        <v>214</v>
      </c>
      <c r="N239" s="50"/>
      <c r="O239" s="41" t="s">
        <v>508</v>
      </c>
      <c r="P239" s="41"/>
    </row>
    <row r="240" spans="1:16" ht="30" hidden="1" customHeight="1">
      <c r="A240" s="41">
        <v>1</v>
      </c>
      <c r="B240" s="41" t="s">
        <v>335</v>
      </c>
      <c r="C240" s="41" t="s">
        <v>339</v>
      </c>
      <c r="D240" s="41" t="s">
        <v>507</v>
      </c>
      <c r="E240" s="41" t="s">
        <v>508</v>
      </c>
      <c r="F240" s="41" t="s">
        <v>285</v>
      </c>
      <c r="G240" s="42" t="s">
        <v>120</v>
      </c>
      <c r="H240" s="43" t="s">
        <v>12</v>
      </c>
      <c r="I240" s="51" t="s">
        <v>346</v>
      </c>
      <c r="J240" s="48" t="s">
        <v>393</v>
      </c>
      <c r="K240" s="41"/>
      <c r="L240" s="89"/>
      <c r="M240" s="48" t="s">
        <v>277</v>
      </c>
      <c r="N240" s="50"/>
      <c r="O240" s="41" t="s">
        <v>508</v>
      </c>
      <c r="P240" s="41"/>
    </row>
    <row r="241" spans="1:16" ht="30" hidden="1" customHeight="1">
      <c r="A241" s="41">
        <v>2</v>
      </c>
      <c r="B241" s="41" t="s">
        <v>336</v>
      </c>
      <c r="C241" s="41" t="s">
        <v>509</v>
      </c>
      <c r="D241" s="41" t="s">
        <v>507</v>
      </c>
      <c r="E241" s="41" t="s">
        <v>508</v>
      </c>
      <c r="F241" s="41" t="s">
        <v>285</v>
      </c>
      <c r="G241" s="42" t="s">
        <v>120</v>
      </c>
      <c r="H241" s="43" t="s">
        <v>12</v>
      </c>
      <c r="I241" s="51" t="s">
        <v>346</v>
      </c>
      <c r="J241" s="48" t="s">
        <v>428</v>
      </c>
      <c r="K241" s="41"/>
      <c r="L241" s="89"/>
      <c r="M241" s="48" t="s">
        <v>277</v>
      </c>
      <c r="N241" s="50"/>
      <c r="O241" s="41" t="s">
        <v>508</v>
      </c>
      <c r="P241" s="41"/>
    </row>
    <row r="242" spans="1:16" ht="30" hidden="1" customHeight="1">
      <c r="A242" s="41">
        <v>3</v>
      </c>
      <c r="B242" s="41" t="s">
        <v>337</v>
      </c>
      <c r="C242" s="41" t="s">
        <v>510</v>
      </c>
      <c r="D242" s="41" t="s">
        <v>507</v>
      </c>
      <c r="E242" s="41" t="s">
        <v>508</v>
      </c>
      <c r="F242" s="41" t="s">
        <v>285</v>
      </c>
      <c r="G242" s="42" t="s">
        <v>120</v>
      </c>
      <c r="H242" s="43" t="s">
        <v>12</v>
      </c>
      <c r="I242" s="51" t="s">
        <v>346</v>
      </c>
      <c r="J242" s="48" t="s">
        <v>449</v>
      </c>
      <c r="K242" s="41"/>
      <c r="L242" s="89"/>
      <c r="M242" s="48" t="s">
        <v>277</v>
      </c>
      <c r="N242" s="50"/>
      <c r="O242" s="41" t="s">
        <v>508</v>
      </c>
      <c r="P242" s="41"/>
    </row>
    <row r="243" spans="1:16" ht="30" hidden="1" customHeight="1">
      <c r="A243" s="41">
        <v>4</v>
      </c>
      <c r="B243" s="41" t="s">
        <v>338</v>
      </c>
      <c r="C243" s="41" t="s">
        <v>511</v>
      </c>
      <c r="D243" s="41" t="s">
        <v>507</v>
      </c>
      <c r="E243" s="41" t="s">
        <v>508</v>
      </c>
      <c r="F243" s="41" t="s">
        <v>285</v>
      </c>
      <c r="G243" s="42" t="s">
        <v>120</v>
      </c>
      <c r="H243" s="43" t="s">
        <v>12</v>
      </c>
      <c r="I243" s="51" t="s">
        <v>346</v>
      </c>
      <c r="J243" s="48" t="s">
        <v>468</v>
      </c>
      <c r="K243" s="41"/>
      <c r="L243" s="89"/>
      <c r="M243" s="48" t="s">
        <v>277</v>
      </c>
      <c r="N243" s="50"/>
      <c r="O243" s="41" t="s">
        <v>508</v>
      </c>
      <c r="P243" s="41"/>
    </row>
    <row r="244" spans="1:16" ht="30" hidden="1" customHeight="1">
      <c r="A244" s="41">
        <v>1</v>
      </c>
      <c r="B244" s="41" t="s">
        <v>335</v>
      </c>
      <c r="C244" s="41" t="s">
        <v>339</v>
      </c>
      <c r="D244" s="41" t="s">
        <v>507</v>
      </c>
      <c r="E244" s="41" t="s">
        <v>508</v>
      </c>
      <c r="F244" s="41" t="s">
        <v>121</v>
      </c>
      <c r="G244" s="42" t="s">
        <v>237</v>
      </c>
      <c r="H244" s="43" t="s">
        <v>11</v>
      </c>
      <c r="I244" s="51" t="s">
        <v>346</v>
      </c>
      <c r="J244" s="48" t="s">
        <v>394</v>
      </c>
      <c r="K244" s="41"/>
      <c r="L244" s="89"/>
      <c r="M244" s="48" t="s">
        <v>201</v>
      </c>
      <c r="N244" s="50"/>
      <c r="O244" s="41" t="s">
        <v>508</v>
      </c>
      <c r="P244" s="41"/>
    </row>
    <row r="245" spans="1:16" ht="30" hidden="1" customHeight="1">
      <c r="A245" s="41">
        <v>2</v>
      </c>
      <c r="B245" s="41" t="s">
        <v>336</v>
      </c>
      <c r="C245" s="41" t="s">
        <v>509</v>
      </c>
      <c r="D245" s="41" t="s">
        <v>507</v>
      </c>
      <c r="E245" s="41" t="s">
        <v>508</v>
      </c>
      <c r="F245" s="41" t="s">
        <v>121</v>
      </c>
      <c r="G245" s="42" t="s">
        <v>237</v>
      </c>
      <c r="H245" s="43" t="s">
        <v>11</v>
      </c>
      <c r="I245" s="51" t="s">
        <v>346</v>
      </c>
      <c r="J245" s="48" t="s">
        <v>429</v>
      </c>
      <c r="K245" s="41"/>
      <c r="L245" s="89"/>
      <c r="M245" s="48" t="s">
        <v>201</v>
      </c>
      <c r="N245" s="50"/>
      <c r="O245" s="41" t="s">
        <v>508</v>
      </c>
      <c r="P245" s="41"/>
    </row>
    <row r="246" spans="1:16" ht="30" hidden="1" customHeight="1">
      <c r="A246" s="41">
        <v>3</v>
      </c>
      <c r="B246" s="41" t="s">
        <v>337</v>
      </c>
      <c r="C246" s="41" t="s">
        <v>510</v>
      </c>
      <c r="D246" s="41" t="s">
        <v>507</v>
      </c>
      <c r="E246" s="41" t="s">
        <v>508</v>
      </c>
      <c r="F246" s="41" t="s">
        <v>121</v>
      </c>
      <c r="G246" s="42" t="s">
        <v>237</v>
      </c>
      <c r="H246" s="43" t="s">
        <v>11</v>
      </c>
      <c r="I246" s="51" t="s">
        <v>346</v>
      </c>
      <c r="J246" s="48" t="s">
        <v>450</v>
      </c>
      <c r="K246" s="41"/>
      <c r="L246" s="89"/>
      <c r="M246" s="48" t="s">
        <v>201</v>
      </c>
      <c r="N246" s="50"/>
      <c r="O246" s="41" t="s">
        <v>508</v>
      </c>
      <c r="P246" s="41"/>
    </row>
    <row r="247" spans="1:16" ht="30" hidden="1" customHeight="1">
      <c r="A247" s="41">
        <v>4</v>
      </c>
      <c r="B247" s="41" t="s">
        <v>338</v>
      </c>
      <c r="C247" s="41" t="s">
        <v>511</v>
      </c>
      <c r="D247" s="41" t="s">
        <v>507</v>
      </c>
      <c r="E247" s="41" t="s">
        <v>508</v>
      </c>
      <c r="F247" s="41" t="s">
        <v>121</v>
      </c>
      <c r="G247" s="42" t="s">
        <v>237</v>
      </c>
      <c r="H247" s="43" t="s">
        <v>11</v>
      </c>
      <c r="I247" s="51" t="s">
        <v>346</v>
      </c>
      <c r="J247" s="48" t="s">
        <v>429</v>
      </c>
      <c r="K247" s="41"/>
      <c r="L247" s="89"/>
      <c r="M247" s="48" t="s">
        <v>201</v>
      </c>
      <c r="N247" s="50"/>
      <c r="O247" s="41" t="s">
        <v>508</v>
      </c>
      <c r="P247" s="41"/>
    </row>
    <row r="248" spans="1:16" ht="30" hidden="1" customHeight="1">
      <c r="A248" s="41">
        <v>1</v>
      </c>
      <c r="B248" s="41" t="s">
        <v>335</v>
      </c>
      <c r="C248" s="41" t="s">
        <v>339</v>
      </c>
      <c r="D248" s="41" t="s">
        <v>507</v>
      </c>
      <c r="E248" s="41" t="s">
        <v>508</v>
      </c>
      <c r="F248" s="41" t="s">
        <v>149</v>
      </c>
      <c r="G248" s="42" t="s">
        <v>238</v>
      </c>
      <c r="H248" s="43" t="s">
        <v>12</v>
      </c>
      <c r="I248" s="51" t="s">
        <v>366</v>
      </c>
      <c r="J248" s="48" t="s">
        <v>395</v>
      </c>
      <c r="K248" s="41"/>
      <c r="L248" s="89"/>
      <c r="M248" s="48" t="s">
        <v>202</v>
      </c>
      <c r="N248" s="50"/>
      <c r="O248" s="41" t="s">
        <v>508</v>
      </c>
      <c r="P248" s="41"/>
    </row>
    <row r="249" spans="1:16" ht="30" hidden="1" customHeight="1">
      <c r="A249" s="41">
        <v>2</v>
      </c>
      <c r="B249" s="41" t="s">
        <v>336</v>
      </c>
      <c r="C249" s="41" t="s">
        <v>509</v>
      </c>
      <c r="D249" s="41" t="s">
        <v>507</v>
      </c>
      <c r="E249" s="41" t="s">
        <v>508</v>
      </c>
      <c r="F249" s="41" t="s">
        <v>149</v>
      </c>
      <c r="G249" s="42" t="s">
        <v>238</v>
      </c>
      <c r="H249" s="43" t="s">
        <v>12</v>
      </c>
      <c r="I249" s="51" t="s">
        <v>366</v>
      </c>
      <c r="J249" s="48" t="s">
        <v>395</v>
      </c>
      <c r="K249" s="41"/>
      <c r="L249" s="89"/>
      <c r="M249" s="48" t="s">
        <v>202</v>
      </c>
      <c r="N249" s="50"/>
      <c r="O249" s="41" t="s">
        <v>508</v>
      </c>
      <c r="P249" s="41"/>
    </row>
    <row r="250" spans="1:16" ht="30" hidden="1" customHeight="1">
      <c r="A250" s="41">
        <v>3</v>
      </c>
      <c r="B250" s="41" t="s">
        <v>337</v>
      </c>
      <c r="C250" s="41" t="s">
        <v>510</v>
      </c>
      <c r="D250" s="41" t="s">
        <v>507</v>
      </c>
      <c r="E250" s="41" t="s">
        <v>508</v>
      </c>
      <c r="F250" s="41" t="s">
        <v>149</v>
      </c>
      <c r="G250" s="42" t="s">
        <v>238</v>
      </c>
      <c r="H250" s="43" t="s">
        <v>12</v>
      </c>
      <c r="I250" s="51" t="s">
        <v>366</v>
      </c>
      <c r="J250" s="48" t="s">
        <v>451</v>
      </c>
      <c r="K250" s="41"/>
      <c r="L250" s="89"/>
      <c r="M250" s="48" t="s">
        <v>202</v>
      </c>
      <c r="N250" s="50"/>
      <c r="O250" s="41" t="s">
        <v>508</v>
      </c>
      <c r="P250" s="41"/>
    </row>
    <row r="251" spans="1:16" ht="30" hidden="1" customHeight="1">
      <c r="A251" s="41">
        <v>4</v>
      </c>
      <c r="B251" s="41" t="s">
        <v>338</v>
      </c>
      <c r="C251" s="41" t="s">
        <v>511</v>
      </c>
      <c r="D251" s="41" t="s">
        <v>507</v>
      </c>
      <c r="E251" s="41" t="s">
        <v>508</v>
      </c>
      <c r="F251" s="41" t="s">
        <v>149</v>
      </c>
      <c r="G251" s="42" t="s">
        <v>238</v>
      </c>
      <c r="H251" s="43" t="s">
        <v>12</v>
      </c>
      <c r="I251" s="51" t="s">
        <v>366</v>
      </c>
      <c r="J251" s="48" t="s">
        <v>395</v>
      </c>
      <c r="K251" s="41"/>
      <c r="L251" s="89"/>
      <c r="M251" s="48" t="s">
        <v>202</v>
      </c>
      <c r="N251" s="50"/>
      <c r="O251" s="41" t="s">
        <v>508</v>
      </c>
      <c r="P251" s="41"/>
    </row>
    <row r="252" spans="1:16" ht="30" hidden="1" customHeight="1">
      <c r="A252" s="41">
        <v>1</v>
      </c>
      <c r="B252" s="41" t="s">
        <v>335</v>
      </c>
      <c r="C252" s="41" t="s">
        <v>339</v>
      </c>
      <c r="D252" s="41" t="s">
        <v>507</v>
      </c>
      <c r="E252" s="41" t="s">
        <v>508</v>
      </c>
      <c r="F252" s="41" t="s">
        <v>122</v>
      </c>
      <c r="G252" s="42" t="s">
        <v>256</v>
      </c>
      <c r="H252" s="43" t="s">
        <v>11</v>
      </c>
      <c r="I252" s="51" t="s">
        <v>366</v>
      </c>
      <c r="J252" s="48" t="s">
        <v>396</v>
      </c>
      <c r="K252" s="41"/>
      <c r="L252" s="89"/>
      <c r="M252" s="48" t="s">
        <v>203</v>
      </c>
      <c r="N252" s="50"/>
      <c r="O252" s="41" t="s">
        <v>508</v>
      </c>
      <c r="P252" s="41"/>
    </row>
    <row r="253" spans="1:16" ht="30" hidden="1" customHeight="1">
      <c r="A253" s="41">
        <v>2</v>
      </c>
      <c r="B253" s="41" t="s">
        <v>336</v>
      </c>
      <c r="C253" s="41" t="s">
        <v>509</v>
      </c>
      <c r="D253" s="41" t="s">
        <v>507</v>
      </c>
      <c r="E253" s="41" t="s">
        <v>508</v>
      </c>
      <c r="F253" s="41" t="s">
        <v>122</v>
      </c>
      <c r="G253" s="42" t="s">
        <v>256</v>
      </c>
      <c r="H253" s="43" t="s">
        <v>11</v>
      </c>
      <c r="I253" s="51" t="s">
        <v>366</v>
      </c>
      <c r="J253" s="48" t="s">
        <v>430</v>
      </c>
      <c r="K253" s="41"/>
      <c r="L253" s="89"/>
      <c r="M253" s="48" t="s">
        <v>203</v>
      </c>
      <c r="N253" s="50"/>
      <c r="O253" s="41" t="s">
        <v>508</v>
      </c>
      <c r="P253" s="41"/>
    </row>
    <row r="254" spans="1:16" ht="30" hidden="1" customHeight="1">
      <c r="A254" s="41">
        <v>3</v>
      </c>
      <c r="B254" s="41" t="s">
        <v>337</v>
      </c>
      <c r="C254" s="41" t="s">
        <v>510</v>
      </c>
      <c r="D254" s="41" t="s">
        <v>507</v>
      </c>
      <c r="E254" s="41" t="s">
        <v>508</v>
      </c>
      <c r="F254" s="41" t="s">
        <v>122</v>
      </c>
      <c r="G254" s="42" t="s">
        <v>256</v>
      </c>
      <c r="H254" s="43" t="s">
        <v>11</v>
      </c>
      <c r="I254" s="51" t="s">
        <v>366</v>
      </c>
      <c r="J254" s="48" t="s">
        <v>452</v>
      </c>
      <c r="K254" s="41"/>
      <c r="L254" s="89"/>
      <c r="M254" s="48" t="s">
        <v>203</v>
      </c>
      <c r="N254" s="50"/>
      <c r="O254" s="41" t="s">
        <v>508</v>
      </c>
      <c r="P254" s="41"/>
    </row>
    <row r="255" spans="1:16" ht="30" hidden="1" customHeight="1">
      <c r="A255" s="41">
        <v>4</v>
      </c>
      <c r="B255" s="41" t="s">
        <v>338</v>
      </c>
      <c r="C255" s="41" t="s">
        <v>511</v>
      </c>
      <c r="D255" s="41" t="s">
        <v>507</v>
      </c>
      <c r="E255" s="41" t="s">
        <v>508</v>
      </c>
      <c r="F255" s="41" t="s">
        <v>122</v>
      </c>
      <c r="G255" s="42" t="s">
        <v>256</v>
      </c>
      <c r="H255" s="43" t="s">
        <v>11</v>
      </c>
      <c r="I255" s="51" t="s">
        <v>366</v>
      </c>
      <c r="J255" s="48" t="s">
        <v>396</v>
      </c>
      <c r="K255" s="41"/>
      <c r="L255" s="89"/>
      <c r="M255" s="48" t="s">
        <v>203</v>
      </c>
      <c r="N255" s="50"/>
      <c r="O255" s="41" t="s">
        <v>508</v>
      </c>
      <c r="P255" s="41"/>
    </row>
    <row r="256" spans="1:16" ht="30" hidden="1" customHeight="1">
      <c r="A256" s="41">
        <v>1</v>
      </c>
      <c r="B256" s="41" t="s">
        <v>335</v>
      </c>
      <c r="C256" s="41" t="s">
        <v>339</v>
      </c>
      <c r="D256" s="41" t="s">
        <v>507</v>
      </c>
      <c r="E256" s="41" t="s">
        <v>508</v>
      </c>
      <c r="F256" s="41" t="s">
        <v>123</v>
      </c>
      <c r="G256" s="42" t="s">
        <v>239</v>
      </c>
      <c r="H256" s="43" t="s">
        <v>12</v>
      </c>
      <c r="I256" s="51" t="s">
        <v>346</v>
      </c>
      <c r="J256" s="48" t="s">
        <v>397</v>
      </c>
      <c r="K256" s="41"/>
      <c r="L256" s="89"/>
      <c r="M256" s="48" t="s">
        <v>204</v>
      </c>
      <c r="N256" s="50"/>
      <c r="O256" s="41" t="s">
        <v>508</v>
      </c>
      <c r="P256" s="41"/>
    </row>
    <row r="257" spans="1:16" ht="30" hidden="1" customHeight="1">
      <c r="A257" s="41">
        <v>2</v>
      </c>
      <c r="B257" s="41" t="s">
        <v>336</v>
      </c>
      <c r="C257" s="41" t="s">
        <v>509</v>
      </c>
      <c r="D257" s="41" t="s">
        <v>507</v>
      </c>
      <c r="E257" s="41" t="s">
        <v>508</v>
      </c>
      <c r="F257" s="41" t="s">
        <v>123</v>
      </c>
      <c r="G257" s="42" t="s">
        <v>239</v>
      </c>
      <c r="H257" s="43" t="s">
        <v>12</v>
      </c>
      <c r="I257" s="51" t="s">
        <v>346</v>
      </c>
      <c r="J257" s="48" t="s">
        <v>397</v>
      </c>
      <c r="K257" s="41"/>
      <c r="L257" s="89"/>
      <c r="M257" s="48" t="s">
        <v>204</v>
      </c>
      <c r="N257" s="50"/>
      <c r="O257" s="41" t="s">
        <v>508</v>
      </c>
      <c r="P257" s="41"/>
    </row>
    <row r="258" spans="1:16" ht="30" hidden="1" customHeight="1">
      <c r="A258" s="41">
        <v>3</v>
      </c>
      <c r="B258" s="41" t="s">
        <v>337</v>
      </c>
      <c r="C258" s="41" t="s">
        <v>510</v>
      </c>
      <c r="D258" s="41" t="s">
        <v>507</v>
      </c>
      <c r="E258" s="41" t="s">
        <v>508</v>
      </c>
      <c r="F258" s="41" t="s">
        <v>123</v>
      </c>
      <c r="G258" s="42" t="s">
        <v>239</v>
      </c>
      <c r="H258" s="43" t="s">
        <v>12</v>
      </c>
      <c r="I258" s="51" t="s">
        <v>346</v>
      </c>
      <c r="J258" s="48" t="s">
        <v>453</v>
      </c>
      <c r="K258" s="41"/>
      <c r="L258" s="89"/>
      <c r="M258" s="48" t="s">
        <v>204</v>
      </c>
      <c r="N258" s="50"/>
      <c r="O258" s="41" t="s">
        <v>508</v>
      </c>
      <c r="P258" s="41"/>
    </row>
    <row r="259" spans="1:16" ht="30" hidden="1" customHeight="1">
      <c r="A259" s="41">
        <v>4</v>
      </c>
      <c r="B259" s="41" t="s">
        <v>338</v>
      </c>
      <c r="C259" s="41" t="s">
        <v>511</v>
      </c>
      <c r="D259" s="41" t="s">
        <v>507</v>
      </c>
      <c r="E259" s="41" t="s">
        <v>508</v>
      </c>
      <c r="F259" s="41" t="s">
        <v>123</v>
      </c>
      <c r="G259" s="42" t="s">
        <v>239</v>
      </c>
      <c r="H259" s="43" t="s">
        <v>12</v>
      </c>
      <c r="I259" s="51" t="s">
        <v>346</v>
      </c>
      <c r="J259" s="48" t="s">
        <v>397</v>
      </c>
      <c r="K259" s="41"/>
      <c r="L259" s="89"/>
      <c r="M259" s="48" t="s">
        <v>204</v>
      </c>
      <c r="N259" s="50"/>
      <c r="O259" s="41" t="s">
        <v>508</v>
      </c>
      <c r="P259" s="41"/>
    </row>
    <row r="260" spans="1:16" ht="30" hidden="1" customHeight="1">
      <c r="A260" s="41">
        <v>1</v>
      </c>
      <c r="B260" s="41" t="s">
        <v>335</v>
      </c>
      <c r="C260" s="41" t="s">
        <v>339</v>
      </c>
      <c r="D260" s="41" t="s">
        <v>507</v>
      </c>
      <c r="E260" s="41" t="s">
        <v>508</v>
      </c>
      <c r="F260" s="41" t="s">
        <v>125</v>
      </c>
      <c r="G260" s="42" t="s">
        <v>124</v>
      </c>
      <c r="H260" s="43" t="s">
        <v>12</v>
      </c>
      <c r="I260" s="51" t="s">
        <v>346</v>
      </c>
      <c r="J260" s="48" t="s">
        <v>398</v>
      </c>
      <c r="K260" s="41"/>
      <c r="L260" s="89"/>
      <c r="M260" s="48" t="s">
        <v>278</v>
      </c>
      <c r="N260" s="50"/>
      <c r="O260" s="41" t="s">
        <v>508</v>
      </c>
      <c r="P260" s="41"/>
    </row>
    <row r="261" spans="1:16" ht="30" hidden="1" customHeight="1">
      <c r="A261" s="41">
        <v>2</v>
      </c>
      <c r="B261" s="41" t="s">
        <v>336</v>
      </c>
      <c r="C261" s="41" t="s">
        <v>509</v>
      </c>
      <c r="D261" s="41" t="s">
        <v>507</v>
      </c>
      <c r="E261" s="41" t="s">
        <v>508</v>
      </c>
      <c r="F261" s="41" t="s">
        <v>125</v>
      </c>
      <c r="G261" s="42" t="s">
        <v>124</v>
      </c>
      <c r="H261" s="43" t="s">
        <v>12</v>
      </c>
      <c r="I261" s="51" t="s">
        <v>346</v>
      </c>
      <c r="J261" s="48" t="s">
        <v>398</v>
      </c>
      <c r="K261" s="41"/>
      <c r="L261" s="89"/>
      <c r="M261" s="48" t="s">
        <v>278</v>
      </c>
      <c r="N261" s="50"/>
      <c r="O261" s="41" t="s">
        <v>508</v>
      </c>
      <c r="P261" s="41"/>
    </row>
    <row r="262" spans="1:16" ht="30" hidden="1" customHeight="1">
      <c r="A262" s="41">
        <v>3</v>
      </c>
      <c r="B262" s="41" t="s">
        <v>337</v>
      </c>
      <c r="C262" s="41" t="s">
        <v>510</v>
      </c>
      <c r="D262" s="41" t="s">
        <v>507</v>
      </c>
      <c r="E262" s="41" t="s">
        <v>508</v>
      </c>
      <c r="F262" s="41" t="s">
        <v>125</v>
      </c>
      <c r="G262" s="42" t="s">
        <v>124</v>
      </c>
      <c r="H262" s="43" t="s">
        <v>12</v>
      </c>
      <c r="I262" s="51" t="s">
        <v>346</v>
      </c>
      <c r="J262" s="48" t="s">
        <v>398</v>
      </c>
      <c r="K262" s="41"/>
      <c r="L262" s="89"/>
      <c r="M262" s="48" t="s">
        <v>278</v>
      </c>
      <c r="N262" s="50"/>
      <c r="O262" s="41" t="s">
        <v>508</v>
      </c>
      <c r="P262" s="41"/>
    </row>
    <row r="263" spans="1:16" ht="30" hidden="1" customHeight="1">
      <c r="A263" s="41">
        <v>4</v>
      </c>
      <c r="B263" s="41" t="s">
        <v>338</v>
      </c>
      <c r="C263" s="41" t="s">
        <v>511</v>
      </c>
      <c r="D263" s="41" t="s">
        <v>507</v>
      </c>
      <c r="E263" s="41" t="s">
        <v>508</v>
      </c>
      <c r="F263" s="41" t="s">
        <v>125</v>
      </c>
      <c r="G263" s="42" t="s">
        <v>124</v>
      </c>
      <c r="H263" s="43" t="s">
        <v>12</v>
      </c>
      <c r="I263" s="51" t="s">
        <v>346</v>
      </c>
      <c r="J263" s="48" t="s">
        <v>398</v>
      </c>
      <c r="K263" s="41"/>
      <c r="L263" s="89"/>
      <c r="M263" s="48" t="s">
        <v>278</v>
      </c>
      <c r="N263" s="50"/>
      <c r="O263" s="41" t="s">
        <v>508</v>
      </c>
      <c r="P263" s="41"/>
    </row>
    <row r="264" spans="1:16" ht="30" hidden="1" customHeight="1">
      <c r="A264" s="41">
        <v>1</v>
      </c>
      <c r="B264" s="41" t="s">
        <v>335</v>
      </c>
      <c r="C264" s="41" t="s">
        <v>339</v>
      </c>
      <c r="D264" s="41" t="s">
        <v>507</v>
      </c>
      <c r="E264" s="41" t="s">
        <v>508</v>
      </c>
      <c r="F264" s="41" t="s">
        <v>127</v>
      </c>
      <c r="G264" s="42" t="s">
        <v>126</v>
      </c>
      <c r="H264" s="43" t="s">
        <v>12</v>
      </c>
      <c r="I264" s="51" t="s">
        <v>346</v>
      </c>
      <c r="J264" s="48" t="s">
        <v>399</v>
      </c>
      <c r="K264" s="41"/>
      <c r="L264" s="89"/>
      <c r="M264" s="48" t="s">
        <v>205</v>
      </c>
      <c r="N264" s="50"/>
      <c r="O264" s="41" t="s">
        <v>508</v>
      </c>
      <c r="P264" s="41"/>
    </row>
    <row r="265" spans="1:16" ht="30" hidden="1" customHeight="1">
      <c r="A265" s="41">
        <v>2</v>
      </c>
      <c r="B265" s="41" t="s">
        <v>336</v>
      </c>
      <c r="C265" s="41" t="s">
        <v>509</v>
      </c>
      <c r="D265" s="41" t="s">
        <v>507</v>
      </c>
      <c r="E265" s="41" t="s">
        <v>508</v>
      </c>
      <c r="F265" s="41" t="s">
        <v>127</v>
      </c>
      <c r="G265" s="42" t="s">
        <v>126</v>
      </c>
      <c r="H265" s="43" t="s">
        <v>12</v>
      </c>
      <c r="I265" s="51" t="s">
        <v>346</v>
      </c>
      <c r="J265" s="48" t="s">
        <v>399</v>
      </c>
      <c r="K265" s="41"/>
      <c r="L265" s="89"/>
      <c r="M265" s="48" t="s">
        <v>205</v>
      </c>
      <c r="N265" s="50"/>
      <c r="O265" s="41" t="s">
        <v>508</v>
      </c>
      <c r="P265" s="41"/>
    </row>
    <row r="266" spans="1:16" ht="30" hidden="1" customHeight="1">
      <c r="A266" s="41">
        <v>3</v>
      </c>
      <c r="B266" s="41" t="s">
        <v>337</v>
      </c>
      <c r="C266" s="41" t="s">
        <v>510</v>
      </c>
      <c r="D266" s="41" t="s">
        <v>507</v>
      </c>
      <c r="E266" s="41" t="s">
        <v>508</v>
      </c>
      <c r="F266" s="41" t="s">
        <v>127</v>
      </c>
      <c r="G266" s="42" t="s">
        <v>126</v>
      </c>
      <c r="H266" s="43" t="s">
        <v>12</v>
      </c>
      <c r="I266" s="51" t="s">
        <v>346</v>
      </c>
      <c r="J266" s="48" t="s">
        <v>399</v>
      </c>
      <c r="K266" s="41"/>
      <c r="L266" s="89"/>
      <c r="M266" s="48" t="s">
        <v>205</v>
      </c>
      <c r="N266" s="50"/>
      <c r="O266" s="41" t="s">
        <v>508</v>
      </c>
      <c r="P266" s="41"/>
    </row>
    <row r="267" spans="1:16" ht="30" hidden="1" customHeight="1">
      <c r="A267" s="41">
        <v>4</v>
      </c>
      <c r="B267" s="41" t="s">
        <v>338</v>
      </c>
      <c r="C267" s="41" t="s">
        <v>511</v>
      </c>
      <c r="D267" s="41" t="s">
        <v>507</v>
      </c>
      <c r="E267" s="41" t="s">
        <v>508</v>
      </c>
      <c r="F267" s="41" t="s">
        <v>127</v>
      </c>
      <c r="G267" s="42" t="s">
        <v>126</v>
      </c>
      <c r="H267" s="43" t="s">
        <v>12</v>
      </c>
      <c r="I267" s="51" t="s">
        <v>346</v>
      </c>
      <c r="J267" s="48" t="s">
        <v>399</v>
      </c>
      <c r="K267" s="41"/>
      <c r="L267" s="89"/>
      <c r="M267" s="48" t="s">
        <v>205</v>
      </c>
      <c r="N267" s="50"/>
      <c r="O267" s="41" t="s">
        <v>508</v>
      </c>
      <c r="P267" s="41"/>
    </row>
    <row r="268" spans="1:16" ht="30" hidden="1" customHeight="1">
      <c r="A268" s="41">
        <v>1</v>
      </c>
      <c r="B268" s="41" t="s">
        <v>335</v>
      </c>
      <c r="C268" s="41" t="s">
        <v>339</v>
      </c>
      <c r="D268" s="41" t="s">
        <v>507</v>
      </c>
      <c r="E268" s="41" t="s">
        <v>508</v>
      </c>
      <c r="F268" s="41" t="s">
        <v>150</v>
      </c>
      <c r="G268" s="42" t="s">
        <v>257</v>
      </c>
      <c r="H268" s="43" t="s">
        <v>12</v>
      </c>
      <c r="I268" s="51" t="s">
        <v>366</v>
      </c>
      <c r="J268" s="48" t="s">
        <v>400</v>
      </c>
      <c r="K268" s="41"/>
      <c r="L268" s="89"/>
      <c r="M268" s="48" t="s">
        <v>206</v>
      </c>
      <c r="N268" s="50"/>
      <c r="O268" s="41" t="s">
        <v>508</v>
      </c>
      <c r="P268" s="41"/>
    </row>
    <row r="269" spans="1:16" ht="30" hidden="1" customHeight="1">
      <c r="A269" s="41">
        <v>2</v>
      </c>
      <c r="B269" s="41" t="s">
        <v>336</v>
      </c>
      <c r="C269" s="41" t="s">
        <v>509</v>
      </c>
      <c r="D269" s="41" t="s">
        <v>507</v>
      </c>
      <c r="E269" s="41" t="s">
        <v>508</v>
      </c>
      <c r="F269" s="41" t="s">
        <v>150</v>
      </c>
      <c r="G269" s="42" t="s">
        <v>257</v>
      </c>
      <c r="H269" s="43" t="s">
        <v>12</v>
      </c>
      <c r="I269" s="51" t="s">
        <v>366</v>
      </c>
      <c r="J269" s="48" t="s">
        <v>400</v>
      </c>
      <c r="K269" s="41"/>
      <c r="L269" s="89"/>
      <c r="M269" s="48" t="s">
        <v>206</v>
      </c>
      <c r="N269" s="50"/>
      <c r="O269" s="41" t="s">
        <v>508</v>
      </c>
      <c r="P269" s="41"/>
    </row>
    <row r="270" spans="1:16" ht="30" hidden="1" customHeight="1">
      <c r="A270" s="41">
        <v>3</v>
      </c>
      <c r="B270" s="41" t="s">
        <v>337</v>
      </c>
      <c r="C270" s="41" t="s">
        <v>510</v>
      </c>
      <c r="D270" s="41" t="s">
        <v>507</v>
      </c>
      <c r="E270" s="41" t="s">
        <v>508</v>
      </c>
      <c r="F270" s="41" t="s">
        <v>150</v>
      </c>
      <c r="G270" s="42" t="s">
        <v>257</v>
      </c>
      <c r="H270" s="43" t="s">
        <v>12</v>
      </c>
      <c r="I270" s="51" t="s">
        <v>366</v>
      </c>
      <c r="J270" s="48" t="s">
        <v>400</v>
      </c>
      <c r="K270" s="41"/>
      <c r="L270" s="89"/>
      <c r="M270" s="48" t="s">
        <v>206</v>
      </c>
      <c r="N270" s="50"/>
      <c r="O270" s="41" t="s">
        <v>508</v>
      </c>
      <c r="P270" s="41"/>
    </row>
    <row r="271" spans="1:16" ht="30" hidden="1" customHeight="1">
      <c r="A271" s="41">
        <v>4</v>
      </c>
      <c r="B271" s="41" t="s">
        <v>338</v>
      </c>
      <c r="C271" s="41" t="s">
        <v>511</v>
      </c>
      <c r="D271" s="41" t="s">
        <v>507</v>
      </c>
      <c r="E271" s="41" t="s">
        <v>508</v>
      </c>
      <c r="F271" s="41" t="s">
        <v>150</v>
      </c>
      <c r="G271" s="42" t="s">
        <v>257</v>
      </c>
      <c r="H271" s="43" t="s">
        <v>12</v>
      </c>
      <c r="I271" s="51" t="s">
        <v>366</v>
      </c>
      <c r="J271" s="48" t="s">
        <v>400</v>
      </c>
      <c r="K271" s="41"/>
      <c r="L271" s="89"/>
      <c r="M271" s="48" t="s">
        <v>206</v>
      </c>
      <c r="N271" s="50"/>
      <c r="O271" s="41" t="s">
        <v>508</v>
      </c>
      <c r="P271" s="41"/>
    </row>
    <row r="272" spans="1:16" ht="30" hidden="1" customHeight="1">
      <c r="A272" s="41">
        <v>1</v>
      </c>
      <c r="B272" s="41" t="s">
        <v>335</v>
      </c>
      <c r="C272" s="41" t="s">
        <v>339</v>
      </c>
      <c r="D272" s="41" t="s">
        <v>507</v>
      </c>
      <c r="E272" s="41" t="s">
        <v>508</v>
      </c>
      <c r="F272" s="41" t="s">
        <v>128</v>
      </c>
      <c r="G272" s="42" t="s">
        <v>240</v>
      </c>
      <c r="H272" s="43" t="s">
        <v>11</v>
      </c>
      <c r="I272" s="51" t="s">
        <v>346</v>
      </c>
      <c r="J272" s="48" t="s">
        <v>401</v>
      </c>
      <c r="K272" s="41"/>
      <c r="L272" s="89"/>
      <c r="M272" s="48" t="s">
        <v>218</v>
      </c>
      <c r="N272" s="50"/>
      <c r="O272" s="41" t="s">
        <v>508</v>
      </c>
      <c r="P272" s="41"/>
    </row>
    <row r="273" spans="1:16" ht="30" hidden="1" customHeight="1">
      <c r="A273" s="41">
        <v>2</v>
      </c>
      <c r="B273" s="41" t="s">
        <v>336</v>
      </c>
      <c r="C273" s="41" t="s">
        <v>509</v>
      </c>
      <c r="D273" s="41" t="s">
        <v>507</v>
      </c>
      <c r="E273" s="41" t="s">
        <v>508</v>
      </c>
      <c r="F273" s="41" t="s">
        <v>128</v>
      </c>
      <c r="G273" s="42" t="s">
        <v>240</v>
      </c>
      <c r="H273" s="43" t="s">
        <v>11</v>
      </c>
      <c r="I273" s="51" t="s">
        <v>346</v>
      </c>
      <c r="J273" s="48" t="s">
        <v>431</v>
      </c>
      <c r="K273" s="41"/>
      <c r="L273" s="89"/>
      <c r="M273" s="48" t="s">
        <v>218</v>
      </c>
      <c r="N273" s="50"/>
      <c r="O273" s="41" t="s">
        <v>508</v>
      </c>
      <c r="P273" s="41"/>
    </row>
    <row r="274" spans="1:16" ht="30" hidden="1" customHeight="1">
      <c r="A274" s="41">
        <v>3</v>
      </c>
      <c r="B274" s="41" t="s">
        <v>337</v>
      </c>
      <c r="C274" s="41" t="s">
        <v>510</v>
      </c>
      <c r="D274" s="41" t="s">
        <v>507</v>
      </c>
      <c r="E274" s="41" t="s">
        <v>508</v>
      </c>
      <c r="F274" s="41" t="s">
        <v>128</v>
      </c>
      <c r="G274" s="42" t="s">
        <v>240</v>
      </c>
      <c r="H274" s="43" t="s">
        <v>11</v>
      </c>
      <c r="I274" s="51" t="s">
        <v>346</v>
      </c>
      <c r="J274" s="48" t="s">
        <v>401</v>
      </c>
      <c r="K274" s="41"/>
      <c r="L274" s="89"/>
      <c r="M274" s="48" t="s">
        <v>218</v>
      </c>
      <c r="N274" s="50"/>
      <c r="O274" s="41" t="s">
        <v>508</v>
      </c>
      <c r="P274" s="41"/>
    </row>
    <row r="275" spans="1:16" ht="30" hidden="1" customHeight="1">
      <c r="A275" s="41">
        <v>4</v>
      </c>
      <c r="B275" s="41" t="s">
        <v>338</v>
      </c>
      <c r="C275" s="41" t="s">
        <v>511</v>
      </c>
      <c r="D275" s="41" t="s">
        <v>507</v>
      </c>
      <c r="E275" s="41" t="s">
        <v>508</v>
      </c>
      <c r="F275" s="41" t="s">
        <v>128</v>
      </c>
      <c r="G275" s="42" t="s">
        <v>240</v>
      </c>
      <c r="H275" s="43" t="s">
        <v>11</v>
      </c>
      <c r="I275" s="51" t="s">
        <v>346</v>
      </c>
      <c r="J275" s="48" t="s">
        <v>401</v>
      </c>
      <c r="K275" s="41"/>
      <c r="L275" s="89"/>
      <c r="M275" s="48" t="s">
        <v>218</v>
      </c>
      <c r="N275" s="50"/>
      <c r="O275" s="41" t="s">
        <v>508</v>
      </c>
      <c r="P275" s="41"/>
    </row>
    <row r="276" spans="1:16" ht="30" hidden="1" customHeight="1">
      <c r="A276" s="41">
        <v>1</v>
      </c>
      <c r="B276" s="41" t="s">
        <v>335</v>
      </c>
      <c r="C276" s="41" t="s">
        <v>339</v>
      </c>
      <c r="D276" s="41" t="s">
        <v>507</v>
      </c>
      <c r="E276" s="41" t="s">
        <v>508</v>
      </c>
      <c r="F276" s="41" t="s">
        <v>129</v>
      </c>
      <c r="G276" s="42" t="s">
        <v>258</v>
      </c>
      <c r="H276" s="43" t="s">
        <v>12</v>
      </c>
      <c r="I276" s="51" t="s">
        <v>366</v>
      </c>
      <c r="J276" s="48" t="s">
        <v>402</v>
      </c>
      <c r="K276" s="41"/>
      <c r="L276" s="89"/>
      <c r="M276" s="48" t="s">
        <v>207</v>
      </c>
      <c r="N276" s="50"/>
      <c r="O276" s="41" t="s">
        <v>508</v>
      </c>
      <c r="P276" s="41"/>
    </row>
    <row r="277" spans="1:16" ht="30" hidden="1" customHeight="1">
      <c r="A277" s="41">
        <v>2</v>
      </c>
      <c r="B277" s="41" t="s">
        <v>336</v>
      </c>
      <c r="C277" s="41" t="s">
        <v>509</v>
      </c>
      <c r="D277" s="41" t="s">
        <v>507</v>
      </c>
      <c r="E277" s="41" t="s">
        <v>508</v>
      </c>
      <c r="F277" s="41" t="s">
        <v>129</v>
      </c>
      <c r="G277" s="42" t="s">
        <v>258</v>
      </c>
      <c r="H277" s="43" t="s">
        <v>12</v>
      </c>
      <c r="I277" s="51" t="s">
        <v>366</v>
      </c>
      <c r="J277" s="48" t="s">
        <v>432</v>
      </c>
      <c r="K277" s="41"/>
      <c r="L277" s="89"/>
      <c r="M277" s="48" t="s">
        <v>207</v>
      </c>
      <c r="N277" s="50"/>
      <c r="O277" s="41" t="s">
        <v>508</v>
      </c>
      <c r="P277" s="41"/>
    </row>
    <row r="278" spans="1:16" ht="30" hidden="1" customHeight="1">
      <c r="A278" s="41">
        <v>3</v>
      </c>
      <c r="B278" s="41" t="s">
        <v>337</v>
      </c>
      <c r="C278" s="41" t="s">
        <v>510</v>
      </c>
      <c r="D278" s="41" t="s">
        <v>507</v>
      </c>
      <c r="E278" s="41" t="s">
        <v>508</v>
      </c>
      <c r="F278" s="41" t="s">
        <v>129</v>
      </c>
      <c r="G278" s="42" t="s">
        <v>258</v>
      </c>
      <c r="H278" s="43" t="s">
        <v>12</v>
      </c>
      <c r="I278" s="51" t="s">
        <v>366</v>
      </c>
      <c r="J278" s="48" t="s">
        <v>402</v>
      </c>
      <c r="K278" s="41"/>
      <c r="L278" s="89"/>
      <c r="M278" s="48" t="s">
        <v>207</v>
      </c>
      <c r="N278" s="50"/>
      <c r="O278" s="41" t="s">
        <v>508</v>
      </c>
      <c r="P278" s="41"/>
    </row>
    <row r="279" spans="1:16" ht="30" hidden="1" customHeight="1">
      <c r="A279" s="41">
        <v>4</v>
      </c>
      <c r="B279" s="41" t="s">
        <v>338</v>
      </c>
      <c r="C279" s="41" t="s">
        <v>511</v>
      </c>
      <c r="D279" s="41" t="s">
        <v>507</v>
      </c>
      <c r="E279" s="41" t="s">
        <v>508</v>
      </c>
      <c r="F279" s="41" t="s">
        <v>129</v>
      </c>
      <c r="G279" s="42" t="s">
        <v>258</v>
      </c>
      <c r="H279" s="43" t="s">
        <v>12</v>
      </c>
      <c r="I279" s="51" t="s">
        <v>366</v>
      </c>
      <c r="J279" s="48" t="s">
        <v>402</v>
      </c>
      <c r="K279" s="41"/>
      <c r="L279" s="89"/>
      <c r="M279" s="48" t="s">
        <v>207</v>
      </c>
      <c r="N279" s="50"/>
      <c r="O279" s="41" t="s">
        <v>508</v>
      </c>
      <c r="P279" s="41"/>
    </row>
    <row r="280" spans="1:16" ht="30" hidden="1" customHeight="1">
      <c r="A280" s="41">
        <v>1</v>
      </c>
      <c r="B280" s="41" t="s">
        <v>335</v>
      </c>
      <c r="C280" s="41" t="s">
        <v>339</v>
      </c>
      <c r="D280" s="41" t="s">
        <v>507</v>
      </c>
      <c r="E280" s="41" t="s">
        <v>508</v>
      </c>
      <c r="F280" s="41" t="s">
        <v>148</v>
      </c>
      <c r="G280" s="42" t="s">
        <v>130</v>
      </c>
      <c r="H280" s="43" t="s">
        <v>12</v>
      </c>
      <c r="I280" s="51" t="s">
        <v>346</v>
      </c>
      <c r="J280" s="48" t="s">
        <v>403</v>
      </c>
      <c r="K280" s="41"/>
      <c r="L280" s="89"/>
      <c r="M280" s="48" t="s">
        <v>208</v>
      </c>
      <c r="N280" s="50"/>
      <c r="O280" s="41" t="s">
        <v>508</v>
      </c>
      <c r="P280" s="41"/>
    </row>
    <row r="281" spans="1:16" ht="30" hidden="1" customHeight="1">
      <c r="A281" s="41">
        <v>2</v>
      </c>
      <c r="B281" s="41" t="s">
        <v>336</v>
      </c>
      <c r="C281" s="41" t="s">
        <v>509</v>
      </c>
      <c r="D281" s="41" t="s">
        <v>507</v>
      </c>
      <c r="E281" s="41" t="s">
        <v>508</v>
      </c>
      <c r="F281" s="41" t="s">
        <v>148</v>
      </c>
      <c r="G281" s="42" t="s">
        <v>130</v>
      </c>
      <c r="H281" s="43" t="s">
        <v>12</v>
      </c>
      <c r="I281" s="51" t="s">
        <v>346</v>
      </c>
      <c r="J281" s="48" t="s">
        <v>403</v>
      </c>
      <c r="K281" s="41"/>
      <c r="L281" s="89"/>
      <c r="M281" s="48" t="s">
        <v>208</v>
      </c>
      <c r="N281" s="50"/>
      <c r="O281" s="41" t="s">
        <v>508</v>
      </c>
      <c r="P281" s="41"/>
    </row>
    <row r="282" spans="1:16" ht="30" hidden="1" customHeight="1">
      <c r="A282" s="41">
        <v>3</v>
      </c>
      <c r="B282" s="41" t="s">
        <v>337</v>
      </c>
      <c r="C282" s="41" t="s">
        <v>510</v>
      </c>
      <c r="D282" s="41" t="s">
        <v>507</v>
      </c>
      <c r="E282" s="41" t="s">
        <v>508</v>
      </c>
      <c r="F282" s="41" t="s">
        <v>148</v>
      </c>
      <c r="G282" s="42" t="s">
        <v>130</v>
      </c>
      <c r="H282" s="43" t="s">
        <v>12</v>
      </c>
      <c r="I282" s="51" t="s">
        <v>346</v>
      </c>
      <c r="J282" s="48" t="s">
        <v>403</v>
      </c>
      <c r="K282" s="41"/>
      <c r="L282" s="89"/>
      <c r="M282" s="48" t="s">
        <v>208</v>
      </c>
      <c r="N282" s="50"/>
      <c r="O282" s="41" t="s">
        <v>508</v>
      </c>
      <c r="P282" s="41"/>
    </row>
    <row r="283" spans="1:16" ht="30" hidden="1" customHeight="1">
      <c r="A283" s="41">
        <v>4</v>
      </c>
      <c r="B283" s="41" t="s">
        <v>338</v>
      </c>
      <c r="C283" s="41" t="s">
        <v>511</v>
      </c>
      <c r="D283" s="41" t="s">
        <v>507</v>
      </c>
      <c r="E283" s="41" t="s">
        <v>508</v>
      </c>
      <c r="F283" s="41" t="s">
        <v>148</v>
      </c>
      <c r="G283" s="42" t="s">
        <v>130</v>
      </c>
      <c r="H283" s="43" t="s">
        <v>12</v>
      </c>
      <c r="I283" s="51" t="s">
        <v>346</v>
      </c>
      <c r="J283" s="48" t="s">
        <v>469</v>
      </c>
      <c r="K283" s="41"/>
      <c r="L283" s="89"/>
      <c r="M283" s="48" t="s">
        <v>208</v>
      </c>
      <c r="N283" s="50"/>
      <c r="O283" s="41" t="s">
        <v>508</v>
      </c>
      <c r="P283" s="41"/>
    </row>
    <row r="284" spans="1:16" ht="30" hidden="1" customHeight="1">
      <c r="A284" s="41">
        <v>1</v>
      </c>
      <c r="B284" s="41" t="s">
        <v>335</v>
      </c>
      <c r="C284" s="41" t="s">
        <v>339</v>
      </c>
      <c r="D284" s="41" t="s">
        <v>507</v>
      </c>
      <c r="E284" s="41" t="s">
        <v>508</v>
      </c>
      <c r="F284" s="41" t="s">
        <v>131</v>
      </c>
      <c r="G284" s="42" t="s">
        <v>241</v>
      </c>
      <c r="H284" s="43" t="s">
        <v>12</v>
      </c>
      <c r="I284" s="51" t="s">
        <v>346</v>
      </c>
      <c r="J284" s="48" t="s">
        <v>404</v>
      </c>
      <c r="K284" s="41"/>
      <c r="L284" s="89"/>
      <c r="M284" s="48" t="s">
        <v>219</v>
      </c>
      <c r="N284" s="50"/>
      <c r="O284" s="41" t="s">
        <v>508</v>
      </c>
      <c r="P284" s="41"/>
    </row>
    <row r="285" spans="1:16" ht="30" hidden="1" customHeight="1">
      <c r="A285" s="41">
        <v>2</v>
      </c>
      <c r="B285" s="41" t="s">
        <v>336</v>
      </c>
      <c r="C285" s="41" t="s">
        <v>509</v>
      </c>
      <c r="D285" s="41" t="s">
        <v>507</v>
      </c>
      <c r="E285" s="41" t="s">
        <v>508</v>
      </c>
      <c r="F285" s="41" t="s">
        <v>131</v>
      </c>
      <c r="G285" s="42" t="s">
        <v>241</v>
      </c>
      <c r="H285" s="43" t="s">
        <v>12</v>
      </c>
      <c r="I285" s="51" t="s">
        <v>366</v>
      </c>
      <c r="J285" s="48" t="s">
        <v>433</v>
      </c>
      <c r="K285" s="41"/>
      <c r="L285" s="89"/>
      <c r="M285" s="48" t="s">
        <v>219</v>
      </c>
      <c r="N285" s="50"/>
      <c r="O285" s="41" t="s">
        <v>508</v>
      </c>
      <c r="P285" s="41"/>
    </row>
    <row r="286" spans="1:16" ht="30" hidden="1" customHeight="1">
      <c r="A286" s="41">
        <v>3</v>
      </c>
      <c r="B286" s="41" t="s">
        <v>337</v>
      </c>
      <c r="C286" s="41" t="s">
        <v>510</v>
      </c>
      <c r="D286" s="41" t="s">
        <v>507</v>
      </c>
      <c r="E286" s="41" t="s">
        <v>508</v>
      </c>
      <c r="F286" s="41" t="s">
        <v>131</v>
      </c>
      <c r="G286" s="42" t="s">
        <v>241</v>
      </c>
      <c r="H286" s="43" t="s">
        <v>12</v>
      </c>
      <c r="I286" s="51" t="s">
        <v>366</v>
      </c>
      <c r="J286" s="48" t="s">
        <v>454</v>
      </c>
      <c r="K286" s="41"/>
      <c r="L286" s="89"/>
      <c r="M286" s="48" t="s">
        <v>219</v>
      </c>
      <c r="N286" s="50"/>
      <c r="O286" s="41" t="s">
        <v>508</v>
      </c>
      <c r="P286" s="41"/>
    </row>
    <row r="287" spans="1:16" ht="30" hidden="1" customHeight="1">
      <c r="A287" s="41">
        <v>4</v>
      </c>
      <c r="B287" s="41" t="s">
        <v>338</v>
      </c>
      <c r="C287" s="41" t="s">
        <v>511</v>
      </c>
      <c r="D287" s="41" t="s">
        <v>507</v>
      </c>
      <c r="E287" s="41" t="s">
        <v>508</v>
      </c>
      <c r="F287" s="41" t="s">
        <v>131</v>
      </c>
      <c r="G287" s="42" t="s">
        <v>241</v>
      </c>
      <c r="H287" s="43" t="s">
        <v>12</v>
      </c>
      <c r="I287" s="51" t="s">
        <v>346</v>
      </c>
      <c r="J287" s="48" t="s">
        <v>404</v>
      </c>
      <c r="K287" s="41"/>
      <c r="L287" s="89"/>
      <c r="M287" s="48" t="s">
        <v>219</v>
      </c>
      <c r="N287" s="50"/>
      <c r="O287" s="41" t="s">
        <v>508</v>
      </c>
      <c r="P287" s="41"/>
    </row>
    <row r="288" spans="1:16" ht="30" hidden="1" customHeight="1">
      <c r="A288" s="41">
        <v>1</v>
      </c>
      <c r="B288" s="41" t="s">
        <v>335</v>
      </c>
      <c r="C288" s="41" t="s">
        <v>339</v>
      </c>
      <c r="D288" s="41" t="s">
        <v>507</v>
      </c>
      <c r="E288" s="41" t="s">
        <v>508</v>
      </c>
      <c r="F288" s="41" t="s">
        <v>133</v>
      </c>
      <c r="G288" s="42" t="s">
        <v>242</v>
      </c>
      <c r="H288" s="43" t="s">
        <v>11</v>
      </c>
      <c r="I288" s="51" t="s">
        <v>15</v>
      </c>
      <c r="J288" s="48" t="s">
        <v>405</v>
      </c>
      <c r="K288" s="41"/>
      <c r="L288" s="89" t="s">
        <v>299</v>
      </c>
      <c r="M288" s="48" t="s">
        <v>221</v>
      </c>
      <c r="N288" s="50"/>
      <c r="O288" s="41" t="s">
        <v>508</v>
      </c>
      <c r="P288" s="41"/>
    </row>
    <row r="289" spans="1:16" ht="30" hidden="1" customHeight="1">
      <c r="A289" s="41">
        <v>2</v>
      </c>
      <c r="B289" s="41" t="s">
        <v>336</v>
      </c>
      <c r="C289" s="41" t="s">
        <v>509</v>
      </c>
      <c r="D289" s="41" t="s">
        <v>507</v>
      </c>
      <c r="E289" s="41" t="s">
        <v>508</v>
      </c>
      <c r="F289" s="41" t="s">
        <v>133</v>
      </c>
      <c r="G289" s="42" t="s">
        <v>242</v>
      </c>
      <c r="H289" s="43" t="s">
        <v>11</v>
      </c>
      <c r="I289" s="51" t="s">
        <v>15</v>
      </c>
      <c r="J289" s="48" t="s">
        <v>434</v>
      </c>
      <c r="K289" s="41"/>
      <c r="L289" s="89" t="s">
        <v>299</v>
      </c>
      <c r="M289" s="48" t="s">
        <v>221</v>
      </c>
      <c r="N289" s="50"/>
      <c r="O289" s="41" t="s">
        <v>508</v>
      </c>
      <c r="P289" s="41"/>
    </row>
    <row r="290" spans="1:16" ht="30" hidden="1" customHeight="1">
      <c r="A290" s="41">
        <v>3</v>
      </c>
      <c r="B290" s="41" t="s">
        <v>337</v>
      </c>
      <c r="C290" s="41" t="s">
        <v>510</v>
      </c>
      <c r="D290" s="41" t="s">
        <v>507</v>
      </c>
      <c r="E290" s="41" t="s">
        <v>508</v>
      </c>
      <c r="F290" s="41" t="s">
        <v>133</v>
      </c>
      <c r="G290" s="42" t="s">
        <v>242</v>
      </c>
      <c r="H290" s="43" t="s">
        <v>11</v>
      </c>
      <c r="I290" s="51" t="s">
        <v>346</v>
      </c>
      <c r="J290" s="48" t="s">
        <v>455</v>
      </c>
      <c r="K290" s="41"/>
      <c r="L290" s="89" t="s">
        <v>299</v>
      </c>
      <c r="M290" s="48" t="s">
        <v>221</v>
      </c>
      <c r="N290" s="50"/>
      <c r="O290" s="41" t="s">
        <v>508</v>
      </c>
      <c r="P290" s="41"/>
    </row>
    <row r="291" spans="1:16" ht="30" hidden="1" customHeight="1">
      <c r="A291" s="41">
        <v>4</v>
      </c>
      <c r="B291" s="41" t="s">
        <v>338</v>
      </c>
      <c r="C291" s="41" t="s">
        <v>511</v>
      </c>
      <c r="D291" s="41" t="s">
        <v>507</v>
      </c>
      <c r="E291" s="41" t="s">
        <v>508</v>
      </c>
      <c r="F291" s="41" t="s">
        <v>133</v>
      </c>
      <c r="G291" s="42" t="s">
        <v>242</v>
      </c>
      <c r="H291" s="43" t="s">
        <v>11</v>
      </c>
      <c r="I291" s="51" t="s">
        <v>15</v>
      </c>
      <c r="J291" s="48" t="s">
        <v>470</v>
      </c>
      <c r="K291" s="41"/>
      <c r="L291" s="89" t="s">
        <v>299</v>
      </c>
      <c r="M291" s="48" t="s">
        <v>221</v>
      </c>
      <c r="N291" s="50"/>
      <c r="O291" s="41" t="s">
        <v>508</v>
      </c>
      <c r="P291" s="41"/>
    </row>
  </sheetData>
  <autoFilter ref="A3:P291" xr:uid="{00000000-0001-0000-0600-000000000000}">
    <filterColumn colId="9">
      <colorFilter dxfId="0"/>
    </filterColumn>
    <sortState ref="A4:P291">
      <sortCondition ref="F3:F291"/>
    </sortState>
  </autoFilter>
  <phoneticPr fontId="12" type="noConversion"/>
  <conditionalFormatting sqref="I1:I1048576">
    <cfRule type="cellIs" dxfId="4" priority="1" operator="equal">
      <formula>"N/A"</formula>
    </cfRule>
    <cfRule type="cellIs" dxfId="3" priority="2" operator="equal">
      <formula>"취약"</formula>
    </cfRule>
  </conditionalFormatting>
  <conditionalFormatting sqref="L1:L1048576">
    <cfRule type="cellIs" dxfId="2" priority="11" operator="equal">
      <formula>"N/A"</formula>
    </cfRule>
    <cfRule type="cellIs" dxfId="1" priority="12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0" orientation="landscape" r:id="rId1"/>
  <headerFooter scaleWithDoc="0">
    <oddFooter>&amp;C&amp;P/&amp;N&amp;R&amp;G</oddFooter>
  </headerFooter>
  <rowBreaks count="1" manualBreakCount="1">
    <brk id="69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10</vt:i4>
      </vt:variant>
    </vt:vector>
  </HeadingPairs>
  <TitlesOfParts>
    <vt:vector size="16" baseType="lpstr">
      <vt:lpstr>표지</vt:lpstr>
      <vt:lpstr>1. 진단대상</vt:lpstr>
      <vt:lpstr>2. 진단결과 통계</vt:lpstr>
      <vt:lpstr>3-1. 초기진단 결과 요약</vt:lpstr>
      <vt:lpstr>3-2. 이행진단 결과 요약</vt:lpstr>
      <vt:lpstr>4. 진단결과 상세</vt:lpstr>
      <vt:lpstr>'1. 진단대상'!Print_Area</vt:lpstr>
      <vt:lpstr>'2. 진단결과 통계'!Print_Area</vt:lpstr>
      <vt:lpstr>'3-1. 초기진단 결과 요약'!Print_Area</vt:lpstr>
      <vt:lpstr>'3-2. 이행진단 결과 요약'!Print_Area</vt:lpstr>
      <vt:lpstr>'4. 진단결과 상세'!Print_Area</vt:lpstr>
      <vt:lpstr>표지!Print_Area</vt:lpstr>
      <vt:lpstr>'1. 진단대상'!Print_Titles</vt:lpstr>
      <vt:lpstr>'3-1. 초기진단 결과 요약'!Print_Titles</vt:lpstr>
      <vt:lpstr>'3-2. 이행진단 결과 요약'!Print_Titles</vt:lpstr>
      <vt:lpstr>'4. 진단결과 상세'!Print_Titles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취약점진단상세보고서</dc:title>
  <dc:creator>jhlee</dc:creator>
  <cp:lastModifiedBy>선수민(롯데이노베이트-보안컨설팅팀 컨설팅1담당)</cp:lastModifiedBy>
  <cp:lastPrinted>2020-12-14T01:18:17Z</cp:lastPrinted>
  <dcterms:created xsi:type="dcterms:W3CDTF">2013-04-01T06:09:44Z</dcterms:created>
  <dcterms:modified xsi:type="dcterms:W3CDTF">2025-10-31T04:19:32Z</dcterms:modified>
</cp:coreProperties>
</file>