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Blab\Desktop\새 폴더 (2)\"/>
    </mc:Choice>
  </mc:AlternateContent>
  <bookViews>
    <workbookView xWindow="0" yWindow="0" windowWidth="28800" windowHeight="12390" activeTab="4"/>
  </bookViews>
  <sheets>
    <sheet name="sheet1" sheetId="1" r:id="rId1"/>
    <sheet name="시나리오 요약" sheetId="5" r:id="rId2"/>
    <sheet name="sheet2" sheetId="2" r:id="rId3"/>
    <sheet name="sheet3" sheetId="3" r:id="rId4"/>
    <sheet name="sheet4" sheetId="4" r:id="rId5"/>
  </sheets>
  <definedNames>
    <definedName name="만기금액">sheet2!$C$7</definedName>
    <definedName name="상여지급율">#REF!</definedName>
    <definedName name="이율">sheet2!$C$5</definedName>
    <definedName name="특별상여율">#REF!</definedName>
    <definedName name="할인율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" i="1" l="1"/>
  <c r="E32" i="1"/>
  <c r="E28" i="1"/>
  <c r="E33" i="1" s="1"/>
  <c r="E25" i="1"/>
  <c r="E22" i="1"/>
  <c r="E20" i="1"/>
  <c r="E14" i="1"/>
  <c r="E10" i="1"/>
  <c r="E5" i="1"/>
  <c r="E15" i="1" s="1"/>
  <c r="E23" i="1"/>
  <c r="F33" i="1"/>
  <c r="F23" i="1"/>
  <c r="F15" i="1"/>
  <c r="E35" i="1" l="1"/>
  <c r="F35" i="1"/>
  <c r="F8" i="4"/>
  <c r="F7" i="4"/>
  <c r="E6" i="4"/>
  <c r="D6" i="4"/>
  <c r="C6" i="4"/>
  <c r="B6" i="4"/>
  <c r="F6" i="4" s="1"/>
  <c r="E5" i="4"/>
  <c r="E9" i="4" s="1"/>
  <c r="D5" i="4"/>
  <c r="D9" i="4" s="1"/>
  <c r="C5" i="4"/>
  <c r="C9" i="4" s="1"/>
  <c r="B5" i="4"/>
  <c r="B9" i="4" s="1"/>
  <c r="F4" i="4"/>
  <c r="C7" i="2"/>
  <c r="F9" i="4" l="1"/>
  <c r="F5" i="4"/>
</calcChain>
</file>

<file path=xl/sharedStrings.xml><?xml version="1.0" encoding="utf-8"?>
<sst xmlns="http://schemas.openxmlformats.org/spreadsheetml/2006/main" count="163" uniqueCount="75">
  <si>
    <t>한의원의 이용실태</t>
  </si>
  <si>
    <t>진료시간대</t>
    <phoneticPr fontId="5" type="noConversion"/>
  </si>
  <si>
    <t>진료과목</t>
    <phoneticPr fontId="5" type="noConversion"/>
  </si>
  <si>
    <t>거주지역</t>
    <phoneticPr fontId="5" type="noConversion"/>
  </si>
  <si>
    <t>성별</t>
    <phoneticPr fontId="5" type="noConversion"/>
  </si>
  <si>
    <t>인원</t>
    <phoneticPr fontId="5" type="noConversion"/>
  </si>
  <si>
    <t>연령대</t>
    <phoneticPr fontId="5" type="noConversion"/>
  </si>
  <si>
    <t>내과</t>
    <phoneticPr fontId="5" type="noConversion"/>
  </si>
  <si>
    <t>라인</t>
    <phoneticPr fontId="5" type="noConversion"/>
  </si>
  <si>
    <t>남</t>
    <phoneticPr fontId="5" type="noConversion"/>
  </si>
  <si>
    <t>침구과</t>
    <phoneticPr fontId="5" type="noConversion"/>
  </si>
  <si>
    <t>여</t>
    <phoneticPr fontId="5" type="noConversion"/>
  </si>
  <si>
    <t>금호</t>
    <phoneticPr fontId="5" type="noConversion"/>
  </si>
  <si>
    <t>현대</t>
    <phoneticPr fontId="5" type="noConversion"/>
  </si>
  <si>
    <t>부인과</t>
    <phoneticPr fontId="5" type="noConversion"/>
  </si>
  <si>
    <t xml:space="preserve">적금 만기 금액 </t>
    <phoneticPr fontId="5" type="noConversion"/>
  </si>
  <si>
    <t>매월적립액</t>
    <phoneticPr fontId="5" type="noConversion"/>
  </si>
  <si>
    <t>연이율</t>
    <phoneticPr fontId="5" type="noConversion"/>
  </si>
  <si>
    <t>적립기간(년)</t>
    <phoneticPr fontId="5" type="noConversion"/>
  </si>
  <si>
    <t>만기금액</t>
    <phoneticPr fontId="5" type="noConversion"/>
  </si>
  <si>
    <t>김포공항 입국 현황</t>
    <phoneticPr fontId="8" type="noConversion"/>
  </si>
  <si>
    <t>부산공항 입국 현황</t>
    <phoneticPr fontId="8" type="noConversion"/>
  </si>
  <si>
    <t>국적별 평균 입국자수</t>
    <phoneticPr fontId="8" type="noConversion"/>
  </si>
  <si>
    <t>구분</t>
    <phoneticPr fontId="8" type="noConversion"/>
  </si>
  <si>
    <t>국적</t>
    <phoneticPr fontId="8" type="noConversion"/>
  </si>
  <si>
    <t>입국자수</t>
    <phoneticPr fontId="8" type="noConversion"/>
  </si>
  <si>
    <t>1월</t>
    <phoneticPr fontId="8" type="noConversion"/>
  </si>
  <si>
    <t>미국</t>
    <phoneticPr fontId="8" type="noConversion"/>
  </si>
  <si>
    <t>미국</t>
  </si>
  <si>
    <t>영국</t>
    <phoneticPr fontId="8" type="noConversion"/>
  </si>
  <si>
    <t>프랑스</t>
    <phoneticPr fontId="8" type="noConversion"/>
  </si>
  <si>
    <t>영국</t>
  </si>
  <si>
    <t>일본</t>
    <phoneticPr fontId="8" type="noConversion"/>
  </si>
  <si>
    <t>일본</t>
  </si>
  <si>
    <t>2월</t>
    <phoneticPr fontId="8" type="noConversion"/>
  </si>
  <si>
    <t>프랑스</t>
  </si>
  <si>
    <t>독일</t>
  </si>
  <si>
    <t>3월</t>
    <phoneticPr fontId="8" type="noConversion"/>
  </si>
  <si>
    <t>독일</t>
    <phoneticPr fontId="8" type="noConversion"/>
  </si>
  <si>
    <t>4월</t>
    <phoneticPr fontId="8" type="noConversion"/>
  </si>
  <si>
    <t>재광 계열회사별 손익계산표</t>
    <phoneticPr fontId="5" type="noConversion"/>
  </si>
  <si>
    <t>게열A</t>
    <phoneticPr fontId="5" type="noConversion"/>
  </si>
  <si>
    <t>계열B</t>
    <phoneticPr fontId="5" type="noConversion"/>
  </si>
  <si>
    <t>계열C</t>
    <phoneticPr fontId="5" type="noConversion"/>
  </si>
  <si>
    <t>계열D</t>
    <phoneticPr fontId="5" type="noConversion"/>
  </si>
  <si>
    <t>합계</t>
    <phoneticPr fontId="5" type="noConversion"/>
  </si>
  <si>
    <t>판매 단위</t>
    <phoneticPr fontId="5" type="noConversion"/>
  </si>
  <si>
    <t>판매 수입</t>
    <phoneticPr fontId="5" type="noConversion"/>
  </si>
  <si>
    <t>판매 비용</t>
    <phoneticPr fontId="5" type="noConversion"/>
  </si>
  <si>
    <t>광고 비용</t>
    <phoneticPr fontId="5" type="noConversion"/>
  </si>
  <si>
    <t>설비 비용</t>
    <phoneticPr fontId="5" type="noConversion"/>
  </si>
  <si>
    <t>이익</t>
    <phoneticPr fontId="5" type="noConversion"/>
  </si>
  <si>
    <t>제품 가격</t>
    <phoneticPr fontId="5" type="noConversion"/>
  </si>
  <si>
    <t>(단위:천)</t>
    <phoneticPr fontId="5" type="noConversion"/>
  </si>
  <si>
    <t>제품 비용</t>
    <phoneticPr fontId="5" type="noConversion"/>
  </si>
  <si>
    <t>내과 평균</t>
  </si>
  <si>
    <t>부인과 평균</t>
  </si>
  <si>
    <t>침구과 평균</t>
  </si>
  <si>
    <t>전체 평균</t>
  </si>
  <si>
    <t>현대 최소값</t>
  </si>
  <si>
    <t>라인 최소값</t>
  </si>
  <si>
    <t>금호 최소값</t>
  </si>
  <si>
    <t>전체 최소값</t>
  </si>
  <si>
    <t>이율</t>
  </si>
  <si>
    <t>만기금액</t>
  </si>
  <si>
    <t>이율 10%</t>
  </si>
  <si>
    <t>날짜 2020-10-30</t>
  </si>
  <si>
    <t>이율 11.5%</t>
  </si>
  <si>
    <t>시나리오 요약</t>
  </si>
  <si>
    <t>변경 셀:</t>
  </si>
  <si>
    <t>현재 값:</t>
  </si>
  <si>
    <t>결과 셀:</t>
  </si>
  <si>
    <t>참고: 현재 값 열은 시나리오 요약 보고서가 작성될 때의</t>
  </si>
  <si>
    <t>변경 셀 값을 나타냅니다. 각 시나리오의 변경 셀들은</t>
  </si>
  <si>
    <t>회색으로 표시됩니다.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</si>
</sst>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₩&quot;#,##0;[Red]\-&quot;₩&quot;#,##0"/>
    <numFmt numFmtId="41" formatCode="_-* #,##0_-;\-* #,##0_-;_-* &quot;-&quot;_-;_-@_-"/>
    <numFmt numFmtId="176" formatCode="0_);[Red]\(0\)"/>
    <numFmt numFmtId="177" formatCode="&quot;₩&quot;#,##0"/>
    <numFmt numFmtId="178" formatCode="#,##0_);[Red]\(#,##0\)"/>
    <numFmt numFmtId="179" formatCode="&quot;₩&quot;#,##0.00"/>
    <numFmt numFmtId="180" formatCode="0.00_ 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4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sz val="10"/>
      <name val="맑은 고딕"/>
      <family val="3"/>
      <charset val="129"/>
    </font>
    <font>
      <sz val="8"/>
      <name val="굴림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indexed="9"/>
      <name val="맑은 고딕"/>
      <family val="2"/>
      <charset val="129"/>
      <scheme val="minor"/>
    </font>
    <font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11"/>
      <color indexed="18"/>
      <name val="맑은 고딕"/>
      <family val="2"/>
      <charset val="129"/>
      <scheme val="minor"/>
    </font>
    <font>
      <sz val="11"/>
      <color indexed="1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6" fillId="0" borderId="0"/>
    <xf numFmtId="9" fontId="1" fillId="0" borderId="0" applyFont="0" applyFill="0" applyBorder="0" applyAlignment="0" applyProtection="0"/>
    <xf numFmtId="0" fontId="6" fillId="0" borderId="0"/>
    <xf numFmtId="41" fontId="1" fillId="0" borderId="0" applyFont="0" applyFill="0" applyBorder="0" applyAlignment="0" applyProtection="0"/>
  </cellStyleXfs>
  <cellXfs count="75">
    <xf numFmtId="0" fontId="0" fillId="0" borderId="0" xfId="0">
      <alignment vertical="center"/>
    </xf>
    <xf numFmtId="0" fontId="4" fillId="0" borderId="0" xfId="1" applyFont="1"/>
    <xf numFmtId="0" fontId="4" fillId="2" borderId="2" xfId="1" applyFont="1" applyFill="1" applyBorder="1" applyAlignment="1">
      <alignment horizontal="center"/>
    </xf>
    <xf numFmtId="20" fontId="4" fillId="0" borderId="2" xfId="1" applyNumberFormat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176" fontId="4" fillId="0" borderId="2" xfId="1" applyNumberFormat="1" applyFont="1" applyFill="1" applyBorder="1" applyAlignment="1">
      <alignment horizontal="center"/>
    </xf>
    <xf numFmtId="176" fontId="4" fillId="0" borderId="2" xfId="1" applyNumberFormat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2" applyFont="1"/>
    <xf numFmtId="0" fontId="4" fillId="0" borderId="0" xfId="2" applyFont="1" applyAlignment="1">
      <alignment vertical="center"/>
    </xf>
    <xf numFmtId="0" fontId="4" fillId="3" borderId="2" xfId="2" applyFont="1" applyFill="1" applyBorder="1" applyAlignment="1">
      <alignment vertical="center"/>
    </xf>
    <xf numFmtId="177" fontId="4" fillId="0" borderId="2" xfId="2" applyNumberFormat="1" applyFont="1" applyBorder="1" applyAlignment="1">
      <alignment vertical="center"/>
    </xf>
    <xf numFmtId="10" fontId="4" fillId="0" borderId="2" xfId="3" applyNumberFormat="1" applyFont="1" applyBorder="1" applyAlignment="1">
      <alignment vertical="center"/>
    </xf>
    <xf numFmtId="0" fontId="4" fillId="0" borderId="2" xfId="2" applyFont="1" applyBorder="1" applyAlignment="1">
      <alignment vertical="center"/>
    </xf>
    <xf numFmtId="6" fontId="4" fillId="0" borderId="2" xfId="2" applyNumberFormat="1" applyFont="1" applyBorder="1" applyAlignment="1">
      <alignment vertical="center"/>
    </xf>
    <xf numFmtId="0" fontId="7" fillId="0" borderId="0" xfId="4" applyFont="1" applyFill="1" applyBorder="1" applyAlignment="1">
      <alignment vertical="center"/>
    </xf>
    <xf numFmtId="0" fontId="7" fillId="4" borderId="2" xfId="4" applyFont="1" applyFill="1" applyBorder="1" applyAlignment="1">
      <alignment horizontal="center" vertical="center"/>
    </xf>
    <xf numFmtId="0" fontId="7" fillId="0" borderId="2" xfId="4" applyFont="1" applyFill="1" applyBorder="1" applyAlignment="1">
      <alignment horizontal="center" vertical="center"/>
    </xf>
    <xf numFmtId="41" fontId="7" fillId="0" borderId="2" xfId="5" applyFont="1" applyFill="1" applyBorder="1" applyAlignment="1">
      <alignment horizontal="center" vertical="center"/>
    </xf>
    <xf numFmtId="0" fontId="7" fillId="4" borderId="2" xfId="4" applyFont="1" applyFill="1" applyBorder="1" applyAlignment="1">
      <alignment vertical="center"/>
    </xf>
    <xf numFmtId="41" fontId="7" fillId="0" borderId="2" xfId="4" applyNumberFormat="1" applyFont="1" applyFill="1" applyBorder="1" applyAlignment="1">
      <alignment vertical="center"/>
    </xf>
    <xf numFmtId="0" fontId="4" fillId="0" borderId="9" xfId="1" applyFont="1" applyBorder="1"/>
    <xf numFmtId="0" fontId="10" fillId="0" borderId="10" xfId="1" applyFont="1" applyBorder="1" applyAlignment="1">
      <alignment horizontal="center"/>
    </xf>
    <xf numFmtId="0" fontId="4" fillId="0" borderId="11" xfId="1" applyFont="1" applyBorder="1"/>
    <xf numFmtId="41" fontId="4" fillId="0" borderId="12" xfId="5" applyFont="1" applyBorder="1"/>
    <xf numFmtId="178" fontId="4" fillId="0" borderId="12" xfId="5" applyNumberFormat="1" applyFont="1" applyBorder="1"/>
    <xf numFmtId="0" fontId="4" fillId="0" borderId="13" xfId="1" applyFont="1" applyBorder="1"/>
    <xf numFmtId="41" fontId="4" fillId="0" borderId="14" xfId="5" applyFont="1" applyBorder="1"/>
    <xf numFmtId="178" fontId="4" fillId="0" borderId="14" xfId="5" applyNumberFormat="1" applyFont="1" applyBorder="1"/>
    <xf numFmtId="0" fontId="4" fillId="0" borderId="15" xfId="1" applyFont="1" applyBorder="1"/>
    <xf numFmtId="41" fontId="4" fillId="0" borderId="16" xfId="5" applyFont="1" applyBorder="1"/>
    <xf numFmtId="178" fontId="4" fillId="0" borderId="16" xfId="5" applyNumberFormat="1" applyFont="1" applyBorder="1"/>
    <xf numFmtId="41" fontId="11" fillId="0" borderId="12" xfId="5" applyFont="1" applyBorder="1"/>
    <xf numFmtId="41" fontId="11" fillId="0" borderId="9" xfId="5" applyFont="1" applyBorder="1"/>
    <xf numFmtId="41" fontId="11" fillId="0" borderId="17" xfId="5" applyFont="1" applyBorder="1"/>
    <xf numFmtId="41" fontId="11" fillId="0" borderId="16" xfId="5" applyFont="1" applyBorder="1"/>
    <xf numFmtId="41" fontId="11" fillId="0" borderId="19" xfId="5" applyFont="1" applyBorder="1"/>
    <xf numFmtId="41" fontId="11" fillId="0" borderId="20" xfId="5" applyFont="1" applyBorder="1"/>
    <xf numFmtId="3" fontId="4" fillId="0" borderId="0" xfId="1" applyNumberFormat="1" applyFont="1"/>
    <xf numFmtId="179" fontId="4" fillId="0" borderId="0" xfId="1" applyNumberFormat="1" applyFont="1"/>
    <xf numFmtId="0" fontId="2" fillId="0" borderId="1" xfId="1" applyFont="1" applyBorder="1" applyAlignment="1">
      <alignment horizontal="center"/>
    </xf>
    <xf numFmtId="0" fontId="4" fillId="3" borderId="3" xfId="2" applyFont="1" applyFill="1" applyBorder="1" applyAlignment="1">
      <alignment horizontal="center" vertical="center"/>
    </xf>
    <xf numFmtId="0" fontId="4" fillId="3" borderId="4" xfId="2" applyFont="1" applyFill="1" applyBorder="1" applyAlignment="1">
      <alignment horizontal="center" vertical="center"/>
    </xf>
    <xf numFmtId="0" fontId="7" fillId="4" borderId="6" xfId="4" applyFont="1" applyFill="1" applyBorder="1" applyAlignment="1">
      <alignment horizontal="center" vertical="center"/>
    </xf>
    <xf numFmtId="0" fontId="7" fillId="4" borderId="7" xfId="4" applyFont="1" applyFill="1" applyBorder="1" applyAlignment="1">
      <alignment horizontal="center" vertical="center"/>
    </xf>
    <xf numFmtId="0" fontId="7" fillId="4" borderId="8" xfId="4" applyFont="1" applyFill="1" applyBorder="1" applyAlignment="1">
      <alignment horizontal="center" vertical="center"/>
    </xf>
    <xf numFmtId="0" fontId="7" fillId="4" borderId="3" xfId="4" applyFont="1" applyFill="1" applyBorder="1" applyAlignment="1">
      <alignment horizontal="center" vertical="center"/>
    </xf>
    <xf numFmtId="0" fontId="7" fillId="4" borderId="5" xfId="4" applyFont="1" applyFill="1" applyBorder="1" applyAlignment="1">
      <alignment horizontal="center" vertical="center"/>
    </xf>
    <xf numFmtId="0" fontId="7" fillId="4" borderId="4" xfId="4" applyFont="1" applyFill="1" applyBorder="1" applyAlignment="1">
      <alignment horizontal="center" vertical="center"/>
    </xf>
    <xf numFmtId="0" fontId="9" fillId="0" borderId="0" xfId="1" applyFont="1" applyAlignment="1">
      <alignment horizontal="center"/>
    </xf>
    <xf numFmtId="0" fontId="4" fillId="0" borderId="18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/>
    </xf>
    <xf numFmtId="20" fontId="4" fillId="0" borderId="0" xfId="1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176" fontId="4" fillId="0" borderId="0" xfId="1" applyNumberFormat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180" fontId="4" fillId="0" borderId="2" xfId="1" applyNumberFormat="1" applyFont="1" applyBorder="1" applyAlignment="1">
      <alignment horizontal="center"/>
    </xf>
    <xf numFmtId="180" fontId="4" fillId="0" borderId="0" xfId="1" applyNumberFormat="1" applyFont="1" applyBorder="1" applyAlignment="1">
      <alignment horizontal="center"/>
    </xf>
    <xf numFmtId="0" fontId="0" fillId="0" borderId="0" xfId="0" applyFill="1" applyBorder="1" applyAlignment="1">
      <alignment vertical="center"/>
    </xf>
    <xf numFmtId="10" fontId="0" fillId="0" borderId="0" xfId="0" applyNumberFormat="1" applyFill="1" applyBorder="1" applyAlignment="1">
      <alignment vertical="center"/>
    </xf>
    <xf numFmtId="6" fontId="0" fillId="0" borderId="20" xfId="0" applyNumberFormat="1" applyFill="1" applyBorder="1" applyAlignment="1">
      <alignment vertical="center"/>
    </xf>
    <xf numFmtId="0" fontId="13" fillId="5" borderId="1" xfId="0" applyFont="1" applyFill="1" applyBorder="1" applyAlignment="1">
      <alignment horizontal="left" vertical="center"/>
    </xf>
    <xf numFmtId="0" fontId="12" fillId="5" borderId="17" xfId="0" applyFont="1" applyFill="1" applyBorder="1" applyAlignment="1">
      <alignment horizontal="left" vertical="center"/>
    </xf>
    <xf numFmtId="0" fontId="13" fillId="5" borderId="17" xfId="0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14" fillId="6" borderId="0" xfId="0" applyFont="1" applyFill="1" applyBorder="1" applyAlignment="1">
      <alignment horizontal="left" vertical="center"/>
    </xf>
    <xf numFmtId="0" fontId="15" fillId="6" borderId="5" xfId="0" applyFont="1" applyFill="1" applyBorder="1" applyAlignment="1">
      <alignment horizontal="left" vertical="center"/>
    </xf>
    <xf numFmtId="0" fontId="16" fillId="6" borderId="5" xfId="0" applyFont="1" applyFill="1" applyBorder="1" applyAlignment="1">
      <alignment horizontal="left" vertical="center"/>
    </xf>
    <xf numFmtId="0" fontId="14" fillId="6" borderId="20" xfId="0" applyFont="1" applyFill="1" applyBorder="1" applyAlignment="1">
      <alignment horizontal="left" vertical="center"/>
    </xf>
    <xf numFmtId="0" fontId="12" fillId="5" borderId="17" xfId="0" applyFont="1" applyFill="1" applyBorder="1" applyAlignment="1">
      <alignment horizontal="right" vertical="center"/>
    </xf>
    <xf numFmtId="0" fontId="12" fillId="5" borderId="1" xfId="0" applyFont="1" applyFill="1" applyBorder="1" applyAlignment="1">
      <alignment horizontal="right" vertical="center"/>
    </xf>
    <xf numFmtId="10" fontId="0" fillId="7" borderId="0" xfId="0" applyNumberFormat="1" applyFill="1" applyBorder="1" applyAlignment="1">
      <alignment vertical="center"/>
    </xf>
    <xf numFmtId="0" fontId="17" fillId="0" borderId="0" xfId="0" applyFont="1" applyFill="1" applyBorder="1" applyAlignment="1">
      <alignment vertical="top" wrapText="1"/>
    </xf>
  </cellXfs>
  <cellStyles count="6">
    <cellStyle name="백분율 2" xfId="3"/>
    <cellStyle name="쉼표 [0] 2" xfId="5"/>
    <cellStyle name="표준" xfId="0" builtinId="0"/>
    <cellStyle name="표준 2" xfId="1"/>
    <cellStyle name="표준_문제02(데이터)-김상수" xfId="2"/>
    <cellStyle name="표준_문제05(데이터)-김상수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Normal="100" workbookViewId="0">
      <selection activeCell="F37" sqref="F37"/>
    </sheetView>
  </sheetViews>
  <sheetFormatPr defaultColWidth="9" defaultRowHeight="16.5" outlineLevelRow="3" x14ac:dyDescent="0.3"/>
  <cols>
    <col min="1" max="1" width="11" style="8" bestFit="1" customWidth="1"/>
    <col min="2" max="3" width="9" style="1" bestFit="1" customWidth="1"/>
    <col min="4" max="6" width="9" style="1" customWidth="1"/>
    <col min="7" max="16384" width="9" style="1"/>
  </cols>
  <sheetData>
    <row r="1" spans="1:6" ht="20.25" x14ac:dyDescent="0.35">
      <c r="A1" s="41" t="s">
        <v>0</v>
      </c>
      <c r="B1" s="41"/>
      <c r="C1" s="41"/>
      <c r="D1" s="41"/>
      <c r="E1" s="41"/>
      <c r="F1" s="41"/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outlineLevel="3" x14ac:dyDescent="0.3">
      <c r="A3" s="3">
        <v>0.45833333333333298</v>
      </c>
      <c r="B3" s="4" t="s">
        <v>7</v>
      </c>
      <c r="C3" s="4" t="s">
        <v>13</v>
      </c>
      <c r="D3" s="5" t="s">
        <v>9</v>
      </c>
      <c r="E3" s="5">
        <v>7</v>
      </c>
      <c r="F3" s="6">
        <v>60</v>
      </c>
    </row>
    <row r="4" spans="1:6" outlineLevel="3" x14ac:dyDescent="0.3">
      <c r="A4" s="3">
        <v>0.625</v>
      </c>
      <c r="B4" s="4" t="s">
        <v>7</v>
      </c>
      <c r="C4" s="4" t="s">
        <v>13</v>
      </c>
      <c r="D4" s="4" t="s">
        <v>11</v>
      </c>
      <c r="E4" s="4">
        <v>3</v>
      </c>
      <c r="F4" s="7">
        <v>60</v>
      </c>
    </row>
    <row r="5" spans="1:6" outlineLevel="2" x14ac:dyDescent="0.3">
      <c r="A5" s="3"/>
      <c r="B5" s="4"/>
      <c r="C5" s="53" t="s">
        <v>59</v>
      </c>
      <c r="D5" s="4"/>
      <c r="E5" s="4">
        <f>SUBTOTAL(5,E3:E4)</f>
        <v>3</v>
      </c>
      <c r="F5" s="7"/>
    </row>
    <row r="6" spans="1:6" outlineLevel="3" x14ac:dyDescent="0.3">
      <c r="A6" s="3">
        <v>0.41666666666666669</v>
      </c>
      <c r="B6" s="4" t="s">
        <v>7</v>
      </c>
      <c r="C6" s="4" t="s">
        <v>8</v>
      </c>
      <c r="D6" s="5" t="s">
        <v>9</v>
      </c>
      <c r="E6" s="5">
        <v>2</v>
      </c>
      <c r="F6" s="6">
        <v>60</v>
      </c>
    </row>
    <row r="7" spans="1:6" outlineLevel="3" x14ac:dyDescent="0.3">
      <c r="A7" s="3">
        <v>0.45833333333333298</v>
      </c>
      <c r="B7" s="4" t="s">
        <v>7</v>
      </c>
      <c r="C7" s="4" t="s">
        <v>8</v>
      </c>
      <c r="D7" s="4" t="s">
        <v>9</v>
      </c>
      <c r="E7" s="4">
        <v>1</v>
      </c>
      <c r="F7" s="7">
        <v>60</v>
      </c>
    </row>
    <row r="8" spans="1:6" outlineLevel="3" x14ac:dyDescent="0.3">
      <c r="A8" s="3">
        <v>0.625</v>
      </c>
      <c r="B8" s="4" t="s">
        <v>7</v>
      </c>
      <c r="C8" s="4" t="s">
        <v>8</v>
      </c>
      <c r="D8" s="4" t="s">
        <v>11</v>
      </c>
      <c r="E8" s="4">
        <v>8</v>
      </c>
      <c r="F8" s="7">
        <v>50</v>
      </c>
    </row>
    <row r="9" spans="1:6" outlineLevel="3" x14ac:dyDescent="0.3">
      <c r="A9" s="3">
        <v>0.66666666666666696</v>
      </c>
      <c r="B9" s="4" t="s">
        <v>7</v>
      </c>
      <c r="C9" s="4" t="s">
        <v>8</v>
      </c>
      <c r="D9" s="4" t="s">
        <v>11</v>
      </c>
      <c r="E9" s="4">
        <v>4</v>
      </c>
      <c r="F9" s="7">
        <v>40</v>
      </c>
    </row>
    <row r="10" spans="1:6" outlineLevel="2" x14ac:dyDescent="0.3">
      <c r="A10" s="3"/>
      <c r="B10" s="4"/>
      <c r="C10" s="53" t="s">
        <v>60</v>
      </c>
      <c r="D10" s="4"/>
      <c r="E10" s="4">
        <f>SUBTOTAL(5,E6:E9)</f>
        <v>1</v>
      </c>
      <c r="F10" s="7"/>
    </row>
    <row r="11" spans="1:6" outlineLevel="3" x14ac:dyDescent="0.3">
      <c r="A11" s="3">
        <v>0.45833333333333298</v>
      </c>
      <c r="B11" s="4" t="s">
        <v>7</v>
      </c>
      <c r="C11" s="4" t="s">
        <v>12</v>
      </c>
      <c r="D11" s="4" t="s">
        <v>11</v>
      </c>
      <c r="E11" s="4">
        <v>3</v>
      </c>
      <c r="F11" s="7">
        <v>40</v>
      </c>
    </row>
    <row r="12" spans="1:6" outlineLevel="3" x14ac:dyDescent="0.3">
      <c r="A12" s="3">
        <v>0.70833333333333304</v>
      </c>
      <c r="B12" s="4" t="s">
        <v>7</v>
      </c>
      <c r="C12" s="4" t="s">
        <v>12</v>
      </c>
      <c r="D12" s="4" t="s">
        <v>11</v>
      </c>
      <c r="E12" s="4">
        <v>9</v>
      </c>
      <c r="F12" s="7">
        <v>50</v>
      </c>
    </row>
    <row r="13" spans="1:6" outlineLevel="3" x14ac:dyDescent="0.3">
      <c r="A13" s="3">
        <v>0.75</v>
      </c>
      <c r="B13" s="4" t="s">
        <v>7</v>
      </c>
      <c r="C13" s="4" t="s">
        <v>12</v>
      </c>
      <c r="D13" s="4" t="s">
        <v>9</v>
      </c>
      <c r="E13" s="4">
        <v>5</v>
      </c>
      <c r="F13" s="7">
        <v>60</v>
      </c>
    </row>
    <row r="14" spans="1:6" outlineLevel="2" x14ac:dyDescent="0.3">
      <c r="A14" s="3"/>
      <c r="B14" s="4"/>
      <c r="C14" s="53" t="s">
        <v>61</v>
      </c>
      <c r="D14" s="4"/>
      <c r="E14" s="4">
        <f>SUBTOTAL(5,E11:E13)</f>
        <v>3</v>
      </c>
      <c r="F14" s="7"/>
    </row>
    <row r="15" spans="1:6" outlineLevel="1" x14ac:dyDescent="0.3">
      <c r="A15" s="3"/>
      <c r="B15" s="53" t="s">
        <v>55</v>
      </c>
      <c r="C15" s="4"/>
      <c r="D15" s="4"/>
      <c r="E15" s="58">
        <f>SUBTOTAL(1,E3:E13)</f>
        <v>4.666666666666667</v>
      </c>
      <c r="F15" s="7">
        <f>SUBTOTAL(1,F3:F13)</f>
        <v>53.333333333333336</v>
      </c>
    </row>
    <row r="16" spans="1:6" outlineLevel="3" x14ac:dyDescent="0.3">
      <c r="A16" s="3">
        <v>0.58333333333333304</v>
      </c>
      <c r="B16" s="4" t="s">
        <v>14</v>
      </c>
      <c r="C16" s="4" t="s">
        <v>13</v>
      </c>
      <c r="D16" s="4" t="s">
        <v>11</v>
      </c>
      <c r="E16" s="4">
        <v>10</v>
      </c>
      <c r="F16" s="7">
        <v>50</v>
      </c>
    </row>
    <row r="17" spans="1:6" outlineLevel="3" x14ac:dyDescent="0.3">
      <c r="A17" s="3">
        <v>0.58333333333333304</v>
      </c>
      <c r="B17" s="4" t="s">
        <v>14</v>
      </c>
      <c r="C17" s="4" t="s">
        <v>13</v>
      </c>
      <c r="D17" s="4" t="s">
        <v>11</v>
      </c>
      <c r="E17" s="4">
        <v>5</v>
      </c>
      <c r="F17" s="7">
        <v>60</v>
      </c>
    </row>
    <row r="18" spans="1:6" outlineLevel="3" x14ac:dyDescent="0.3">
      <c r="A18" s="3">
        <v>0.625</v>
      </c>
      <c r="B18" s="4" t="s">
        <v>14</v>
      </c>
      <c r="C18" s="4" t="s">
        <v>13</v>
      </c>
      <c r="D18" s="4" t="s">
        <v>11</v>
      </c>
      <c r="E18" s="4">
        <v>2</v>
      </c>
      <c r="F18" s="7">
        <v>60</v>
      </c>
    </row>
    <row r="19" spans="1:6" outlineLevel="3" x14ac:dyDescent="0.3">
      <c r="A19" s="3">
        <v>0.75</v>
      </c>
      <c r="B19" s="4" t="s">
        <v>14</v>
      </c>
      <c r="C19" s="4" t="s">
        <v>13</v>
      </c>
      <c r="D19" s="4" t="s">
        <v>11</v>
      </c>
      <c r="E19" s="4">
        <v>8</v>
      </c>
      <c r="F19" s="7">
        <v>40</v>
      </c>
    </row>
    <row r="20" spans="1:6" outlineLevel="2" x14ac:dyDescent="0.3">
      <c r="A20" s="3"/>
      <c r="B20" s="4"/>
      <c r="C20" s="53" t="s">
        <v>59</v>
      </c>
      <c r="D20" s="4"/>
      <c r="E20" s="4">
        <f>SUBTOTAL(5,E16:E19)</f>
        <v>2</v>
      </c>
      <c r="F20" s="7"/>
    </row>
    <row r="21" spans="1:6" outlineLevel="3" x14ac:dyDescent="0.3">
      <c r="A21" s="3">
        <v>0.54166666666666696</v>
      </c>
      <c r="B21" s="4" t="s">
        <v>14</v>
      </c>
      <c r="C21" s="4" t="s">
        <v>12</v>
      </c>
      <c r="D21" s="4" t="s">
        <v>11</v>
      </c>
      <c r="E21" s="4">
        <v>8</v>
      </c>
      <c r="F21" s="7">
        <v>60</v>
      </c>
    </row>
    <row r="22" spans="1:6" outlineLevel="2" x14ac:dyDescent="0.3">
      <c r="A22" s="3"/>
      <c r="B22" s="4"/>
      <c r="C22" s="53" t="s">
        <v>61</v>
      </c>
      <c r="D22" s="4"/>
      <c r="E22" s="4">
        <f>SUBTOTAL(5,E21:E21)</f>
        <v>8</v>
      </c>
      <c r="F22" s="7"/>
    </row>
    <row r="23" spans="1:6" outlineLevel="1" x14ac:dyDescent="0.3">
      <c r="A23" s="3"/>
      <c r="B23" s="53" t="s">
        <v>56</v>
      </c>
      <c r="C23" s="4"/>
      <c r="D23" s="4"/>
      <c r="E23" s="58">
        <f>SUBTOTAL(1,E16:E21)</f>
        <v>6.6</v>
      </c>
      <c r="F23" s="7">
        <f>SUBTOTAL(1,F16:F21)</f>
        <v>54</v>
      </c>
    </row>
    <row r="24" spans="1:6" outlineLevel="3" x14ac:dyDescent="0.3">
      <c r="A24" s="3">
        <v>0.75</v>
      </c>
      <c r="B24" s="4" t="s">
        <v>10</v>
      </c>
      <c r="C24" s="4" t="s">
        <v>13</v>
      </c>
      <c r="D24" s="4" t="s">
        <v>11</v>
      </c>
      <c r="E24" s="4">
        <v>10</v>
      </c>
      <c r="F24" s="7">
        <v>60</v>
      </c>
    </row>
    <row r="25" spans="1:6" outlineLevel="2" x14ac:dyDescent="0.3">
      <c r="A25" s="3"/>
      <c r="B25" s="4"/>
      <c r="C25" s="53" t="s">
        <v>59</v>
      </c>
      <c r="D25" s="4"/>
      <c r="E25" s="4">
        <f>SUBTOTAL(5,E24:E24)</f>
        <v>10</v>
      </c>
      <c r="F25" s="7"/>
    </row>
    <row r="26" spans="1:6" outlineLevel="3" x14ac:dyDescent="0.3">
      <c r="A26" s="3">
        <v>0.41666666666666669</v>
      </c>
      <c r="B26" s="4" t="s">
        <v>10</v>
      </c>
      <c r="C26" s="4" t="s">
        <v>8</v>
      </c>
      <c r="D26" s="4" t="s">
        <v>11</v>
      </c>
      <c r="E26" s="4">
        <v>5</v>
      </c>
      <c r="F26" s="7">
        <v>50</v>
      </c>
    </row>
    <row r="27" spans="1:6" outlineLevel="3" x14ac:dyDescent="0.3">
      <c r="A27" s="3">
        <v>0.66666666666666696</v>
      </c>
      <c r="B27" s="4" t="s">
        <v>10</v>
      </c>
      <c r="C27" s="4" t="s">
        <v>8</v>
      </c>
      <c r="D27" s="4" t="s">
        <v>9</v>
      </c>
      <c r="E27" s="4">
        <v>5</v>
      </c>
      <c r="F27" s="7">
        <v>40</v>
      </c>
    </row>
    <row r="28" spans="1:6" outlineLevel="2" x14ac:dyDescent="0.3">
      <c r="A28" s="3"/>
      <c r="B28" s="4"/>
      <c r="C28" s="53" t="s">
        <v>60</v>
      </c>
      <c r="D28" s="4"/>
      <c r="E28" s="4">
        <f>SUBTOTAL(5,E26:E27)</f>
        <v>5</v>
      </c>
      <c r="F28" s="7"/>
    </row>
    <row r="29" spans="1:6" outlineLevel="3" x14ac:dyDescent="0.3">
      <c r="A29" s="3">
        <v>0.45833333333333298</v>
      </c>
      <c r="B29" s="4" t="s">
        <v>10</v>
      </c>
      <c r="C29" s="4" t="s">
        <v>12</v>
      </c>
      <c r="D29" s="4" t="s">
        <v>9</v>
      </c>
      <c r="E29" s="4">
        <v>4</v>
      </c>
      <c r="F29" s="7">
        <v>50</v>
      </c>
    </row>
    <row r="30" spans="1:6" outlineLevel="3" x14ac:dyDescent="0.3">
      <c r="A30" s="3">
        <v>0.58333333333333304</v>
      </c>
      <c r="B30" s="4" t="s">
        <v>10</v>
      </c>
      <c r="C30" s="4" t="s">
        <v>12</v>
      </c>
      <c r="D30" s="4" t="s">
        <v>9</v>
      </c>
      <c r="E30" s="4">
        <v>6</v>
      </c>
      <c r="F30" s="7">
        <v>50</v>
      </c>
    </row>
    <row r="31" spans="1:6" outlineLevel="3" x14ac:dyDescent="0.3">
      <c r="A31" s="3">
        <v>0.70833333333333304</v>
      </c>
      <c r="B31" s="4" t="s">
        <v>10</v>
      </c>
      <c r="C31" s="4" t="s">
        <v>12</v>
      </c>
      <c r="D31" s="4" t="s">
        <v>11</v>
      </c>
      <c r="E31" s="4">
        <v>1</v>
      </c>
      <c r="F31" s="7">
        <v>40</v>
      </c>
    </row>
    <row r="32" spans="1:6" outlineLevel="2" x14ac:dyDescent="0.3">
      <c r="A32" s="54"/>
      <c r="B32" s="55"/>
      <c r="C32" s="57" t="s">
        <v>61</v>
      </c>
      <c r="D32" s="55"/>
      <c r="E32" s="55">
        <f>SUBTOTAL(5,E29:E31)</f>
        <v>1</v>
      </c>
      <c r="F32" s="56"/>
    </row>
    <row r="33" spans="1:6" outlineLevel="1" x14ac:dyDescent="0.3">
      <c r="A33" s="54"/>
      <c r="B33" s="57" t="s">
        <v>57</v>
      </c>
      <c r="C33" s="55"/>
      <c r="D33" s="55"/>
      <c r="E33" s="59">
        <f>SUBTOTAL(1,E24:E31)</f>
        <v>5.166666666666667</v>
      </c>
      <c r="F33" s="56">
        <f>SUBTOTAL(1,F24:F31)</f>
        <v>48.333333333333336</v>
      </c>
    </row>
    <row r="34" spans="1:6" x14ac:dyDescent="0.3">
      <c r="A34" s="54"/>
      <c r="B34" s="57"/>
      <c r="C34" s="57" t="s">
        <v>62</v>
      </c>
      <c r="D34" s="55"/>
      <c r="E34" s="55">
        <f>SUBTOTAL(5,E3:E31)</f>
        <v>1</v>
      </c>
      <c r="F34" s="56"/>
    </row>
    <row r="35" spans="1:6" x14ac:dyDescent="0.3">
      <c r="A35" s="54"/>
      <c r="B35" s="57" t="s">
        <v>58</v>
      </c>
      <c r="C35" s="55"/>
      <c r="D35" s="55"/>
      <c r="E35" s="59">
        <f>SUBTOTAL(1,E3:E31)</f>
        <v>5.3</v>
      </c>
      <c r="F35" s="56">
        <f>SUBTOTAL(1,F3:F31)</f>
        <v>52</v>
      </c>
    </row>
  </sheetData>
  <sortState ref="A3:F22">
    <sortCondition ref="B3:B22"/>
    <sortCondition descending="1" ref="C3:C22"/>
  </sortState>
  <mergeCells count="1">
    <mergeCell ref="A1:F1"/>
  </mergeCells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11"/>
  <sheetViews>
    <sheetView showGridLines="0" workbookViewId="0"/>
  </sheetViews>
  <sheetFormatPr defaultRowHeight="16.5" outlineLevelRow="1" outlineLevelCol="1" x14ac:dyDescent="0.3"/>
  <cols>
    <col min="4" max="6" width="11" bestFit="1" customWidth="1" outlineLevel="1"/>
  </cols>
  <sheetData>
    <row r="1" spans="2:6" ht="17.25" thickBot="1" x14ac:dyDescent="0.35"/>
    <row r="2" spans="2:6" x14ac:dyDescent="0.3">
      <c r="B2" s="64" t="s">
        <v>68</v>
      </c>
      <c r="C2" s="65"/>
      <c r="D2" s="71"/>
      <c r="E2" s="71"/>
      <c r="F2" s="71"/>
    </row>
    <row r="3" spans="2:6" collapsed="1" x14ac:dyDescent="0.3">
      <c r="B3" s="63"/>
      <c r="C3" s="63"/>
      <c r="D3" s="72" t="s">
        <v>70</v>
      </c>
      <c r="E3" s="72" t="s">
        <v>65</v>
      </c>
      <c r="F3" s="72" t="s">
        <v>67</v>
      </c>
    </row>
    <row r="4" spans="2:6" ht="27" hidden="1" outlineLevel="1" x14ac:dyDescent="0.3">
      <c r="B4" s="67"/>
      <c r="C4" s="67"/>
      <c r="D4" s="60"/>
      <c r="E4" s="74" t="s">
        <v>66</v>
      </c>
      <c r="F4" s="74" t="s">
        <v>66</v>
      </c>
    </row>
    <row r="5" spans="2:6" x14ac:dyDescent="0.3">
      <c r="B5" s="68" t="s">
        <v>69</v>
      </c>
      <c r="C5" s="69"/>
      <c r="D5" s="66"/>
      <c r="E5" s="66"/>
      <c r="F5" s="66"/>
    </row>
    <row r="6" spans="2:6" outlineLevel="1" x14ac:dyDescent="0.3">
      <c r="B6" s="67"/>
      <c r="C6" s="67" t="s">
        <v>63</v>
      </c>
      <c r="D6" s="61">
        <v>0.1075</v>
      </c>
      <c r="E6" s="73">
        <v>0.1</v>
      </c>
      <c r="F6" s="73">
        <v>0.115</v>
      </c>
    </row>
    <row r="7" spans="2:6" x14ac:dyDescent="0.3">
      <c r="B7" s="68" t="s">
        <v>71</v>
      </c>
      <c r="C7" s="69"/>
      <c r="D7" s="66"/>
      <c r="E7" s="66"/>
      <c r="F7" s="66"/>
    </row>
    <row r="8" spans="2:6" ht="17.25" outlineLevel="1" thickBot="1" x14ac:dyDescent="0.35">
      <c r="B8" s="70"/>
      <c r="C8" s="70" t="s">
        <v>64</v>
      </c>
      <c r="D8" s="62">
        <v>6660712.6162617505</v>
      </c>
      <c r="E8" s="62">
        <v>6611728.8412667699</v>
      </c>
      <c r="F8" s="62">
        <v>6710151.6766047599</v>
      </c>
    </row>
    <row r="9" spans="2:6" x14ac:dyDescent="0.3">
      <c r="B9" t="s">
        <v>72</v>
      </c>
    </row>
    <row r="10" spans="2:6" x14ac:dyDescent="0.3">
      <c r="B10" t="s">
        <v>73</v>
      </c>
    </row>
    <row r="11" spans="2:6" x14ac:dyDescent="0.3">
      <c r="B11" t="s">
        <v>74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20" zoomScaleNormal="120" workbookViewId="0">
      <selection activeCell="C7" sqref="C7"/>
    </sheetView>
  </sheetViews>
  <sheetFormatPr defaultColWidth="9" defaultRowHeight="16.5" x14ac:dyDescent="0.3"/>
  <cols>
    <col min="1" max="1" width="9" style="1"/>
    <col min="2" max="2" width="12.375" style="1" bestFit="1" customWidth="1"/>
    <col min="3" max="3" width="10.625" style="1" bestFit="1" customWidth="1"/>
    <col min="4" max="5" width="9" style="1"/>
    <col min="6" max="6" width="11.125" style="1" bestFit="1" customWidth="1"/>
    <col min="7" max="16384" width="9" style="1"/>
  </cols>
  <sheetData>
    <row r="1" spans="1:4" x14ac:dyDescent="0.3">
      <c r="A1" s="9"/>
      <c r="B1" s="9"/>
      <c r="C1" s="9"/>
      <c r="D1" s="9"/>
    </row>
    <row r="2" spans="1:4" x14ac:dyDescent="0.3">
      <c r="A2" s="9"/>
      <c r="B2" s="42" t="s">
        <v>15</v>
      </c>
      <c r="C2" s="43"/>
      <c r="D2" s="9"/>
    </row>
    <row r="3" spans="1:4" x14ac:dyDescent="0.3">
      <c r="A3" s="9"/>
      <c r="B3" s="10"/>
      <c r="C3" s="10"/>
      <c r="D3" s="9"/>
    </row>
    <row r="4" spans="1:4" x14ac:dyDescent="0.3">
      <c r="A4" s="9"/>
      <c r="B4" s="11" t="s">
        <v>16</v>
      </c>
      <c r="C4" s="12">
        <v>250000</v>
      </c>
      <c r="D4" s="9"/>
    </row>
    <row r="5" spans="1:4" x14ac:dyDescent="0.3">
      <c r="A5" s="9"/>
      <c r="B5" s="11" t="s">
        <v>17</v>
      </c>
      <c r="C5" s="13">
        <v>0.1075</v>
      </c>
      <c r="D5" s="9"/>
    </row>
    <row r="6" spans="1:4" x14ac:dyDescent="0.3">
      <c r="A6" s="9"/>
      <c r="B6" s="11" t="s">
        <v>18</v>
      </c>
      <c r="C6" s="14">
        <v>2</v>
      </c>
      <c r="D6" s="9"/>
    </row>
    <row r="7" spans="1:4" x14ac:dyDescent="0.3">
      <c r="A7" s="9"/>
      <c r="B7" s="11" t="s">
        <v>19</v>
      </c>
      <c r="C7" s="15">
        <f>FV($C$5/12,$C$6*12,-$C$4,0)</f>
        <v>6660712.6162617523</v>
      </c>
      <c r="D7" s="9"/>
    </row>
    <row r="8" spans="1:4" x14ac:dyDescent="0.3">
      <c r="A8" s="9"/>
      <c r="B8" s="9"/>
      <c r="C8" s="9"/>
      <c r="D8" s="9"/>
    </row>
  </sheetData>
  <scenarios current="1" sqref="C7">
    <scenario name="이율 10%" locked="1" count="1" user="Da Gyeong" comment="날짜 2020-10-30">
      <inputCells r="C5" val="0.1" numFmtId="10"/>
    </scenario>
    <scenario name="이율 11.5%" locked="1" count="1" user="Da Gyeong" comment="날짜 2020-10-30">
      <inputCells r="C5" val="0.115" numFmtId="10"/>
    </scenario>
  </scenarios>
  <mergeCells count="1">
    <mergeCell ref="B2:C2"/>
  </mergeCells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zoomScale="120" zoomScaleNormal="120" workbookViewId="0">
      <selection activeCell="K13" sqref="K13"/>
    </sheetView>
  </sheetViews>
  <sheetFormatPr defaultColWidth="8" defaultRowHeight="15" customHeight="1" x14ac:dyDescent="0.3"/>
  <cols>
    <col min="1" max="1" width="8.875" style="16" customWidth="1"/>
    <col min="2" max="2" width="13.625" style="16" customWidth="1"/>
    <col min="3" max="3" width="10.25" style="16" customWidth="1"/>
    <col min="4" max="4" width="3.625" style="16" customWidth="1"/>
    <col min="5" max="7" width="8" style="16" customWidth="1"/>
    <col min="8" max="8" width="3.625" style="16" customWidth="1"/>
    <col min="9" max="9" width="8" style="16" customWidth="1"/>
    <col min="10" max="10" width="11.75" style="16" bestFit="1" customWidth="1"/>
    <col min="11" max="16384" width="8" style="16"/>
  </cols>
  <sheetData>
    <row r="2" spans="1:10" ht="15" customHeight="1" x14ac:dyDescent="0.3">
      <c r="A2" s="47" t="s">
        <v>20</v>
      </c>
      <c r="B2" s="48"/>
      <c r="C2" s="49"/>
      <c r="E2" s="47" t="s">
        <v>21</v>
      </c>
      <c r="F2" s="48"/>
      <c r="G2" s="49"/>
      <c r="I2" s="47" t="s">
        <v>22</v>
      </c>
      <c r="J2" s="49"/>
    </row>
    <row r="4" spans="1:10" ht="15" customHeight="1" x14ac:dyDescent="0.3">
      <c r="A4" s="17" t="s">
        <v>23</v>
      </c>
      <c r="B4" s="17" t="s">
        <v>24</v>
      </c>
      <c r="C4" s="17" t="s">
        <v>25</v>
      </c>
      <c r="E4" s="17" t="s">
        <v>23</v>
      </c>
      <c r="F4" s="17" t="s">
        <v>24</v>
      </c>
      <c r="G4" s="17" t="s">
        <v>25</v>
      </c>
      <c r="I4" s="17" t="s">
        <v>24</v>
      </c>
      <c r="J4" s="17" t="s">
        <v>25</v>
      </c>
    </row>
    <row r="5" spans="1:10" ht="15" customHeight="1" x14ac:dyDescent="0.3">
      <c r="A5" s="44" t="s">
        <v>26</v>
      </c>
      <c r="B5" s="18" t="s">
        <v>27</v>
      </c>
      <c r="C5" s="19">
        <v>2301</v>
      </c>
      <c r="E5" s="44" t="s">
        <v>26</v>
      </c>
      <c r="F5" s="18" t="s">
        <v>27</v>
      </c>
      <c r="G5" s="19">
        <v>1203</v>
      </c>
      <c r="I5" s="20" t="s">
        <v>28</v>
      </c>
      <c r="J5" s="21">
        <v>2246.1666666666665</v>
      </c>
    </row>
    <row r="6" spans="1:10" ht="15" customHeight="1" x14ac:dyDescent="0.3">
      <c r="A6" s="45"/>
      <c r="B6" s="18" t="s">
        <v>29</v>
      </c>
      <c r="C6" s="19">
        <v>1351</v>
      </c>
      <c r="E6" s="45"/>
      <c r="F6" s="18" t="s">
        <v>30</v>
      </c>
      <c r="G6" s="19">
        <v>585</v>
      </c>
      <c r="I6" s="20" t="s">
        <v>31</v>
      </c>
      <c r="J6" s="21">
        <v>1868.4</v>
      </c>
    </row>
    <row r="7" spans="1:10" ht="15" customHeight="1" x14ac:dyDescent="0.3">
      <c r="A7" s="46"/>
      <c r="B7" s="18" t="s">
        <v>32</v>
      </c>
      <c r="C7" s="19">
        <v>2456</v>
      </c>
      <c r="E7" s="46"/>
      <c r="F7" s="18" t="s">
        <v>32</v>
      </c>
      <c r="G7" s="19">
        <v>3510</v>
      </c>
      <c r="I7" s="20" t="s">
        <v>33</v>
      </c>
      <c r="J7" s="21">
        <v>2025.1666666666667</v>
      </c>
    </row>
    <row r="8" spans="1:10" ht="15" customHeight="1" x14ac:dyDescent="0.3">
      <c r="A8" s="44" t="s">
        <v>34</v>
      </c>
      <c r="B8" s="18" t="s">
        <v>27</v>
      </c>
      <c r="C8" s="19">
        <v>5421</v>
      </c>
      <c r="E8" s="44" t="s">
        <v>34</v>
      </c>
      <c r="F8" s="18" t="s">
        <v>30</v>
      </c>
      <c r="G8" s="19">
        <v>251</v>
      </c>
      <c r="I8" s="20" t="s">
        <v>35</v>
      </c>
      <c r="J8" s="21">
        <v>1757</v>
      </c>
    </row>
    <row r="9" spans="1:10" ht="15" customHeight="1" x14ac:dyDescent="0.3">
      <c r="A9" s="45"/>
      <c r="B9" s="18" t="s">
        <v>30</v>
      </c>
      <c r="C9" s="19">
        <v>2123</v>
      </c>
      <c r="E9" s="45"/>
      <c r="F9" s="18" t="s">
        <v>29</v>
      </c>
      <c r="G9" s="19">
        <v>364</v>
      </c>
      <c r="I9" s="20" t="s">
        <v>36</v>
      </c>
      <c r="J9" s="21">
        <v>1549.6666666666667</v>
      </c>
    </row>
    <row r="10" spans="1:10" ht="15" customHeight="1" x14ac:dyDescent="0.3">
      <c r="A10" s="45"/>
      <c r="B10" s="18" t="s">
        <v>29</v>
      </c>
      <c r="C10" s="19">
        <v>5841</v>
      </c>
      <c r="E10" s="46"/>
      <c r="F10" s="18" t="s">
        <v>32</v>
      </c>
      <c r="G10" s="19">
        <v>1230</v>
      </c>
    </row>
    <row r="11" spans="1:10" ht="15" customHeight="1" x14ac:dyDescent="0.3">
      <c r="A11" s="46"/>
      <c r="B11" s="18" t="s">
        <v>32</v>
      </c>
      <c r="C11" s="19">
        <v>2165</v>
      </c>
      <c r="E11" s="44" t="s">
        <v>37</v>
      </c>
      <c r="F11" s="18" t="s">
        <v>29</v>
      </c>
      <c r="G11" s="19">
        <v>254</v>
      </c>
    </row>
    <row r="12" spans="1:10" ht="15" customHeight="1" x14ac:dyDescent="0.3">
      <c r="A12" s="44" t="s">
        <v>37</v>
      </c>
      <c r="B12" s="18" t="s">
        <v>27</v>
      </c>
      <c r="C12" s="19">
        <v>2354</v>
      </c>
      <c r="E12" s="45"/>
      <c r="F12" s="18" t="s">
        <v>32</v>
      </c>
      <c r="G12" s="19">
        <v>654</v>
      </c>
    </row>
    <row r="13" spans="1:10" ht="15" customHeight="1" x14ac:dyDescent="0.3">
      <c r="A13" s="46"/>
      <c r="B13" s="18" t="s">
        <v>30</v>
      </c>
      <c r="C13" s="19">
        <v>2478</v>
      </c>
      <c r="E13" s="46"/>
      <c r="F13" s="18" t="s">
        <v>38</v>
      </c>
      <c r="G13" s="19">
        <v>854</v>
      </c>
    </row>
    <row r="14" spans="1:10" ht="15" customHeight="1" x14ac:dyDescent="0.3">
      <c r="A14" s="44" t="s">
        <v>39</v>
      </c>
      <c r="B14" s="18" t="s">
        <v>27</v>
      </c>
      <c r="C14" s="19">
        <v>1245</v>
      </c>
      <c r="E14" s="44" t="s">
        <v>39</v>
      </c>
      <c r="F14" s="18" t="s">
        <v>27</v>
      </c>
      <c r="G14" s="19">
        <v>953</v>
      </c>
    </row>
    <row r="15" spans="1:10" ht="15" customHeight="1" x14ac:dyDescent="0.3">
      <c r="A15" s="45"/>
      <c r="B15" s="18" t="s">
        <v>29</v>
      </c>
      <c r="C15" s="19">
        <v>1532</v>
      </c>
      <c r="E15" s="45"/>
      <c r="F15" s="18" t="s">
        <v>38</v>
      </c>
      <c r="G15" s="19">
        <v>254</v>
      </c>
    </row>
    <row r="16" spans="1:10" ht="15" customHeight="1" x14ac:dyDescent="0.3">
      <c r="A16" s="45"/>
      <c r="B16" s="18" t="s">
        <v>32</v>
      </c>
      <c r="C16" s="19">
        <v>2136</v>
      </c>
      <c r="E16" s="46"/>
      <c r="F16" s="18" t="s">
        <v>30</v>
      </c>
      <c r="G16" s="19">
        <v>895</v>
      </c>
    </row>
    <row r="17" spans="1:3" ht="15" customHeight="1" x14ac:dyDescent="0.3">
      <c r="A17" s="45"/>
      <c r="B17" s="18" t="s">
        <v>38</v>
      </c>
      <c r="C17" s="19">
        <v>3541</v>
      </c>
    </row>
    <row r="18" spans="1:3" ht="15" customHeight="1" x14ac:dyDescent="0.3">
      <c r="A18" s="46"/>
      <c r="B18" s="18" t="s">
        <v>30</v>
      </c>
      <c r="C18" s="19">
        <v>4210</v>
      </c>
    </row>
  </sheetData>
  <dataConsolidate function="average" leftLabels="1" topLabels="1">
    <dataRefs count="2">
      <dataRef ref="B4:C18" sheet="sheet3"/>
      <dataRef ref="F4:G16" sheet="sheet3"/>
    </dataRefs>
  </dataConsolidate>
  <mergeCells count="11">
    <mergeCell ref="A14:A18"/>
    <mergeCell ref="E14:E16"/>
    <mergeCell ref="A2:C2"/>
    <mergeCell ref="E2:G2"/>
    <mergeCell ref="I2:J2"/>
    <mergeCell ref="A5:A7"/>
    <mergeCell ref="E5:E7"/>
    <mergeCell ref="A8:A11"/>
    <mergeCell ref="E8:E10"/>
    <mergeCell ref="E11:E13"/>
    <mergeCell ref="A12:A13"/>
  </mergeCells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20" zoomScaleNormal="120" workbookViewId="0">
      <selection activeCell="G9" sqref="G9"/>
    </sheetView>
  </sheetViews>
  <sheetFormatPr defaultColWidth="9" defaultRowHeight="16.5" x14ac:dyDescent="0.3"/>
  <cols>
    <col min="1" max="1" width="9.25" style="1" customWidth="1"/>
    <col min="2" max="2" width="10.25" style="1" customWidth="1"/>
    <col min="3" max="3" width="10.5" style="1" customWidth="1"/>
    <col min="4" max="4" width="10.375" style="1" customWidth="1"/>
    <col min="5" max="5" width="10.25" style="1" customWidth="1"/>
    <col min="6" max="6" width="10.625" style="1" customWidth="1"/>
    <col min="7" max="16384" width="9" style="1"/>
  </cols>
  <sheetData>
    <row r="1" spans="1:6" ht="20.25" x14ac:dyDescent="0.35">
      <c r="A1" s="50" t="s">
        <v>40</v>
      </c>
      <c r="B1" s="50"/>
      <c r="C1" s="50"/>
      <c r="D1" s="50"/>
      <c r="E1" s="50"/>
      <c r="F1" s="50"/>
    </row>
    <row r="2" spans="1:6" ht="17.25" thickBot="1" x14ac:dyDescent="0.35"/>
    <row r="3" spans="1:6" ht="17.25" thickBot="1" x14ac:dyDescent="0.35">
      <c r="A3" s="22"/>
      <c r="B3" s="23" t="s">
        <v>41</v>
      </c>
      <c r="C3" s="23" t="s">
        <v>42</v>
      </c>
      <c r="D3" s="23" t="s">
        <v>43</v>
      </c>
      <c r="E3" s="23" t="s">
        <v>44</v>
      </c>
      <c r="F3" s="23" t="s">
        <v>45</v>
      </c>
    </row>
    <row r="4" spans="1:6" x14ac:dyDescent="0.3">
      <c r="A4" s="24" t="s">
        <v>46</v>
      </c>
      <c r="B4" s="25">
        <v>3592</v>
      </c>
      <c r="C4" s="25">
        <v>4390</v>
      </c>
      <c r="D4" s="25">
        <v>3192</v>
      </c>
      <c r="E4" s="25">
        <v>4789</v>
      </c>
      <c r="F4" s="26">
        <f t="shared" ref="F4:F9" si="0">SUM(B4:E4)</f>
        <v>15963</v>
      </c>
    </row>
    <row r="5" spans="1:6" x14ac:dyDescent="0.3">
      <c r="A5" s="27" t="s">
        <v>47</v>
      </c>
      <c r="B5" s="28">
        <f>$B$10*B4</f>
        <v>143680</v>
      </c>
      <c r="C5" s="28">
        <f>$B$10*C4</f>
        <v>175600</v>
      </c>
      <c r="D5" s="28">
        <f>$B$10*D4</f>
        <v>127680</v>
      </c>
      <c r="E5" s="28">
        <f>$B$10*E4</f>
        <v>191560</v>
      </c>
      <c r="F5" s="29">
        <f t="shared" si="0"/>
        <v>638520</v>
      </c>
    </row>
    <row r="6" spans="1:6" x14ac:dyDescent="0.3">
      <c r="A6" s="27" t="s">
        <v>48</v>
      </c>
      <c r="B6" s="28">
        <f>B4*$B$11</f>
        <v>89800</v>
      </c>
      <c r="C6" s="28">
        <f>C4*$B$11</f>
        <v>109750</v>
      </c>
      <c r="D6" s="28">
        <f>D4*$B$11</f>
        <v>79800</v>
      </c>
      <c r="E6" s="28">
        <f>E4*$B$11</f>
        <v>119725</v>
      </c>
      <c r="F6" s="29">
        <f t="shared" si="0"/>
        <v>399075</v>
      </c>
    </row>
    <row r="7" spans="1:6" x14ac:dyDescent="0.3">
      <c r="A7" s="27" t="s">
        <v>49</v>
      </c>
      <c r="B7" s="28">
        <v>14251</v>
      </c>
      <c r="C7" s="28">
        <v>12346</v>
      </c>
      <c r="D7" s="28">
        <v>8140.0000000000036</v>
      </c>
      <c r="E7" s="28">
        <v>15263</v>
      </c>
      <c r="F7" s="29">
        <f t="shared" si="0"/>
        <v>50000</v>
      </c>
    </row>
    <row r="8" spans="1:6" x14ac:dyDescent="0.3">
      <c r="A8" s="27" t="s">
        <v>50</v>
      </c>
      <c r="B8" s="28">
        <v>21549</v>
      </c>
      <c r="C8" s="28">
        <v>26338</v>
      </c>
      <c r="D8" s="28">
        <v>19155</v>
      </c>
      <c r="E8" s="28">
        <v>28732</v>
      </c>
      <c r="F8" s="29">
        <f t="shared" si="0"/>
        <v>95774</v>
      </c>
    </row>
    <row r="9" spans="1:6" ht="17.25" thickBot="1" x14ac:dyDescent="0.35">
      <c r="A9" s="30" t="s">
        <v>51</v>
      </c>
      <c r="B9" s="31">
        <f>B5-(B6+B7+B8)</f>
        <v>18080</v>
      </c>
      <c r="C9" s="31">
        <f>C5-(C6+C7+C8)</f>
        <v>27166</v>
      </c>
      <c r="D9" s="31">
        <f>D5-(D6+D7+D8)</f>
        <v>20585</v>
      </c>
      <c r="E9" s="31">
        <f>E5-(E6+E7+E8)</f>
        <v>27840</v>
      </c>
      <c r="F9" s="32">
        <f t="shared" si="0"/>
        <v>93671</v>
      </c>
    </row>
    <row r="10" spans="1:6" x14ac:dyDescent="0.3">
      <c r="A10" s="24" t="s">
        <v>52</v>
      </c>
      <c r="B10" s="33">
        <v>40</v>
      </c>
      <c r="C10" s="34"/>
      <c r="D10" s="35"/>
      <c r="E10" s="35"/>
      <c r="F10" s="51" t="s">
        <v>53</v>
      </c>
    </row>
    <row r="11" spans="1:6" ht="17.25" thickBot="1" x14ac:dyDescent="0.35">
      <c r="A11" s="30" t="s">
        <v>54</v>
      </c>
      <c r="B11" s="36">
        <v>25</v>
      </c>
      <c r="C11" s="37"/>
      <c r="D11" s="38"/>
      <c r="E11" s="38"/>
      <c r="F11" s="52"/>
    </row>
    <row r="14" spans="1:6" x14ac:dyDescent="0.3">
      <c r="B14" s="39"/>
    </row>
    <row r="16" spans="1:6" x14ac:dyDescent="0.3">
      <c r="B16" s="40"/>
    </row>
    <row r="17" spans="2:2" x14ac:dyDescent="0.3">
      <c r="B17" s="40"/>
    </row>
  </sheetData>
  <mergeCells count="2">
    <mergeCell ref="A1:F1"/>
    <mergeCell ref="F10:F11"/>
  </mergeCells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2</vt:i4>
      </vt:variant>
    </vt:vector>
  </HeadingPairs>
  <TitlesOfParts>
    <vt:vector size="7" baseType="lpstr">
      <vt:lpstr>sheet1</vt:lpstr>
      <vt:lpstr>시나리오 요약</vt:lpstr>
      <vt:lpstr>sheet2</vt:lpstr>
      <vt:lpstr>sheet3</vt:lpstr>
      <vt:lpstr>sheet4</vt:lpstr>
      <vt:lpstr>만기금액</vt:lpstr>
      <vt:lpstr>이율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SMJeong</dc:creator>
  <cp:lastModifiedBy>Da Gyeong</cp:lastModifiedBy>
  <dcterms:created xsi:type="dcterms:W3CDTF">2020-10-25T13:11:10Z</dcterms:created>
  <dcterms:modified xsi:type="dcterms:W3CDTF">2020-10-30T09:22:08Z</dcterms:modified>
</cp:coreProperties>
</file>