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ogye\Desktop\수정사항\"/>
    </mc:Choice>
  </mc:AlternateContent>
  <xr:revisionPtr revIDLastSave="0" documentId="13_ncr:1_{4C418259-6053-471E-B1A1-F285F22AB630}" xr6:coauthVersionLast="36" xr6:coauthVersionMax="47" xr10:uidLastSave="{00000000-0000-0000-0000-000000000000}"/>
  <bookViews>
    <workbookView xWindow="-120" yWindow="-120" windowWidth="29040" windowHeight="15720" tabRatio="851" xr2:uid="{00000000-000D-0000-FFFF-FFFF00000000}"/>
  </bookViews>
  <sheets>
    <sheet name="정보전략계획(ISP)수립비" sheetId="19" r:id="rId1"/>
    <sheet name="정보전략계획 및 업무재설계(ISP-BPR)수립비" sheetId="20" r:id="rId2"/>
    <sheet name="전사적 아키텍처(EA-ITA)수립비" sheetId="21" r:id="rId3"/>
    <sheet name="정보시스템마스터플랜(ISMP)수립비" sheetId="22" r:id="rId4"/>
    <sheet name="정보보안 컨설팅수립비(수정)" sheetId="23" r:id="rId5"/>
  </sheets>
  <calcPr calcId="191029"/>
</workbook>
</file>

<file path=xl/calcChain.xml><?xml version="1.0" encoding="utf-8"?>
<calcChain xmlns="http://schemas.openxmlformats.org/spreadsheetml/2006/main">
  <c r="D58" i="23" l="1"/>
  <c r="D57" i="23"/>
  <c r="H52" i="23"/>
  <c r="H59" i="23" s="1"/>
  <c r="F39" i="23"/>
  <c r="G39" i="23" s="1"/>
  <c r="H27" i="23"/>
  <c r="F40" i="23" s="1"/>
  <c r="G40" i="23" s="1"/>
  <c r="H22" i="23"/>
  <c r="H16" i="23"/>
  <c r="F38" i="23" s="1"/>
  <c r="G38" i="23" s="1"/>
  <c r="H13" i="23"/>
  <c r="F37" i="23" s="1"/>
  <c r="G37" i="23" s="1"/>
  <c r="H8" i="23"/>
  <c r="F36" i="23" s="1"/>
  <c r="G36" i="23" s="1"/>
  <c r="G41" i="23" s="1"/>
  <c r="H44" i="23" l="1"/>
  <c r="H57" i="23" s="1"/>
  <c r="H56" i="23"/>
  <c r="H32" i="23"/>
  <c r="H45" i="23" l="1"/>
  <c r="H58" i="23" s="1"/>
  <c r="H60" i="23" s="1"/>
  <c r="H61" i="23" s="1"/>
  <c r="H23" i="22" l="1"/>
  <c r="H19" i="22"/>
  <c r="H15" i="22"/>
  <c r="F34" i="22" s="1"/>
  <c r="G34" i="22" s="1"/>
  <c r="H11" i="22"/>
  <c r="F33" i="22" s="1"/>
  <c r="G33" i="22" s="1"/>
  <c r="H8" i="22"/>
  <c r="F32" i="22" s="1"/>
  <c r="G32" i="22" s="1"/>
  <c r="F35" i="22"/>
  <c r="G35" i="22" s="1"/>
  <c r="H26" i="21"/>
  <c r="F38" i="21" s="1"/>
  <c r="G38" i="21" s="1"/>
  <c r="H25" i="21"/>
  <c r="F37" i="21" s="1"/>
  <c r="G37" i="21" s="1"/>
  <c r="H24" i="21"/>
  <c r="F36" i="21" s="1"/>
  <c r="H19" i="21"/>
  <c r="H14" i="21"/>
  <c r="F34" i="21" s="1"/>
  <c r="G34" i="21" s="1"/>
  <c r="H9" i="21"/>
  <c r="F33" i="21" s="1"/>
  <c r="G33" i="21" s="1"/>
  <c r="H8" i="21"/>
  <c r="F32" i="21" s="1"/>
  <c r="G32" i="21" s="1"/>
  <c r="H22" i="19"/>
  <c r="F33" i="19" s="1"/>
  <c r="G33" i="19" s="1"/>
  <c r="H20" i="19"/>
  <c r="F32" i="19" s="1"/>
  <c r="G32" i="19" s="1"/>
  <c r="H16" i="19"/>
  <c r="F31" i="19" s="1"/>
  <c r="G31" i="19" s="1"/>
  <c r="H11" i="19"/>
  <c r="F30" i="19" s="1"/>
  <c r="G30" i="19" s="1"/>
  <c r="H8" i="19"/>
  <c r="H23" i="20"/>
  <c r="F34" i="20" s="1"/>
  <c r="G34" i="20" s="1"/>
  <c r="H21" i="20"/>
  <c r="F33" i="20" s="1"/>
  <c r="G33" i="20" s="1"/>
  <c r="H16" i="20"/>
  <c r="F32" i="20" s="1"/>
  <c r="G32" i="20" s="1"/>
  <c r="H11" i="20"/>
  <c r="F31" i="20" s="1"/>
  <c r="G31" i="20" s="1"/>
  <c r="H8" i="20"/>
  <c r="F30" i="20" s="1"/>
  <c r="G30" i="20" s="1"/>
  <c r="D54" i="22"/>
  <c r="D53" i="22"/>
  <c r="H48" i="22"/>
  <c r="H55" i="22" s="1"/>
  <c r="D56" i="21"/>
  <c r="D55" i="21"/>
  <c r="H50" i="21"/>
  <c r="H57" i="21" s="1"/>
  <c r="D52" i="20"/>
  <c r="D51" i="20"/>
  <c r="H46" i="20"/>
  <c r="H53" i="20" s="1"/>
  <c r="D51" i="19"/>
  <c r="D50" i="19"/>
  <c r="H45" i="19"/>
  <c r="H52" i="19" s="1"/>
  <c r="G35" i="20" l="1"/>
  <c r="H28" i="22"/>
  <c r="F36" i="22"/>
  <c r="G36" i="22" s="1"/>
  <c r="G37" i="22" s="1"/>
  <c r="G36" i="21"/>
  <c r="F35" i="21"/>
  <c r="G35" i="21" s="1"/>
  <c r="G39" i="21" s="1"/>
  <c r="H28" i="21"/>
  <c r="H37" i="19"/>
  <c r="H38" i="19" s="1"/>
  <c r="H25" i="19"/>
  <c r="F29" i="19"/>
  <c r="G29" i="19" s="1"/>
  <c r="G34" i="19" s="1"/>
  <c r="H49" i="19" s="1"/>
  <c r="H26" i="20"/>
  <c r="H40" i="22" l="1"/>
  <c r="H53" i="22" s="1"/>
  <c r="H52" i="22"/>
  <c r="H54" i="21"/>
  <c r="H42" i="21"/>
  <c r="H43" i="21" s="1"/>
  <c r="H50" i="20"/>
  <c r="H38" i="20"/>
  <c r="H50" i="19"/>
  <c r="H55" i="21" l="1"/>
  <c r="H51" i="20"/>
  <c r="H39" i="20"/>
  <c r="H52" i="20" s="1"/>
  <c r="H54" i="20" s="1"/>
  <c r="H55" i="20" s="1"/>
  <c r="H41" i="22"/>
  <c r="H54" i="22" s="1"/>
  <c r="H56" i="22" s="1"/>
  <c r="H57" i="22" s="1"/>
  <c r="H51" i="19"/>
  <c r="H53" i="19" s="1"/>
  <c r="H54" i="19" s="1"/>
  <c r="H56" i="21" l="1"/>
  <c r="H58" i="21" s="1"/>
  <c r="H59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김호겸</author>
  </authors>
  <commentList>
    <comment ref="G37" authorId="0" shapeId="0" xr:uid="{B233BA12-2C05-4596-98CD-F70DF133D81D}">
      <text>
        <r>
          <rPr>
            <b/>
            <sz val="11"/>
            <color indexed="81"/>
            <rFont val="돋움"/>
            <family val="3"/>
            <charset val="129"/>
          </rPr>
          <t>'23년 현행화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김호겸</author>
  </authors>
  <commentList>
    <comment ref="G38" authorId="0" shapeId="0" xr:uid="{C097713C-27C0-4E2B-8218-894D46598DBC}">
      <text>
        <r>
          <rPr>
            <b/>
            <sz val="11"/>
            <color indexed="81"/>
            <rFont val="Tahoma"/>
            <family val="2"/>
          </rPr>
          <t>'23</t>
        </r>
        <r>
          <rPr>
            <b/>
            <sz val="11"/>
            <color indexed="81"/>
            <rFont val="돋움"/>
            <family val="3"/>
            <charset val="129"/>
          </rPr>
          <t>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현행화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김호겸</author>
  </authors>
  <commentList>
    <comment ref="G42" authorId="0" shapeId="0" xr:uid="{079CD87A-0E96-47EE-95EE-519F7E0C4292}">
      <text>
        <r>
          <rPr>
            <b/>
            <sz val="11"/>
            <color indexed="81"/>
            <rFont val="Tahoma"/>
            <family val="2"/>
          </rPr>
          <t>'23</t>
        </r>
        <r>
          <rPr>
            <b/>
            <sz val="11"/>
            <color indexed="81"/>
            <rFont val="돋움"/>
            <family val="3"/>
            <charset val="129"/>
          </rPr>
          <t>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현행화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김호겸</author>
  </authors>
  <commentList>
    <comment ref="G40" authorId="0" shapeId="0" xr:uid="{2E387276-A451-4B6F-BF72-FB062A0038E4}">
      <text>
        <r>
          <rPr>
            <b/>
            <sz val="11"/>
            <color indexed="81"/>
            <rFont val="Tahoma"/>
            <family val="2"/>
          </rPr>
          <t>'23</t>
        </r>
        <r>
          <rPr>
            <b/>
            <sz val="11"/>
            <color indexed="81"/>
            <rFont val="돋움"/>
            <family val="3"/>
            <charset val="129"/>
          </rPr>
          <t>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현행화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김호겸</author>
  </authors>
  <commentList>
    <comment ref="G44" authorId="0" shapeId="0" xr:uid="{AAF5EA39-9C12-47FE-A3D9-E34848099C52}">
      <text>
        <r>
          <rPr>
            <b/>
            <sz val="11"/>
            <color indexed="81"/>
            <rFont val="Tahoma"/>
            <family val="2"/>
          </rPr>
          <t>'23</t>
        </r>
        <r>
          <rPr>
            <b/>
            <sz val="11"/>
            <color indexed="81"/>
            <rFont val="돋움"/>
            <family val="3"/>
            <charset val="129"/>
          </rPr>
          <t>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현행화</t>
        </r>
      </text>
    </comment>
  </commentList>
</comments>
</file>

<file path=xl/sharedStrings.xml><?xml version="1.0" encoding="utf-8"?>
<sst xmlns="http://schemas.openxmlformats.org/spreadsheetml/2006/main" count="388" uniqueCount="164">
  <si>
    <t>합  계</t>
    <phoneticPr fontId="3" type="noConversion"/>
  </si>
  <si>
    <t xml:space="preserve">○ 컨설턴트 직접인건비 </t>
    <phoneticPr fontId="3" type="noConversion"/>
  </si>
  <si>
    <t>구분</t>
    <phoneticPr fontId="1" type="noConversion"/>
  </si>
  <si>
    <t>투입공수
(MM)</t>
    <phoneticPr fontId="1" type="noConversion"/>
  </si>
  <si>
    <t>금액(원)</t>
    <phoneticPr fontId="1" type="noConversion"/>
  </si>
  <si>
    <t>단계</t>
    <phoneticPr fontId="1" type="noConversion"/>
  </si>
  <si>
    <t>활동</t>
    <phoneticPr fontId="1" type="noConversion"/>
  </si>
  <si>
    <t>환경분석</t>
    <phoneticPr fontId="1" type="noConversion"/>
  </si>
  <si>
    <t>조직구성</t>
    <phoneticPr fontId="1" type="noConversion"/>
  </si>
  <si>
    <t>범위조정</t>
    <phoneticPr fontId="1" type="noConversion"/>
  </si>
  <si>
    <t>현황진단</t>
    <phoneticPr fontId="1" type="noConversion"/>
  </si>
  <si>
    <t>관리체계 진단</t>
    <phoneticPr fontId="1" type="noConversion"/>
  </si>
  <si>
    <t>기술적 진단</t>
    <phoneticPr fontId="1" type="noConversion"/>
  </si>
  <si>
    <t>물리적 진단</t>
    <phoneticPr fontId="1" type="noConversion"/>
  </si>
  <si>
    <t>보호수준 평가</t>
    <phoneticPr fontId="1" type="noConversion"/>
  </si>
  <si>
    <t>자산분석</t>
    <phoneticPr fontId="1" type="noConversion"/>
  </si>
  <si>
    <t>위험분석</t>
    <phoneticPr fontId="1" type="noConversion"/>
  </si>
  <si>
    <t>위험평가</t>
    <phoneticPr fontId="1" type="noConversion"/>
  </si>
  <si>
    <t>보호대책 도출</t>
    <phoneticPr fontId="1" type="noConversion"/>
  </si>
  <si>
    <t>위험식별</t>
    <phoneticPr fontId="1" type="noConversion"/>
  </si>
  <si>
    <t>대책수립</t>
    <phoneticPr fontId="1" type="noConversion"/>
  </si>
  <si>
    <t>보호체계 수립</t>
    <phoneticPr fontId="1" type="noConversion"/>
  </si>
  <si>
    <t>세부 대책 도출</t>
    <phoneticPr fontId="1" type="noConversion"/>
  </si>
  <si>
    <t>추진계획 수립</t>
    <phoneticPr fontId="1" type="noConversion"/>
  </si>
  <si>
    <t>구현관리</t>
    <phoneticPr fontId="1" type="noConversion"/>
  </si>
  <si>
    <t>이행점검</t>
    <phoneticPr fontId="1" type="noConversion"/>
  </si>
  <si>
    <t>교육</t>
    <phoneticPr fontId="1" type="noConversion"/>
  </si>
  <si>
    <t>정기점검</t>
    <phoneticPr fontId="1" type="noConversion"/>
  </si>
  <si>
    <t>기술료([직접인건비 + 제경비]의 20 ~ 40%)</t>
    <phoneticPr fontId="3" type="noConversion"/>
  </si>
  <si>
    <t>○ 제경비 및 기술료</t>
    <phoneticPr fontId="3" type="noConversion"/>
  </si>
  <si>
    <t>○ 직접경비</t>
    <phoneticPr fontId="3" type="noConversion"/>
  </si>
  <si>
    <t>산출내역</t>
    <phoneticPr fontId="1" type="noConversion"/>
  </si>
  <si>
    <t>○ 합계</t>
    <phoneticPr fontId="3" type="noConversion"/>
  </si>
  <si>
    <t>직접인건비</t>
    <phoneticPr fontId="1" type="noConversion"/>
  </si>
  <si>
    <t>제경비</t>
    <phoneticPr fontId="1" type="noConversion"/>
  </si>
  <si>
    <t>기술료</t>
    <phoneticPr fontId="1" type="noConversion"/>
  </si>
  <si>
    <t>직접경비</t>
    <phoneticPr fontId="1" type="noConversion"/>
  </si>
  <si>
    <t>직접경비의 소계</t>
    <phoneticPr fontId="1" type="noConversion"/>
  </si>
  <si>
    <t>컨설턴트 직접인건비 소계</t>
    <phoneticPr fontId="1" type="noConversion"/>
  </si>
  <si>
    <t>소  계</t>
    <phoneticPr fontId="3" type="noConversion"/>
  </si>
  <si>
    <t>합  계 (부가세별도)</t>
    <phoneticPr fontId="3" type="noConversion"/>
  </si>
  <si>
    <t>제안요청서 작성</t>
    <phoneticPr fontId="1" type="noConversion"/>
  </si>
  <si>
    <t>-  "OOO 사업" 정보전략계획(ISP)수립비 산정  - 투입공수에 의한 방식</t>
    <phoneticPr fontId="1" type="noConversion"/>
  </si>
  <si>
    <t>기능점수 도출</t>
    <phoneticPr fontId="1" type="noConversion"/>
  </si>
  <si>
    <t>추가활동</t>
    <phoneticPr fontId="1" type="noConversion"/>
  </si>
  <si>
    <t>정보시스템 구축계획 수립</t>
    <phoneticPr fontId="1" type="noConversion"/>
  </si>
  <si>
    <t>업무프로세스 개선계획 수립</t>
    <phoneticPr fontId="1" type="noConversion"/>
  </si>
  <si>
    <t>이행계획
수립</t>
    <phoneticPr fontId="1" type="noConversion"/>
  </si>
  <si>
    <t>정보관리 체계수립</t>
    <phoneticPr fontId="1" type="noConversion"/>
  </si>
  <si>
    <t>정보시스템 구조 설계</t>
    <phoneticPr fontId="1" type="noConversion"/>
  </si>
  <si>
    <t>차이분석</t>
    <phoneticPr fontId="1" type="noConversion"/>
  </si>
  <si>
    <t>벤치마킹</t>
    <phoneticPr fontId="1" type="noConversion"/>
  </si>
  <si>
    <t>정보시스템 분석</t>
    <phoneticPr fontId="1" type="noConversion"/>
  </si>
  <si>
    <t>업무분석</t>
    <phoneticPr fontId="1" type="noConversion"/>
  </si>
  <si>
    <t>현황분석</t>
    <phoneticPr fontId="1" type="noConversion"/>
  </si>
  <si>
    <t>정보기술 환경분석</t>
    <phoneticPr fontId="1" type="noConversion"/>
  </si>
  <si>
    <t>경영환경 분석</t>
    <phoneticPr fontId="1" type="noConversion"/>
  </si>
  <si>
    <t>환경분석</t>
    <phoneticPr fontId="1" type="noConversion"/>
  </si>
  <si>
    <t>단계</t>
    <phoneticPr fontId="1" type="noConversion"/>
  </si>
  <si>
    <t>-  "OOO 사업" 정보전략계획 및 업무재설계(ISP/BPR)수립비 산정 - 투입공수에 의한 방식</t>
    <phoneticPr fontId="1" type="noConversion"/>
  </si>
  <si>
    <t>벤치마킹 및 차이분석</t>
    <phoneticPr fontId="1" type="noConversion"/>
  </si>
  <si>
    <t>EA/ITA관리체계 수립</t>
    <phoneticPr fontId="1" type="noConversion"/>
  </si>
  <si>
    <t>이행계획 수립</t>
    <phoneticPr fontId="1" type="noConversion"/>
  </si>
  <si>
    <t>보안영역</t>
    <phoneticPr fontId="1" type="noConversion"/>
  </si>
  <si>
    <t>기술영역</t>
    <phoneticPr fontId="1" type="noConversion"/>
  </si>
  <si>
    <t>데이터영역</t>
    <phoneticPr fontId="1" type="noConversion"/>
  </si>
  <si>
    <t>응용영역</t>
    <phoneticPr fontId="1" type="noConversion"/>
  </si>
  <si>
    <t xml:space="preserve">업무영역 </t>
    <phoneticPr fontId="1" type="noConversion"/>
  </si>
  <si>
    <t>TO-BE 
아키텍처 
수립</t>
    <phoneticPr fontId="1" type="noConversion"/>
  </si>
  <si>
    <t>AS-IS 
아키텍처 
수립</t>
    <phoneticPr fontId="1" type="noConversion"/>
  </si>
  <si>
    <t>성과 참조모형</t>
    <phoneticPr fontId="1" type="noConversion"/>
  </si>
  <si>
    <t>기술 참조모형</t>
    <phoneticPr fontId="1" type="noConversion"/>
  </si>
  <si>
    <t>데이터 참조모형</t>
    <phoneticPr fontId="1" type="noConversion"/>
  </si>
  <si>
    <t>서비스컴포넌트 참조모형</t>
    <phoneticPr fontId="1" type="noConversion"/>
  </si>
  <si>
    <t>업무 참조모형</t>
    <phoneticPr fontId="1" type="noConversion"/>
  </si>
  <si>
    <t>참조모형
수립</t>
    <phoneticPr fontId="1" type="noConversion"/>
  </si>
  <si>
    <t>EA/ITA 방향 및 지침 수립</t>
    <phoneticPr fontId="1" type="noConversion"/>
  </si>
  <si>
    <t>-  "OOO 사업" 전사적 아키텍처(EA/ITA)수립비 산정 - 투입공수에 의한 방식</t>
    <phoneticPr fontId="1" type="noConversion"/>
  </si>
  <si>
    <r>
      <t>정보시스템 구축업체 
선정</t>
    </r>
    <r>
      <rPr>
        <sz val="11"/>
        <rFont val="맑은 고딕"/>
        <family val="3"/>
        <charset val="128"/>
        <scheme val="minor"/>
      </rPr>
      <t>･</t>
    </r>
    <r>
      <rPr>
        <sz val="11"/>
        <rFont val="맑은 고딕"/>
        <family val="3"/>
        <charset val="129"/>
        <scheme val="minor"/>
      </rPr>
      <t>평가 지원</t>
    </r>
    <phoneticPr fontId="1" type="noConversion"/>
  </si>
  <si>
    <t xml:space="preserve">제안요청서(RFP)  작성 </t>
    <phoneticPr fontId="1" type="noConversion"/>
  </si>
  <si>
    <t xml:space="preserve">정보시스템 예산 수립 </t>
    <phoneticPr fontId="1" type="noConversion"/>
  </si>
  <si>
    <t>분리발주 가능성 평가</t>
    <phoneticPr fontId="1" type="noConversion"/>
  </si>
  <si>
    <t>정보시스템 구축사업 계획 수립</t>
    <phoneticPr fontId="1" type="noConversion"/>
  </si>
  <si>
    <t>정보시스템 
구축사업 
이행방안
수립</t>
    <phoneticPr fontId="1" type="noConversion"/>
  </si>
  <si>
    <t>정보시스템 요건 기술서 검토</t>
    <phoneticPr fontId="1" type="noConversion"/>
  </si>
  <si>
    <t>정보시스템 요건 기술서 작성</t>
    <phoneticPr fontId="1" type="noConversion"/>
  </si>
  <si>
    <t>정보시스템 요건의 이행 
연관성 식별</t>
    <phoneticPr fontId="1" type="noConversion"/>
  </si>
  <si>
    <t xml:space="preserve">정보시스템 아키텍처 정의 </t>
    <phoneticPr fontId="1" type="noConversion"/>
  </si>
  <si>
    <t>정보시스템 구조 및
요건 정의</t>
    <phoneticPr fontId="1" type="noConversion"/>
  </si>
  <si>
    <t>업무 및 정보기술 요건 검토</t>
    <phoneticPr fontId="1" type="noConversion"/>
  </si>
  <si>
    <t>정보기술 요건 분석</t>
    <phoneticPr fontId="1" type="noConversion"/>
  </si>
  <si>
    <t xml:space="preserve">업무 요건 분석 </t>
    <phoneticPr fontId="1" type="noConversion"/>
  </si>
  <si>
    <t>업무 및 정보기술 현황 분석</t>
    <phoneticPr fontId="1" type="noConversion"/>
  </si>
  <si>
    <t>업무 및
정보기술
요건 분석</t>
    <phoneticPr fontId="1" type="noConversion"/>
  </si>
  <si>
    <t>정보시스템 추진 범위
및 방향 검토</t>
    <phoneticPr fontId="1" type="noConversion"/>
  </si>
  <si>
    <t xml:space="preserve">정보시스템 추진 범위
및 방향 정의 </t>
    <phoneticPr fontId="1" type="noConversion"/>
  </si>
  <si>
    <t>벤치마킹 분석(Optional)</t>
    <phoneticPr fontId="1" type="noConversion"/>
  </si>
  <si>
    <t>정보화 전략(ISMP) 검토</t>
    <phoneticPr fontId="1" type="noConversion"/>
  </si>
  <si>
    <t>정보시스템 
방향성 수립</t>
    <phoneticPr fontId="1" type="noConversion"/>
  </si>
  <si>
    <t>프로젝트 계획 수립</t>
    <phoneticPr fontId="1" type="noConversion"/>
  </si>
  <si>
    <t>프로젝트 수행조직 편성</t>
    <phoneticPr fontId="1" type="noConversion"/>
  </si>
  <si>
    <t xml:space="preserve">경영진 지원조직 형성 </t>
    <phoneticPr fontId="1" type="noConversion"/>
  </si>
  <si>
    <t>프로젝트
착수 및 참여자 결정</t>
    <phoneticPr fontId="1" type="noConversion"/>
  </si>
  <si>
    <t>-  "OOO 사업" 정보시스템마스터플랜(ISMP)수립비 산정 - 투입공수에 의한 방식</t>
    <phoneticPr fontId="1" type="noConversion"/>
  </si>
  <si>
    <t>합  계 (부가세포함)</t>
    <phoneticPr fontId="3" type="noConversion"/>
  </si>
  <si>
    <t>IT직무별 투입공수(M/M)</t>
    <phoneticPr fontId="1" type="noConversion"/>
  </si>
  <si>
    <t>제도/규정 분석</t>
    <phoneticPr fontId="1" type="noConversion"/>
  </si>
  <si>
    <t>경영전략 분석</t>
    <phoneticPr fontId="1" type="noConversion"/>
  </si>
  <si>
    <t>목표모델
수립</t>
    <phoneticPr fontId="1" type="noConversion"/>
  </si>
  <si>
    <t>세부계획
작성</t>
    <phoneticPr fontId="1" type="noConversion"/>
  </si>
  <si>
    <t>소요예산 산출</t>
    <phoneticPr fontId="1" type="noConversion"/>
  </si>
  <si>
    <t>기대효과 산정</t>
    <phoneticPr fontId="1" type="noConversion"/>
  </si>
  <si>
    <t>직무</t>
    <phoneticPr fontId="1" type="noConversion"/>
  </si>
  <si>
    <t>직무1</t>
    <phoneticPr fontId="1" type="noConversion"/>
  </si>
  <si>
    <t>직무2</t>
  </si>
  <si>
    <t>직무2</t>
    <phoneticPr fontId="1" type="noConversion"/>
  </si>
  <si>
    <t>직무3</t>
  </si>
  <si>
    <t>직무3</t>
    <phoneticPr fontId="1" type="noConversion"/>
  </si>
  <si>
    <t>직무4</t>
  </si>
  <si>
    <t>직무4</t>
    <phoneticPr fontId="1" type="noConversion"/>
  </si>
  <si>
    <t>직무5</t>
  </si>
  <si>
    <t>직무5</t>
    <phoneticPr fontId="1" type="noConversion"/>
  </si>
  <si>
    <t>○ ISP/BPR 업무활동별 투입공수</t>
    <phoneticPr fontId="3" type="noConversion"/>
  </si>
  <si>
    <t>○ ISP 업무활동별 투입공수</t>
    <phoneticPr fontId="3" type="noConversion"/>
  </si>
  <si>
    <t>총 투입공수</t>
    <phoneticPr fontId="3" type="noConversion"/>
  </si>
  <si>
    <r>
      <rPr>
        <sz val="11"/>
        <rFont val="Calibri"/>
        <family val="3"/>
        <charset val="161"/>
      </rPr>
      <t>Σ</t>
    </r>
    <r>
      <rPr>
        <sz val="11"/>
        <rFont val="맑은 고딕"/>
        <family val="3"/>
        <charset val="129"/>
        <scheme val="minor"/>
      </rPr>
      <t xml:space="preserve"> (투입인원 x 투입기간 x 투입율)</t>
    </r>
    <phoneticPr fontId="1" type="noConversion"/>
  </si>
  <si>
    <t>투입기간(개월)</t>
    <phoneticPr fontId="1" type="noConversion"/>
  </si>
  <si>
    <t>투입률(%)</t>
    <phoneticPr fontId="1" type="noConversion"/>
  </si>
  <si>
    <t>투입인원(명)</t>
    <phoneticPr fontId="1" type="noConversion"/>
  </si>
  <si>
    <t>소계(M/M)</t>
    <phoneticPr fontId="1" type="noConversion"/>
  </si>
  <si>
    <t>IT직무별 평균임금</t>
    <phoneticPr fontId="1" type="noConversion"/>
  </si>
  <si>
    <t>정보화 전략 수립</t>
    <phoneticPr fontId="1" type="noConversion"/>
  </si>
  <si>
    <t>제도/규정 개선안 수립</t>
    <phoneticPr fontId="1" type="noConversion"/>
  </si>
  <si>
    <t>업무프로세스 설계</t>
    <phoneticPr fontId="1" type="noConversion"/>
  </si>
  <si>
    <t>출장비</t>
    <phoneticPr fontId="1" type="noConversion"/>
  </si>
  <si>
    <t>보고서 인쇄비</t>
    <phoneticPr fontId="1" type="noConversion"/>
  </si>
  <si>
    <t>대상 업무</t>
    <phoneticPr fontId="1" type="noConversion"/>
  </si>
  <si>
    <t>○ EA/ITA 업무활동별 투입공수</t>
    <phoneticPr fontId="3" type="noConversion"/>
  </si>
  <si>
    <t>직무6</t>
  </si>
  <si>
    <t>직무6</t>
    <phoneticPr fontId="1" type="noConversion"/>
  </si>
  <si>
    <t>직무7</t>
  </si>
  <si>
    <t>직무7</t>
    <phoneticPr fontId="1" type="noConversion"/>
  </si>
  <si>
    <r>
      <rPr>
        <sz val="11"/>
        <rFont val="Calibri"/>
        <family val="3"/>
        <charset val="161"/>
      </rPr>
      <t>Σ</t>
    </r>
    <r>
      <rPr>
        <sz val="11"/>
        <rFont val="맑은 고딕"/>
        <family val="3"/>
        <charset val="129"/>
      </rPr>
      <t xml:space="preserve"> (</t>
    </r>
    <r>
      <rPr>
        <sz val="11"/>
        <rFont val="맑은 고딕"/>
        <family val="3"/>
        <charset val="129"/>
        <scheme val="minor"/>
      </rPr>
      <t>투입인원</t>
    </r>
    <r>
      <rPr>
        <sz val="11"/>
        <rFont val="맑은 고딕"/>
        <family val="3"/>
        <charset val="129"/>
      </rPr>
      <t xml:space="preserve"> x </t>
    </r>
    <r>
      <rPr>
        <sz val="11"/>
        <rFont val="맑은 고딕"/>
        <family val="3"/>
        <charset val="129"/>
        <scheme val="minor"/>
      </rPr>
      <t>투입기간</t>
    </r>
    <r>
      <rPr>
        <sz val="11"/>
        <rFont val="맑은 고딕"/>
        <family val="3"/>
        <charset val="129"/>
      </rPr>
      <t xml:space="preserve"> x </t>
    </r>
    <r>
      <rPr>
        <sz val="11"/>
        <rFont val="맑은 고딕"/>
        <family val="3"/>
        <charset val="129"/>
        <scheme val="minor"/>
      </rPr>
      <t>투입율</t>
    </r>
    <r>
      <rPr>
        <sz val="11"/>
        <rFont val="맑은 고딕"/>
        <family val="3"/>
        <charset val="129"/>
      </rPr>
      <t>)</t>
    </r>
    <phoneticPr fontId="1" type="noConversion"/>
  </si>
  <si>
    <t>○ ISMP 업무활동별 투입공수</t>
    <phoneticPr fontId="3" type="noConversion"/>
  </si>
  <si>
    <t>-  "OOO 사업" 정보보안 컨설팅수립비 산정 - 투입공수에 의한 방식</t>
    <phoneticPr fontId="1" type="noConversion"/>
  </si>
  <si>
    <t>○ 정보보안컨설팅 업무활동별 투입공수</t>
    <phoneticPr fontId="3" type="noConversion"/>
  </si>
  <si>
    <t>보안현황 분석</t>
    <phoneticPr fontId="1" type="noConversion"/>
  </si>
  <si>
    <t>요구 분석</t>
    <phoneticPr fontId="1" type="noConversion"/>
  </si>
  <si>
    <t>수행계획 수립</t>
    <phoneticPr fontId="1" type="noConversion"/>
  </si>
  <si>
    <t>취약점 분석</t>
    <phoneticPr fontId="1" type="noConversion"/>
  </si>
  <si>
    <t>보호전략 수립</t>
    <phoneticPr fontId="1" type="noConversion"/>
  </si>
  <si>
    <t>마스터플랜 수립</t>
    <phoneticPr fontId="1" type="noConversion"/>
  </si>
  <si>
    <t>관리체계 수립</t>
    <phoneticPr fontId="1" type="noConversion"/>
  </si>
  <si>
    <t>솔루션 구현</t>
    <phoneticPr fontId="1" type="noConversion"/>
  </si>
  <si>
    <t>이행점검</t>
    <phoneticPr fontId="3" type="noConversion"/>
  </si>
  <si>
    <t>○ 정보보안컨설팅 업무활동 (책자 II. SW사업기획단계 - 6. 정보보안 컨설팅비 참조)</t>
    <phoneticPr fontId="3" type="noConversion"/>
  </si>
  <si>
    <t>○ ISMP 업무활동 (책자 II. SW사업기획단계 - 5. 정보시스템 마스터플랜(ISMP) 수립 참조)</t>
    <phoneticPr fontId="3" type="noConversion"/>
  </si>
  <si>
    <t>○ EA/ITA 업무활동 (책자 II. SW사업기획단계 - 4. 전사적 아키텍처(EA/ITA) 수립비 참조)</t>
    <phoneticPr fontId="3" type="noConversion"/>
  </si>
  <si>
    <t>○ ISP/BPR 업무활동 (책자 II. SW사업기획단계 - 3. 정보전략계획 및 업무재설계(ISP/BPR) 수립비 참조)</t>
    <phoneticPr fontId="3" type="noConversion"/>
  </si>
  <si>
    <t xml:space="preserve">○ 정보전략계획(ISP) 업무활동 (책자 II. SW사업기획단계 - 2. 정보전략계획(ISP) 수립비 참조) </t>
    <phoneticPr fontId="3" type="noConversion"/>
  </si>
  <si>
    <t xml:space="preserve">대상 업무 </t>
    <phoneticPr fontId="1" type="noConversion"/>
  </si>
  <si>
    <t>*SW기술자 평균임금은 매년 업데이트 되므로 가장 최근 공표된 협회 게시물을 참조 바랍니다. (바로가기)</t>
    <phoneticPr fontId="53" type="noConversion"/>
  </si>
  <si>
    <t>제경비(직접인건비의 144 ~ 154%)</t>
    <phoneticPr fontId="3" type="noConversion"/>
  </si>
  <si>
    <t>※상기 예시에서 제경비율은 150%, 기술료는 30%를 적용하였음 (중간값)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</si>
</sst>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5" formatCode="&quot;₩&quot;#,##0;\-&quot;₩&quot;#,##0"/>
    <numFmt numFmtId="41" formatCode="_-* #,##0_-;\-* #,##0_-;_-* &quot;-&quot;_-;_-@_-"/>
    <numFmt numFmtId="24" formatCode="\$#,##0_);[Red]\(\$#,##0\)"/>
    <numFmt numFmtId="176" formatCode="0.0_ "/>
    <numFmt numFmtId="177" formatCode="#,##0;[Red]&quot;-&quot;#,##0"/>
    <numFmt numFmtId="178" formatCode="###,###,"/>
    <numFmt numFmtId="179" formatCode="#,###"/>
    <numFmt numFmtId="180" formatCode="&quot;₩&quot;#,##0;&quot;₩&quot;&quot;₩&quot;&quot;₩&quot;&quot;₩&quot;\-#,##0"/>
    <numFmt numFmtId="181" formatCode="&quot;₩&quot;#,##0;[Red]&quot;₩&quot;&quot;₩&quot;&quot;₩&quot;&quot;₩&quot;\-#,##0"/>
    <numFmt numFmtId="182" formatCode="&quot;₩&quot;#,##0.00;&quot;₩&quot;&quot;₩&quot;&quot;₩&quot;&quot;₩&quot;\-#,##0.00"/>
    <numFmt numFmtId="183" formatCode="_ * #,##0.00_ ;_ * \-#,##0.00_ ;_ * &quot;-&quot;??_ ;_ @_ "/>
    <numFmt numFmtId="184" formatCode="&quot;₩&quot;#,##0.00;&quot;₩&quot;&quot;₩&quot;\-#,##0.00"/>
    <numFmt numFmtId="185" formatCode="_ * #,##0_ ;_ * \-#,##0_ ;_ * &quot;-&quot;_ ;_ @_ "/>
    <numFmt numFmtId="186" formatCode="yyyy\-mm\-dd\ hh:mm:ss\.ss"/>
    <numFmt numFmtId="187" formatCode="&quot;₩&quot;#,##0;[Red]&quot;₩&quot;\-#,##0"/>
    <numFmt numFmtId="188" formatCode="&quot;S&quot;\ #,##0.00;\-&quot;S&quot;\ #,##0.00"/>
    <numFmt numFmtId="189" formatCode="_ &quot;SFr.&quot;* #,##0.00_ ;_ &quot;SFr.&quot;* \-#,##0.00_ ;_ &quot;SFr.&quot;* &quot;-&quot;??_ ;_ @_ "/>
    <numFmt numFmtId="190" formatCode="#,##0\ \ "/>
    <numFmt numFmtId="191" formatCode="#,##0.00\ \ "/>
    <numFmt numFmtId="192" formatCode="#,##0.00\ "/>
    <numFmt numFmtId="193" formatCode="#,##0.0\ "/>
    <numFmt numFmtId="194" formatCode="#,##0;&quot;-&quot;#,##0"/>
    <numFmt numFmtId="195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196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197" formatCode="&quot;₩&quot;#,##0;&quot;₩&quot;\-#,##0"/>
    <numFmt numFmtId="198" formatCode="&quot;₩&quot;#,##0.00;&quot;₩&quot;\-#,##0.00"/>
    <numFmt numFmtId="199" formatCode="0.00000%"/>
    <numFmt numFmtId="200" formatCode="0.00000"/>
    <numFmt numFmtId="201" formatCode="_(* #,##0_);_(* \(#,##0\);_(* &quot;-&quot;_);_(@_)"/>
    <numFmt numFmtId="202" formatCode="#,##0_);[Red]\(#,##0\)"/>
    <numFmt numFmtId="203" formatCode="0.0_);[Red]\(0.0\)"/>
  </numFmts>
  <fonts count="56">
    <font>
      <sz val="11"/>
      <color theme="1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2"/>
      <name val="뼻뮝"/>
      <family val="3"/>
      <charset val="129"/>
    </font>
    <font>
      <b/>
      <sz val="12"/>
      <color indexed="16"/>
      <name val="굴림체"/>
      <family val="3"/>
      <charset val="129"/>
    </font>
    <font>
      <b/>
      <sz val="16"/>
      <name val="돋움체"/>
      <family val="3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sz val="9"/>
      <name val="바탕체"/>
      <family val="1"/>
      <charset val="129"/>
    </font>
    <font>
      <sz val="10"/>
      <name val="명조"/>
      <family val="3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sz val="10"/>
      <name val="궁서(English)"/>
      <family val="3"/>
      <charset val="129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ⓒoUAAA¨u"/>
      <family val="3"/>
      <charset val="129"/>
    </font>
    <font>
      <sz val="11"/>
      <name val="￥i￠￢￠?o"/>
      <family val="3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굴림"/>
      <family val="3"/>
      <charset val="129"/>
    </font>
    <font>
      <b/>
      <sz val="11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theme="1"/>
      <name val="굴림체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0"/>
      <color rgb="FF006100"/>
      <name val="굴림"/>
      <family val="3"/>
      <charset val="129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sz val="11"/>
      <name val="맑은 고딕"/>
      <family val="3"/>
      <charset val="128"/>
      <scheme val="minor"/>
    </font>
    <font>
      <u/>
      <sz val="11"/>
      <color theme="10"/>
      <name val="굴림체"/>
      <family val="3"/>
      <charset val="129"/>
    </font>
    <font>
      <sz val="11"/>
      <name val="Calibri"/>
      <family val="3"/>
      <charset val="161"/>
    </font>
    <font>
      <sz val="11"/>
      <name val="맑은 고딕"/>
      <family val="3"/>
      <charset val="161"/>
      <scheme val="minor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color indexed="81"/>
      <name val="돋움"/>
      <family val="3"/>
      <charset val="129"/>
    </font>
    <font>
      <b/>
      <sz val="11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43">
    <xf numFmtId="0" fontId="0" fillId="0" borderId="0">
      <alignment vertical="center"/>
    </xf>
    <xf numFmtId="24" fontId="15" fillId="0" borderId="0" applyFont="0" applyFill="0" applyBorder="0" applyAlignment="0" applyProtection="0"/>
    <xf numFmtId="195" fontId="15" fillId="0" borderId="0" applyNumberFormat="0" applyFont="0" applyFill="0" applyBorder="0" applyAlignment="0" applyProtection="0"/>
    <xf numFmtId="196" fontId="15" fillId="0" borderId="0" applyNumberFormat="0" applyFont="0" applyFill="0" applyBorder="0" applyAlignment="0" applyProtection="0"/>
    <xf numFmtId="195" fontId="15" fillId="0" borderId="0" applyNumberFormat="0" applyFont="0" applyFill="0" applyBorder="0" applyAlignment="0" applyProtection="0"/>
    <xf numFmtId="196" fontId="15" fillId="0" borderId="0" applyNumberFormat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8" fillId="0" borderId="0"/>
    <xf numFmtId="0" fontId="9" fillId="0" borderId="0"/>
    <xf numFmtId="0" fontId="7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6" fillId="0" borderId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5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0" fillId="0" borderId="0"/>
    <xf numFmtId="0" fontId="20" fillId="0" borderId="0"/>
    <xf numFmtId="0" fontId="2" fillId="0" borderId="0" applyFill="0" applyBorder="0" applyAlignment="0"/>
    <xf numFmtId="0" fontId="21" fillId="0" borderId="0"/>
    <xf numFmtId="4" fontId="11" fillId="0" borderId="0">
      <protection locked="0"/>
    </xf>
    <xf numFmtId="3" fontId="15" fillId="0" borderId="0" applyFont="0" applyFill="0" applyBorder="0" applyAlignment="0" applyProtection="0"/>
    <xf numFmtId="189" fontId="8" fillId="0" borderId="0"/>
    <xf numFmtId="18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5" fillId="0" borderId="0" applyFont="0" applyFill="0" applyBorder="0" applyAlignment="0" applyProtection="0"/>
    <xf numFmtId="200" fontId="2" fillId="0" borderId="0">
      <protection locked="0"/>
    </xf>
    <xf numFmtId="187" fontId="15" fillId="0" borderId="0" applyFont="0" applyFill="0" applyBorder="0" applyAlignment="0" applyProtection="0"/>
    <xf numFmtId="184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0" fontId="22" fillId="0" borderId="0"/>
    <xf numFmtId="198" fontId="2" fillId="0" borderId="0">
      <protection locked="0"/>
    </xf>
    <xf numFmtId="191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188" fontId="8" fillId="0" borderId="0"/>
    <xf numFmtId="199" fontId="2" fillId="0" borderId="0">
      <protection locked="0"/>
    </xf>
    <xf numFmtId="38" fontId="16" fillId="2" borderId="0" applyNumberFormat="0" applyBorder="0" applyAlignment="0" applyProtection="0"/>
    <xf numFmtId="0" fontId="23" fillId="0" borderId="0">
      <alignment horizontal="left"/>
    </xf>
    <xf numFmtId="0" fontId="17" fillId="0" borderId="1" applyNumberFormat="0" applyAlignment="0" applyProtection="0">
      <alignment horizontal="left" vertical="center"/>
    </xf>
    <xf numFmtId="0" fontId="17" fillId="0" borderId="2">
      <alignment horizontal="left" vertical="center"/>
    </xf>
    <xf numFmtId="0" fontId="3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87" fontId="2" fillId="0" borderId="0">
      <protection locked="0"/>
    </xf>
    <xf numFmtId="187" fontId="2" fillId="0" borderId="0">
      <protection locked="0"/>
    </xf>
    <xf numFmtId="10" fontId="16" fillId="3" borderId="3" applyNumberFormat="0" applyBorder="0" applyAlignment="0" applyProtection="0"/>
    <xf numFmtId="0" fontId="18" fillId="0" borderId="4" applyNumberFormat="0" applyBorder="0" applyAlignment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4" fillId="0" borderId="5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6" fontId="8" fillId="0" borderId="0"/>
    <xf numFmtId="0" fontId="9" fillId="0" borderId="0"/>
    <xf numFmtId="197" fontId="2" fillId="0" borderId="0">
      <protection locked="0"/>
    </xf>
    <xf numFmtId="10" fontId="9" fillId="0" borderId="0" applyFont="0" applyFill="0" applyBorder="0" applyAlignment="0" applyProtection="0"/>
    <xf numFmtId="0" fontId="9" fillId="0" borderId="0"/>
    <xf numFmtId="0" fontId="24" fillId="0" borderId="0"/>
    <xf numFmtId="187" fontId="2" fillId="0" borderId="6">
      <protection locked="0"/>
    </xf>
    <xf numFmtId="190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80" fontId="8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/>
    <xf numFmtId="177" fontId="13" fillId="0" borderId="0">
      <alignment vertical="center"/>
    </xf>
    <xf numFmtId="41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3" fillId="0" borderId="0" applyFont="0" applyFill="0" applyBorder="0" applyAlignment="0" applyProtection="0">
      <alignment vertical="center"/>
    </xf>
    <xf numFmtId="201" fontId="34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9" fillId="0" borderId="7"/>
    <xf numFmtId="194" fontId="25" fillId="0" borderId="0" applyFont="0" applyFill="0" applyBorder="0" applyAlignment="0" applyProtection="0"/>
    <xf numFmtId="4" fontId="11" fillId="0" borderId="0">
      <protection locked="0"/>
    </xf>
    <xf numFmtId="181" fontId="8" fillId="0" borderId="0">
      <protection locked="0"/>
    </xf>
    <xf numFmtId="0" fontId="8" fillId="0" borderId="3">
      <alignment horizontal="distributed" vertical="center"/>
    </xf>
    <xf numFmtId="0" fontId="8" fillId="0" borderId="8">
      <alignment horizontal="distributed" vertical="top"/>
    </xf>
    <xf numFmtId="0" fontId="8" fillId="0" borderId="9">
      <alignment horizontal="distributed"/>
    </xf>
    <xf numFmtId="185" fontId="14" fillId="0" borderId="0">
      <alignment vertical="center"/>
    </xf>
    <xf numFmtId="0" fontId="38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8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79" fontId="2" fillId="0" borderId="0">
      <protection locked="0"/>
    </xf>
    <xf numFmtId="0" fontId="37" fillId="0" borderId="0">
      <alignment vertical="center"/>
    </xf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40" fillId="0" borderId="0">
      <alignment vertical="center"/>
    </xf>
    <xf numFmtId="0" fontId="4" fillId="0" borderId="0"/>
    <xf numFmtId="0" fontId="37" fillId="0" borderId="0">
      <alignment vertical="center"/>
    </xf>
    <xf numFmtId="0" fontId="4" fillId="0" borderId="0"/>
    <xf numFmtId="0" fontId="37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5" fontId="2" fillId="0" borderId="0" applyBorder="0"/>
    <xf numFmtId="0" fontId="11" fillId="0" borderId="10">
      <protection locked="0"/>
    </xf>
    <xf numFmtId="178" fontId="2" fillId="0" borderId="0">
      <protection locked="0"/>
    </xf>
    <xf numFmtId="182" fontId="8" fillId="0" borderId="0">
      <protection locked="0"/>
    </xf>
    <xf numFmtId="0" fontId="2" fillId="0" borderId="0"/>
    <xf numFmtId="9" fontId="37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36" fillId="0" borderId="11" xfId="133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41" fillId="4" borderId="3" xfId="0" applyFont="1" applyFill="1" applyBorder="1" applyAlignment="1">
      <alignment horizontal="center" vertical="center" wrapText="1"/>
    </xf>
    <xf numFmtId="176" fontId="42" fillId="0" borderId="3" xfId="134" applyNumberFormat="1" applyFont="1" applyBorder="1" applyAlignment="1">
      <alignment horizontal="center" vertical="center" wrapText="1"/>
    </xf>
    <xf numFmtId="9" fontId="42" fillId="0" borderId="3" xfId="85" applyFont="1" applyFill="1" applyBorder="1" applyAlignment="1">
      <alignment horizontal="center" vertical="center" wrapText="1"/>
    </xf>
    <xf numFmtId="0" fontId="45" fillId="0" borderId="14" xfId="0" quotePrefix="1" applyFont="1" applyBorder="1">
      <alignment vertical="center"/>
    </xf>
    <xf numFmtId="0" fontId="45" fillId="0" borderId="15" xfId="0" quotePrefix="1" applyFont="1" applyBorder="1">
      <alignment vertical="center"/>
    </xf>
    <xf numFmtId="9" fontId="42" fillId="0" borderId="18" xfId="85" applyFont="1" applyFill="1" applyBorder="1" applyAlignment="1">
      <alignment horizontal="center" vertical="center" wrapText="1"/>
    </xf>
    <xf numFmtId="0" fontId="44" fillId="0" borderId="5" xfId="111" applyFont="1" applyFill="1" applyBorder="1" applyAlignment="1">
      <alignment horizontal="left" vertical="top" wrapText="1"/>
    </xf>
    <xf numFmtId="203" fontId="44" fillId="0" borderId="5" xfId="111" applyNumberFormat="1" applyFont="1" applyFill="1" applyBorder="1" applyAlignment="1">
      <alignment horizontal="left" vertical="top" wrapText="1"/>
    </xf>
    <xf numFmtId="49" fontId="42" fillId="0" borderId="0" xfId="134" applyNumberFormat="1" applyFont="1" applyBorder="1" applyAlignment="1">
      <alignment vertical="center" wrapText="1"/>
    </xf>
    <xf numFmtId="0" fontId="45" fillId="0" borderId="16" xfId="0" quotePrefix="1" applyFont="1" applyBorder="1">
      <alignment vertical="center"/>
    </xf>
    <xf numFmtId="0" fontId="44" fillId="0" borderId="19" xfId="111" applyFont="1" applyFill="1" applyBorder="1" applyAlignment="1">
      <alignment horizontal="left" vertical="top" wrapText="1"/>
    </xf>
    <xf numFmtId="176" fontId="42" fillId="0" borderId="20" xfId="134" applyNumberFormat="1" applyFont="1" applyBorder="1" applyAlignment="1">
      <alignment horizontal="center" vertical="center" wrapText="1"/>
    </xf>
    <xf numFmtId="49" fontId="42" fillId="0" borderId="12" xfId="134" applyNumberFormat="1" applyFont="1" applyBorder="1" applyAlignment="1">
      <alignment vertical="center" wrapText="1"/>
    </xf>
    <xf numFmtId="202" fontId="42" fillId="0" borderId="20" xfId="134" applyNumberFormat="1" applyFont="1" applyBorder="1" applyAlignment="1">
      <alignment horizontal="center" vertical="center" wrapText="1"/>
    </xf>
    <xf numFmtId="202" fontId="42" fillId="0" borderId="12" xfId="134" applyNumberFormat="1" applyFont="1" applyBorder="1" applyAlignment="1">
      <alignment vertical="center" wrapText="1"/>
    </xf>
    <xf numFmtId="0" fontId="42" fillId="0" borderId="11" xfId="111" applyNumberFormat="1" applyFont="1" applyBorder="1" applyAlignment="1">
      <alignment horizontal="center"/>
    </xf>
    <xf numFmtId="0" fontId="42" fillId="0" borderId="0" xfId="111" applyNumberFormat="1" applyFont="1" applyBorder="1" applyAlignment="1">
      <alignment horizontal="center"/>
    </xf>
    <xf numFmtId="49" fontId="42" fillId="0" borderId="0" xfId="134" applyNumberFormat="1" applyFont="1" applyBorder="1" applyAlignment="1">
      <alignment horizontal="left" vertical="center" wrapText="1"/>
    </xf>
    <xf numFmtId="49" fontId="42" fillId="0" borderId="12" xfId="134" applyNumberFormat="1" applyFont="1" applyBorder="1" applyAlignment="1">
      <alignment horizontal="left" vertical="center" wrapText="1"/>
    </xf>
    <xf numFmtId="0" fontId="35" fillId="0" borderId="11" xfId="133" applyFont="1" applyBorder="1" applyAlignment="1">
      <alignment vertical="center"/>
    </xf>
    <xf numFmtId="49" fontId="0" fillId="0" borderId="0" xfId="0" applyNumberFormat="1" applyBorder="1">
      <alignment vertical="center"/>
    </xf>
    <xf numFmtId="49" fontId="0" fillId="0" borderId="12" xfId="0" applyNumberFormat="1" applyBorder="1">
      <alignment vertical="center"/>
    </xf>
    <xf numFmtId="49" fontId="46" fillId="0" borderId="11" xfId="0" applyNumberFormat="1" applyFont="1" applyBorder="1" applyAlignment="1">
      <alignment vertical="center"/>
    </xf>
    <xf numFmtId="0" fontId="42" fillId="0" borderId="3" xfId="111" applyNumberFormat="1" applyFont="1" applyBorder="1" applyAlignment="1">
      <alignment horizontal="center" vertical="center" wrapText="1"/>
    </xf>
    <xf numFmtId="176" fontId="42" fillId="0" borderId="3" xfId="134" applyNumberFormat="1" applyFont="1" applyFill="1" applyBorder="1" applyAlignment="1">
      <alignment horizontal="center" vertical="center" wrapText="1"/>
    </xf>
    <xf numFmtId="0" fontId="43" fillId="4" borderId="17" xfId="140" applyNumberFormat="1" applyFont="1" applyFill="1" applyBorder="1" applyAlignment="1">
      <alignment horizontal="center" vertical="center" wrapText="1"/>
    </xf>
    <xf numFmtId="0" fontId="43" fillId="4" borderId="3" xfId="140" applyNumberFormat="1" applyFont="1" applyFill="1" applyBorder="1" applyAlignment="1">
      <alignment horizontal="center" vertical="center" wrapText="1"/>
    </xf>
    <xf numFmtId="0" fontId="43" fillId="4" borderId="13" xfId="140" applyNumberFormat="1" applyFont="1" applyFill="1" applyBorder="1" applyAlignment="1">
      <alignment horizontal="center" vertical="center" wrapText="1"/>
    </xf>
    <xf numFmtId="0" fontId="43" fillId="4" borderId="23" xfId="140" applyNumberFormat="1" applyFont="1" applyFill="1" applyBorder="1" applyAlignment="1">
      <alignment horizontal="center" vertical="center" wrapText="1"/>
    </xf>
    <xf numFmtId="0" fontId="43" fillId="4" borderId="20" xfId="140" applyNumberFormat="1" applyFont="1" applyFill="1" applyBorder="1" applyAlignment="1">
      <alignment horizontal="center" vertical="center" wrapText="1"/>
    </xf>
    <xf numFmtId="0" fontId="41" fillId="4" borderId="20" xfId="0" applyFont="1" applyFill="1" applyBorder="1" applyAlignment="1">
      <alignment horizontal="center" vertical="center" wrapText="1"/>
    </xf>
    <xf numFmtId="9" fontId="42" fillId="6" borderId="3" xfId="134" applyNumberFormat="1" applyFont="1" applyFill="1" applyBorder="1" applyAlignment="1" applyProtection="1">
      <alignment horizontal="center" vertical="center" wrapText="1"/>
      <protection locked="0"/>
    </xf>
    <xf numFmtId="202" fontId="41" fillId="0" borderId="20" xfId="134" applyNumberFormat="1" applyFont="1" applyBorder="1" applyAlignment="1">
      <alignment horizontal="center" vertical="center" wrapText="1"/>
    </xf>
    <xf numFmtId="176" fontId="42" fillId="0" borderId="20" xfId="134" applyNumberFormat="1" applyFont="1" applyFill="1" applyBorder="1" applyAlignment="1">
      <alignment horizontal="center" vertical="center" wrapText="1"/>
    </xf>
    <xf numFmtId="0" fontId="43" fillId="4" borderId="17" xfId="140" applyNumberFormat="1" applyFont="1" applyFill="1" applyBorder="1" applyAlignment="1">
      <alignment horizontal="center" vertical="center" wrapText="1"/>
    </xf>
    <xf numFmtId="0" fontId="43" fillId="4" borderId="3" xfId="140" applyNumberFormat="1" applyFont="1" applyFill="1" applyBorder="1" applyAlignment="1">
      <alignment horizontal="center" vertical="center" wrapText="1"/>
    </xf>
    <xf numFmtId="0" fontId="43" fillId="4" borderId="23" xfId="140" applyNumberFormat="1" applyFont="1" applyFill="1" applyBorder="1" applyAlignment="1">
      <alignment horizontal="center" vertical="center" wrapText="1"/>
    </xf>
    <xf numFmtId="0" fontId="43" fillId="4" borderId="13" xfId="140" applyNumberFormat="1" applyFont="1" applyFill="1" applyBorder="1" applyAlignment="1">
      <alignment horizontal="center" vertical="center" wrapText="1"/>
    </xf>
    <xf numFmtId="176" fontId="42" fillId="6" borderId="9" xfId="134" applyNumberFormat="1" applyFont="1" applyFill="1" applyBorder="1" applyAlignment="1" applyProtection="1">
      <alignment horizontal="center" vertical="center" wrapText="1"/>
      <protection locked="0"/>
    </xf>
    <xf numFmtId="0" fontId="43" fillId="4" borderId="20" xfId="140" applyNumberFormat="1" applyFont="1" applyFill="1" applyBorder="1" applyAlignment="1">
      <alignment horizontal="center" vertical="center" wrapText="1"/>
    </xf>
    <xf numFmtId="176" fontId="42" fillId="6" borderId="3" xfId="134" applyNumberFormat="1" applyFont="1" applyFill="1" applyBorder="1" applyAlignment="1" applyProtection="1">
      <alignment horizontal="center" vertical="center" wrapText="1"/>
      <protection locked="0"/>
    </xf>
    <xf numFmtId="9" fontId="42" fillId="0" borderId="3" xfId="85" applyFont="1" applyFill="1" applyBorder="1" applyAlignment="1">
      <alignment horizontal="center" vertical="center" wrapText="1"/>
    </xf>
    <xf numFmtId="9" fontId="42" fillId="0" borderId="3" xfId="85" applyFont="1" applyFill="1" applyBorder="1" applyAlignment="1">
      <alignment horizontal="center" vertical="center" wrapText="1"/>
    </xf>
    <xf numFmtId="9" fontId="42" fillId="0" borderId="9" xfId="85" applyFont="1" applyFill="1" applyBorder="1" applyAlignment="1">
      <alignment horizontal="center" vertical="center" wrapText="1"/>
    </xf>
    <xf numFmtId="9" fontId="42" fillId="7" borderId="3" xfId="85" applyFont="1" applyFill="1" applyBorder="1" applyAlignment="1">
      <alignment horizontal="center" vertical="center" wrapText="1"/>
    </xf>
    <xf numFmtId="9" fontId="42" fillId="7" borderId="9" xfId="85" applyFont="1" applyFill="1" applyBorder="1" applyAlignment="1">
      <alignment horizontal="center" vertical="center" wrapText="1"/>
    </xf>
    <xf numFmtId="176" fontId="42" fillId="0" borderId="3" xfId="134" applyNumberFormat="1" applyFont="1" applyFill="1" applyBorder="1" applyAlignment="1" applyProtection="1">
      <alignment horizontal="center" vertical="center" wrapText="1"/>
      <protection locked="0"/>
    </xf>
    <xf numFmtId="9" fontId="42" fillId="0" borderId="3" xfId="141" applyFont="1" applyFill="1" applyBorder="1" applyAlignment="1" applyProtection="1">
      <alignment horizontal="center" vertical="center" wrapText="1"/>
      <protection locked="0"/>
    </xf>
    <xf numFmtId="176" fontId="42" fillId="0" borderId="20" xfId="134" applyNumberFormat="1" applyFont="1" applyFill="1" applyBorder="1" applyAlignment="1" applyProtection="1">
      <alignment horizontal="center" vertical="center" wrapText="1"/>
      <protection locked="0"/>
    </xf>
    <xf numFmtId="9" fontId="42" fillId="0" borderId="23" xfId="85" applyFont="1" applyFill="1" applyBorder="1" applyAlignment="1">
      <alignment horizontal="center" vertical="center" wrapText="1"/>
    </xf>
    <xf numFmtId="176" fontId="42" fillId="0" borderId="23" xfId="134" applyNumberFormat="1" applyFont="1" applyFill="1" applyBorder="1" applyAlignment="1" applyProtection="1">
      <alignment horizontal="center" vertical="center" wrapText="1"/>
      <protection locked="0"/>
    </xf>
    <xf numFmtId="0" fontId="35" fillId="0" borderId="11" xfId="133" applyFont="1" applyBorder="1">
      <alignment vertical="center"/>
    </xf>
    <xf numFmtId="0" fontId="42" fillId="0" borderId="11" xfId="111" applyFont="1" applyBorder="1" applyAlignment="1">
      <alignment horizontal="center"/>
    </xf>
    <xf numFmtId="0" fontId="42" fillId="0" borderId="0" xfId="111" applyFont="1" applyAlignment="1">
      <alignment horizontal="center"/>
    </xf>
    <xf numFmtId="49" fontId="42" fillId="0" borderId="0" xfId="134" applyNumberFormat="1" applyFont="1" applyAlignment="1">
      <alignment horizontal="left" vertical="center" wrapText="1"/>
    </xf>
    <xf numFmtId="0" fontId="36" fillId="0" borderId="11" xfId="133" applyFont="1" applyBorder="1">
      <alignment vertical="center"/>
    </xf>
    <xf numFmtId="0" fontId="43" fillId="4" borderId="17" xfId="140" applyFont="1" applyFill="1" applyBorder="1" applyAlignment="1">
      <alignment horizontal="center" vertical="center" wrapText="1"/>
    </xf>
    <xf numFmtId="0" fontId="43" fillId="4" borderId="3" xfId="140" applyFont="1" applyFill="1" applyBorder="1" applyAlignment="1">
      <alignment horizontal="center" vertical="center" wrapText="1"/>
    </xf>
    <xf numFmtId="0" fontId="43" fillId="4" borderId="23" xfId="140" applyFont="1" applyFill="1" applyBorder="1" applyAlignment="1">
      <alignment horizontal="center" vertical="center" wrapText="1"/>
    </xf>
    <xf numFmtId="0" fontId="43" fillId="4" borderId="13" xfId="140" applyFont="1" applyFill="1" applyBorder="1" applyAlignment="1">
      <alignment horizontal="center" vertical="center" wrapText="1"/>
    </xf>
    <xf numFmtId="0" fontId="43" fillId="4" borderId="20" xfId="140" applyFont="1" applyFill="1" applyBorder="1" applyAlignment="1">
      <alignment horizontal="center" vertical="center" wrapText="1"/>
    </xf>
    <xf numFmtId="0" fontId="42" fillId="0" borderId="3" xfId="111" applyFont="1" applyBorder="1" applyAlignment="1">
      <alignment horizontal="center" vertical="center" wrapText="1"/>
    </xf>
    <xf numFmtId="49" fontId="42" fillId="0" borderId="0" xfId="134" applyNumberFormat="1" applyFont="1" applyAlignment="1">
      <alignment vertical="center" wrapText="1"/>
    </xf>
    <xf numFmtId="49" fontId="46" fillId="0" borderId="11" xfId="0" applyNumberFormat="1" applyFont="1" applyBorder="1">
      <alignment vertical="center"/>
    </xf>
    <xf numFmtId="49" fontId="0" fillId="0" borderId="0" xfId="0" applyNumberFormat="1">
      <alignment vertical="center"/>
    </xf>
    <xf numFmtId="0" fontId="44" fillId="0" borderId="5" xfId="111" applyFont="1" applyBorder="1" applyAlignment="1">
      <alignment horizontal="left" vertical="top" wrapText="1"/>
    </xf>
    <xf numFmtId="203" fontId="44" fillId="0" borderId="5" xfId="111" applyNumberFormat="1" applyFont="1" applyBorder="1" applyAlignment="1">
      <alignment horizontal="left" vertical="top" wrapText="1"/>
    </xf>
    <xf numFmtId="0" fontId="44" fillId="0" borderId="19" xfId="111" applyFont="1" applyBorder="1" applyAlignment="1">
      <alignment horizontal="left" vertical="top" wrapText="1"/>
    </xf>
    <xf numFmtId="0" fontId="52" fillId="8" borderId="0" xfId="0" applyFont="1" applyFill="1">
      <alignment vertical="center"/>
    </xf>
    <xf numFmtId="0" fontId="48" fillId="8" borderId="0" xfId="142" applyFill="1" applyBorder="1">
      <alignment vertical="center"/>
    </xf>
    <xf numFmtId="0" fontId="35" fillId="2" borderId="17" xfId="135" applyFont="1" applyFill="1" applyBorder="1" applyAlignment="1">
      <alignment horizontal="center" vertical="center"/>
    </xf>
    <xf numFmtId="0" fontId="35" fillId="2" borderId="3" xfId="135" applyFont="1" applyFill="1" applyBorder="1" applyAlignment="1">
      <alignment horizontal="center" vertical="center"/>
    </xf>
    <xf numFmtId="0" fontId="44" fillId="0" borderId="11" xfId="111" applyFont="1" applyFill="1" applyBorder="1" applyAlignment="1">
      <alignment horizontal="center" vertical="top" wrapText="1"/>
    </xf>
    <xf numFmtId="0" fontId="44" fillId="0" borderId="0" xfId="111" applyFont="1" applyFill="1" applyBorder="1" applyAlignment="1">
      <alignment horizontal="center" vertical="top" wrapText="1"/>
    </xf>
    <xf numFmtId="202" fontId="42" fillId="0" borderId="0" xfId="134" applyNumberFormat="1" applyFont="1" applyBorder="1" applyAlignment="1">
      <alignment horizontal="center" vertical="center" wrapText="1"/>
    </xf>
    <xf numFmtId="0" fontId="43" fillId="4" borderId="17" xfId="140" applyNumberFormat="1" applyFont="1" applyFill="1" applyBorder="1" applyAlignment="1">
      <alignment horizontal="center" vertical="center" wrapText="1"/>
    </xf>
    <xf numFmtId="0" fontId="43" fillId="4" borderId="3" xfId="140" applyNumberFormat="1" applyFont="1" applyFill="1" applyBorder="1" applyAlignment="1">
      <alignment horizontal="center" vertical="center" wrapText="1"/>
    </xf>
    <xf numFmtId="49" fontId="42" fillId="0" borderId="17" xfId="134" applyNumberFormat="1" applyFont="1" applyBorder="1" applyAlignment="1">
      <alignment horizontal="center" vertical="center" wrapText="1"/>
    </xf>
    <xf numFmtId="49" fontId="42" fillId="0" borderId="3" xfId="134" applyNumberFormat="1" applyFont="1" applyBorder="1" applyAlignment="1">
      <alignment horizontal="center" vertical="center" wrapText="1"/>
    </xf>
    <xf numFmtId="202" fontId="42" fillId="6" borderId="3" xfId="134" applyNumberFormat="1" applyFont="1" applyFill="1" applyBorder="1" applyAlignment="1" applyProtection="1">
      <alignment horizontal="center" vertical="center" wrapText="1"/>
      <protection locked="0"/>
    </xf>
    <xf numFmtId="202" fontId="42" fillId="0" borderId="3" xfId="134" applyNumberFormat="1" applyFont="1" applyFill="1" applyBorder="1" applyAlignment="1" applyProtection="1">
      <alignment horizontal="center" vertical="center" wrapText="1"/>
      <protection locked="0"/>
    </xf>
    <xf numFmtId="0" fontId="43" fillId="4" borderId="20" xfId="140" applyNumberFormat="1" applyFont="1" applyFill="1" applyBorder="1" applyAlignment="1">
      <alignment horizontal="center" vertical="center" wrapText="1"/>
    </xf>
    <xf numFmtId="0" fontId="42" fillId="0" borderId="29" xfId="111" applyNumberFormat="1" applyFont="1" applyBorder="1" applyAlignment="1">
      <alignment horizontal="center" vertical="center" wrapText="1"/>
    </xf>
    <xf numFmtId="0" fontId="42" fillId="0" borderId="30" xfId="111" applyNumberFormat="1" applyFont="1" applyBorder="1" applyAlignment="1">
      <alignment horizontal="center" vertical="center" wrapText="1"/>
    </xf>
    <xf numFmtId="0" fontId="42" fillId="0" borderId="31" xfId="111" applyNumberFormat="1" applyFont="1" applyBorder="1" applyAlignment="1">
      <alignment horizontal="center" vertical="center" wrapText="1"/>
    </xf>
    <xf numFmtId="176" fontId="42" fillId="6" borderId="9" xfId="134" applyNumberFormat="1" applyFont="1" applyFill="1" applyBorder="1" applyAlignment="1" applyProtection="1">
      <alignment horizontal="center" vertical="center" wrapText="1"/>
      <protection locked="0"/>
    </xf>
    <xf numFmtId="176" fontId="42" fillId="6" borderId="24" xfId="134" applyNumberFormat="1" applyFont="1" applyFill="1" applyBorder="1" applyAlignment="1" applyProtection="1">
      <alignment horizontal="center" vertical="center" wrapText="1"/>
      <protection locked="0"/>
    </xf>
    <xf numFmtId="176" fontId="42" fillId="6" borderId="8" xfId="134" applyNumberFormat="1" applyFont="1" applyFill="1" applyBorder="1" applyAlignment="1" applyProtection="1">
      <alignment horizontal="center" vertical="center" wrapText="1"/>
      <protection locked="0"/>
    </xf>
    <xf numFmtId="176" fontId="42" fillId="0" borderId="9" xfId="134" applyNumberFormat="1" applyFont="1" applyFill="1" applyBorder="1" applyAlignment="1" applyProtection="1">
      <alignment horizontal="center" vertical="center" wrapText="1"/>
      <protection locked="0"/>
    </xf>
    <xf numFmtId="176" fontId="42" fillId="0" borderId="24" xfId="134" applyNumberFormat="1" applyFont="1" applyFill="1" applyBorder="1" applyAlignment="1" applyProtection="1">
      <alignment horizontal="center" vertical="center" wrapText="1"/>
      <protection locked="0"/>
    </xf>
    <xf numFmtId="176" fontId="42" fillId="0" borderId="8" xfId="134" applyNumberFormat="1" applyFont="1" applyFill="1" applyBorder="1" applyAlignment="1" applyProtection="1">
      <alignment horizontal="center" vertical="center" wrapText="1"/>
      <protection locked="0"/>
    </xf>
    <xf numFmtId="9" fontId="42" fillId="0" borderId="9" xfId="141" applyFont="1" applyFill="1" applyBorder="1" applyAlignment="1" applyProtection="1">
      <alignment horizontal="center" vertical="center" wrapText="1"/>
      <protection locked="0"/>
    </xf>
    <xf numFmtId="9" fontId="42" fillId="0" borderId="24" xfId="141" applyFont="1" applyFill="1" applyBorder="1" applyAlignment="1" applyProtection="1">
      <alignment horizontal="center" vertical="center" wrapText="1"/>
      <protection locked="0"/>
    </xf>
    <xf numFmtId="9" fontId="42" fillId="0" borderId="8" xfId="141" applyFont="1" applyFill="1" applyBorder="1" applyAlignment="1" applyProtection="1">
      <alignment horizontal="center" vertical="center" wrapText="1"/>
      <protection locked="0"/>
    </xf>
    <xf numFmtId="176" fontId="42" fillId="0" borderId="26" xfId="134" applyNumberFormat="1" applyFont="1" applyFill="1" applyBorder="1" applyAlignment="1" applyProtection="1">
      <alignment horizontal="center" vertical="center" wrapText="1"/>
      <protection locked="0"/>
    </xf>
    <xf numFmtId="176" fontId="42" fillId="0" borderId="27" xfId="134" applyNumberFormat="1" applyFont="1" applyFill="1" applyBorder="1" applyAlignment="1" applyProtection="1">
      <alignment horizontal="center" vertical="center" wrapText="1"/>
      <protection locked="0"/>
    </xf>
    <xf numFmtId="176" fontId="42" fillId="0" borderId="28" xfId="134" applyNumberFormat="1" applyFont="1" applyFill="1" applyBorder="1" applyAlignment="1" applyProtection="1">
      <alignment horizontal="center" vertical="center" wrapText="1"/>
      <protection locked="0"/>
    </xf>
    <xf numFmtId="9" fontId="42" fillId="0" borderId="9" xfId="85" applyFont="1" applyFill="1" applyBorder="1" applyAlignment="1">
      <alignment horizontal="center" vertical="center" wrapText="1"/>
    </xf>
    <xf numFmtId="9" fontId="42" fillId="0" borderId="8" xfId="85" applyFont="1" applyFill="1" applyBorder="1" applyAlignment="1">
      <alignment horizontal="center" vertical="center" wrapText="1"/>
    </xf>
    <xf numFmtId="176" fontId="50" fillId="0" borderId="23" xfId="134" applyNumberFormat="1" applyFont="1" applyBorder="1" applyAlignment="1">
      <alignment horizontal="center" vertical="center" wrapText="1"/>
    </xf>
    <xf numFmtId="176" fontId="42" fillId="0" borderId="2" xfId="134" applyNumberFormat="1" applyFont="1" applyBorder="1" applyAlignment="1">
      <alignment horizontal="center" vertical="center" wrapText="1"/>
    </xf>
    <xf numFmtId="176" fontId="42" fillId="0" borderId="13" xfId="134" applyNumberFormat="1" applyFont="1" applyBorder="1" applyAlignment="1">
      <alignment horizontal="center" vertical="center" wrapText="1"/>
    </xf>
    <xf numFmtId="0" fontId="48" fillId="4" borderId="3" xfId="142" applyNumberFormat="1" applyFill="1" applyBorder="1" applyAlignment="1">
      <alignment horizontal="center" vertical="center" wrapText="1"/>
    </xf>
    <xf numFmtId="0" fontId="41" fillId="4" borderId="23" xfId="0" applyFont="1" applyFill="1" applyBorder="1" applyAlignment="1">
      <alignment horizontal="center" vertical="center" wrapText="1"/>
    </xf>
    <xf numFmtId="0" fontId="41" fillId="4" borderId="21" xfId="0" applyFont="1" applyFill="1" applyBorder="1" applyAlignment="1">
      <alignment horizontal="center" vertical="center" wrapText="1"/>
    </xf>
    <xf numFmtId="49" fontId="42" fillId="6" borderId="17" xfId="134" applyNumberFormat="1" applyFont="1" applyFill="1" applyBorder="1" applyAlignment="1">
      <alignment horizontal="center" vertical="center" wrapText="1"/>
    </xf>
    <xf numFmtId="49" fontId="42" fillId="6" borderId="3" xfId="134" applyNumberFormat="1" applyFont="1" applyFill="1" applyBorder="1" applyAlignment="1">
      <alignment horizontal="center" vertical="center" wrapText="1"/>
    </xf>
    <xf numFmtId="202" fontId="42" fillId="0" borderId="23" xfId="134" applyNumberFormat="1" applyFont="1" applyBorder="1" applyAlignment="1">
      <alignment horizontal="center" vertical="center" wrapText="1"/>
    </xf>
    <xf numFmtId="202" fontId="42" fillId="0" borderId="21" xfId="134" applyNumberFormat="1" applyFont="1" applyBorder="1" applyAlignment="1">
      <alignment horizontal="center" vertical="center" wrapText="1"/>
    </xf>
    <xf numFmtId="0" fontId="35" fillId="2" borderId="22" xfId="135" applyFont="1" applyFill="1" applyBorder="1" applyAlignment="1">
      <alignment horizontal="center" vertical="center"/>
    </xf>
    <xf numFmtId="0" fontId="35" fillId="2" borderId="2" xfId="135" applyFont="1" applyFill="1" applyBorder="1" applyAlignment="1">
      <alignment horizontal="center" vertical="center"/>
    </xf>
    <xf numFmtId="0" fontId="35" fillId="2" borderId="13" xfId="135" applyFont="1" applyFill="1" applyBorder="1" applyAlignment="1">
      <alignment horizontal="center" vertical="center"/>
    </xf>
    <xf numFmtId="0" fontId="42" fillId="0" borderId="22" xfId="111" applyNumberFormat="1" applyFont="1" applyBorder="1" applyAlignment="1">
      <alignment horizontal="center" vertical="center" wrapText="1"/>
    </xf>
    <xf numFmtId="0" fontId="42" fillId="0" borderId="2" xfId="111" applyNumberFormat="1" applyFont="1" applyBorder="1" applyAlignment="1">
      <alignment horizontal="center" vertical="center" wrapText="1"/>
    </xf>
    <xf numFmtId="176" fontId="42" fillId="0" borderId="32" xfId="134" applyNumberFormat="1" applyFont="1" applyFill="1" applyBorder="1" applyAlignment="1" applyProtection="1">
      <alignment horizontal="center" vertical="center" wrapText="1"/>
      <protection locked="0"/>
    </xf>
    <xf numFmtId="176" fontId="42" fillId="0" borderId="34" xfId="134" applyNumberFormat="1" applyFont="1" applyFill="1" applyBorder="1" applyAlignment="1" applyProtection="1">
      <alignment horizontal="center" vertical="center" wrapText="1"/>
      <protection locked="0"/>
    </xf>
    <xf numFmtId="0" fontId="42" fillId="0" borderId="13" xfId="111" applyNumberFormat="1" applyFont="1" applyBorder="1" applyAlignment="1">
      <alignment horizontal="center" vertical="center" wrapText="1"/>
    </xf>
    <xf numFmtId="176" fontId="42" fillId="0" borderId="13" xfId="134" applyNumberFormat="1" applyFont="1" applyFill="1" applyBorder="1" applyAlignment="1" applyProtection="1">
      <alignment horizontal="center" vertical="center" wrapText="1"/>
      <protection locked="0"/>
    </xf>
    <xf numFmtId="176" fontId="42" fillId="0" borderId="25" xfId="134" applyNumberFormat="1" applyFont="1" applyFill="1" applyBorder="1" applyAlignment="1" applyProtection="1">
      <alignment horizontal="center" vertical="center" wrapText="1"/>
      <protection locked="0"/>
    </xf>
    <xf numFmtId="176" fontId="42" fillId="0" borderId="4" xfId="134" applyNumberFormat="1" applyFont="1" applyFill="1" applyBorder="1" applyAlignment="1" applyProtection="1">
      <alignment horizontal="center" vertical="center" wrapText="1"/>
      <protection locked="0"/>
    </xf>
    <xf numFmtId="176" fontId="42" fillId="0" borderId="33" xfId="134" applyNumberFormat="1" applyFont="1" applyFill="1" applyBorder="1" applyAlignment="1" applyProtection="1">
      <alignment horizontal="center" vertical="center" wrapText="1"/>
      <protection locked="0"/>
    </xf>
    <xf numFmtId="176" fontId="50" fillId="0" borderId="23" xfId="134" applyNumberFormat="1" applyFont="1" applyFill="1" applyBorder="1" applyAlignment="1">
      <alignment horizontal="center" vertical="center" wrapText="1"/>
    </xf>
    <xf numFmtId="176" fontId="42" fillId="0" borderId="2" xfId="134" applyNumberFormat="1" applyFont="1" applyFill="1" applyBorder="1" applyAlignment="1">
      <alignment horizontal="center" vertical="center" wrapText="1"/>
    </xf>
    <xf numFmtId="176" fontId="42" fillId="0" borderId="13" xfId="134" applyNumberFormat="1" applyFont="1" applyFill="1" applyBorder="1" applyAlignment="1">
      <alignment horizontal="center" vertical="center" wrapText="1"/>
    </xf>
    <xf numFmtId="202" fontId="42" fillId="0" borderId="3" xfId="134" applyNumberFormat="1" applyFont="1" applyBorder="1" applyAlignment="1" applyProtection="1">
      <alignment horizontal="center" vertical="center" wrapText="1"/>
      <protection locked="0"/>
    </xf>
    <xf numFmtId="0" fontId="43" fillId="4" borderId="17" xfId="140" applyFont="1" applyFill="1" applyBorder="1" applyAlignment="1">
      <alignment horizontal="center" vertical="center" wrapText="1"/>
    </xf>
    <xf numFmtId="0" fontId="43" fillId="4" borderId="3" xfId="140" applyFont="1" applyFill="1" applyBorder="1" applyAlignment="1">
      <alignment horizontal="center" vertical="center" wrapText="1"/>
    </xf>
    <xf numFmtId="0" fontId="44" fillId="0" borderId="11" xfId="111" applyFont="1" applyBorder="1" applyAlignment="1">
      <alignment horizontal="center" vertical="top" wrapText="1"/>
    </xf>
    <xf numFmtId="0" fontId="44" fillId="0" borderId="0" xfId="111" applyFont="1" applyAlignment="1">
      <alignment horizontal="center" vertical="top" wrapText="1"/>
    </xf>
    <xf numFmtId="202" fontId="42" fillId="0" borderId="0" xfId="134" applyNumberFormat="1" applyFont="1" applyAlignment="1">
      <alignment horizontal="center" vertical="center" wrapText="1"/>
    </xf>
    <xf numFmtId="176" fontId="42" fillId="0" borderId="26" xfId="134" applyNumberFormat="1" applyFont="1" applyBorder="1" applyAlignment="1" applyProtection="1">
      <alignment horizontal="center" vertical="center" wrapText="1"/>
      <protection locked="0"/>
    </xf>
    <xf numFmtId="176" fontId="42" fillId="0" borderId="27" xfId="134" applyNumberFormat="1" applyFont="1" applyBorder="1" applyAlignment="1" applyProtection="1">
      <alignment horizontal="center" vertical="center" wrapText="1"/>
      <protection locked="0"/>
    </xf>
    <xf numFmtId="176" fontId="42" fillId="0" borderId="28" xfId="134" applyNumberFormat="1" applyFont="1" applyBorder="1" applyAlignment="1" applyProtection="1">
      <alignment horizontal="center" vertical="center" wrapText="1"/>
      <protection locked="0"/>
    </xf>
    <xf numFmtId="0" fontId="42" fillId="0" borderId="29" xfId="111" applyFont="1" applyBorder="1" applyAlignment="1">
      <alignment horizontal="center" vertical="center" wrapText="1"/>
    </xf>
    <xf numFmtId="0" fontId="42" fillId="0" borderId="30" xfId="111" applyFont="1" applyBorder="1" applyAlignment="1">
      <alignment horizontal="center" vertical="center" wrapText="1"/>
    </xf>
    <xf numFmtId="0" fontId="42" fillId="0" borderId="31" xfId="111" applyFont="1" applyBorder="1" applyAlignment="1">
      <alignment horizontal="center" vertical="center" wrapText="1"/>
    </xf>
    <xf numFmtId="176" fontId="42" fillId="0" borderId="9" xfId="134" applyNumberFormat="1" applyFont="1" applyBorder="1" applyAlignment="1" applyProtection="1">
      <alignment horizontal="center" vertical="center" wrapText="1"/>
      <protection locked="0"/>
    </xf>
    <xf numFmtId="176" fontId="42" fillId="0" borderId="24" xfId="134" applyNumberFormat="1" applyFont="1" applyBorder="1" applyAlignment="1" applyProtection="1">
      <alignment horizontal="center" vertical="center" wrapText="1"/>
      <protection locked="0"/>
    </xf>
    <xf numFmtId="176" fontId="42" fillId="0" borderId="8" xfId="134" applyNumberFormat="1" applyFont="1" applyBorder="1" applyAlignment="1" applyProtection="1">
      <alignment horizontal="center" vertical="center" wrapText="1"/>
      <protection locked="0"/>
    </xf>
    <xf numFmtId="0" fontId="43" fillId="4" borderId="20" xfId="140" applyFont="1" applyFill="1" applyBorder="1" applyAlignment="1">
      <alignment horizontal="center" vertical="center" wrapText="1"/>
    </xf>
  </cellXfs>
  <cellStyles count="143">
    <cellStyle name="$" xfId="1" xr:uid="{00000000-0005-0000-0000-000000000000}"/>
    <cellStyle name="$_db진흥" xfId="2" xr:uid="{00000000-0005-0000-0000-000001000000}"/>
    <cellStyle name="$_SE40" xfId="3" xr:uid="{00000000-0005-0000-0000-000002000000}"/>
    <cellStyle name="$_견적2" xfId="4" xr:uid="{00000000-0005-0000-0000-000003000000}"/>
    <cellStyle name="$_기아" xfId="5" xr:uid="{00000000-0005-0000-0000-000004000000}"/>
    <cellStyle name="??&amp;O?&amp;H?_x0008__x000f__x0007_?_x0007__x0001__x0001_" xfId="6" xr:uid="{00000000-0005-0000-0000-000005000000}"/>
    <cellStyle name="??&amp;O?&amp;H?_x0008_??_x0007__x0001__x0001_" xfId="7" xr:uid="{00000000-0005-0000-0000-000006000000}"/>
    <cellStyle name="_02년1차(수정)" xfId="8" xr:uid="{00000000-0005-0000-0000-000007000000}"/>
    <cellStyle name="_MM" xfId="9" xr:uid="{00000000-0005-0000-0000-000008000000}"/>
    <cellStyle name="_개요" xfId="10" xr:uid="{00000000-0005-0000-0000-000009000000}"/>
    <cellStyle name="_고무방충재" xfId="11" xr:uid="{00000000-0005-0000-0000-00000A000000}"/>
    <cellStyle name="_공통" xfId="12" xr:uid="{00000000-0005-0000-0000-00000B000000}"/>
    <cellStyle name="_공통_MM" xfId="13" xr:uid="{00000000-0005-0000-0000-00000C000000}"/>
    <cellStyle name="_공통_외교통상정보화 4단계 구축_2.0_장비" xfId="14" xr:uid="{00000000-0005-0000-0000-00000D000000}"/>
    <cellStyle name="_기본형" xfId="15" xr:uid="{00000000-0005-0000-0000-00000E000000}"/>
    <cellStyle name="_디아모_한국전산원_Listprice" xfId="16" xr:uid="{00000000-0005-0000-0000-00000F000000}"/>
    <cellStyle name="_외교통상정보화 4단계 구축_2.0_장비" xfId="17" xr:uid="{00000000-0005-0000-0000-000010000000}"/>
    <cellStyle name="_요약" xfId="18" xr:uid="{00000000-0005-0000-0000-000011000000}"/>
    <cellStyle name="_파주 GIS 시스템설계서(도로,상,하수 시스템)_050406" xfId="19" xr:uid="{00000000-0005-0000-0000-000012000000}"/>
    <cellStyle name="_파주시_도로 및 상,하수 범용 도입_050314" xfId="20" xr:uid="{00000000-0005-0000-0000-000013000000}"/>
    <cellStyle name="¤@?e_TEST-1 " xfId="21" xr:uid="{00000000-0005-0000-0000-000014000000}"/>
    <cellStyle name="A¨­￠￢￠O [0]_INQUIRY ￠?￥i¨u¡AAⓒ￢Aⓒª " xfId="22" xr:uid="{00000000-0005-0000-0000-000015000000}"/>
    <cellStyle name="A¨­￠￢￠O_INQUIRY ￠?￥i¨u¡AAⓒ￢Aⓒª " xfId="23" xr:uid="{00000000-0005-0000-0000-000016000000}"/>
    <cellStyle name="AeE­ [0]_AMT " xfId="24" xr:uid="{00000000-0005-0000-0000-000017000000}"/>
    <cellStyle name="AeE­_AMT " xfId="25" xr:uid="{00000000-0005-0000-0000-000018000000}"/>
    <cellStyle name="AeE¡ⓒ [0]_INQUIRY ￠?￥i¨u¡AAⓒ￢Aⓒª " xfId="26" xr:uid="{00000000-0005-0000-0000-000019000000}"/>
    <cellStyle name="AeE¡ⓒ_INQUIRY ￠?￥i¨u¡AAⓒ￢Aⓒª " xfId="27" xr:uid="{00000000-0005-0000-0000-00001A000000}"/>
    <cellStyle name="ALIGNMENT" xfId="28" xr:uid="{00000000-0005-0000-0000-00001B000000}"/>
    <cellStyle name="AÞ¸¶ [0]_AN°y(1.25) " xfId="29" xr:uid="{00000000-0005-0000-0000-00001C000000}"/>
    <cellStyle name="AÞ¸¶_AN°y(1.25) " xfId="30" xr:uid="{00000000-0005-0000-0000-00001D000000}"/>
    <cellStyle name="C¡IA¨ª_¡ic¨u¡A¨￢I¨￢¡Æ AN¡Æe " xfId="31" xr:uid="{00000000-0005-0000-0000-00001E000000}"/>
    <cellStyle name="C￥AØ_¿μ¾÷CoE² " xfId="32" xr:uid="{00000000-0005-0000-0000-00001F000000}"/>
    <cellStyle name="Calc Currency (0)" xfId="33" xr:uid="{00000000-0005-0000-0000-000020000000}"/>
    <cellStyle name="category" xfId="34" xr:uid="{00000000-0005-0000-0000-000021000000}"/>
    <cellStyle name="Comma" xfId="35" xr:uid="{00000000-0005-0000-0000-000022000000}"/>
    <cellStyle name="Comma [0]" xfId="36" xr:uid="{00000000-0005-0000-0000-000023000000}"/>
    <cellStyle name="comma zerodec" xfId="37" xr:uid="{00000000-0005-0000-0000-000024000000}"/>
    <cellStyle name="Comma_ SG&amp;A Bridge " xfId="38" xr:uid="{00000000-0005-0000-0000-000025000000}"/>
    <cellStyle name="Comma0" xfId="39" xr:uid="{00000000-0005-0000-0000-000026000000}"/>
    <cellStyle name="Curren?_x0012_퐀_x0017_?" xfId="40" xr:uid="{00000000-0005-0000-0000-000027000000}"/>
    <cellStyle name="Currency" xfId="41" xr:uid="{00000000-0005-0000-0000-000028000000}"/>
    <cellStyle name="Currency [0]" xfId="42" xr:uid="{00000000-0005-0000-0000-000029000000}"/>
    <cellStyle name="Currency_ SG&amp;A Bridge " xfId="43" xr:uid="{00000000-0005-0000-0000-00002A000000}"/>
    <cellStyle name="Currency0" xfId="44" xr:uid="{00000000-0005-0000-0000-00002B000000}"/>
    <cellStyle name="Currency1" xfId="45" xr:uid="{00000000-0005-0000-0000-00002C000000}"/>
    <cellStyle name="Date" xfId="46" xr:uid="{00000000-0005-0000-0000-00002D000000}"/>
    <cellStyle name="Dezimal [0]_laroux" xfId="47" xr:uid="{00000000-0005-0000-0000-00002E000000}"/>
    <cellStyle name="Dezimal_laroux" xfId="48" xr:uid="{00000000-0005-0000-0000-00002F000000}"/>
    <cellStyle name="Dollar (zero dec)" xfId="49" xr:uid="{00000000-0005-0000-0000-000030000000}"/>
    <cellStyle name="Fixed" xfId="50" xr:uid="{00000000-0005-0000-0000-000031000000}"/>
    <cellStyle name="Grey" xfId="51" xr:uid="{00000000-0005-0000-0000-000032000000}"/>
    <cellStyle name="HEADER" xfId="52" xr:uid="{00000000-0005-0000-0000-000033000000}"/>
    <cellStyle name="Header1" xfId="53" xr:uid="{00000000-0005-0000-0000-000034000000}"/>
    <cellStyle name="Header2" xfId="54" xr:uid="{00000000-0005-0000-0000-000035000000}"/>
    <cellStyle name="Heading 1" xfId="55" xr:uid="{00000000-0005-0000-0000-000036000000}"/>
    <cellStyle name="Heading 2" xfId="56" xr:uid="{00000000-0005-0000-0000-000037000000}"/>
    <cellStyle name="Heading1" xfId="57" xr:uid="{00000000-0005-0000-0000-000038000000}"/>
    <cellStyle name="Heading2" xfId="58" xr:uid="{00000000-0005-0000-0000-000039000000}"/>
    <cellStyle name="Input [yellow]" xfId="59" xr:uid="{00000000-0005-0000-0000-00003A000000}"/>
    <cellStyle name="jin" xfId="60" xr:uid="{00000000-0005-0000-0000-00003B000000}"/>
    <cellStyle name="Milliers [0]_Arabian Spec" xfId="61" xr:uid="{00000000-0005-0000-0000-00003C000000}"/>
    <cellStyle name="Milliers_Arabian Spec" xfId="62" xr:uid="{00000000-0005-0000-0000-00003D000000}"/>
    <cellStyle name="Model" xfId="63" xr:uid="{00000000-0005-0000-0000-00003E000000}"/>
    <cellStyle name="Mon?aire [0]_Arabian Spec" xfId="64" xr:uid="{00000000-0005-0000-0000-00003F000000}"/>
    <cellStyle name="Mon?aire_Arabian Spec" xfId="65" xr:uid="{00000000-0005-0000-0000-000040000000}"/>
    <cellStyle name="Normal - Style1" xfId="66" xr:uid="{00000000-0005-0000-0000-000041000000}"/>
    <cellStyle name="Normal_ SG&amp;A Bridge " xfId="67" xr:uid="{00000000-0005-0000-0000-000042000000}"/>
    <cellStyle name="Percent" xfId="68" xr:uid="{00000000-0005-0000-0000-000043000000}"/>
    <cellStyle name="Percent [2]" xfId="69" xr:uid="{00000000-0005-0000-0000-000044000000}"/>
    <cellStyle name="Standard_laroux" xfId="70" xr:uid="{00000000-0005-0000-0000-000045000000}"/>
    <cellStyle name="subhead" xfId="71" xr:uid="{00000000-0005-0000-0000-000046000000}"/>
    <cellStyle name="Total" xfId="72" xr:uid="{00000000-0005-0000-0000-000047000000}"/>
    <cellStyle name="W?rung [0]_laroux" xfId="73" xr:uid="{00000000-0005-0000-0000-000048000000}"/>
    <cellStyle name="W?rung_laroux" xfId="74" xr:uid="{00000000-0005-0000-0000-000049000000}"/>
    <cellStyle name="고정소숫점" xfId="75" xr:uid="{00000000-0005-0000-0000-00004A000000}"/>
    <cellStyle name="고정출력1" xfId="76" xr:uid="{00000000-0005-0000-0000-00004B000000}"/>
    <cellStyle name="고정출력2" xfId="77" xr:uid="{00000000-0005-0000-0000-00004C000000}"/>
    <cellStyle name="날짜" xfId="78" xr:uid="{00000000-0005-0000-0000-00004D000000}"/>
    <cellStyle name="달러" xfId="79" xr:uid="{00000000-0005-0000-0000-00004E000000}"/>
    <cellStyle name="뒤에 오는 하이퍼링크_관급전기" xfId="80" xr:uid="{00000000-0005-0000-0000-00004F000000}"/>
    <cellStyle name="똿뗦먛귟 [0.00]_PRODUCT DETAIL Q1" xfId="81" xr:uid="{00000000-0005-0000-0000-000050000000}"/>
    <cellStyle name="똿뗦먛귟_PRODUCT DETAIL Q1" xfId="82" xr:uid="{00000000-0005-0000-0000-000051000000}"/>
    <cellStyle name="믅됞 [0.00]_PRODUCT DETAIL Q1" xfId="83" xr:uid="{00000000-0005-0000-0000-000052000000}"/>
    <cellStyle name="믅됞_PRODUCT DETAIL Q1" xfId="84" xr:uid="{00000000-0005-0000-0000-000053000000}"/>
    <cellStyle name="백분율" xfId="141" builtinId="5"/>
    <cellStyle name="백분율 2" xfId="85" xr:uid="{00000000-0005-0000-0000-000054000000}"/>
    <cellStyle name="뷭?_BOOKSHIP" xfId="86" xr:uid="{00000000-0005-0000-0000-000055000000}"/>
    <cellStyle name="숫자(R)" xfId="87" xr:uid="{00000000-0005-0000-0000-000056000000}"/>
    <cellStyle name="쉼표 [0] 2" xfId="88" xr:uid="{00000000-0005-0000-0000-000057000000}"/>
    <cellStyle name="쉼표 [0] 2 2" xfId="89" xr:uid="{00000000-0005-0000-0000-000058000000}"/>
    <cellStyle name="쉼표 [0] 3" xfId="90" xr:uid="{00000000-0005-0000-0000-000059000000}"/>
    <cellStyle name="쉼표 [0] 4" xfId="91" xr:uid="{00000000-0005-0000-0000-00005A000000}"/>
    <cellStyle name="쉼표 [0] 5" xfId="92" xr:uid="{00000000-0005-0000-0000-00005B000000}"/>
    <cellStyle name="스타일 1" xfId="93" xr:uid="{00000000-0005-0000-0000-00005C000000}"/>
    <cellStyle name="스타일 2" xfId="94" xr:uid="{00000000-0005-0000-0000-00005D000000}"/>
    <cellStyle name="안건회계법인" xfId="95" xr:uid="{00000000-0005-0000-0000-00005E000000}"/>
    <cellStyle name="원" xfId="96" xr:uid="{00000000-0005-0000-0000-00005F000000}"/>
    <cellStyle name="자리수" xfId="97" xr:uid="{00000000-0005-0000-0000-000060000000}"/>
    <cellStyle name="자리수0" xfId="98" xr:uid="{00000000-0005-0000-0000-000061000000}"/>
    <cellStyle name="제목[1 줄]" xfId="99" xr:uid="{00000000-0005-0000-0000-000062000000}"/>
    <cellStyle name="제목[2줄 아래]" xfId="100" xr:uid="{00000000-0005-0000-0000-000063000000}"/>
    <cellStyle name="제목[2줄 위]" xfId="101" xr:uid="{00000000-0005-0000-0000-000064000000}"/>
    <cellStyle name="제목1" xfId="102" xr:uid="{00000000-0005-0000-0000-000065000000}"/>
    <cellStyle name="좋음 2" xfId="103" xr:uid="{00000000-0005-0000-0000-000066000000}"/>
    <cellStyle name="좋음 3" xfId="104" xr:uid="{00000000-0005-0000-0000-000067000000}"/>
    <cellStyle name="좋음 4" xfId="105" xr:uid="{00000000-0005-0000-0000-000068000000}"/>
    <cellStyle name="지정되지 않음" xfId="106" xr:uid="{00000000-0005-0000-0000-000069000000}"/>
    <cellStyle name="콤마 [0]_  종  합  " xfId="107" xr:uid="{00000000-0005-0000-0000-00006A000000}"/>
    <cellStyle name="콤마_  종  합  " xfId="108" xr:uid="{00000000-0005-0000-0000-00006B000000}"/>
    <cellStyle name="퍼센트" xfId="109" xr:uid="{00000000-0005-0000-0000-00006C000000}"/>
    <cellStyle name="표준" xfId="0" builtinId="0" customBuiltin="1"/>
    <cellStyle name="표준 10 2" xfId="110" xr:uid="{00000000-0005-0000-0000-00006E000000}"/>
    <cellStyle name="표준 2" xfId="111" xr:uid="{00000000-0005-0000-0000-00006F000000}"/>
    <cellStyle name="표준 2 2" xfId="112" xr:uid="{00000000-0005-0000-0000-000070000000}"/>
    <cellStyle name="표준 2 2 2" xfId="113" xr:uid="{00000000-0005-0000-0000-000071000000}"/>
    <cellStyle name="표준 2 2 2 2" xfId="114" xr:uid="{00000000-0005-0000-0000-000072000000}"/>
    <cellStyle name="표준 2 2 2 2 2" xfId="115" xr:uid="{00000000-0005-0000-0000-000073000000}"/>
    <cellStyle name="표준 2 2 2 2 2 2" xfId="116" xr:uid="{00000000-0005-0000-0000-000074000000}"/>
    <cellStyle name="표준 2 2 2 2 2 2 2" xfId="117" xr:uid="{00000000-0005-0000-0000-000075000000}"/>
    <cellStyle name="표준 2 2 2 2 3" xfId="118" xr:uid="{00000000-0005-0000-0000-000076000000}"/>
    <cellStyle name="표준 2 2 2 3" xfId="119" xr:uid="{00000000-0005-0000-0000-000077000000}"/>
    <cellStyle name="표준 2 2 2 3 2" xfId="120" xr:uid="{00000000-0005-0000-0000-000078000000}"/>
    <cellStyle name="표준 2 2 3" xfId="121" xr:uid="{00000000-0005-0000-0000-000079000000}"/>
    <cellStyle name="표준 2 2 3 2" xfId="122" xr:uid="{00000000-0005-0000-0000-00007A000000}"/>
    <cellStyle name="표준 2 2 3 2 2" xfId="123" xr:uid="{00000000-0005-0000-0000-00007B000000}"/>
    <cellStyle name="표준 2 2 4" xfId="124" xr:uid="{00000000-0005-0000-0000-00007C000000}"/>
    <cellStyle name="표준 2 3" xfId="125" xr:uid="{00000000-0005-0000-0000-00007D000000}"/>
    <cellStyle name="표준 2 4" xfId="126" xr:uid="{00000000-0005-0000-0000-00007E000000}"/>
    <cellStyle name="표준 2_OP-PCM-TMP-E001-V1.1_규모산정(템플릿)" xfId="127" xr:uid="{00000000-0005-0000-0000-00007F000000}"/>
    <cellStyle name="표준 3" xfId="128" xr:uid="{00000000-0005-0000-0000-000080000000}"/>
    <cellStyle name="표준 3 2" xfId="129" xr:uid="{00000000-0005-0000-0000-000081000000}"/>
    <cellStyle name="표준 3 3" xfId="130" xr:uid="{00000000-0005-0000-0000-000082000000}"/>
    <cellStyle name="표준 4 2" xfId="131" xr:uid="{00000000-0005-0000-0000-000083000000}"/>
    <cellStyle name="표준 9 2" xfId="132" xr:uid="{00000000-0005-0000-0000-000084000000}"/>
    <cellStyle name="표준_가격제안서(기상DB구축)_050331" xfId="140" xr:uid="{00000000-0005-0000-0000-000085000000}"/>
    <cellStyle name="표준_국민참여_가격제안서_050601" xfId="133" xr:uid="{00000000-0005-0000-0000-000086000000}"/>
    <cellStyle name="표준_업무기능목록(박찬희)" xfId="134" xr:uid="{00000000-0005-0000-0000-000087000000}"/>
    <cellStyle name="표준_행정_건설" xfId="135" xr:uid="{00000000-0005-0000-0000-000088000000}"/>
    <cellStyle name="하이퍼링크" xfId="142" builtinId="8"/>
    <cellStyle name="합계" xfId="136" xr:uid="{00000000-0005-0000-0000-000089000000}"/>
    <cellStyle name="합산" xfId="137" xr:uid="{00000000-0005-0000-0000-00008A000000}"/>
    <cellStyle name="화폐기호" xfId="138" xr:uid="{00000000-0005-0000-0000-00008B000000}"/>
    <cellStyle name="화폐기호0" xfId="139" xr:uid="{00000000-0005-0000-0000-00008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w.or.kr/site/sw/ex/board/List.do?cbIdx=304" TargetMode="External"/><Relationship Id="rId1" Type="http://schemas.openxmlformats.org/officeDocument/2006/relationships/hyperlink" Target="https://www.sw.or.kr/site/sw/ex/board/List.do?cbIdx=304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w.or.kr/site/sw/ex/board/List.do?cbIdx=304" TargetMode="External"/><Relationship Id="rId1" Type="http://schemas.openxmlformats.org/officeDocument/2006/relationships/hyperlink" Target="https://www.sw.or.kr/site/sw/ex/board/List.do?cbIdx=304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w.or.kr/site/sw/ex/board/List.do?cbIdx=304" TargetMode="External"/><Relationship Id="rId1" Type="http://schemas.openxmlformats.org/officeDocument/2006/relationships/hyperlink" Target="https://www.sw.or.kr/site/sw/ex/board/List.do?cbIdx=304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sw.or.kr/site/sw/ex/board/List.do?cbIdx=304" TargetMode="External"/><Relationship Id="rId1" Type="http://schemas.openxmlformats.org/officeDocument/2006/relationships/hyperlink" Target="https://www.sw.or.kr/site/sw/ex/board/List.do?cbIdx=304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sw.or.kr/site/sw/ex/board/List.do?cbIdx=304" TargetMode="External"/><Relationship Id="rId1" Type="http://schemas.openxmlformats.org/officeDocument/2006/relationships/hyperlink" Target="https://www.sw.or.kr/site/sw/ex/board/List.do?cbIdx=304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7"/>
  <sheetViews>
    <sheetView showGridLines="0" tabSelected="1" topLeftCell="A34" zoomScale="90" zoomScaleNormal="90" workbookViewId="0">
      <selection activeCell="E66" sqref="E66"/>
    </sheetView>
  </sheetViews>
  <sheetFormatPr defaultRowHeight="13.5"/>
  <cols>
    <col min="1" max="1" width="2" customWidth="1"/>
    <col min="2" max="2" width="10.75" customWidth="1"/>
    <col min="3" max="3" width="26.625" customWidth="1"/>
    <col min="4" max="8" width="14.25" customWidth="1"/>
  </cols>
  <sheetData>
    <row r="1" spans="2:10" ht="26.25" customHeight="1">
      <c r="B1" s="8" t="s">
        <v>42</v>
      </c>
      <c r="C1" s="9"/>
      <c r="D1" s="9"/>
      <c r="E1" s="9"/>
      <c r="F1" s="9"/>
      <c r="G1" s="9"/>
      <c r="H1" s="14"/>
    </row>
    <row r="2" spans="2:10" ht="6.75" customHeight="1">
      <c r="B2" s="4"/>
      <c r="C2" s="2"/>
      <c r="D2" s="2"/>
      <c r="E2" s="2"/>
      <c r="F2" s="2"/>
      <c r="G2" s="2"/>
      <c r="H2" s="3"/>
    </row>
    <row r="3" spans="2:10" ht="16.5">
      <c r="B3" s="1" t="s">
        <v>159</v>
      </c>
      <c r="C3" s="2"/>
      <c r="D3" s="2"/>
      <c r="E3" s="2"/>
      <c r="F3" s="2"/>
      <c r="G3" s="2"/>
      <c r="H3" s="3"/>
      <c r="I3" s="2"/>
      <c r="J3" s="2"/>
    </row>
    <row r="4" spans="2:10" ht="16.5">
      <c r="B4" s="20"/>
      <c r="C4" s="21"/>
      <c r="D4" s="22"/>
      <c r="E4" s="22"/>
      <c r="F4" s="22"/>
      <c r="G4" s="22"/>
      <c r="H4" s="23"/>
    </row>
    <row r="5" spans="2:10" ht="16.5">
      <c r="B5" s="1" t="s">
        <v>123</v>
      </c>
      <c r="C5" s="2"/>
      <c r="D5" s="2"/>
      <c r="E5" s="2"/>
      <c r="F5" s="2"/>
      <c r="G5" s="2"/>
      <c r="H5" s="3"/>
      <c r="I5" s="2"/>
    </row>
    <row r="6" spans="2:10" ht="16.5" customHeight="1">
      <c r="B6" s="80" t="s">
        <v>160</v>
      </c>
      <c r="C6" s="81"/>
      <c r="D6" s="81" t="s">
        <v>105</v>
      </c>
      <c r="E6" s="81"/>
      <c r="F6" s="81"/>
      <c r="G6" s="81"/>
      <c r="H6" s="86"/>
    </row>
    <row r="7" spans="2:10" ht="16.5">
      <c r="B7" s="39" t="s">
        <v>5</v>
      </c>
      <c r="C7" s="40" t="s">
        <v>6</v>
      </c>
      <c r="D7" s="41" t="s">
        <v>112</v>
      </c>
      <c r="E7" s="40" t="s">
        <v>128</v>
      </c>
      <c r="F7" s="42" t="s">
        <v>126</v>
      </c>
      <c r="G7" s="40" t="s">
        <v>127</v>
      </c>
      <c r="H7" s="44" t="s">
        <v>129</v>
      </c>
    </row>
    <row r="8" spans="2:10" ht="16.5" customHeight="1">
      <c r="B8" s="87" t="s">
        <v>7</v>
      </c>
      <c r="C8" s="46" t="s">
        <v>56</v>
      </c>
      <c r="D8" s="90" t="s">
        <v>113</v>
      </c>
      <c r="E8" s="93">
        <v>2</v>
      </c>
      <c r="F8" s="93">
        <v>4</v>
      </c>
      <c r="G8" s="96">
        <v>0.5</v>
      </c>
      <c r="H8" s="99">
        <f>E8*F8*G8</f>
        <v>4</v>
      </c>
    </row>
    <row r="9" spans="2:10" ht="16.5" customHeight="1">
      <c r="B9" s="88"/>
      <c r="C9" s="46" t="s">
        <v>55</v>
      </c>
      <c r="D9" s="91"/>
      <c r="E9" s="94"/>
      <c r="F9" s="94"/>
      <c r="G9" s="97"/>
      <c r="H9" s="100"/>
    </row>
    <row r="10" spans="2:10" ht="16.5" customHeight="1">
      <c r="B10" s="89"/>
      <c r="C10" s="46" t="s">
        <v>106</v>
      </c>
      <c r="D10" s="92"/>
      <c r="E10" s="95"/>
      <c r="F10" s="95"/>
      <c r="G10" s="98"/>
      <c r="H10" s="101"/>
    </row>
    <row r="11" spans="2:10" ht="16.5" customHeight="1">
      <c r="B11" s="87" t="s">
        <v>54</v>
      </c>
      <c r="C11" s="46" t="s">
        <v>107</v>
      </c>
      <c r="D11" s="90" t="s">
        <v>115</v>
      </c>
      <c r="E11" s="93">
        <v>3</v>
      </c>
      <c r="F11" s="93">
        <v>4</v>
      </c>
      <c r="G11" s="96">
        <v>0.5</v>
      </c>
      <c r="H11" s="99">
        <f>E11*F11*G11</f>
        <v>6</v>
      </c>
    </row>
    <row r="12" spans="2:10" ht="16.5" customHeight="1">
      <c r="B12" s="88"/>
      <c r="C12" s="46" t="s">
        <v>53</v>
      </c>
      <c r="D12" s="91"/>
      <c r="E12" s="94"/>
      <c r="F12" s="94"/>
      <c r="G12" s="97"/>
      <c r="H12" s="100"/>
    </row>
    <row r="13" spans="2:10" ht="16.5" customHeight="1">
      <c r="B13" s="88"/>
      <c r="C13" s="46" t="s">
        <v>52</v>
      </c>
      <c r="D13" s="91"/>
      <c r="E13" s="94"/>
      <c r="F13" s="94"/>
      <c r="G13" s="97"/>
      <c r="H13" s="100"/>
    </row>
    <row r="14" spans="2:10" ht="16.5" customHeight="1">
      <c r="B14" s="88"/>
      <c r="C14" s="46" t="s">
        <v>51</v>
      </c>
      <c r="D14" s="91"/>
      <c r="E14" s="94"/>
      <c r="F14" s="94"/>
      <c r="G14" s="97"/>
      <c r="H14" s="100"/>
    </row>
    <row r="15" spans="2:10" ht="16.5" customHeight="1">
      <c r="B15" s="89"/>
      <c r="C15" s="46" t="s">
        <v>50</v>
      </c>
      <c r="D15" s="92"/>
      <c r="E15" s="95"/>
      <c r="F15" s="95"/>
      <c r="G15" s="98"/>
      <c r="H15" s="101"/>
    </row>
    <row r="16" spans="2:10" ht="16.5" customHeight="1">
      <c r="B16" s="87" t="s">
        <v>108</v>
      </c>
      <c r="C16" s="46" t="s">
        <v>131</v>
      </c>
      <c r="D16" s="90" t="s">
        <v>117</v>
      </c>
      <c r="E16" s="93">
        <v>3</v>
      </c>
      <c r="F16" s="93">
        <v>4</v>
      </c>
      <c r="G16" s="96">
        <v>0.5</v>
      </c>
      <c r="H16" s="99">
        <f>E16*F16*G16</f>
        <v>6</v>
      </c>
    </row>
    <row r="17" spans="2:9" ht="16.5" customHeight="1">
      <c r="B17" s="88"/>
      <c r="C17" s="46" t="s">
        <v>49</v>
      </c>
      <c r="D17" s="91"/>
      <c r="E17" s="94"/>
      <c r="F17" s="94"/>
      <c r="G17" s="97"/>
      <c r="H17" s="100"/>
    </row>
    <row r="18" spans="2:9" ht="16.5" customHeight="1">
      <c r="B18" s="88"/>
      <c r="C18" s="46" t="s">
        <v>48</v>
      </c>
      <c r="D18" s="91"/>
      <c r="E18" s="94"/>
      <c r="F18" s="94"/>
      <c r="G18" s="97"/>
      <c r="H18" s="100"/>
    </row>
    <row r="19" spans="2:9" ht="16.5" customHeight="1">
      <c r="B19" s="89"/>
      <c r="C19" s="46" t="s">
        <v>132</v>
      </c>
      <c r="D19" s="92"/>
      <c r="E19" s="95"/>
      <c r="F19" s="95"/>
      <c r="G19" s="98"/>
      <c r="H19" s="101"/>
    </row>
    <row r="20" spans="2:9" ht="16.5" customHeight="1">
      <c r="B20" s="87" t="s">
        <v>47</v>
      </c>
      <c r="C20" s="102" t="s">
        <v>45</v>
      </c>
      <c r="D20" s="90" t="s">
        <v>119</v>
      </c>
      <c r="E20" s="93">
        <v>2</v>
      </c>
      <c r="F20" s="93">
        <v>2</v>
      </c>
      <c r="G20" s="96">
        <v>0.5</v>
      </c>
      <c r="H20" s="99">
        <f>E20*F20*G20</f>
        <v>2</v>
      </c>
    </row>
    <row r="21" spans="2:9" ht="16.5" customHeight="1">
      <c r="B21" s="89"/>
      <c r="C21" s="103"/>
      <c r="D21" s="92"/>
      <c r="E21" s="95"/>
      <c r="F21" s="95"/>
      <c r="G21" s="98"/>
      <c r="H21" s="101"/>
    </row>
    <row r="22" spans="2:9" ht="16.5" customHeight="1">
      <c r="B22" s="87" t="s">
        <v>109</v>
      </c>
      <c r="C22" s="46" t="s">
        <v>110</v>
      </c>
      <c r="D22" s="90" t="s">
        <v>121</v>
      </c>
      <c r="E22" s="93">
        <v>2</v>
      </c>
      <c r="F22" s="93">
        <v>2</v>
      </c>
      <c r="G22" s="96">
        <v>0.5</v>
      </c>
      <c r="H22" s="99">
        <f>E22*F22*G22</f>
        <v>2</v>
      </c>
    </row>
    <row r="23" spans="2:9" ht="16.5" customHeight="1">
      <c r="B23" s="88"/>
      <c r="C23" s="46" t="s">
        <v>111</v>
      </c>
      <c r="D23" s="91"/>
      <c r="E23" s="94"/>
      <c r="F23" s="94"/>
      <c r="G23" s="97"/>
      <c r="H23" s="100"/>
    </row>
    <row r="24" spans="2:9" ht="16.5" customHeight="1">
      <c r="B24" s="89"/>
      <c r="C24" s="46" t="s">
        <v>41</v>
      </c>
      <c r="D24" s="92"/>
      <c r="E24" s="95"/>
      <c r="F24" s="95"/>
      <c r="G24" s="98"/>
      <c r="H24" s="101"/>
    </row>
    <row r="25" spans="2:9" ht="16.5" customHeight="1">
      <c r="B25" s="75" t="s">
        <v>124</v>
      </c>
      <c r="C25" s="76"/>
      <c r="D25" s="104" t="s">
        <v>125</v>
      </c>
      <c r="E25" s="105"/>
      <c r="F25" s="105"/>
      <c r="G25" s="106"/>
      <c r="H25" s="16">
        <f>SUM(H8:H24)</f>
        <v>20</v>
      </c>
    </row>
    <row r="26" spans="2:9" ht="11.25" customHeight="1">
      <c r="B26" s="77"/>
      <c r="C26" s="78"/>
      <c r="D26" s="13"/>
      <c r="E26" s="13"/>
      <c r="F26" s="13"/>
      <c r="G26" s="13"/>
      <c r="H26" s="17"/>
    </row>
    <row r="27" spans="2:9" ht="16.5">
      <c r="B27" s="1" t="s">
        <v>1</v>
      </c>
      <c r="C27" s="2"/>
      <c r="D27" s="2"/>
      <c r="E27" s="2"/>
      <c r="F27" s="2"/>
      <c r="G27" s="2"/>
      <c r="H27" s="3"/>
      <c r="I27" s="2"/>
    </row>
    <row r="28" spans="2:9" ht="32.25" customHeight="1">
      <c r="B28" s="80" t="s">
        <v>2</v>
      </c>
      <c r="C28" s="81"/>
      <c r="D28" s="107" t="s">
        <v>130</v>
      </c>
      <c r="E28" s="107"/>
      <c r="F28" s="5" t="s">
        <v>3</v>
      </c>
      <c r="G28" s="108" t="s">
        <v>4</v>
      </c>
      <c r="H28" s="109"/>
    </row>
    <row r="29" spans="2:9" ht="16.5" customHeight="1">
      <c r="B29" s="110" t="s">
        <v>113</v>
      </c>
      <c r="C29" s="111"/>
      <c r="D29" s="85"/>
      <c r="E29" s="85"/>
      <c r="F29" s="29">
        <f>H8</f>
        <v>4</v>
      </c>
      <c r="G29" s="112">
        <f>D29*F29</f>
        <v>0</v>
      </c>
      <c r="H29" s="113"/>
    </row>
    <row r="30" spans="2:9" ht="16.5" customHeight="1">
      <c r="B30" s="110" t="s">
        <v>115</v>
      </c>
      <c r="C30" s="111"/>
      <c r="D30" s="85"/>
      <c r="E30" s="85"/>
      <c r="F30" s="29">
        <f>H11</f>
        <v>6</v>
      </c>
      <c r="G30" s="112">
        <f>D30*F30</f>
        <v>0</v>
      </c>
      <c r="H30" s="113"/>
    </row>
    <row r="31" spans="2:9" ht="16.5" customHeight="1">
      <c r="B31" s="110" t="s">
        <v>117</v>
      </c>
      <c r="C31" s="111"/>
      <c r="D31" s="85"/>
      <c r="E31" s="85"/>
      <c r="F31" s="29">
        <f>H16</f>
        <v>6</v>
      </c>
      <c r="G31" s="112">
        <f>D31*F31</f>
        <v>0</v>
      </c>
      <c r="H31" s="113"/>
    </row>
    <row r="32" spans="2:9" ht="16.5" customHeight="1">
      <c r="B32" s="110" t="s">
        <v>119</v>
      </c>
      <c r="C32" s="111"/>
      <c r="D32" s="85"/>
      <c r="E32" s="85"/>
      <c r="F32" s="29">
        <f>H20</f>
        <v>2</v>
      </c>
      <c r="G32" s="112">
        <f>D32*F32</f>
        <v>0</v>
      </c>
      <c r="H32" s="113"/>
    </row>
    <row r="33" spans="2:9" ht="16.5" customHeight="1">
      <c r="B33" s="110" t="s">
        <v>121</v>
      </c>
      <c r="C33" s="111"/>
      <c r="D33" s="85"/>
      <c r="E33" s="85"/>
      <c r="F33" s="29">
        <f>H22</f>
        <v>2</v>
      </c>
      <c r="G33" s="112">
        <f>D33*F33</f>
        <v>0</v>
      </c>
      <c r="H33" s="113"/>
    </row>
    <row r="34" spans="2:9" ht="16.5" customHeight="1">
      <c r="B34" s="114" t="s">
        <v>39</v>
      </c>
      <c r="C34" s="115"/>
      <c r="D34" s="115"/>
      <c r="E34" s="115"/>
      <c r="F34" s="116"/>
      <c r="G34" s="112">
        <f>SUM(G29:H33)</f>
        <v>0</v>
      </c>
      <c r="H34" s="113"/>
    </row>
    <row r="35" spans="2:9" ht="11.25" customHeight="1">
      <c r="B35" s="77"/>
      <c r="C35" s="78"/>
      <c r="D35" s="79"/>
      <c r="E35" s="79"/>
      <c r="F35" s="13"/>
      <c r="G35" s="13"/>
      <c r="H35" s="19"/>
    </row>
    <row r="36" spans="2:9" ht="16.5">
      <c r="B36" s="1" t="s">
        <v>29</v>
      </c>
      <c r="C36" s="2"/>
      <c r="D36" s="2"/>
      <c r="E36" s="2"/>
      <c r="F36" s="2"/>
      <c r="G36" s="2"/>
      <c r="H36" s="3"/>
    </row>
    <row r="37" spans="2:9" ht="16.5">
      <c r="B37" s="75" t="s">
        <v>162</v>
      </c>
      <c r="C37" s="76"/>
      <c r="D37" s="76"/>
      <c r="E37" s="76"/>
      <c r="F37" s="76"/>
      <c r="G37" s="36">
        <v>1.5</v>
      </c>
      <c r="H37" s="18">
        <f>G34*G37</f>
        <v>0</v>
      </c>
    </row>
    <row r="38" spans="2:9" ht="16.5">
      <c r="B38" s="75" t="s">
        <v>28</v>
      </c>
      <c r="C38" s="76"/>
      <c r="D38" s="76"/>
      <c r="E38" s="76"/>
      <c r="F38" s="76"/>
      <c r="G38" s="36">
        <v>0.3</v>
      </c>
      <c r="H38" s="18">
        <f>(G34+H37)*G38</f>
        <v>0</v>
      </c>
    </row>
    <row r="39" spans="2:9" ht="16.5" customHeight="1">
      <c r="B39" s="27"/>
      <c r="C39" s="25"/>
      <c r="D39" s="25"/>
      <c r="E39" s="25"/>
      <c r="F39" s="25"/>
      <c r="G39" s="25"/>
      <c r="H39" s="26"/>
    </row>
    <row r="40" spans="2:9" ht="16.5">
      <c r="B40" s="1" t="s">
        <v>30</v>
      </c>
      <c r="C40" s="2"/>
      <c r="D40" s="2"/>
      <c r="E40" s="2"/>
      <c r="F40" s="2"/>
      <c r="G40" s="2"/>
      <c r="H40" s="3"/>
      <c r="I40" s="2"/>
    </row>
    <row r="41" spans="2:9" ht="32.25" customHeight="1">
      <c r="B41" s="80" t="s">
        <v>2</v>
      </c>
      <c r="C41" s="81"/>
      <c r="D41" s="81" t="s">
        <v>31</v>
      </c>
      <c r="E41" s="81"/>
      <c r="F41" s="81"/>
      <c r="G41" s="81"/>
      <c r="H41" s="35" t="s">
        <v>4</v>
      </c>
    </row>
    <row r="42" spans="2:9" ht="16.5" customHeight="1">
      <c r="B42" s="82" t="s">
        <v>135</v>
      </c>
      <c r="C42" s="83"/>
      <c r="D42" s="84"/>
      <c r="E42" s="84"/>
      <c r="F42" s="84"/>
      <c r="G42" s="84"/>
      <c r="H42" s="18"/>
    </row>
    <row r="43" spans="2:9" ht="16.5" customHeight="1">
      <c r="B43" s="82" t="s">
        <v>134</v>
      </c>
      <c r="C43" s="83"/>
      <c r="D43" s="84"/>
      <c r="E43" s="84"/>
      <c r="F43" s="84"/>
      <c r="G43" s="84"/>
      <c r="H43" s="18"/>
    </row>
    <row r="44" spans="2:9" ht="16.5" customHeight="1">
      <c r="B44" s="82"/>
      <c r="C44" s="83"/>
      <c r="D44" s="84"/>
      <c r="E44" s="84"/>
      <c r="F44" s="84"/>
      <c r="G44" s="84"/>
      <c r="H44" s="18"/>
    </row>
    <row r="45" spans="2:9" ht="16.5" customHeight="1">
      <c r="B45" s="75" t="s">
        <v>39</v>
      </c>
      <c r="C45" s="76"/>
      <c r="D45" s="76"/>
      <c r="E45" s="76"/>
      <c r="F45" s="76"/>
      <c r="G45" s="76"/>
      <c r="H45" s="18">
        <f>SUM(H42:H44)</f>
        <v>0</v>
      </c>
    </row>
    <row r="46" spans="2:9" ht="16.5" customHeight="1">
      <c r="B46" s="27"/>
      <c r="C46" s="25"/>
      <c r="D46" s="25"/>
      <c r="E46" s="25"/>
      <c r="F46" s="25"/>
      <c r="G46" s="25"/>
      <c r="H46" s="26"/>
    </row>
    <row r="47" spans="2:9" ht="16.5">
      <c r="B47" s="1" t="s">
        <v>32</v>
      </c>
      <c r="C47" s="2"/>
      <c r="D47" s="2"/>
      <c r="E47" s="2"/>
      <c r="F47" s="2"/>
      <c r="G47" s="2"/>
      <c r="H47" s="3"/>
      <c r="I47" s="2"/>
    </row>
    <row r="48" spans="2:9" ht="32.25" customHeight="1">
      <c r="B48" s="80" t="s">
        <v>2</v>
      </c>
      <c r="C48" s="81"/>
      <c r="D48" s="81" t="s">
        <v>31</v>
      </c>
      <c r="E48" s="81"/>
      <c r="F48" s="81"/>
      <c r="G48" s="81"/>
      <c r="H48" s="35" t="s">
        <v>4</v>
      </c>
    </row>
    <row r="49" spans="2:8" ht="20.100000000000001" customHeight="1">
      <c r="B49" s="82" t="s">
        <v>33</v>
      </c>
      <c r="C49" s="83"/>
      <c r="D49" s="85" t="s">
        <v>38</v>
      </c>
      <c r="E49" s="85"/>
      <c r="F49" s="85"/>
      <c r="G49" s="85"/>
      <c r="H49" s="37">
        <f>G34</f>
        <v>0</v>
      </c>
    </row>
    <row r="50" spans="2:8" ht="20.100000000000001" customHeight="1">
      <c r="B50" s="82" t="s">
        <v>34</v>
      </c>
      <c r="C50" s="83"/>
      <c r="D50" s="85" t="str">
        <f>"직접인건비의 "&amp;G37*100&amp;"%"</f>
        <v>직접인건비의 150%</v>
      </c>
      <c r="E50" s="85"/>
      <c r="F50" s="85"/>
      <c r="G50" s="85"/>
      <c r="H50" s="37">
        <f>H37</f>
        <v>0</v>
      </c>
    </row>
    <row r="51" spans="2:8" ht="20.100000000000001" customHeight="1">
      <c r="B51" s="82" t="s">
        <v>35</v>
      </c>
      <c r="C51" s="83"/>
      <c r="D51" s="85" t="str">
        <f>"(직접인건비 + 제경비)의 "&amp;G38*100&amp;"%"</f>
        <v>(직접인건비 + 제경비)의 30%</v>
      </c>
      <c r="E51" s="85"/>
      <c r="F51" s="85"/>
      <c r="G51" s="85"/>
      <c r="H51" s="37">
        <f>H38</f>
        <v>0</v>
      </c>
    </row>
    <row r="52" spans="2:8" ht="20.100000000000001" customHeight="1">
      <c r="B52" s="82" t="s">
        <v>36</v>
      </c>
      <c r="C52" s="83"/>
      <c r="D52" s="85" t="s">
        <v>37</v>
      </c>
      <c r="E52" s="85"/>
      <c r="F52" s="85"/>
      <c r="G52" s="85"/>
      <c r="H52" s="37">
        <f>H45</f>
        <v>0</v>
      </c>
    </row>
    <row r="53" spans="2:8" ht="20.100000000000001" customHeight="1">
      <c r="B53" s="75" t="s">
        <v>40</v>
      </c>
      <c r="C53" s="76"/>
      <c r="D53" s="76"/>
      <c r="E53" s="76"/>
      <c r="F53" s="76"/>
      <c r="G53" s="76"/>
      <c r="H53" s="37">
        <f>SUM(H49:H52)</f>
        <v>0</v>
      </c>
    </row>
    <row r="54" spans="2:8" ht="20.100000000000001" customHeight="1">
      <c r="B54" s="75" t="s">
        <v>104</v>
      </c>
      <c r="C54" s="76"/>
      <c r="D54" s="76"/>
      <c r="E54" s="76"/>
      <c r="F54" s="76"/>
      <c r="G54" s="76"/>
      <c r="H54" s="37">
        <f>H53*1.1</f>
        <v>0</v>
      </c>
    </row>
    <row r="55" spans="2:8" ht="9.75" customHeight="1" thickBot="1">
      <c r="B55" s="10"/>
      <c r="C55" s="11"/>
      <c r="D55" s="12"/>
      <c r="E55" s="11"/>
      <c r="F55" s="12"/>
      <c r="G55" s="12"/>
      <c r="H55" s="15"/>
    </row>
    <row r="56" spans="2:8">
      <c r="B56" s="73" t="s">
        <v>163</v>
      </c>
    </row>
    <row r="57" spans="2:8">
      <c r="B57" s="74" t="s">
        <v>161</v>
      </c>
    </row>
  </sheetData>
  <sheetProtection selectLockedCells="1"/>
  <mergeCells count="81">
    <mergeCell ref="B33:C33"/>
    <mergeCell ref="D33:E33"/>
    <mergeCell ref="G33:H33"/>
    <mergeCell ref="B34:F34"/>
    <mergeCell ref="G34:H34"/>
    <mergeCell ref="B31:C31"/>
    <mergeCell ref="D31:E31"/>
    <mergeCell ref="G31:H31"/>
    <mergeCell ref="B32:C32"/>
    <mergeCell ref="D32:E32"/>
    <mergeCell ref="G32:H32"/>
    <mergeCell ref="B29:C29"/>
    <mergeCell ref="D29:E29"/>
    <mergeCell ref="G29:H29"/>
    <mergeCell ref="B30:C30"/>
    <mergeCell ref="D30:E30"/>
    <mergeCell ref="G30:H30"/>
    <mergeCell ref="B25:C25"/>
    <mergeCell ref="D25:G25"/>
    <mergeCell ref="B28:C28"/>
    <mergeCell ref="D28:E28"/>
    <mergeCell ref="G28:H28"/>
    <mergeCell ref="G20:G21"/>
    <mergeCell ref="H20:H21"/>
    <mergeCell ref="B22:B24"/>
    <mergeCell ref="D22:D24"/>
    <mergeCell ref="E22:E24"/>
    <mergeCell ref="F22:F24"/>
    <mergeCell ref="G22:G24"/>
    <mergeCell ref="H22:H24"/>
    <mergeCell ref="B20:B21"/>
    <mergeCell ref="C20:C21"/>
    <mergeCell ref="D20:D21"/>
    <mergeCell ref="E20:E21"/>
    <mergeCell ref="F20:F21"/>
    <mergeCell ref="H11:H15"/>
    <mergeCell ref="B16:B19"/>
    <mergeCell ref="D16:D19"/>
    <mergeCell ref="E16:E19"/>
    <mergeCell ref="F16:F19"/>
    <mergeCell ref="G16:G19"/>
    <mergeCell ref="H16:H19"/>
    <mergeCell ref="B11:B15"/>
    <mergeCell ref="D11:D15"/>
    <mergeCell ref="E11:E15"/>
    <mergeCell ref="F11:F15"/>
    <mergeCell ref="G11:G15"/>
    <mergeCell ref="B6:C6"/>
    <mergeCell ref="D6:H6"/>
    <mergeCell ref="B8:B10"/>
    <mergeCell ref="D8:D10"/>
    <mergeCell ref="E8:E10"/>
    <mergeCell ref="F8:F10"/>
    <mergeCell ref="G8:G10"/>
    <mergeCell ref="H8:H10"/>
    <mergeCell ref="B45:G45"/>
    <mergeCell ref="B52:C52"/>
    <mergeCell ref="D52:G52"/>
    <mergeCell ref="B53:G53"/>
    <mergeCell ref="B49:C49"/>
    <mergeCell ref="D49:G49"/>
    <mergeCell ref="B50:C50"/>
    <mergeCell ref="D50:G50"/>
    <mergeCell ref="B51:C51"/>
    <mergeCell ref="D51:G51"/>
    <mergeCell ref="B54:G54"/>
    <mergeCell ref="B26:C26"/>
    <mergeCell ref="B35:C35"/>
    <mergeCell ref="D35:E35"/>
    <mergeCell ref="B48:C48"/>
    <mergeCell ref="D48:G48"/>
    <mergeCell ref="B37:F37"/>
    <mergeCell ref="B38:F38"/>
    <mergeCell ref="B41:C41"/>
    <mergeCell ref="D41:G41"/>
    <mergeCell ref="B42:C42"/>
    <mergeCell ref="D42:G42"/>
    <mergeCell ref="B43:C43"/>
    <mergeCell ref="D43:G43"/>
    <mergeCell ref="B44:C44"/>
    <mergeCell ref="D44:G44"/>
  </mergeCells>
  <phoneticPr fontId="1" type="noConversion"/>
  <hyperlinks>
    <hyperlink ref="D28:E28" r:id="rId1" display="https://www.sw.or.kr/site/sw/ex/board/List.do?cbIdx=304" xr:uid="{CCA307D7-2D2A-4D00-AC65-73C928F36AFB}"/>
    <hyperlink ref="B57" r:id="rId2" display="*SW기술자 평균임금은 매년 업데이트 되므로 협회 게시물을 참조 바랍니다. (바로가기)" xr:uid="{0853B01A-324D-430C-9ECA-5A43009FE738}"/>
  </hyperlinks>
  <pageMargins left="0.19685039370078741" right="0.19685039370078741" top="0.74803149606299213" bottom="0.74803149606299213" header="0.31496062992125984" footer="0.31496062992125984"/>
  <pageSetup paperSize="9" scale="85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58"/>
  <sheetViews>
    <sheetView showGridLines="0" topLeftCell="A28" zoomScale="90" zoomScaleNormal="90" workbookViewId="0">
      <selection activeCell="G38" sqref="G38"/>
    </sheetView>
  </sheetViews>
  <sheetFormatPr defaultRowHeight="13.5"/>
  <cols>
    <col min="1" max="1" width="2" customWidth="1"/>
    <col min="2" max="2" width="11.625" customWidth="1"/>
    <col min="3" max="3" width="26.625" customWidth="1"/>
    <col min="4" max="4" width="17.625" customWidth="1"/>
    <col min="5" max="5" width="14.625" customWidth="1"/>
    <col min="6" max="6" width="15" customWidth="1"/>
    <col min="7" max="7" width="13.375" customWidth="1"/>
    <col min="8" max="8" width="15.5" customWidth="1"/>
  </cols>
  <sheetData>
    <row r="1" spans="2:10" ht="26.25" customHeight="1">
      <c r="B1" s="8" t="s">
        <v>59</v>
      </c>
      <c r="C1" s="9"/>
      <c r="D1" s="9"/>
      <c r="E1" s="9"/>
      <c r="F1" s="9"/>
      <c r="G1" s="9"/>
      <c r="H1" s="14"/>
    </row>
    <row r="2" spans="2:10" ht="6.75" customHeight="1">
      <c r="B2" s="4"/>
      <c r="C2" s="2"/>
      <c r="D2" s="2"/>
      <c r="E2" s="2"/>
      <c r="F2" s="2"/>
      <c r="G2" s="2"/>
      <c r="H2" s="3"/>
    </row>
    <row r="3" spans="2:10" ht="16.5">
      <c r="B3" s="24" t="s">
        <v>158</v>
      </c>
      <c r="C3" s="2"/>
      <c r="D3" s="2"/>
      <c r="E3" s="2"/>
      <c r="F3" s="2"/>
      <c r="G3" s="2"/>
      <c r="H3" s="3"/>
      <c r="I3" s="2"/>
      <c r="J3" s="2"/>
    </row>
    <row r="4" spans="2:10" ht="16.5">
      <c r="B4" s="20"/>
      <c r="C4" s="21"/>
      <c r="D4" s="22"/>
      <c r="E4" s="22"/>
      <c r="F4" s="22"/>
      <c r="G4" s="22"/>
      <c r="H4" s="23"/>
    </row>
    <row r="5" spans="2:10" ht="16.5">
      <c r="B5" s="1" t="s">
        <v>122</v>
      </c>
      <c r="C5" s="2"/>
      <c r="D5" s="2"/>
      <c r="E5" s="2"/>
      <c r="F5" s="2"/>
      <c r="G5" s="2"/>
      <c r="H5" s="3"/>
      <c r="I5" s="2"/>
    </row>
    <row r="6" spans="2:10" ht="16.5" customHeight="1">
      <c r="B6" s="80" t="s">
        <v>136</v>
      </c>
      <c r="C6" s="81"/>
      <c r="D6" s="81" t="s">
        <v>105</v>
      </c>
      <c r="E6" s="81"/>
      <c r="F6" s="81"/>
      <c r="G6" s="81"/>
      <c r="H6" s="86"/>
    </row>
    <row r="7" spans="2:10" ht="16.5">
      <c r="B7" s="30" t="s">
        <v>58</v>
      </c>
      <c r="C7" s="31" t="s">
        <v>6</v>
      </c>
      <c r="D7" s="33" t="s">
        <v>112</v>
      </c>
      <c r="E7" s="31" t="s">
        <v>128</v>
      </c>
      <c r="F7" s="32" t="s">
        <v>126</v>
      </c>
      <c r="G7" s="31" t="s">
        <v>127</v>
      </c>
      <c r="H7" s="34" t="s">
        <v>129</v>
      </c>
    </row>
    <row r="8" spans="2:10" ht="16.5" customHeight="1">
      <c r="B8" s="87" t="s">
        <v>57</v>
      </c>
      <c r="C8" s="7" t="s">
        <v>56</v>
      </c>
      <c r="D8" s="90" t="s">
        <v>113</v>
      </c>
      <c r="E8" s="93">
        <v>2</v>
      </c>
      <c r="F8" s="93">
        <v>4</v>
      </c>
      <c r="G8" s="96">
        <v>0.5</v>
      </c>
      <c r="H8" s="99">
        <f>E8*F8*G8</f>
        <v>4</v>
      </c>
    </row>
    <row r="9" spans="2:10" ht="16.5" customHeight="1">
      <c r="B9" s="88"/>
      <c r="C9" s="46" t="s">
        <v>55</v>
      </c>
      <c r="D9" s="91"/>
      <c r="E9" s="94"/>
      <c r="F9" s="94"/>
      <c r="G9" s="97"/>
      <c r="H9" s="100"/>
    </row>
    <row r="10" spans="2:10" ht="16.5" customHeight="1">
      <c r="B10" s="89"/>
      <c r="C10" s="7" t="s">
        <v>106</v>
      </c>
      <c r="D10" s="92"/>
      <c r="E10" s="95"/>
      <c r="F10" s="95"/>
      <c r="G10" s="98"/>
      <c r="H10" s="101"/>
    </row>
    <row r="11" spans="2:10" ht="16.5" customHeight="1">
      <c r="B11" s="87" t="s">
        <v>54</v>
      </c>
      <c r="C11" s="7" t="s">
        <v>107</v>
      </c>
      <c r="D11" s="90" t="s">
        <v>115</v>
      </c>
      <c r="E11" s="93">
        <v>3</v>
      </c>
      <c r="F11" s="93">
        <v>4</v>
      </c>
      <c r="G11" s="96">
        <v>0.5</v>
      </c>
      <c r="H11" s="99">
        <f>E11*F11*G11</f>
        <v>6</v>
      </c>
    </row>
    <row r="12" spans="2:10" ht="16.5" customHeight="1">
      <c r="B12" s="88"/>
      <c r="C12" s="7" t="s">
        <v>53</v>
      </c>
      <c r="D12" s="91"/>
      <c r="E12" s="94"/>
      <c r="F12" s="94"/>
      <c r="G12" s="97"/>
      <c r="H12" s="100"/>
    </row>
    <row r="13" spans="2:10" ht="16.5" customHeight="1">
      <c r="B13" s="88"/>
      <c r="C13" s="46" t="s">
        <v>52</v>
      </c>
      <c r="D13" s="91"/>
      <c r="E13" s="94"/>
      <c r="F13" s="94"/>
      <c r="G13" s="97"/>
      <c r="H13" s="100"/>
    </row>
    <row r="14" spans="2:10" ht="16.5" customHeight="1">
      <c r="B14" s="88"/>
      <c r="C14" s="7" t="s">
        <v>51</v>
      </c>
      <c r="D14" s="91"/>
      <c r="E14" s="94"/>
      <c r="F14" s="94"/>
      <c r="G14" s="97"/>
      <c r="H14" s="100"/>
    </row>
    <row r="15" spans="2:10" ht="16.5" customHeight="1">
      <c r="B15" s="89"/>
      <c r="C15" s="7" t="s">
        <v>50</v>
      </c>
      <c r="D15" s="92"/>
      <c r="E15" s="95"/>
      <c r="F15" s="95"/>
      <c r="G15" s="98"/>
      <c r="H15" s="101"/>
    </row>
    <row r="16" spans="2:10" ht="16.5" customHeight="1">
      <c r="B16" s="87" t="s">
        <v>108</v>
      </c>
      <c r="C16" s="49" t="s">
        <v>133</v>
      </c>
      <c r="D16" s="90" t="s">
        <v>117</v>
      </c>
      <c r="E16" s="93">
        <v>3</v>
      </c>
      <c r="F16" s="93">
        <v>4</v>
      </c>
      <c r="G16" s="96">
        <v>0.5</v>
      </c>
      <c r="H16" s="99">
        <f>E16*F16*G16</f>
        <v>6</v>
      </c>
    </row>
    <row r="17" spans="2:9" ht="16.5" customHeight="1">
      <c r="B17" s="88"/>
      <c r="C17" s="46" t="s">
        <v>131</v>
      </c>
      <c r="D17" s="91"/>
      <c r="E17" s="94"/>
      <c r="F17" s="94"/>
      <c r="G17" s="97"/>
      <c r="H17" s="100"/>
    </row>
    <row r="18" spans="2:9" ht="16.5" customHeight="1">
      <c r="B18" s="88"/>
      <c r="C18" s="46" t="s">
        <v>49</v>
      </c>
      <c r="D18" s="91"/>
      <c r="E18" s="94"/>
      <c r="F18" s="94"/>
      <c r="G18" s="97"/>
      <c r="H18" s="100"/>
    </row>
    <row r="19" spans="2:9" ht="16.5" customHeight="1">
      <c r="B19" s="88"/>
      <c r="C19" s="46" t="s">
        <v>48</v>
      </c>
      <c r="D19" s="91"/>
      <c r="E19" s="94"/>
      <c r="F19" s="94"/>
      <c r="G19" s="97"/>
      <c r="H19" s="100"/>
    </row>
    <row r="20" spans="2:9" ht="16.5" customHeight="1">
      <c r="B20" s="89"/>
      <c r="C20" s="46" t="s">
        <v>132</v>
      </c>
      <c r="D20" s="92"/>
      <c r="E20" s="95"/>
      <c r="F20" s="95"/>
      <c r="G20" s="98"/>
      <c r="H20" s="101"/>
    </row>
    <row r="21" spans="2:9" ht="16.5" customHeight="1">
      <c r="B21" s="87" t="s">
        <v>47</v>
      </c>
      <c r="C21" s="50" t="s">
        <v>46</v>
      </c>
      <c r="D21" s="90" t="s">
        <v>119</v>
      </c>
      <c r="E21" s="93">
        <v>2</v>
      </c>
      <c r="F21" s="93">
        <v>2</v>
      </c>
      <c r="G21" s="96">
        <v>0.5</v>
      </c>
      <c r="H21" s="99">
        <f>E21*F21*G21</f>
        <v>2</v>
      </c>
    </row>
    <row r="22" spans="2:9" ht="16.5" customHeight="1">
      <c r="B22" s="89"/>
      <c r="C22" s="48" t="s">
        <v>45</v>
      </c>
      <c r="D22" s="92"/>
      <c r="E22" s="95"/>
      <c r="F22" s="95"/>
      <c r="G22" s="98"/>
      <c r="H22" s="101"/>
    </row>
    <row r="23" spans="2:9" ht="16.5" customHeight="1">
      <c r="B23" s="87" t="s">
        <v>109</v>
      </c>
      <c r="C23" s="46" t="s">
        <v>110</v>
      </c>
      <c r="D23" s="90" t="s">
        <v>121</v>
      </c>
      <c r="E23" s="93">
        <v>2</v>
      </c>
      <c r="F23" s="93">
        <v>2</v>
      </c>
      <c r="G23" s="96">
        <v>0.5</v>
      </c>
      <c r="H23" s="99">
        <f>E23*F23*G23</f>
        <v>2</v>
      </c>
    </row>
    <row r="24" spans="2:9" ht="16.5" customHeight="1">
      <c r="B24" s="88"/>
      <c r="C24" s="46" t="s">
        <v>111</v>
      </c>
      <c r="D24" s="91"/>
      <c r="E24" s="94"/>
      <c r="F24" s="94"/>
      <c r="G24" s="97"/>
      <c r="H24" s="100"/>
    </row>
    <row r="25" spans="2:9" ht="16.5" customHeight="1">
      <c r="B25" s="89"/>
      <c r="C25" s="7" t="s">
        <v>41</v>
      </c>
      <c r="D25" s="92"/>
      <c r="E25" s="95"/>
      <c r="F25" s="95"/>
      <c r="G25" s="98"/>
      <c r="H25" s="101"/>
    </row>
    <row r="26" spans="2:9" ht="16.5" customHeight="1">
      <c r="B26" s="75" t="s">
        <v>124</v>
      </c>
      <c r="C26" s="76"/>
      <c r="D26" s="104" t="s">
        <v>125</v>
      </c>
      <c r="E26" s="105"/>
      <c r="F26" s="105"/>
      <c r="G26" s="106"/>
      <c r="H26" s="16">
        <f>SUM(H8:H25)</f>
        <v>20</v>
      </c>
    </row>
    <row r="27" spans="2:9" ht="11.25" customHeight="1">
      <c r="B27" s="77"/>
      <c r="C27" s="78"/>
      <c r="D27" s="13"/>
      <c r="E27" s="13"/>
      <c r="F27" s="13"/>
      <c r="G27" s="13"/>
      <c r="H27" s="17"/>
    </row>
    <row r="28" spans="2:9" ht="16.5">
      <c r="B28" s="1" t="s">
        <v>1</v>
      </c>
      <c r="C28" s="2"/>
      <c r="D28" s="2"/>
      <c r="E28" s="2"/>
      <c r="F28" s="2"/>
      <c r="G28" s="2"/>
      <c r="H28" s="3"/>
      <c r="I28" s="2"/>
    </row>
    <row r="29" spans="2:9" ht="32.25" customHeight="1">
      <c r="B29" s="80" t="s">
        <v>2</v>
      </c>
      <c r="C29" s="81"/>
      <c r="D29" s="107" t="s">
        <v>130</v>
      </c>
      <c r="E29" s="107"/>
      <c r="F29" s="5" t="s">
        <v>3</v>
      </c>
      <c r="G29" s="108" t="s">
        <v>4</v>
      </c>
      <c r="H29" s="109"/>
    </row>
    <row r="30" spans="2:9" ht="16.5" customHeight="1">
      <c r="B30" s="110" t="s">
        <v>113</v>
      </c>
      <c r="C30" s="111"/>
      <c r="D30" s="85"/>
      <c r="E30" s="85"/>
      <c r="F30" s="29">
        <f>H8</f>
        <v>4</v>
      </c>
      <c r="G30" s="112">
        <f>D30*F30</f>
        <v>0</v>
      </c>
      <c r="H30" s="113"/>
    </row>
    <row r="31" spans="2:9" ht="16.5" customHeight="1">
      <c r="B31" s="110" t="s">
        <v>115</v>
      </c>
      <c r="C31" s="111"/>
      <c r="D31" s="85"/>
      <c r="E31" s="85"/>
      <c r="F31" s="29">
        <f>H11</f>
        <v>6</v>
      </c>
      <c r="G31" s="112">
        <f>D31*F31</f>
        <v>0</v>
      </c>
      <c r="H31" s="113"/>
    </row>
    <row r="32" spans="2:9" ht="16.5" customHeight="1">
      <c r="B32" s="110" t="s">
        <v>117</v>
      </c>
      <c r="C32" s="111"/>
      <c r="D32" s="85"/>
      <c r="E32" s="85"/>
      <c r="F32" s="29">
        <f>H16</f>
        <v>6</v>
      </c>
      <c r="G32" s="112">
        <f>D32*F32</f>
        <v>0</v>
      </c>
      <c r="H32" s="113"/>
    </row>
    <row r="33" spans="2:9" ht="16.5" customHeight="1">
      <c r="B33" s="110" t="s">
        <v>119</v>
      </c>
      <c r="C33" s="111"/>
      <c r="D33" s="85"/>
      <c r="E33" s="85"/>
      <c r="F33" s="29">
        <f>H21</f>
        <v>2</v>
      </c>
      <c r="G33" s="112">
        <f>D33*F33</f>
        <v>0</v>
      </c>
      <c r="H33" s="113"/>
    </row>
    <row r="34" spans="2:9" ht="16.5" customHeight="1">
      <c r="B34" s="110" t="s">
        <v>121</v>
      </c>
      <c r="C34" s="111"/>
      <c r="D34" s="85"/>
      <c r="E34" s="85"/>
      <c r="F34" s="29">
        <f>H23</f>
        <v>2</v>
      </c>
      <c r="G34" s="112">
        <f>D34*F34</f>
        <v>0</v>
      </c>
      <c r="H34" s="113"/>
    </row>
    <row r="35" spans="2:9" ht="16.5" customHeight="1">
      <c r="B35" s="114" t="s">
        <v>39</v>
      </c>
      <c r="C35" s="115"/>
      <c r="D35" s="115"/>
      <c r="E35" s="115"/>
      <c r="F35" s="116"/>
      <c r="G35" s="112">
        <f>SUM(G30:H34)</f>
        <v>0</v>
      </c>
      <c r="H35" s="113"/>
    </row>
    <row r="36" spans="2:9" ht="11.25" customHeight="1">
      <c r="B36" s="77"/>
      <c r="C36" s="78"/>
      <c r="D36" s="79"/>
      <c r="E36" s="79"/>
      <c r="F36" s="13"/>
      <c r="G36" s="13"/>
      <c r="H36" s="19"/>
    </row>
    <row r="37" spans="2:9" ht="16.5">
      <c r="B37" s="1" t="s">
        <v>29</v>
      </c>
      <c r="C37" s="2"/>
      <c r="D37" s="2"/>
      <c r="E37" s="2"/>
      <c r="F37" s="2"/>
      <c r="G37" s="2"/>
      <c r="H37" s="3"/>
    </row>
    <row r="38" spans="2:9" ht="16.5">
      <c r="B38" s="75" t="s">
        <v>162</v>
      </c>
      <c r="C38" s="76"/>
      <c r="D38" s="76"/>
      <c r="E38" s="76"/>
      <c r="F38" s="76"/>
      <c r="G38" s="36">
        <v>1.5</v>
      </c>
      <c r="H38" s="18">
        <f>G35*G38</f>
        <v>0</v>
      </c>
    </row>
    <row r="39" spans="2:9" ht="16.5">
      <c r="B39" s="75" t="s">
        <v>28</v>
      </c>
      <c r="C39" s="76"/>
      <c r="D39" s="76"/>
      <c r="E39" s="76"/>
      <c r="F39" s="76"/>
      <c r="G39" s="36">
        <v>0.3</v>
      </c>
      <c r="H39" s="18">
        <f>(G35+H38)*G39</f>
        <v>0</v>
      </c>
    </row>
    <row r="40" spans="2:9" ht="16.5" customHeight="1">
      <c r="B40" s="27"/>
      <c r="C40" s="25"/>
      <c r="D40" s="25"/>
      <c r="E40" s="25"/>
      <c r="F40" s="25"/>
      <c r="G40" s="25"/>
      <c r="H40" s="26"/>
    </row>
    <row r="41" spans="2:9" ht="16.5">
      <c r="B41" s="1" t="s">
        <v>30</v>
      </c>
      <c r="C41" s="2"/>
      <c r="D41" s="2"/>
      <c r="E41" s="2"/>
      <c r="F41" s="2"/>
      <c r="G41" s="2"/>
      <c r="H41" s="3"/>
      <c r="I41" s="2"/>
    </row>
    <row r="42" spans="2:9" ht="32.25" customHeight="1">
      <c r="B42" s="80" t="s">
        <v>2</v>
      </c>
      <c r="C42" s="81"/>
      <c r="D42" s="81" t="s">
        <v>31</v>
      </c>
      <c r="E42" s="81"/>
      <c r="F42" s="81"/>
      <c r="G42" s="81"/>
      <c r="H42" s="35" t="s">
        <v>4</v>
      </c>
    </row>
    <row r="43" spans="2:9" ht="16.5" customHeight="1">
      <c r="B43" s="82"/>
      <c r="C43" s="83"/>
      <c r="D43" s="84"/>
      <c r="E43" s="84"/>
      <c r="F43" s="84"/>
      <c r="G43" s="84"/>
      <c r="H43" s="18"/>
    </row>
    <row r="44" spans="2:9" ht="16.5" customHeight="1">
      <c r="B44" s="82"/>
      <c r="C44" s="83"/>
      <c r="D44" s="84"/>
      <c r="E44" s="84"/>
      <c r="F44" s="84"/>
      <c r="G44" s="84"/>
      <c r="H44" s="18"/>
    </row>
    <row r="45" spans="2:9" ht="16.5" customHeight="1">
      <c r="B45" s="82"/>
      <c r="C45" s="83"/>
      <c r="D45" s="84"/>
      <c r="E45" s="84"/>
      <c r="F45" s="84"/>
      <c r="G45" s="84"/>
      <c r="H45" s="18"/>
    </row>
    <row r="46" spans="2:9" ht="16.5" customHeight="1">
      <c r="B46" s="75" t="s">
        <v>39</v>
      </c>
      <c r="C46" s="76"/>
      <c r="D46" s="76"/>
      <c r="E46" s="76"/>
      <c r="F46" s="76"/>
      <c r="G46" s="76"/>
      <c r="H46" s="18">
        <f>SUM(H43:H45)</f>
        <v>0</v>
      </c>
    </row>
    <row r="47" spans="2:9" ht="16.5" customHeight="1">
      <c r="B47" s="27"/>
      <c r="C47" s="25"/>
      <c r="D47" s="25"/>
      <c r="E47" s="25"/>
      <c r="F47" s="25"/>
      <c r="G47" s="25"/>
      <c r="H47" s="26"/>
    </row>
    <row r="48" spans="2:9" ht="16.5">
      <c r="B48" s="1" t="s">
        <v>32</v>
      </c>
      <c r="C48" s="2"/>
      <c r="D48" s="2"/>
      <c r="E48" s="2"/>
      <c r="F48" s="2"/>
      <c r="G48" s="2"/>
      <c r="H48" s="3"/>
      <c r="I48" s="2"/>
    </row>
    <row r="49" spans="2:8" ht="32.25" customHeight="1">
      <c r="B49" s="80" t="s">
        <v>2</v>
      </c>
      <c r="C49" s="81"/>
      <c r="D49" s="81" t="s">
        <v>31</v>
      </c>
      <c r="E49" s="81"/>
      <c r="F49" s="81"/>
      <c r="G49" s="81"/>
      <c r="H49" s="35" t="s">
        <v>4</v>
      </c>
    </row>
    <row r="50" spans="2:8" ht="20.100000000000001" customHeight="1">
      <c r="B50" s="82" t="s">
        <v>33</v>
      </c>
      <c r="C50" s="83"/>
      <c r="D50" s="85" t="s">
        <v>38</v>
      </c>
      <c r="E50" s="85"/>
      <c r="F50" s="85"/>
      <c r="G50" s="85"/>
      <c r="H50" s="37">
        <f>G35</f>
        <v>0</v>
      </c>
    </row>
    <row r="51" spans="2:8" ht="20.100000000000001" customHeight="1">
      <c r="B51" s="82" t="s">
        <v>34</v>
      </c>
      <c r="C51" s="83"/>
      <c r="D51" s="85" t="str">
        <f>"직접인건비의 "&amp;G38*100&amp;"%"</f>
        <v>직접인건비의 150%</v>
      </c>
      <c r="E51" s="85"/>
      <c r="F51" s="85"/>
      <c r="G51" s="85"/>
      <c r="H51" s="37">
        <f>H38</f>
        <v>0</v>
      </c>
    </row>
    <row r="52" spans="2:8" ht="20.100000000000001" customHeight="1">
      <c r="B52" s="82" t="s">
        <v>35</v>
      </c>
      <c r="C52" s="83"/>
      <c r="D52" s="85" t="str">
        <f>"(직접인건비 + 제경비)의 "&amp;G39*100&amp;"%"</f>
        <v>(직접인건비 + 제경비)의 30%</v>
      </c>
      <c r="E52" s="85"/>
      <c r="F52" s="85"/>
      <c r="G52" s="85"/>
      <c r="H52" s="37">
        <f>H39</f>
        <v>0</v>
      </c>
    </row>
    <row r="53" spans="2:8" ht="20.100000000000001" customHeight="1">
      <c r="B53" s="82" t="s">
        <v>36</v>
      </c>
      <c r="C53" s="83"/>
      <c r="D53" s="85" t="s">
        <v>37</v>
      </c>
      <c r="E53" s="85"/>
      <c r="F53" s="85"/>
      <c r="G53" s="85"/>
      <c r="H53" s="37">
        <f>H46</f>
        <v>0</v>
      </c>
    </row>
    <row r="54" spans="2:8" ht="20.100000000000001" customHeight="1">
      <c r="B54" s="75" t="s">
        <v>40</v>
      </c>
      <c r="C54" s="76"/>
      <c r="D54" s="76"/>
      <c r="E54" s="76"/>
      <c r="F54" s="76"/>
      <c r="G54" s="76"/>
      <c r="H54" s="37">
        <f>SUM(H50:H53)</f>
        <v>0</v>
      </c>
    </row>
    <row r="55" spans="2:8" ht="20.100000000000001" customHeight="1">
      <c r="B55" s="75" t="s">
        <v>104</v>
      </c>
      <c r="C55" s="76"/>
      <c r="D55" s="76"/>
      <c r="E55" s="76"/>
      <c r="F55" s="76"/>
      <c r="G55" s="76"/>
      <c r="H55" s="37">
        <f>H54*1.1</f>
        <v>0</v>
      </c>
    </row>
    <row r="56" spans="2:8" ht="9.75" customHeight="1" thickBot="1">
      <c r="B56" s="10"/>
      <c r="C56" s="11"/>
      <c r="D56" s="12"/>
      <c r="E56" s="11"/>
      <c r="F56" s="12"/>
      <c r="G56" s="12"/>
      <c r="H56" s="15"/>
    </row>
    <row r="57" spans="2:8">
      <c r="B57" s="73" t="s">
        <v>163</v>
      </c>
    </row>
    <row r="58" spans="2:8">
      <c r="B58" s="74" t="s">
        <v>161</v>
      </c>
    </row>
  </sheetData>
  <sheetProtection selectLockedCells="1"/>
  <mergeCells count="80">
    <mergeCell ref="G23:G25"/>
    <mergeCell ref="H23:H25"/>
    <mergeCell ref="B55:G55"/>
    <mergeCell ref="D26:G26"/>
    <mergeCell ref="G29:H29"/>
    <mergeCell ref="G30:H30"/>
    <mergeCell ref="G31:H31"/>
    <mergeCell ref="G32:H32"/>
    <mergeCell ref="G33:H33"/>
    <mergeCell ref="G34:H34"/>
    <mergeCell ref="B35:F35"/>
    <mergeCell ref="G35:H35"/>
    <mergeCell ref="B23:B25"/>
    <mergeCell ref="D23:D25"/>
    <mergeCell ref="E23:E25"/>
    <mergeCell ref="F23:F25"/>
    <mergeCell ref="B52:C52"/>
    <mergeCell ref="D52:G52"/>
    <mergeCell ref="B53:C53"/>
    <mergeCell ref="D53:G53"/>
    <mergeCell ref="B54:G54"/>
    <mergeCell ref="B49:C49"/>
    <mergeCell ref="D49:G49"/>
    <mergeCell ref="B50:C50"/>
    <mergeCell ref="D50:G50"/>
    <mergeCell ref="B51:C51"/>
    <mergeCell ref="D51:G51"/>
    <mergeCell ref="B43:C43"/>
    <mergeCell ref="D43:G43"/>
    <mergeCell ref="D44:G44"/>
    <mergeCell ref="B45:C45"/>
    <mergeCell ref="D45:G45"/>
    <mergeCell ref="B44:C44"/>
    <mergeCell ref="H21:H22"/>
    <mergeCell ref="B38:F38"/>
    <mergeCell ref="D8:D10"/>
    <mergeCell ref="E8:E10"/>
    <mergeCell ref="D42:G42"/>
    <mergeCell ref="B42:C42"/>
    <mergeCell ref="B39:F39"/>
    <mergeCell ref="E21:E22"/>
    <mergeCell ref="F21:F22"/>
    <mergeCell ref="G16:G20"/>
    <mergeCell ref="G21:G22"/>
    <mergeCell ref="D16:D20"/>
    <mergeCell ref="E16:E20"/>
    <mergeCell ref="F16:F20"/>
    <mergeCell ref="B21:B22"/>
    <mergeCell ref="D21:D22"/>
    <mergeCell ref="B26:C26"/>
    <mergeCell ref="B27:C27"/>
    <mergeCell ref="B36:C36"/>
    <mergeCell ref="D36:E36"/>
    <mergeCell ref="D11:D15"/>
    <mergeCell ref="E11:E15"/>
    <mergeCell ref="B16:B20"/>
    <mergeCell ref="G11:G15"/>
    <mergeCell ref="H8:H10"/>
    <mergeCell ref="B6:C6"/>
    <mergeCell ref="D6:H6"/>
    <mergeCell ref="B8:B10"/>
    <mergeCell ref="B11:B15"/>
    <mergeCell ref="F8:F10"/>
    <mergeCell ref="G8:G10"/>
    <mergeCell ref="H16:H20"/>
    <mergeCell ref="H11:H15"/>
    <mergeCell ref="B46:G46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F11:F15"/>
  </mergeCells>
  <phoneticPr fontId="1" type="noConversion"/>
  <hyperlinks>
    <hyperlink ref="D29:E29" r:id="rId1" display="https://www.sw.or.kr/site/sw/ex/board/List.do?cbIdx=304" xr:uid="{EA6AFFB9-5DC5-4F6E-AC21-02D5DD78D3CE}"/>
    <hyperlink ref="B58" r:id="rId2" display="*SW기술자 평균임금은 매년 업데이트 되므로 협회 게시물을 참조 바랍니다. (바로가기)" xr:uid="{B36FC2D7-2F9B-41AB-9771-8836D8A30E4C}"/>
  </hyperlinks>
  <pageMargins left="0.19685039370078741" right="0.19685039370078741" top="0.74803149606299213" bottom="0.74803149606299213" header="0.31496062992125984" footer="0.31496062992125984"/>
  <pageSetup paperSize="9" scale="75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62"/>
  <sheetViews>
    <sheetView showGridLines="0" topLeftCell="A34" zoomScale="90" zoomScaleNormal="90" workbookViewId="0">
      <selection activeCell="D55" sqref="D55:G55"/>
    </sheetView>
  </sheetViews>
  <sheetFormatPr defaultRowHeight="13.5"/>
  <cols>
    <col min="1" max="1" width="2" customWidth="1"/>
    <col min="2" max="2" width="11.625" customWidth="1"/>
    <col min="3" max="3" width="25.25" customWidth="1"/>
    <col min="4" max="4" width="17.625" customWidth="1"/>
    <col min="5" max="5" width="13.75" customWidth="1"/>
    <col min="6" max="6" width="14.125" customWidth="1"/>
    <col min="7" max="7" width="12.875" customWidth="1"/>
    <col min="8" max="8" width="17.625" customWidth="1"/>
  </cols>
  <sheetData>
    <row r="1" spans="2:10" ht="26.25" customHeight="1">
      <c r="B1" s="8" t="s">
        <v>77</v>
      </c>
      <c r="C1" s="9"/>
      <c r="D1" s="9"/>
      <c r="E1" s="9"/>
      <c r="F1" s="9"/>
      <c r="G1" s="9"/>
      <c r="H1" s="14"/>
    </row>
    <row r="2" spans="2:10" ht="6.75" customHeight="1">
      <c r="B2" s="4"/>
      <c r="C2" s="2"/>
      <c r="D2" s="2"/>
      <c r="E2" s="2"/>
      <c r="F2" s="2"/>
      <c r="G2" s="2"/>
      <c r="H2" s="3"/>
    </row>
    <row r="3" spans="2:10" ht="16.5">
      <c r="B3" s="24" t="s">
        <v>157</v>
      </c>
      <c r="C3" s="2"/>
      <c r="D3" s="2"/>
      <c r="E3" s="2"/>
      <c r="F3" s="2"/>
      <c r="G3" s="2"/>
      <c r="H3" s="3"/>
      <c r="I3" s="2"/>
      <c r="J3" s="2"/>
    </row>
    <row r="4" spans="2:10" ht="16.5">
      <c r="B4" s="20"/>
      <c r="C4" s="21"/>
      <c r="D4" s="22"/>
      <c r="E4" s="22"/>
      <c r="F4" s="22"/>
      <c r="G4" s="22"/>
      <c r="H4" s="23"/>
    </row>
    <row r="5" spans="2:10" ht="16.5">
      <c r="B5" s="1" t="s">
        <v>137</v>
      </c>
      <c r="C5" s="2"/>
      <c r="D5" s="2"/>
      <c r="E5" s="2"/>
      <c r="F5" s="2"/>
      <c r="G5" s="2"/>
      <c r="H5" s="3"/>
      <c r="I5" s="2"/>
    </row>
    <row r="6" spans="2:10" ht="16.5" customHeight="1">
      <c r="B6" s="80" t="s">
        <v>136</v>
      </c>
      <c r="C6" s="81"/>
      <c r="D6" s="81" t="s">
        <v>105</v>
      </c>
      <c r="E6" s="81"/>
      <c r="F6" s="81"/>
      <c r="G6" s="81"/>
      <c r="H6" s="86"/>
    </row>
    <row r="7" spans="2:10" ht="32.25" customHeight="1">
      <c r="B7" s="39" t="s">
        <v>58</v>
      </c>
      <c r="C7" s="40" t="s">
        <v>6</v>
      </c>
      <c r="D7" s="41" t="s">
        <v>112</v>
      </c>
      <c r="E7" s="40" t="s">
        <v>128</v>
      </c>
      <c r="F7" s="42" t="s">
        <v>126</v>
      </c>
      <c r="G7" s="40" t="s">
        <v>127</v>
      </c>
      <c r="H7" s="44" t="s">
        <v>129</v>
      </c>
    </row>
    <row r="8" spans="2:10" ht="16.5" customHeight="1">
      <c r="B8" s="117" t="s">
        <v>76</v>
      </c>
      <c r="C8" s="121"/>
      <c r="D8" s="43" t="s">
        <v>113</v>
      </c>
      <c r="E8" s="51">
        <v>2</v>
      </c>
      <c r="F8" s="51">
        <v>4</v>
      </c>
      <c r="G8" s="52">
        <v>0.5</v>
      </c>
      <c r="H8" s="53">
        <f>E8*F8*G8</f>
        <v>4</v>
      </c>
    </row>
    <row r="9" spans="2:10" ht="16.5" customHeight="1">
      <c r="B9" s="87" t="s">
        <v>75</v>
      </c>
      <c r="C9" s="46" t="s">
        <v>74</v>
      </c>
      <c r="D9" s="90" t="s">
        <v>115</v>
      </c>
      <c r="E9" s="93">
        <v>3</v>
      </c>
      <c r="F9" s="93">
        <v>4</v>
      </c>
      <c r="G9" s="96">
        <v>0.5</v>
      </c>
      <c r="H9" s="99">
        <f>E9*F9*G9</f>
        <v>6</v>
      </c>
    </row>
    <row r="10" spans="2:10" ht="16.5" customHeight="1">
      <c r="B10" s="88"/>
      <c r="C10" s="46" t="s">
        <v>73</v>
      </c>
      <c r="D10" s="91"/>
      <c r="E10" s="94"/>
      <c r="F10" s="94"/>
      <c r="G10" s="97"/>
      <c r="H10" s="100"/>
    </row>
    <row r="11" spans="2:10" ht="16.5" customHeight="1">
      <c r="B11" s="88"/>
      <c r="C11" s="46" t="s">
        <v>72</v>
      </c>
      <c r="D11" s="91"/>
      <c r="E11" s="94"/>
      <c r="F11" s="94"/>
      <c r="G11" s="97"/>
      <c r="H11" s="100"/>
    </row>
    <row r="12" spans="2:10" ht="16.5" customHeight="1">
      <c r="B12" s="88"/>
      <c r="C12" s="46" t="s">
        <v>71</v>
      </c>
      <c r="D12" s="91"/>
      <c r="E12" s="94"/>
      <c r="F12" s="94"/>
      <c r="G12" s="97"/>
      <c r="H12" s="100"/>
    </row>
    <row r="13" spans="2:10" ht="16.5" customHeight="1">
      <c r="B13" s="89"/>
      <c r="C13" s="46" t="s">
        <v>70</v>
      </c>
      <c r="D13" s="91"/>
      <c r="E13" s="95"/>
      <c r="F13" s="95"/>
      <c r="G13" s="98"/>
      <c r="H13" s="101"/>
    </row>
    <row r="14" spans="2:10" ht="16.5" customHeight="1">
      <c r="B14" s="87" t="s">
        <v>69</v>
      </c>
      <c r="C14" s="54" t="s">
        <v>67</v>
      </c>
      <c r="D14" s="90" t="s">
        <v>117</v>
      </c>
      <c r="E14" s="122">
        <v>3</v>
      </c>
      <c r="F14" s="93">
        <v>2</v>
      </c>
      <c r="G14" s="96">
        <v>0.6</v>
      </c>
      <c r="H14" s="123">
        <f>E14*F14*G14</f>
        <v>3.5999999999999996</v>
      </c>
      <c r="I14" s="4"/>
    </row>
    <row r="15" spans="2:10" ht="16.5" customHeight="1">
      <c r="B15" s="88"/>
      <c r="C15" s="54" t="s">
        <v>66</v>
      </c>
      <c r="D15" s="91"/>
      <c r="E15" s="122"/>
      <c r="F15" s="94"/>
      <c r="G15" s="97"/>
      <c r="H15" s="124"/>
      <c r="I15" s="4"/>
    </row>
    <row r="16" spans="2:10" ht="16.5" customHeight="1">
      <c r="B16" s="88"/>
      <c r="C16" s="54" t="s">
        <v>65</v>
      </c>
      <c r="D16" s="91"/>
      <c r="E16" s="122"/>
      <c r="F16" s="94"/>
      <c r="G16" s="97"/>
      <c r="H16" s="124"/>
      <c r="I16" s="4"/>
    </row>
    <row r="17" spans="2:9" ht="16.5" customHeight="1">
      <c r="B17" s="88"/>
      <c r="C17" s="54" t="s">
        <v>64</v>
      </c>
      <c r="D17" s="91"/>
      <c r="E17" s="122"/>
      <c r="F17" s="94"/>
      <c r="G17" s="97"/>
      <c r="H17" s="124"/>
      <c r="I17" s="4"/>
    </row>
    <row r="18" spans="2:9" ht="16.5" customHeight="1">
      <c r="B18" s="89"/>
      <c r="C18" s="54" t="s">
        <v>63</v>
      </c>
      <c r="D18" s="91"/>
      <c r="E18" s="122"/>
      <c r="F18" s="95"/>
      <c r="G18" s="98"/>
      <c r="H18" s="125"/>
      <c r="I18" s="4"/>
    </row>
    <row r="19" spans="2:9" ht="16.5" customHeight="1">
      <c r="B19" s="87" t="s">
        <v>68</v>
      </c>
      <c r="C19" s="54" t="s">
        <v>67</v>
      </c>
      <c r="D19" s="90" t="s">
        <v>119</v>
      </c>
      <c r="E19" s="119">
        <v>3</v>
      </c>
      <c r="F19" s="93">
        <v>2</v>
      </c>
      <c r="G19" s="96">
        <v>0.7</v>
      </c>
      <c r="H19" s="99">
        <f>E19*F19*G19</f>
        <v>4.1999999999999993</v>
      </c>
    </row>
    <row r="20" spans="2:9" ht="16.5" customHeight="1">
      <c r="B20" s="88"/>
      <c r="C20" s="54" t="s">
        <v>66</v>
      </c>
      <c r="D20" s="91"/>
      <c r="E20" s="120"/>
      <c r="F20" s="94"/>
      <c r="G20" s="97"/>
      <c r="H20" s="100"/>
    </row>
    <row r="21" spans="2:9" ht="16.5" customHeight="1">
      <c r="B21" s="88"/>
      <c r="C21" s="54" t="s">
        <v>65</v>
      </c>
      <c r="D21" s="91"/>
      <c r="E21" s="120"/>
      <c r="F21" s="94"/>
      <c r="G21" s="97"/>
      <c r="H21" s="100"/>
    </row>
    <row r="22" spans="2:9" ht="16.5" customHeight="1">
      <c r="B22" s="88"/>
      <c r="C22" s="54" t="s">
        <v>64</v>
      </c>
      <c r="D22" s="91"/>
      <c r="E22" s="120"/>
      <c r="F22" s="94"/>
      <c r="G22" s="97"/>
      <c r="H22" s="100"/>
    </row>
    <row r="23" spans="2:9" ht="16.5" customHeight="1">
      <c r="B23" s="89"/>
      <c r="C23" s="54" t="s">
        <v>63</v>
      </c>
      <c r="D23" s="91"/>
      <c r="E23" s="120"/>
      <c r="F23" s="94"/>
      <c r="G23" s="97"/>
      <c r="H23" s="100"/>
    </row>
    <row r="24" spans="2:9" ht="16.5" customHeight="1">
      <c r="B24" s="117" t="s">
        <v>62</v>
      </c>
      <c r="C24" s="118"/>
      <c r="D24" s="45" t="s">
        <v>121</v>
      </c>
      <c r="E24" s="51">
        <v>2</v>
      </c>
      <c r="F24" s="51">
        <v>1</v>
      </c>
      <c r="G24" s="52">
        <v>0.8</v>
      </c>
      <c r="H24" s="53">
        <f>E24*F24*G24</f>
        <v>1.6</v>
      </c>
    </row>
    <row r="25" spans="2:9" ht="16.5" customHeight="1">
      <c r="B25" s="117" t="s">
        <v>61</v>
      </c>
      <c r="C25" s="118"/>
      <c r="D25" s="45" t="s">
        <v>139</v>
      </c>
      <c r="E25" s="51">
        <v>2</v>
      </c>
      <c r="F25" s="51">
        <v>1</v>
      </c>
      <c r="G25" s="52">
        <v>0.8</v>
      </c>
      <c r="H25" s="55">
        <f>E25*F25*G25</f>
        <v>1.6</v>
      </c>
      <c r="I25" s="4"/>
    </row>
    <row r="26" spans="2:9" ht="16.5" customHeight="1">
      <c r="B26" s="87" t="s">
        <v>44</v>
      </c>
      <c r="C26" s="46" t="s">
        <v>60</v>
      </c>
      <c r="D26" s="90" t="s">
        <v>141</v>
      </c>
      <c r="E26" s="93">
        <v>4</v>
      </c>
      <c r="F26" s="93">
        <v>1</v>
      </c>
      <c r="G26" s="96">
        <v>0.4</v>
      </c>
      <c r="H26" s="99">
        <f>E26*F26*G26</f>
        <v>1.6</v>
      </c>
    </row>
    <row r="27" spans="2:9" ht="16.5" customHeight="1">
      <c r="B27" s="89"/>
      <c r="C27" s="46" t="s">
        <v>43</v>
      </c>
      <c r="D27" s="92"/>
      <c r="E27" s="95"/>
      <c r="F27" s="95"/>
      <c r="G27" s="98"/>
      <c r="H27" s="101"/>
    </row>
    <row r="28" spans="2:9" ht="16.5" customHeight="1">
      <c r="B28" s="75" t="s">
        <v>124</v>
      </c>
      <c r="C28" s="76"/>
      <c r="D28" s="104" t="s">
        <v>142</v>
      </c>
      <c r="E28" s="105"/>
      <c r="F28" s="105"/>
      <c r="G28" s="106"/>
      <c r="H28" s="16">
        <f>SUM(H8:H27)</f>
        <v>22.6</v>
      </c>
    </row>
    <row r="29" spans="2:9" ht="11.25" customHeight="1">
      <c r="B29" s="77"/>
      <c r="C29" s="78"/>
      <c r="D29" s="13"/>
      <c r="E29" s="13"/>
      <c r="F29" s="13"/>
      <c r="G29" s="13"/>
      <c r="H29" s="17"/>
    </row>
    <row r="30" spans="2:9" ht="16.5">
      <c r="B30" s="1" t="s">
        <v>1</v>
      </c>
      <c r="C30" s="2"/>
      <c r="D30" s="2"/>
      <c r="E30" s="2"/>
      <c r="F30" s="2"/>
      <c r="G30" s="2"/>
      <c r="H30" s="3"/>
      <c r="I30" s="2"/>
    </row>
    <row r="31" spans="2:9" ht="32.25" customHeight="1">
      <c r="B31" s="80" t="s">
        <v>2</v>
      </c>
      <c r="C31" s="81"/>
      <c r="D31" s="107" t="s">
        <v>130</v>
      </c>
      <c r="E31" s="107"/>
      <c r="F31" s="5" t="s">
        <v>3</v>
      </c>
      <c r="G31" s="108" t="s">
        <v>4</v>
      </c>
      <c r="H31" s="109"/>
    </row>
    <row r="32" spans="2:9" ht="16.5" customHeight="1">
      <c r="B32" s="110" t="s">
        <v>113</v>
      </c>
      <c r="C32" s="111"/>
      <c r="D32" s="85"/>
      <c r="E32" s="85"/>
      <c r="F32" s="29">
        <f>H8</f>
        <v>4</v>
      </c>
      <c r="G32" s="112">
        <f t="shared" ref="G32:G38" si="0">D32*F32</f>
        <v>0</v>
      </c>
      <c r="H32" s="113"/>
    </row>
    <row r="33" spans="2:9" ht="16.5" customHeight="1">
      <c r="B33" s="110" t="s">
        <v>115</v>
      </c>
      <c r="C33" s="111"/>
      <c r="D33" s="85"/>
      <c r="E33" s="85"/>
      <c r="F33" s="29">
        <f>H9</f>
        <v>6</v>
      </c>
      <c r="G33" s="112">
        <f t="shared" si="0"/>
        <v>0</v>
      </c>
      <c r="H33" s="113"/>
    </row>
    <row r="34" spans="2:9" ht="16.5" customHeight="1">
      <c r="B34" s="110" t="s">
        <v>116</v>
      </c>
      <c r="C34" s="111"/>
      <c r="D34" s="85"/>
      <c r="E34" s="85"/>
      <c r="F34" s="29">
        <f>H14</f>
        <v>3.5999999999999996</v>
      </c>
      <c r="G34" s="112">
        <f t="shared" si="0"/>
        <v>0</v>
      </c>
      <c r="H34" s="113"/>
    </row>
    <row r="35" spans="2:9" ht="16.5" customHeight="1">
      <c r="B35" s="110" t="s">
        <v>118</v>
      </c>
      <c r="C35" s="111"/>
      <c r="D35" s="85"/>
      <c r="E35" s="85"/>
      <c r="F35" s="29">
        <f>H19</f>
        <v>4.1999999999999993</v>
      </c>
      <c r="G35" s="112">
        <f t="shared" si="0"/>
        <v>0</v>
      </c>
      <c r="H35" s="113"/>
    </row>
    <row r="36" spans="2:9" ht="16.5" customHeight="1">
      <c r="B36" s="110" t="s">
        <v>120</v>
      </c>
      <c r="C36" s="111"/>
      <c r="D36" s="85"/>
      <c r="E36" s="85"/>
      <c r="F36" s="29">
        <f>H24</f>
        <v>1.6</v>
      </c>
      <c r="G36" s="112">
        <f t="shared" si="0"/>
        <v>0</v>
      </c>
      <c r="H36" s="113"/>
    </row>
    <row r="37" spans="2:9" ht="16.5" customHeight="1">
      <c r="B37" s="110" t="s">
        <v>138</v>
      </c>
      <c r="C37" s="111"/>
      <c r="D37" s="85"/>
      <c r="E37" s="85"/>
      <c r="F37" s="29">
        <f>H25</f>
        <v>1.6</v>
      </c>
      <c r="G37" s="112">
        <f t="shared" si="0"/>
        <v>0</v>
      </c>
      <c r="H37" s="113"/>
    </row>
    <row r="38" spans="2:9" ht="16.5" customHeight="1">
      <c r="B38" s="110" t="s">
        <v>140</v>
      </c>
      <c r="C38" s="111"/>
      <c r="D38" s="85"/>
      <c r="E38" s="85"/>
      <c r="F38" s="29">
        <f>H26</f>
        <v>1.6</v>
      </c>
      <c r="G38" s="112">
        <f t="shared" si="0"/>
        <v>0</v>
      </c>
      <c r="H38" s="113"/>
    </row>
    <row r="39" spans="2:9" ht="16.5" customHeight="1">
      <c r="B39" s="114" t="s">
        <v>39</v>
      </c>
      <c r="C39" s="115"/>
      <c r="D39" s="115"/>
      <c r="E39" s="115"/>
      <c r="F39" s="116"/>
      <c r="G39" s="112">
        <f>SUM(G32:H38)</f>
        <v>0</v>
      </c>
      <c r="H39" s="113"/>
    </row>
    <row r="40" spans="2:9" ht="11.25" customHeight="1">
      <c r="B40" s="77"/>
      <c r="C40" s="78"/>
      <c r="D40" s="79"/>
      <c r="E40" s="79"/>
      <c r="F40" s="13"/>
      <c r="G40" s="13"/>
      <c r="H40" s="19"/>
    </row>
    <row r="41" spans="2:9" ht="16.5">
      <c r="B41" s="1" t="s">
        <v>29</v>
      </c>
      <c r="C41" s="2"/>
      <c r="D41" s="2"/>
      <c r="E41" s="2"/>
      <c r="F41" s="2"/>
      <c r="G41" s="2"/>
      <c r="H41" s="3"/>
    </row>
    <row r="42" spans="2:9" ht="16.5">
      <c r="B42" s="75" t="s">
        <v>162</v>
      </c>
      <c r="C42" s="76"/>
      <c r="D42" s="76"/>
      <c r="E42" s="76"/>
      <c r="F42" s="76"/>
      <c r="G42" s="36">
        <v>1.5</v>
      </c>
      <c r="H42" s="18">
        <f>G39*G42</f>
        <v>0</v>
      </c>
    </row>
    <row r="43" spans="2:9" ht="16.5">
      <c r="B43" s="75" t="s">
        <v>28</v>
      </c>
      <c r="C43" s="76"/>
      <c r="D43" s="76"/>
      <c r="E43" s="76"/>
      <c r="F43" s="76"/>
      <c r="G43" s="36">
        <v>0.3</v>
      </c>
      <c r="H43" s="18">
        <f>(G39+H42)*G43</f>
        <v>0</v>
      </c>
    </row>
    <row r="44" spans="2:9" ht="16.5" customHeight="1">
      <c r="B44" s="27"/>
      <c r="C44" s="25"/>
      <c r="D44" s="25"/>
      <c r="E44" s="25"/>
      <c r="F44" s="25"/>
      <c r="G44" s="25"/>
      <c r="H44" s="26"/>
    </row>
    <row r="45" spans="2:9" ht="16.5">
      <c r="B45" s="1" t="s">
        <v>30</v>
      </c>
      <c r="C45" s="2"/>
      <c r="D45" s="2"/>
      <c r="E45" s="2"/>
      <c r="F45" s="2"/>
      <c r="G45" s="2"/>
      <c r="H45" s="3"/>
      <c r="I45" s="2"/>
    </row>
    <row r="46" spans="2:9" ht="32.25" customHeight="1">
      <c r="B46" s="80" t="s">
        <v>2</v>
      </c>
      <c r="C46" s="81"/>
      <c r="D46" s="81" t="s">
        <v>31</v>
      </c>
      <c r="E46" s="81"/>
      <c r="F46" s="81"/>
      <c r="G46" s="81"/>
      <c r="H46" s="35" t="s">
        <v>4</v>
      </c>
    </row>
    <row r="47" spans="2:9" ht="16.5" customHeight="1">
      <c r="B47" s="82"/>
      <c r="C47" s="83"/>
      <c r="D47" s="84"/>
      <c r="E47" s="84"/>
      <c r="F47" s="84"/>
      <c r="G47" s="84"/>
      <c r="H47" s="18"/>
    </row>
    <row r="48" spans="2:9" ht="16.5" customHeight="1">
      <c r="B48" s="82"/>
      <c r="C48" s="83"/>
      <c r="D48" s="84"/>
      <c r="E48" s="84"/>
      <c r="F48" s="84"/>
      <c r="G48" s="84"/>
      <c r="H48" s="18"/>
    </row>
    <row r="49" spans="2:9" ht="16.5" customHeight="1">
      <c r="B49" s="82"/>
      <c r="C49" s="83"/>
      <c r="D49" s="84"/>
      <c r="E49" s="84"/>
      <c r="F49" s="84"/>
      <c r="G49" s="84"/>
      <c r="H49" s="18"/>
    </row>
    <row r="50" spans="2:9" ht="16.5" customHeight="1">
      <c r="B50" s="75" t="s">
        <v>39</v>
      </c>
      <c r="C50" s="76"/>
      <c r="D50" s="76"/>
      <c r="E50" s="76"/>
      <c r="F50" s="76"/>
      <c r="G50" s="76"/>
      <c r="H50" s="18">
        <f>SUM(H47:H49)</f>
        <v>0</v>
      </c>
    </row>
    <row r="51" spans="2:9" ht="16.5" customHeight="1">
      <c r="B51" s="27"/>
      <c r="C51" s="25"/>
      <c r="D51" s="25"/>
      <c r="E51" s="25"/>
      <c r="F51" s="25"/>
      <c r="G51" s="25"/>
      <c r="H51" s="26"/>
    </row>
    <row r="52" spans="2:9" ht="16.5">
      <c r="B52" s="1" t="s">
        <v>32</v>
      </c>
      <c r="C52" s="2"/>
      <c r="D52" s="2"/>
      <c r="E52" s="2"/>
      <c r="F52" s="2"/>
      <c r="G52" s="2"/>
      <c r="H52" s="3"/>
      <c r="I52" s="2"/>
    </row>
    <row r="53" spans="2:9" ht="32.25" customHeight="1">
      <c r="B53" s="80" t="s">
        <v>2</v>
      </c>
      <c r="C53" s="81"/>
      <c r="D53" s="81" t="s">
        <v>31</v>
      </c>
      <c r="E53" s="81"/>
      <c r="F53" s="81"/>
      <c r="G53" s="81"/>
      <c r="H53" s="35" t="s">
        <v>4</v>
      </c>
    </row>
    <row r="54" spans="2:9" ht="20.100000000000001" customHeight="1">
      <c r="B54" s="82" t="s">
        <v>33</v>
      </c>
      <c r="C54" s="83"/>
      <c r="D54" s="85" t="s">
        <v>38</v>
      </c>
      <c r="E54" s="85"/>
      <c r="F54" s="85"/>
      <c r="G54" s="85"/>
      <c r="H54" s="37">
        <f>G39</f>
        <v>0</v>
      </c>
    </row>
    <row r="55" spans="2:9" ht="20.100000000000001" customHeight="1">
      <c r="B55" s="82" t="s">
        <v>34</v>
      </c>
      <c r="C55" s="83"/>
      <c r="D55" s="85" t="str">
        <f>"직접인건비의 "&amp;G42*100&amp;"%"</f>
        <v>직접인건비의 150%</v>
      </c>
      <c r="E55" s="85"/>
      <c r="F55" s="85"/>
      <c r="G55" s="85"/>
      <c r="H55" s="37">
        <f>H42</f>
        <v>0</v>
      </c>
    </row>
    <row r="56" spans="2:9" ht="20.100000000000001" customHeight="1">
      <c r="B56" s="82" t="s">
        <v>35</v>
      </c>
      <c r="C56" s="83"/>
      <c r="D56" s="85" t="str">
        <f>"(직접인건비 + 제경비)의 "&amp;G43*100&amp;"%"</f>
        <v>(직접인건비 + 제경비)의 30%</v>
      </c>
      <c r="E56" s="85"/>
      <c r="F56" s="85"/>
      <c r="G56" s="85"/>
      <c r="H56" s="37">
        <f>H43</f>
        <v>0</v>
      </c>
    </row>
    <row r="57" spans="2:9" ht="20.100000000000001" customHeight="1">
      <c r="B57" s="82" t="s">
        <v>36</v>
      </c>
      <c r="C57" s="83"/>
      <c r="D57" s="85" t="s">
        <v>37</v>
      </c>
      <c r="E57" s="85"/>
      <c r="F57" s="85"/>
      <c r="G57" s="85"/>
      <c r="H57" s="37">
        <f>H50</f>
        <v>0</v>
      </c>
    </row>
    <row r="58" spans="2:9" ht="20.100000000000001" customHeight="1">
      <c r="B58" s="75" t="s">
        <v>40</v>
      </c>
      <c r="C58" s="76"/>
      <c r="D58" s="76"/>
      <c r="E58" s="76"/>
      <c r="F58" s="76"/>
      <c r="G58" s="76"/>
      <c r="H58" s="37">
        <f>SUM(H54:H57)</f>
        <v>0</v>
      </c>
    </row>
    <row r="59" spans="2:9" ht="20.100000000000001" customHeight="1">
      <c r="B59" s="75" t="s">
        <v>104</v>
      </c>
      <c r="C59" s="76"/>
      <c r="D59" s="76"/>
      <c r="E59" s="76"/>
      <c r="F59" s="76"/>
      <c r="G59" s="76"/>
      <c r="H59" s="37">
        <f>H58*1.1</f>
        <v>0</v>
      </c>
    </row>
    <row r="60" spans="2:9" ht="9.75" customHeight="1" thickBot="1">
      <c r="B60" s="10"/>
      <c r="C60" s="11"/>
      <c r="D60" s="12"/>
      <c r="E60" s="11"/>
      <c r="F60" s="12"/>
      <c r="G60" s="12"/>
      <c r="H60" s="15"/>
    </row>
    <row r="61" spans="2:9">
      <c r="B61" s="73" t="s">
        <v>163</v>
      </c>
    </row>
    <row r="62" spans="2:9">
      <c r="B62" s="74" t="s">
        <v>161</v>
      </c>
    </row>
  </sheetData>
  <sheetProtection selectLockedCells="1"/>
  <mergeCells count="83">
    <mergeCell ref="G35:H35"/>
    <mergeCell ref="B36:C36"/>
    <mergeCell ref="D36:E36"/>
    <mergeCell ref="G36:H36"/>
    <mergeCell ref="B39:F39"/>
    <mergeCell ref="G39:H39"/>
    <mergeCell ref="B37:C37"/>
    <mergeCell ref="D37:E37"/>
    <mergeCell ref="G37:H37"/>
    <mergeCell ref="G38:H38"/>
    <mergeCell ref="H19:H23"/>
    <mergeCell ref="D28:G28"/>
    <mergeCell ref="F26:F27"/>
    <mergeCell ref="G26:G27"/>
    <mergeCell ref="H26:H27"/>
    <mergeCell ref="F19:F23"/>
    <mergeCell ref="G19:G23"/>
    <mergeCell ref="B59:G59"/>
    <mergeCell ref="B31:C31"/>
    <mergeCell ref="D31:E31"/>
    <mergeCell ref="G31:H31"/>
    <mergeCell ref="B32:C32"/>
    <mergeCell ref="D32:E32"/>
    <mergeCell ref="G32:H32"/>
    <mergeCell ref="B33:C33"/>
    <mergeCell ref="D33:E33"/>
    <mergeCell ref="G33:H33"/>
    <mergeCell ref="B34:C34"/>
    <mergeCell ref="D34:E34"/>
    <mergeCell ref="B57:C57"/>
    <mergeCell ref="D57:G57"/>
    <mergeCell ref="G34:H34"/>
    <mergeCell ref="B35:C35"/>
    <mergeCell ref="B42:F42"/>
    <mergeCell ref="B40:C40"/>
    <mergeCell ref="D40:E40"/>
    <mergeCell ref="B43:F43"/>
    <mergeCell ref="B46:C46"/>
    <mergeCell ref="D46:G46"/>
    <mergeCell ref="B58:G58"/>
    <mergeCell ref="B55:C55"/>
    <mergeCell ref="D55:G55"/>
    <mergeCell ref="B50:G50"/>
    <mergeCell ref="B47:C47"/>
    <mergeCell ref="D47:G47"/>
    <mergeCell ref="B48:C48"/>
    <mergeCell ref="D48:G48"/>
    <mergeCell ref="B49:C49"/>
    <mergeCell ref="D49:G49"/>
    <mergeCell ref="B53:C53"/>
    <mergeCell ref="D53:G53"/>
    <mergeCell ref="B54:C54"/>
    <mergeCell ref="D54:G54"/>
    <mergeCell ref="B56:C56"/>
    <mergeCell ref="D56:G56"/>
    <mergeCell ref="B6:C6"/>
    <mergeCell ref="D6:H6"/>
    <mergeCell ref="G9:G13"/>
    <mergeCell ref="F14:F18"/>
    <mergeCell ref="G14:G18"/>
    <mergeCell ref="B8:C8"/>
    <mergeCell ref="B9:B13"/>
    <mergeCell ref="F9:F13"/>
    <mergeCell ref="D14:D18"/>
    <mergeCell ref="E14:E18"/>
    <mergeCell ref="B14:B18"/>
    <mergeCell ref="H9:H13"/>
    <mergeCell ref="D9:D13"/>
    <mergeCell ref="H14:H18"/>
    <mergeCell ref="B28:C28"/>
    <mergeCell ref="B29:C29"/>
    <mergeCell ref="B38:C38"/>
    <mergeCell ref="D38:E38"/>
    <mergeCell ref="E9:E13"/>
    <mergeCell ref="D26:D27"/>
    <mergeCell ref="E26:E27"/>
    <mergeCell ref="B25:C25"/>
    <mergeCell ref="D19:D23"/>
    <mergeCell ref="E19:E23"/>
    <mergeCell ref="B19:B23"/>
    <mergeCell ref="B24:C24"/>
    <mergeCell ref="B26:B27"/>
    <mergeCell ref="D35:E35"/>
  </mergeCells>
  <phoneticPr fontId="1" type="noConversion"/>
  <hyperlinks>
    <hyperlink ref="D31:E31" r:id="rId1" display="https://www.sw.or.kr/site/sw/ex/board/List.do?cbIdx=304" xr:uid="{2A2299D5-14E8-4AEF-B439-171D9E271C8B}"/>
    <hyperlink ref="B62" r:id="rId2" display="*SW기술자 평균임금은 매년 업데이트 되므로 협회 게시물을 참조 바랍니다. (바로가기)" xr:uid="{430A4186-0E64-403A-986E-F59021ABB48E}"/>
  </hyperlinks>
  <pageMargins left="0.19685039370078741" right="0.19685039370078741" top="0.74803149606299213" bottom="0.74803149606299213" header="0.31496062992125984" footer="0.31496062992125984"/>
  <pageSetup paperSize="9" scale="75"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60"/>
  <sheetViews>
    <sheetView showGridLines="0" topLeftCell="A31" zoomScale="90" zoomScaleNormal="90" workbookViewId="0">
      <selection activeCell="H57" sqref="H57"/>
    </sheetView>
  </sheetViews>
  <sheetFormatPr defaultRowHeight="13.5"/>
  <cols>
    <col min="1" max="1" width="2" customWidth="1"/>
    <col min="2" max="2" width="11.625" customWidth="1"/>
    <col min="3" max="3" width="28.25" customWidth="1"/>
    <col min="4" max="4" width="17.625" customWidth="1"/>
    <col min="5" max="5" width="11.875" customWidth="1"/>
    <col min="6" max="6" width="13.125" customWidth="1"/>
    <col min="7" max="7" width="12.75" customWidth="1"/>
    <col min="8" max="8" width="17.625" customWidth="1"/>
  </cols>
  <sheetData>
    <row r="1" spans="2:10" ht="26.25" customHeight="1">
      <c r="B1" s="8" t="s">
        <v>103</v>
      </c>
      <c r="C1" s="9"/>
      <c r="D1" s="9"/>
      <c r="E1" s="9"/>
      <c r="F1" s="9"/>
      <c r="G1" s="9"/>
      <c r="H1" s="14"/>
    </row>
    <row r="2" spans="2:10" ht="6.75" customHeight="1">
      <c r="B2" s="4"/>
      <c r="C2" s="2"/>
      <c r="D2" s="2"/>
      <c r="E2" s="2"/>
      <c r="F2" s="2"/>
      <c r="G2" s="2"/>
      <c r="H2" s="3"/>
    </row>
    <row r="3" spans="2:10" ht="16.5">
      <c r="B3" s="24" t="s">
        <v>156</v>
      </c>
      <c r="C3" s="2"/>
      <c r="D3" s="2"/>
      <c r="E3" s="2"/>
      <c r="F3" s="2"/>
      <c r="G3" s="2"/>
      <c r="H3" s="3"/>
      <c r="I3" s="2"/>
      <c r="J3" s="2"/>
    </row>
    <row r="4" spans="2:10" ht="16.5">
      <c r="B4" s="20"/>
      <c r="C4" s="21"/>
      <c r="D4" s="22"/>
      <c r="E4" s="22"/>
      <c r="F4" s="22"/>
      <c r="G4" s="22"/>
      <c r="H4" s="23"/>
    </row>
    <row r="5" spans="2:10" ht="16.5">
      <c r="B5" s="1" t="s">
        <v>143</v>
      </c>
      <c r="C5" s="2"/>
      <c r="D5" s="2"/>
      <c r="E5" s="2"/>
      <c r="F5" s="2"/>
      <c r="G5" s="2"/>
      <c r="H5" s="3"/>
      <c r="I5" s="2"/>
    </row>
    <row r="6" spans="2:10" ht="16.5" customHeight="1">
      <c r="B6" s="80" t="s">
        <v>136</v>
      </c>
      <c r="C6" s="81"/>
      <c r="D6" s="81" t="s">
        <v>105</v>
      </c>
      <c r="E6" s="81"/>
      <c r="F6" s="81"/>
      <c r="G6" s="81"/>
      <c r="H6" s="86"/>
    </row>
    <row r="7" spans="2:10" ht="32.25" customHeight="1">
      <c r="B7" s="30" t="s">
        <v>58</v>
      </c>
      <c r="C7" s="31" t="s">
        <v>6</v>
      </c>
      <c r="D7" s="41" t="s">
        <v>112</v>
      </c>
      <c r="E7" s="40" t="s">
        <v>128</v>
      </c>
      <c r="F7" s="42" t="s">
        <v>126</v>
      </c>
      <c r="G7" s="40" t="s">
        <v>127</v>
      </c>
      <c r="H7" s="44" t="s">
        <v>129</v>
      </c>
    </row>
    <row r="8" spans="2:10" ht="16.5" customHeight="1">
      <c r="B8" s="87" t="s">
        <v>102</v>
      </c>
      <c r="C8" s="28" t="s">
        <v>101</v>
      </c>
      <c r="D8" s="90" t="s">
        <v>113</v>
      </c>
      <c r="E8" s="93">
        <v>3</v>
      </c>
      <c r="F8" s="93">
        <v>5</v>
      </c>
      <c r="G8" s="96">
        <v>0.5</v>
      </c>
      <c r="H8" s="99">
        <f>E8*F8*G8</f>
        <v>7.5</v>
      </c>
    </row>
    <row r="9" spans="2:10" ht="16.5" customHeight="1">
      <c r="B9" s="88"/>
      <c r="C9" s="7" t="s">
        <v>100</v>
      </c>
      <c r="D9" s="91"/>
      <c r="E9" s="94"/>
      <c r="F9" s="94"/>
      <c r="G9" s="97"/>
      <c r="H9" s="100"/>
    </row>
    <row r="10" spans="2:10" ht="16.5" customHeight="1">
      <c r="B10" s="89"/>
      <c r="C10" s="7" t="s">
        <v>99</v>
      </c>
      <c r="D10" s="92"/>
      <c r="E10" s="95"/>
      <c r="F10" s="95"/>
      <c r="G10" s="98"/>
      <c r="H10" s="101"/>
    </row>
    <row r="11" spans="2:10" ht="16.5" customHeight="1">
      <c r="B11" s="87" t="s">
        <v>98</v>
      </c>
      <c r="C11" s="7" t="s">
        <v>97</v>
      </c>
      <c r="D11" s="90" t="s">
        <v>115</v>
      </c>
      <c r="E11" s="93">
        <v>3</v>
      </c>
      <c r="F11" s="93">
        <v>5</v>
      </c>
      <c r="G11" s="96">
        <v>0.1</v>
      </c>
      <c r="H11" s="99">
        <f>E11*F11*G11</f>
        <v>1.5</v>
      </c>
    </row>
    <row r="12" spans="2:10" ht="16.5" customHeight="1">
      <c r="B12" s="88"/>
      <c r="C12" s="7" t="s">
        <v>96</v>
      </c>
      <c r="D12" s="91"/>
      <c r="E12" s="94"/>
      <c r="F12" s="94"/>
      <c r="G12" s="97"/>
      <c r="H12" s="100"/>
    </row>
    <row r="13" spans="2:10" ht="32.25" customHeight="1">
      <c r="B13" s="88"/>
      <c r="C13" s="7" t="s">
        <v>95</v>
      </c>
      <c r="D13" s="91"/>
      <c r="E13" s="94"/>
      <c r="F13" s="94"/>
      <c r="G13" s="97"/>
      <c r="H13" s="100"/>
    </row>
    <row r="14" spans="2:10" ht="33.75" customHeight="1">
      <c r="B14" s="89"/>
      <c r="C14" s="7" t="s">
        <v>94</v>
      </c>
      <c r="D14" s="92"/>
      <c r="E14" s="95"/>
      <c r="F14" s="95"/>
      <c r="G14" s="98"/>
      <c r="H14" s="101"/>
    </row>
    <row r="15" spans="2:10" ht="16.5" customHeight="1">
      <c r="B15" s="87" t="s">
        <v>93</v>
      </c>
      <c r="C15" s="7" t="s">
        <v>92</v>
      </c>
      <c r="D15" s="90" t="s">
        <v>117</v>
      </c>
      <c r="E15" s="93">
        <v>3</v>
      </c>
      <c r="F15" s="93">
        <v>5</v>
      </c>
      <c r="G15" s="96">
        <v>0.5</v>
      </c>
      <c r="H15" s="99">
        <f>E15*F15*G15</f>
        <v>7.5</v>
      </c>
    </row>
    <row r="16" spans="2:10" ht="16.5" customHeight="1">
      <c r="B16" s="88"/>
      <c r="C16" s="7" t="s">
        <v>91</v>
      </c>
      <c r="D16" s="91"/>
      <c r="E16" s="94"/>
      <c r="F16" s="94"/>
      <c r="G16" s="97"/>
      <c r="H16" s="100"/>
    </row>
    <row r="17" spans="2:9" ht="16.5" customHeight="1">
      <c r="B17" s="88"/>
      <c r="C17" s="7" t="s">
        <v>90</v>
      </c>
      <c r="D17" s="91"/>
      <c r="E17" s="94"/>
      <c r="F17" s="94"/>
      <c r="G17" s="97"/>
      <c r="H17" s="100"/>
    </row>
    <row r="18" spans="2:9" ht="16.5" customHeight="1">
      <c r="B18" s="89"/>
      <c r="C18" s="7" t="s">
        <v>89</v>
      </c>
      <c r="D18" s="92"/>
      <c r="E18" s="95"/>
      <c r="F18" s="95"/>
      <c r="G18" s="98"/>
      <c r="H18" s="101"/>
    </row>
    <row r="19" spans="2:9" ht="16.5" customHeight="1">
      <c r="B19" s="87" t="s">
        <v>88</v>
      </c>
      <c r="C19" s="7" t="s">
        <v>87</v>
      </c>
      <c r="D19" s="90" t="s">
        <v>119</v>
      </c>
      <c r="E19" s="93">
        <v>3</v>
      </c>
      <c r="F19" s="93">
        <v>5</v>
      </c>
      <c r="G19" s="96">
        <v>0.3</v>
      </c>
      <c r="H19" s="99">
        <f>E19*F19*G19</f>
        <v>4.5</v>
      </c>
    </row>
    <row r="20" spans="2:9" ht="16.5" customHeight="1">
      <c r="B20" s="88"/>
      <c r="C20" s="7" t="s">
        <v>86</v>
      </c>
      <c r="D20" s="91"/>
      <c r="E20" s="94"/>
      <c r="F20" s="94"/>
      <c r="G20" s="97"/>
      <c r="H20" s="100"/>
    </row>
    <row r="21" spans="2:9" ht="16.5" customHeight="1">
      <c r="B21" s="88"/>
      <c r="C21" s="7" t="s">
        <v>85</v>
      </c>
      <c r="D21" s="91"/>
      <c r="E21" s="94"/>
      <c r="F21" s="94"/>
      <c r="G21" s="97"/>
      <c r="H21" s="100"/>
    </row>
    <row r="22" spans="2:9" ht="16.5" customHeight="1">
      <c r="B22" s="89"/>
      <c r="C22" s="7" t="s">
        <v>84</v>
      </c>
      <c r="D22" s="92"/>
      <c r="E22" s="95"/>
      <c r="F22" s="95"/>
      <c r="G22" s="98"/>
      <c r="H22" s="101"/>
    </row>
    <row r="23" spans="2:9" ht="16.5" customHeight="1">
      <c r="B23" s="87" t="s">
        <v>83</v>
      </c>
      <c r="C23" s="7" t="s">
        <v>82</v>
      </c>
      <c r="D23" s="90" t="s">
        <v>121</v>
      </c>
      <c r="E23" s="93">
        <v>3</v>
      </c>
      <c r="F23" s="93">
        <v>2</v>
      </c>
      <c r="G23" s="96">
        <v>0.5</v>
      </c>
      <c r="H23" s="99">
        <f>E23*F23*G23</f>
        <v>3</v>
      </c>
    </row>
    <row r="24" spans="2:9" ht="16.5" customHeight="1">
      <c r="B24" s="88"/>
      <c r="C24" s="28" t="s">
        <v>81</v>
      </c>
      <c r="D24" s="91"/>
      <c r="E24" s="94"/>
      <c r="F24" s="94"/>
      <c r="G24" s="97"/>
      <c r="H24" s="100"/>
    </row>
    <row r="25" spans="2:9" ht="16.5" customHeight="1">
      <c r="B25" s="88"/>
      <c r="C25" s="28" t="s">
        <v>80</v>
      </c>
      <c r="D25" s="91"/>
      <c r="E25" s="94"/>
      <c r="F25" s="94"/>
      <c r="G25" s="97"/>
      <c r="H25" s="100"/>
    </row>
    <row r="26" spans="2:9" ht="16.5" customHeight="1">
      <c r="B26" s="88"/>
      <c r="C26" s="7" t="s">
        <v>79</v>
      </c>
      <c r="D26" s="91"/>
      <c r="E26" s="94"/>
      <c r="F26" s="94"/>
      <c r="G26" s="97"/>
      <c r="H26" s="100"/>
    </row>
    <row r="27" spans="2:9" ht="33.75" customHeight="1">
      <c r="B27" s="89"/>
      <c r="C27" s="7" t="s">
        <v>78</v>
      </c>
      <c r="D27" s="92"/>
      <c r="E27" s="95"/>
      <c r="F27" s="95"/>
      <c r="G27" s="98"/>
      <c r="H27" s="101"/>
    </row>
    <row r="28" spans="2:9" ht="16.5" customHeight="1">
      <c r="B28" s="75" t="s">
        <v>0</v>
      </c>
      <c r="C28" s="76"/>
      <c r="D28" s="126" t="s">
        <v>125</v>
      </c>
      <c r="E28" s="127"/>
      <c r="F28" s="127"/>
      <c r="G28" s="128"/>
      <c r="H28" s="38">
        <f>SUM(H8:H27)</f>
        <v>24</v>
      </c>
    </row>
    <row r="29" spans="2:9" ht="11.25" customHeight="1">
      <c r="B29" s="77"/>
      <c r="C29" s="78"/>
      <c r="D29" s="13"/>
      <c r="E29" s="13"/>
      <c r="F29" s="13"/>
      <c r="G29" s="13"/>
      <c r="H29" s="17"/>
    </row>
    <row r="30" spans="2:9" ht="16.5">
      <c r="B30" s="1" t="s">
        <v>1</v>
      </c>
      <c r="C30" s="2"/>
      <c r="D30" s="2"/>
      <c r="E30" s="2"/>
      <c r="F30" s="2"/>
      <c r="G30" s="2"/>
      <c r="H30" s="3"/>
      <c r="I30" s="2"/>
    </row>
    <row r="31" spans="2:9" ht="32.25" customHeight="1">
      <c r="B31" s="80" t="s">
        <v>2</v>
      </c>
      <c r="C31" s="81"/>
      <c r="D31" s="107" t="s">
        <v>130</v>
      </c>
      <c r="E31" s="107"/>
      <c r="F31" s="5" t="s">
        <v>3</v>
      </c>
      <c r="G31" s="108" t="s">
        <v>4</v>
      </c>
      <c r="H31" s="109"/>
    </row>
    <row r="32" spans="2:9" ht="16.5" customHeight="1">
      <c r="B32" s="110" t="s">
        <v>113</v>
      </c>
      <c r="C32" s="111"/>
      <c r="D32" s="85"/>
      <c r="E32" s="85"/>
      <c r="F32" s="29">
        <f>H8</f>
        <v>7.5</v>
      </c>
      <c r="G32" s="112">
        <f>D32*F32</f>
        <v>0</v>
      </c>
      <c r="H32" s="113"/>
    </row>
    <row r="33" spans="2:9" ht="16.5" customHeight="1">
      <c r="B33" s="110" t="s">
        <v>114</v>
      </c>
      <c r="C33" s="111"/>
      <c r="D33" s="85"/>
      <c r="E33" s="85"/>
      <c r="F33" s="29">
        <f>H11</f>
        <v>1.5</v>
      </c>
      <c r="G33" s="112">
        <f>D33*F33</f>
        <v>0</v>
      </c>
      <c r="H33" s="113"/>
    </row>
    <row r="34" spans="2:9" ht="16.5" customHeight="1">
      <c r="B34" s="110" t="s">
        <v>116</v>
      </c>
      <c r="C34" s="111"/>
      <c r="D34" s="85"/>
      <c r="E34" s="85"/>
      <c r="F34" s="29">
        <f>H15</f>
        <v>7.5</v>
      </c>
      <c r="G34" s="112">
        <f>D34*F34</f>
        <v>0</v>
      </c>
      <c r="H34" s="113"/>
    </row>
    <row r="35" spans="2:9" ht="16.5" customHeight="1">
      <c r="B35" s="110" t="s">
        <v>118</v>
      </c>
      <c r="C35" s="111"/>
      <c r="D35" s="85"/>
      <c r="E35" s="85"/>
      <c r="F35" s="29">
        <f>H19</f>
        <v>4.5</v>
      </c>
      <c r="G35" s="112">
        <f>D35*F35</f>
        <v>0</v>
      </c>
      <c r="H35" s="113"/>
    </row>
    <row r="36" spans="2:9" ht="16.5" customHeight="1">
      <c r="B36" s="110" t="s">
        <v>120</v>
      </c>
      <c r="C36" s="111"/>
      <c r="D36" s="85"/>
      <c r="E36" s="85"/>
      <c r="F36" s="29">
        <f>H23</f>
        <v>3</v>
      </c>
      <c r="G36" s="112">
        <f>D36*F36</f>
        <v>0</v>
      </c>
      <c r="H36" s="113"/>
    </row>
    <row r="37" spans="2:9" ht="16.5" customHeight="1">
      <c r="B37" s="114" t="s">
        <v>39</v>
      </c>
      <c r="C37" s="115"/>
      <c r="D37" s="115"/>
      <c r="E37" s="115"/>
      <c r="F37" s="116"/>
      <c r="G37" s="112">
        <f>SUM(G32:H36)</f>
        <v>0</v>
      </c>
      <c r="H37" s="113"/>
    </row>
    <row r="38" spans="2:9" ht="11.25" customHeight="1">
      <c r="B38" s="77"/>
      <c r="C38" s="78"/>
      <c r="D38" s="79"/>
      <c r="E38" s="79"/>
      <c r="F38" s="13"/>
      <c r="G38" s="13"/>
      <c r="H38" s="19"/>
    </row>
    <row r="39" spans="2:9" ht="16.5">
      <c r="B39" s="1" t="s">
        <v>29</v>
      </c>
      <c r="C39" s="2"/>
      <c r="D39" s="2"/>
      <c r="E39" s="2"/>
      <c r="F39" s="2"/>
      <c r="G39" s="2"/>
      <c r="H39" s="3"/>
    </row>
    <row r="40" spans="2:9" ht="16.5">
      <c r="B40" s="75" t="s">
        <v>162</v>
      </c>
      <c r="C40" s="76"/>
      <c r="D40" s="76"/>
      <c r="E40" s="76"/>
      <c r="F40" s="76"/>
      <c r="G40" s="36">
        <v>1.5</v>
      </c>
      <c r="H40" s="18">
        <f>G37*G40</f>
        <v>0</v>
      </c>
    </row>
    <row r="41" spans="2:9" ht="16.5">
      <c r="B41" s="75" t="s">
        <v>28</v>
      </c>
      <c r="C41" s="76"/>
      <c r="D41" s="76"/>
      <c r="E41" s="76"/>
      <c r="F41" s="76"/>
      <c r="G41" s="36">
        <v>0.3</v>
      </c>
      <c r="H41" s="18">
        <f>(G37+H40)*G41</f>
        <v>0</v>
      </c>
    </row>
    <row r="42" spans="2:9" ht="16.5" customHeight="1">
      <c r="B42" s="27"/>
      <c r="C42" s="25"/>
      <c r="D42" s="25"/>
      <c r="E42" s="25"/>
      <c r="F42" s="25"/>
      <c r="G42" s="25"/>
      <c r="H42" s="26"/>
    </row>
    <row r="43" spans="2:9" ht="16.5">
      <c r="B43" s="1" t="s">
        <v>30</v>
      </c>
      <c r="C43" s="2"/>
      <c r="D43" s="2"/>
      <c r="E43" s="2"/>
      <c r="F43" s="2"/>
      <c r="G43" s="2"/>
      <c r="H43" s="3"/>
      <c r="I43" s="2"/>
    </row>
    <row r="44" spans="2:9" ht="32.25" customHeight="1">
      <c r="B44" s="80" t="s">
        <v>2</v>
      </c>
      <c r="C44" s="81"/>
      <c r="D44" s="81" t="s">
        <v>31</v>
      </c>
      <c r="E44" s="81"/>
      <c r="F44" s="81"/>
      <c r="G44" s="81"/>
      <c r="H44" s="35" t="s">
        <v>4</v>
      </c>
    </row>
    <row r="45" spans="2:9" ht="16.5" customHeight="1">
      <c r="B45" s="82"/>
      <c r="C45" s="83"/>
      <c r="D45" s="84"/>
      <c r="E45" s="84"/>
      <c r="F45" s="84"/>
      <c r="G45" s="84"/>
      <c r="H45" s="18"/>
    </row>
    <row r="46" spans="2:9" ht="16.5" customHeight="1">
      <c r="B46" s="82"/>
      <c r="C46" s="83"/>
      <c r="D46" s="84"/>
      <c r="E46" s="84"/>
      <c r="F46" s="84"/>
      <c r="G46" s="84"/>
      <c r="H46" s="18"/>
    </row>
    <row r="47" spans="2:9" ht="16.5" customHeight="1">
      <c r="B47" s="82"/>
      <c r="C47" s="83"/>
      <c r="D47" s="84"/>
      <c r="E47" s="84"/>
      <c r="F47" s="84"/>
      <c r="G47" s="84"/>
      <c r="H47" s="18"/>
    </row>
    <row r="48" spans="2:9" ht="16.5" customHeight="1">
      <c r="B48" s="75" t="s">
        <v>39</v>
      </c>
      <c r="C48" s="76"/>
      <c r="D48" s="76"/>
      <c r="E48" s="76"/>
      <c r="F48" s="76"/>
      <c r="G48" s="76"/>
      <c r="H48" s="18">
        <f>SUM(H45:H47)</f>
        <v>0</v>
      </c>
    </row>
    <row r="49" spans="2:9" ht="16.5" customHeight="1">
      <c r="B49" s="27"/>
      <c r="C49" s="25"/>
      <c r="D49" s="25"/>
      <c r="E49" s="25"/>
      <c r="F49" s="25"/>
      <c r="G49" s="25"/>
      <c r="H49" s="26"/>
    </row>
    <row r="50" spans="2:9" ht="16.5">
      <c r="B50" s="1" t="s">
        <v>32</v>
      </c>
      <c r="C50" s="2"/>
      <c r="D50" s="2"/>
      <c r="E50" s="2"/>
      <c r="F50" s="2"/>
      <c r="G50" s="2"/>
      <c r="H50" s="3"/>
      <c r="I50" s="2"/>
    </row>
    <row r="51" spans="2:9" ht="32.25" customHeight="1">
      <c r="B51" s="80" t="s">
        <v>2</v>
      </c>
      <c r="C51" s="81"/>
      <c r="D51" s="81" t="s">
        <v>31</v>
      </c>
      <c r="E51" s="81"/>
      <c r="F51" s="81"/>
      <c r="G51" s="81"/>
      <c r="H51" s="35" t="s">
        <v>4</v>
      </c>
    </row>
    <row r="52" spans="2:9" ht="20.100000000000001" customHeight="1">
      <c r="B52" s="82" t="s">
        <v>33</v>
      </c>
      <c r="C52" s="83"/>
      <c r="D52" s="85" t="s">
        <v>38</v>
      </c>
      <c r="E52" s="85"/>
      <c r="F52" s="85"/>
      <c r="G52" s="85"/>
      <c r="H52" s="37">
        <f>G37</f>
        <v>0</v>
      </c>
    </row>
    <row r="53" spans="2:9" ht="20.100000000000001" customHeight="1">
      <c r="B53" s="82" t="s">
        <v>34</v>
      </c>
      <c r="C53" s="83"/>
      <c r="D53" s="85" t="str">
        <f>"직접인건비의 "&amp;G40*100&amp;"%"</f>
        <v>직접인건비의 150%</v>
      </c>
      <c r="E53" s="85"/>
      <c r="F53" s="85"/>
      <c r="G53" s="85"/>
      <c r="H53" s="37">
        <f>H40</f>
        <v>0</v>
      </c>
    </row>
    <row r="54" spans="2:9" ht="20.100000000000001" customHeight="1">
      <c r="B54" s="82" t="s">
        <v>35</v>
      </c>
      <c r="C54" s="83"/>
      <c r="D54" s="85" t="str">
        <f>"(직접인건비 + 제경비)의 "&amp;G41*100&amp;"%"</f>
        <v>(직접인건비 + 제경비)의 30%</v>
      </c>
      <c r="E54" s="85"/>
      <c r="F54" s="85"/>
      <c r="G54" s="85"/>
      <c r="H54" s="37">
        <f>H41</f>
        <v>0</v>
      </c>
    </row>
    <row r="55" spans="2:9" ht="20.100000000000001" customHeight="1">
      <c r="B55" s="82" t="s">
        <v>36</v>
      </c>
      <c r="C55" s="83"/>
      <c r="D55" s="85" t="s">
        <v>37</v>
      </c>
      <c r="E55" s="85"/>
      <c r="F55" s="85"/>
      <c r="G55" s="85"/>
      <c r="H55" s="37">
        <f>H48</f>
        <v>0</v>
      </c>
    </row>
    <row r="56" spans="2:9" ht="20.100000000000001" customHeight="1">
      <c r="B56" s="75" t="s">
        <v>40</v>
      </c>
      <c r="C56" s="76"/>
      <c r="D56" s="76"/>
      <c r="E56" s="76"/>
      <c r="F56" s="76"/>
      <c r="G56" s="76"/>
      <c r="H56" s="37">
        <f>SUM(H52:H55)</f>
        <v>0</v>
      </c>
    </row>
    <row r="57" spans="2:9" ht="20.100000000000001" customHeight="1">
      <c r="B57" s="75" t="s">
        <v>104</v>
      </c>
      <c r="C57" s="76"/>
      <c r="D57" s="76"/>
      <c r="E57" s="76"/>
      <c r="F57" s="76"/>
      <c r="G57" s="76"/>
      <c r="H57" s="37">
        <f>H56*1.1</f>
        <v>0</v>
      </c>
    </row>
    <row r="58" spans="2:9" ht="9.75" customHeight="1" thickBot="1">
      <c r="B58" s="10"/>
      <c r="C58" s="11"/>
      <c r="D58" s="12"/>
      <c r="E58" s="11"/>
      <c r="F58" s="12"/>
      <c r="G58" s="12"/>
      <c r="H58" s="15"/>
    </row>
    <row r="59" spans="2:9">
      <c r="B59" s="73" t="s">
        <v>163</v>
      </c>
    </row>
    <row r="60" spans="2:9">
      <c r="B60" s="74" t="s">
        <v>161</v>
      </c>
    </row>
  </sheetData>
  <sheetProtection selectLockedCells="1"/>
  <mergeCells count="80">
    <mergeCell ref="G37:H37"/>
    <mergeCell ref="B37:F37"/>
    <mergeCell ref="B57:G57"/>
    <mergeCell ref="B55:C55"/>
    <mergeCell ref="D55:G55"/>
    <mergeCell ref="B56:G56"/>
    <mergeCell ref="B52:C52"/>
    <mergeCell ref="D52:G52"/>
    <mergeCell ref="B53:C53"/>
    <mergeCell ref="D53:G53"/>
    <mergeCell ref="B54:C54"/>
    <mergeCell ref="D54:G54"/>
    <mergeCell ref="B46:C46"/>
    <mergeCell ref="D46:G46"/>
    <mergeCell ref="B47:C47"/>
    <mergeCell ref="D47:G47"/>
    <mergeCell ref="B48:G48"/>
    <mergeCell ref="B51:C51"/>
    <mergeCell ref="D51:G51"/>
    <mergeCell ref="H23:H27"/>
    <mergeCell ref="B40:F40"/>
    <mergeCell ref="B41:F41"/>
    <mergeCell ref="B44:C44"/>
    <mergeCell ref="D44:G44"/>
    <mergeCell ref="B45:C45"/>
    <mergeCell ref="D45:G45"/>
    <mergeCell ref="B28:C28"/>
    <mergeCell ref="F23:F27"/>
    <mergeCell ref="G23:G27"/>
    <mergeCell ref="B38:C38"/>
    <mergeCell ref="D38:E38"/>
    <mergeCell ref="B35:C35"/>
    <mergeCell ref="H8:H10"/>
    <mergeCell ref="H11:H14"/>
    <mergeCell ref="H15:H18"/>
    <mergeCell ref="D15:D18"/>
    <mergeCell ref="E15:E18"/>
    <mergeCell ref="F15:F18"/>
    <mergeCell ref="G15:G18"/>
    <mergeCell ref="D8:D10"/>
    <mergeCell ref="E8:E10"/>
    <mergeCell ref="F8:F10"/>
    <mergeCell ref="G35:H35"/>
    <mergeCell ref="G36:H36"/>
    <mergeCell ref="H19:H22"/>
    <mergeCell ref="E11:E14"/>
    <mergeCell ref="F11:F14"/>
    <mergeCell ref="D28:G28"/>
    <mergeCell ref="G31:H31"/>
    <mergeCell ref="G32:H32"/>
    <mergeCell ref="G33:H33"/>
    <mergeCell ref="G34:H34"/>
    <mergeCell ref="D6:H6"/>
    <mergeCell ref="B6:C6"/>
    <mergeCell ref="B15:B18"/>
    <mergeCell ref="B19:B22"/>
    <mergeCell ref="B23:B27"/>
    <mergeCell ref="D19:D22"/>
    <mergeCell ref="E19:E22"/>
    <mergeCell ref="F19:F22"/>
    <mergeCell ref="G19:G22"/>
    <mergeCell ref="D23:D27"/>
    <mergeCell ref="B8:B10"/>
    <mergeCell ref="E23:E27"/>
    <mergeCell ref="G8:G10"/>
    <mergeCell ref="D11:D14"/>
    <mergeCell ref="G11:G14"/>
    <mergeCell ref="B11:B14"/>
    <mergeCell ref="B29:C29"/>
    <mergeCell ref="B31:C31"/>
    <mergeCell ref="D31:E31"/>
    <mergeCell ref="B33:C33"/>
    <mergeCell ref="D33:E33"/>
    <mergeCell ref="B32:C32"/>
    <mergeCell ref="D32:E32"/>
    <mergeCell ref="B34:C34"/>
    <mergeCell ref="D34:E34"/>
    <mergeCell ref="D35:E35"/>
    <mergeCell ref="B36:C36"/>
    <mergeCell ref="D36:E36"/>
  </mergeCells>
  <phoneticPr fontId="1" type="noConversion"/>
  <hyperlinks>
    <hyperlink ref="D31:E31" r:id="rId1" display="https://www.sw.or.kr/site/sw/ex/board/List.do?cbIdx=304" xr:uid="{C1DE0F70-3E51-40BC-A9F9-A2D85A17B4A1}"/>
    <hyperlink ref="B60" r:id="rId2" display="*SW기술자 평균임금은 매년 업데이트 되므로 협회 게시물을 참조 바랍니다. (바로가기)" xr:uid="{406D0819-ECD0-473A-B6B8-B92CF210E7A1}"/>
  </hyperlinks>
  <pageMargins left="0.19685039370078741" right="0.19685039370078741" top="0.74803149606299213" bottom="0.74803149606299213" header="0.31496062992125984" footer="0.31496062992125984"/>
  <pageSetup paperSize="9" scale="75" orientation="portrait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91588-C747-4FDC-A25E-AC31A30EBBC2}">
  <dimension ref="B1:H64"/>
  <sheetViews>
    <sheetView showGridLines="0" topLeftCell="A33" zoomScale="90" zoomScaleNormal="90" workbookViewId="0">
      <selection activeCell="J51" sqref="J51"/>
    </sheetView>
  </sheetViews>
  <sheetFormatPr defaultRowHeight="13.5"/>
  <cols>
    <col min="1" max="1" width="2" customWidth="1"/>
    <col min="2" max="2" width="11.625" customWidth="1"/>
    <col min="3" max="3" width="22.25" customWidth="1"/>
    <col min="4" max="4" width="17.625" customWidth="1"/>
    <col min="5" max="5" width="13.375" customWidth="1"/>
    <col min="6" max="6" width="14.25" customWidth="1"/>
    <col min="7" max="7" width="13.625" customWidth="1"/>
    <col min="8" max="8" width="17.625" customWidth="1"/>
  </cols>
  <sheetData>
    <row r="1" spans="2:8" ht="26.25" customHeight="1">
      <c r="B1" s="8" t="s">
        <v>144</v>
      </c>
      <c r="C1" s="9"/>
      <c r="D1" s="9"/>
      <c r="E1" s="9"/>
      <c r="F1" s="9"/>
      <c r="G1" s="9"/>
      <c r="H1" s="14"/>
    </row>
    <row r="2" spans="2:8" ht="6.75" customHeight="1">
      <c r="B2" s="4"/>
      <c r="H2" s="3"/>
    </row>
    <row r="3" spans="2:8" ht="16.5">
      <c r="B3" s="56" t="s">
        <v>155</v>
      </c>
      <c r="H3" s="3"/>
    </row>
    <row r="4" spans="2:8" ht="16.5">
      <c r="B4" s="57"/>
      <c r="C4" s="58"/>
      <c r="D4" s="59"/>
      <c r="E4" s="59"/>
      <c r="F4" s="59"/>
      <c r="G4" s="59"/>
      <c r="H4" s="23"/>
    </row>
    <row r="5" spans="2:8" ht="16.5">
      <c r="B5" s="60" t="s">
        <v>145</v>
      </c>
      <c r="H5" s="3"/>
    </row>
    <row r="6" spans="2:8" ht="16.5" customHeight="1">
      <c r="B6" s="130" t="s">
        <v>136</v>
      </c>
      <c r="C6" s="131"/>
      <c r="D6" s="131" t="s">
        <v>105</v>
      </c>
      <c r="E6" s="131"/>
      <c r="F6" s="131"/>
      <c r="G6" s="131"/>
      <c r="H6" s="144"/>
    </row>
    <row r="7" spans="2:8" ht="32.25" customHeight="1">
      <c r="B7" s="61" t="s">
        <v>5</v>
      </c>
      <c r="C7" s="62" t="s">
        <v>6</v>
      </c>
      <c r="D7" s="63" t="s">
        <v>112</v>
      </c>
      <c r="E7" s="62" t="s">
        <v>128</v>
      </c>
      <c r="F7" s="64" t="s">
        <v>126</v>
      </c>
      <c r="G7" s="62" t="s">
        <v>127</v>
      </c>
      <c r="H7" s="65" t="s">
        <v>129</v>
      </c>
    </row>
    <row r="8" spans="2:8" ht="16.5" customHeight="1">
      <c r="B8" s="138" t="s">
        <v>7</v>
      </c>
      <c r="C8" s="66" t="s">
        <v>146</v>
      </c>
      <c r="D8" s="90" t="s">
        <v>113</v>
      </c>
      <c r="E8" s="141">
        <v>3</v>
      </c>
      <c r="F8" s="141">
        <v>5</v>
      </c>
      <c r="G8" s="96">
        <v>0.5</v>
      </c>
      <c r="H8" s="135">
        <f>E8*F8*G8</f>
        <v>7.5</v>
      </c>
    </row>
    <row r="9" spans="2:8" ht="16.5" customHeight="1">
      <c r="B9" s="139"/>
      <c r="C9" s="66" t="s">
        <v>147</v>
      </c>
      <c r="D9" s="91"/>
      <c r="E9" s="142"/>
      <c r="F9" s="142"/>
      <c r="G9" s="97"/>
      <c r="H9" s="136"/>
    </row>
    <row r="10" spans="2:8" ht="16.5" customHeight="1">
      <c r="B10" s="139"/>
      <c r="C10" s="66" t="s">
        <v>8</v>
      </c>
      <c r="D10" s="91"/>
      <c r="E10" s="142"/>
      <c r="F10" s="142"/>
      <c r="G10" s="97"/>
      <c r="H10" s="136"/>
    </row>
    <row r="11" spans="2:8" ht="16.5" customHeight="1">
      <c r="B11" s="139"/>
      <c r="C11" s="47" t="s">
        <v>9</v>
      </c>
      <c r="D11" s="91"/>
      <c r="E11" s="142"/>
      <c r="F11" s="142"/>
      <c r="G11" s="97"/>
      <c r="H11" s="136"/>
    </row>
    <row r="12" spans="2:8" ht="16.5" customHeight="1">
      <c r="B12" s="140"/>
      <c r="C12" s="47" t="s">
        <v>148</v>
      </c>
      <c r="D12" s="92"/>
      <c r="E12" s="143"/>
      <c r="F12" s="143"/>
      <c r="G12" s="98"/>
      <c r="H12" s="137"/>
    </row>
    <row r="13" spans="2:8" ht="16.5" customHeight="1">
      <c r="B13" s="138" t="s">
        <v>10</v>
      </c>
      <c r="C13" s="47" t="s">
        <v>11</v>
      </c>
      <c r="D13" s="90" t="s">
        <v>115</v>
      </c>
      <c r="E13" s="141">
        <v>3</v>
      </c>
      <c r="F13" s="141">
        <v>5</v>
      </c>
      <c r="G13" s="96">
        <v>0.1</v>
      </c>
      <c r="H13" s="135">
        <f>E13*F13*G13</f>
        <v>1.5</v>
      </c>
    </row>
    <row r="14" spans="2:8" ht="16.5">
      <c r="B14" s="139"/>
      <c r="C14" s="47" t="s">
        <v>12</v>
      </c>
      <c r="D14" s="91"/>
      <c r="E14" s="142"/>
      <c r="F14" s="142"/>
      <c r="G14" s="97"/>
      <c r="H14" s="136"/>
    </row>
    <row r="15" spans="2:8" ht="16.5">
      <c r="B15" s="140"/>
      <c r="C15" s="47" t="s">
        <v>13</v>
      </c>
      <c r="D15" s="92"/>
      <c r="E15" s="143"/>
      <c r="F15" s="143"/>
      <c r="G15" s="98"/>
      <c r="H15" s="137"/>
    </row>
    <row r="16" spans="2:8" ht="16.5" customHeight="1">
      <c r="B16" s="138" t="s">
        <v>16</v>
      </c>
      <c r="C16" s="47" t="s">
        <v>14</v>
      </c>
      <c r="D16" s="90" t="s">
        <v>117</v>
      </c>
      <c r="E16" s="141">
        <v>3</v>
      </c>
      <c r="F16" s="141">
        <v>5</v>
      </c>
      <c r="G16" s="96">
        <v>0.5</v>
      </c>
      <c r="H16" s="135">
        <f>E16*F16*G16</f>
        <v>7.5</v>
      </c>
    </row>
    <row r="17" spans="2:8" ht="16.5" customHeight="1">
      <c r="B17" s="139"/>
      <c r="C17" s="47" t="s">
        <v>15</v>
      </c>
      <c r="D17" s="91"/>
      <c r="E17" s="142"/>
      <c r="F17" s="142"/>
      <c r="G17" s="97"/>
      <c r="H17" s="136"/>
    </row>
    <row r="18" spans="2:8" ht="16.5" customHeight="1">
      <c r="B18" s="139"/>
      <c r="C18" s="47" t="s">
        <v>19</v>
      </c>
      <c r="D18" s="91"/>
      <c r="E18" s="142"/>
      <c r="F18" s="142"/>
      <c r="G18" s="97"/>
      <c r="H18" s="136"/>
    </row>
    <row r="19" spans="2:8" ht="16.5" customHeight="1">
      <c r="B19" s="139"/>
      <c r="C19" s="47" t="s">
        <v>149</v>
      </c>
      <c r="D19" s="91"/>
      <c r="E19" s="142"/>
      <c r="F19" s="142"/>
      <c r="G19" s="97"/>
      <c r="H19" s="136"/>
    </row>
    <row r="20" spans="2:8" ht="16.5" customHeight="1">
      <c r="B20" s="139"/>
      <c r="C20" s="47" t="s">
        <v>17</v>
      </c>
      <c r="D20" s="91"/>
      <c r="E20" s="142"/>
      <c r="F20" s="142"/>
      <c r="G20" s="97"/>
      <c r="H20" s="136"/>
    </row>
    <row r="21" spans="2:8" ht="16.5" customHeight="1">
      <c r="B21" s="140"/>
      <c r="C21" s="47" t="s">
        <v>18</v>
      </c>
      <c r="D21" s="92"/>
      <c r="E21" s="143"/>
      <c r="F21" s="143"/>
      <c r="G21" s="98"/>
      <c r="H21" s="137"/>
    </row>
    <row r="22" spans="2:8" ht="16.5" customHeight="1">
      <c r="B22" s="138" t="s">
        <v>20</v>
      </c>
      <c r="C22" s="47" t="s">
        <v>150</v>
      </c>
      <c r="D22" s="90" t="s">
        <v>119</v>
      </c>
      <c r="E22" s="141">
        <v>3</v>
      </c>
      <c r="F22" s="141">
        <v>5</v>
      </c>
      <c r="G22" s="96">
        <v>0.3</v>
      </c>
      <c r="H22" s="135">
        <f>E22*F22*G22</f>
        <v>4.5</v>
      </c>
    </row>
    <row r="23" spans="2:8" ht="16.5" customHeight="1">
      <c r="B23" s="139"/>
      <c r="C23" s="47" t="s">
        <v>21</v>
      </c>
      <c r="D23" s="91"/>
      <c r="E23" s="142"/>
      <c r="F23" s="142"/>
      <c r="G23" s="97"/>
      <c r="H23" s="136"/>
    </row>
    <row r="24" spans="2:8" ht="16.5" customHeight="1">
      <c r="B24" s="139"/>
      <c r="C24" s="66" t="s">
        <v>22</v>
      </c>
      <c r="D24" s="91"/>
      <c r="E24" s="142"/>
      <c r="F24" s="142"/>
      <c r="G24" s="97"/>
      <c r="H24" s="136"/>
    </row>
    <row r="25" spans="2:8" ht="16.5" customHeight="1">
      <c r="B25" s="139"/>
      <c r="C25" s="66" t="s">
        <v>23</v>
      </c>
      <c r="D25" s="91"/>
      <c r="E25" s="142"/>
      <c r="F25" s="142"/>
      <c r="G25" s="97"/>
      <c r="H25" s="136"/>
    </row>
    <row r="26" spans="2:8" ht="16.5" customHeight="1">
      <c r="B26" s="140"/>
      <c r="C26" s="47" t="s">
        <v>151</v>
      </c>
      <c r="D26" s="92"/>
      <c r="E26" s="143"/>
      <c r="F26" s="143"/>
      <c r="G26" s="98"/>
      <c r="H26" s="137"/>
    </row>
    <row r="27" spans="2:8" ht="16.5" customHeight="1">
      <c r="B27" s="138" t="s">
        <v>24</v>
      </c>
      <c r="C27" s="47" t="s">
        <v>152</v>
      </c>
      <c r="D27" s="90" t="s">
        <v>121</v>
      </c>
      <c r="E27" s="141">
        <v>3</v>
      </c>
      <c r="F27" s="141">
        <v>2</v>
      </c>
      <c r="G27" s="96">
        <v>0.5</v>
      </c>
      <c r="H27" s="135">
        <f>E27*F27*G27</f>
        <v>3</v>
      </c>
    </row>
    <row r="28" spans="2:8" ht="16.5" customHeight="1">
      <c r="B28" s="139"/>
      <c r="C28" s="66" t="s">
        <v>25</v>
      </c>
      <c r="D28" s="91"/>
      <c r="E28" s="142"/>
      <c r="F28" s="142"/>
      <c r="G28" s="97"/>
      <c r="H28" s="136"/>
    </row>
    <row r="29" spans="2:8" ht="16.5" customHeight="1">
      <c r="B29" s="139"/>
      <c r="C29" s="66" t="s">
        <v>153</v>
      </c>
      <c r="D29" s="91"/>
      <c r="E29" s="142"/>
      <c r="F29" s="142"/>
      <c r="G29" s="97"/>
      <c r="H29" s="136"/>
    </row>
    <row r="30" spans="2:8" ht="16.5" customHeight="1">
      <c r="B30" s="139"/>
      <c r="C30" s="47" t="s">
        <v>26</v>
      </c>
      <c r="D30" s="91"/>
      <c r="E30" s="142"/>
      <c r="F30" s="142"/>
      <c r="G30" s="97"/>
      <c r="H30" s="136"/>
    </row>
    <row r="31" spans="2:8" ht="16.5">
      <c r="B31" s="140"/>
      <c r="C31" s="47" t="s">
        <v>27</v>
      </c>
      <c r="D31" s="92"/>
      <c r="E31" s="143"/>
      <c r="F31" s="143"/>
      <c r="G31" s="98"/>
      <c r="H31" s="137"/>
    </row>
    <row r="32" spans="2:8" ht="16.5" customHeight="1">
      <c r="B32" s="75" t="s">
        <v>154</v>
      </c>
      <c r="C32" s="76"/>
      <c r="D32" s="104" t="s">
        <v>125</v>
      </c>
      <c r="E32" s="105"/>
      <c r="F32" s="105"/>
      <c r="G32" s="106"/>
      <c r="H32" s="16">
        <f>SUM(H8:H31)</f>
        <v>24</v>
      </c>
    </row>
    <row r="33" spans="2:8" ht="11.25" customHeight="1">
      <c r="B33" s="132"/>
      <c r="C33" s="133"/>
      <c r="D33" s="67"/>
      <c r="E33" s="67"/>
      <c r="F33" s="67"/>
      <c r="G33" s="67"/>
      <c r="H33" s="17"/>
    </row>
    <row r="34" spans="2:8" ht="16.5">
      <c r="B34" s="60" t="s">
        <v>1</v>
      </c>
      <c r="H34" s="3"/>
    </row>
    <row r="35" spans="2:8" ht="32.25" customHeight="1">
      <c r="B35" s="130" t="s">
        <v>2</v>
      </c>
      <c r="C35" s="131"/>
      <c r="D35" s="107" t="s">
        <v>130</v>
      </c>
      <c r="E35" s="107"/>
      <c r="F35" s="5" t="s">
        <v>3</v>
      </c>
      <c r="G35" s="108" t="s">
        <v>4</v>
      </c>
      <c r="H35" s="109"/>
    </row>
    <row r="36" spans="2:8" ht="16.5" customHeight="1">
      <c r="B36" s="110" t="s">
        <v>113</v>
      </c>
      <c r="C36" s="111"/>
      <c r="D36" s="129"/>
      <c r="E36" s="129"/>
      <c r="F36" s="6">
        <f>H8</f>
        <v>7.5</v>
      </c>
      <c r="G36" s="112">
        <f>D36*F36</f>
        <v>0</v>
      </c>
      <c r="H36" s="113"/>
    </row>
    <row r="37" spans="2:8" ht="16.5" customHeight="1">
      <c r="B37" s="110" t="s">
        <v>114</v>
      </c>
      <c r="C37" s="111"/>
      <c r="D37" s="129"/>
      <c r="E37" s="129"/>
      <c r="F37" s="6">
        <f>H13</f>
        <v>1.5</v>
      </c>
      <c r="G37" s="112">
        <f>D37*F37</f>
        <v>0</v>
      </c>
      <c r="H37" s="113"/>
    </row>
    <row r="38" spans="2:8" ht="16.5" customHeight="1">
      <c r="B38" s="110" t="s">
        <v>116</v>
      </c>
      <c r="C38" s="111"/>
      <c r="D38" s="129"/>
      <c r="E38" s="129"/>
      <c r="F38" s="6">
        <f>H16</f>
        <v>7.5</v>
      </c>
      <c r="G38" s="112">
        <f>D38*F38</f>
        <v>0</v>
      </c>
      <c r="H38" s="113"/>
    </row>
    <row r="39" spans="2:8" ht="16.5" customHeight="1">
      <c r="B39" s="110" t="s">
        <v>118</v>
      </c>
      <c r="C39" s="111"/>
      <c r="D39" s="129"/>
      <c r="E39" s="129"/>
      <c r="F39" s="6">
        <f>H22</f>
        <v>4.5</v>
      </c>
      <c r="G39" s="112">
        <f>D39*F39</f>
        <v>0</v>
      </c>
      <c r="H39" s="113"/>
    </row>
    <row r="40" spans="2:8" ht="16.5" customHeight="1">
      <c r="B40" s="110" t="s">
        <v>120</v>
      </c>
      <c r="C40" s="111"/>
      <c r="D40" s="129"/>
      <c r="E40" s="129"/>
      <c r="F40" s="6">
        <f>H27</f>
        <v>3</v>
      </c>
      <c r="G40" s="112">
        <f>D40*F40</f>
        <v>0</v>
      </c>
      <c r="H40" s="113"/>
    </row>
    <row r="41" spans="2:8" ht="16.5" customHeight="1">
      <c r="B41" s="114" t="s">
        <v>39</v>
      </c>
      <c r="C41" s="115"/>
      <c r="D41" s="115"/>
      <c r="E41" s="115"/>
      <c r="F41" s="116"/>
      <c r="G41" s="112">
        <f>SUM(G36:H40)</f>
        <v>0</v>
      </c>
      <c r="H41" s="113"/>
    </row>
    <row r="42" spans="2:8" ht="11.25" customHeight="1">
      <c r="B42" s="132"/>
      <c r="C42" s="133"/>
      <c r="D42" s="134"/>
      <c r="E42" s="134"/>
      <c r="F42" s="67"/>
      <c r="G42" s="67"/>
      <c r="H42" s="19"/>
    </row>
    <row r="43" spans="2:8" ht="16.5">
      <c r="B43" s="60" t="s">
        <v>29</v>
      </c>
      <c r="H43" s="3"/>
    </row>
    <row r="44" spans="2:8" ht="16.5">
      <c r="B44" s="75" t="s">
        <v>162</v>
      </c>
      <c r="C44" s="76"/>
      <c r="D44" s="76"/>
      <c r="E44" s="76"/>
      <c r="F44" s="76"/>
      <c r="G44" s="36">
        <v>1.5</v>
      </c>
      <c r="H44" s="18">
        <f>G41*G44</f>
        <v>0</v>
      </c>
    </row>
    <row r="45" spans="2:8" ht="16.5">
      <c r="B45" s="75" t="s">
        <v>28</v>
      </c>
      <c r="C45" s="76"/>
      <c r="D45" s="76"/>
      <c r="E45" s="76"/>
      <c r="F45" s="76"/>
      <c r="G45" s="36">
        <v>0.3</v>
      </c>
      <c r="H45" s="18">
        <f>(G41+H44)*G45</f>
        <v>0</v>
      </c>
    </row>
    <row r="46" spans="2:8" ht="16.5" customHeight="1">
      <c r="B46" s="68"/>
      <c r="C46" s="69"/>
      <c r="D46" s="69"/>
      <c r="E46" s="69"/>
      <c r="F46" s="69"/>
      <c r="G46" s="69"/>
      <c r="H46" s="26"/>
    </row>
    <row r="47" spans="2:8" ht="16.5">
      <c r="B47" s="60" t="s">
        <v>30</v>
      </c>
      <c r="H47" s="3"/>
    </row>
    <row r="48" spans="2:8" ht="32.25" customHeight="1">
      <c r="B48" s="130" t="s">
        <v>2</v>
      </c>
      <c r="C48" s="131"/>
      <c r="D48" s="131" t="s">
        <v>31</v>
      </c>
      <c r="E48" s="131"/>
      <c r="F48" s="131"/>
      <c r="G48" s="131"/>
      <c r="H48" s="35" t="s">
        <v>4</v>
      </c>
    </row>
    <row r="49" spans="2:8" ht="16.5" customHeight="1">
      <c r="B49" s="82"/>
      <c r="C49" s="83"/>
      <c r="D49" s="84"/>
      <c r="E49" s="84"/>
      <c r="F49" s="84"/>
      <c r="G49" s="84"/>
      <c r="H49" s="18"/>
    </row>
    <row r="50" spans="2:8" ht="16.5" customHeight="1">
      <c r="B50" s="82"/>
      <c r="C50" s="83"/>
      <c r="D50" s="84"/>
      <c r="E50" s="84"/>
      <c r="F50" s="84"/>
      <c r="G50" s="84"/>
      <c r="H50" s="18"/>
    </row>
    <row r="51" spans="2:8" ht="16.5" customHeight="1">
      <c r="B51" s="82"/>
      <c r="C51" s="83"/>
      <c r="D51" s="84"/>
      <c r="E51" s="84"/>
      <c r="F51" s="84"/>
      <c r="G51" s="84"/>
      <c r="H51" s="18"/>
    </row>
    <row r="52" spans="2:8" ht="16.5" customHeight="1">
      <c r="B52" s="75" t="s">
        <v>39</v>
      </c>
      <c r="C52" s="76"/>
      <c r="D52" s="76"/>
      <c r="E52" s="76"/>
      <c r="F52" s="76"/>
      <c r="G52" s="76"/>
      <c r="H52" s="18">
        <f>SUM(H49:H51)</f>
        <v>0</v>
      </c>
    </row>
    <row r="53" spans="2:8" ht="16.5" customHeight="1">
      <c r="B53" s="68"/>
      <c r="C53" s="69"/>
      <c r="D53" s="69"/>
      <c r="E53" s="69"/>
      <c r="F53" s="69"/>
      <c r="G53" s="69"/>
      <c r="H53" s="26"/>
    </row>
    <row r="54" spans="2:8" ht="16.5">
      <c r="B54" s="60" t="s">
        <v>32</v>
      </c>
      <c r="H54" s="3"/>
    </row>
    <row r="55" spans="2:8" ht="32.25" customHeight="1">
      <c r="B55" s="130" t="s">
        <v>2</v>
      </c>
      <c r="C55" s="131"/>
      <c r="D55" s="131" t="s">
        <v>31</v>
      </c>
      <c r="E55" s="131"/>
      <c r="F55" s="131"/>
      <c r="G55" s="131"/>
      <c r="H55" s="35" t="s">
        <v>4</v>
      </c>
    </row>
    <row r="56" spans="2:8" ht="20.100000000000001" customHeight="1">
      <c r="B56" s="82" t="s">
        <v>33</v>
      </c>
      <c r="C56" s="83"/>
      <c r="D56" s="129" t="s">
        <v>38</v>
      </c>
      <c r="E56" s="129"/>
      <c r="F56" s="129"/>
      <c r="G56" s="129"/>
      <c r="H56" s="37">
        <f>G41</f>
        <v>0</v>
      </c>
    </row>
    <row r="57" spans="2:8" ht="20.100000000000001" customHeight="1">
      <c r="B57" s="82" t="s">
        <v>34</v>
      </c>
      <c r="C57" s="83"/>
      <c r="D57" s="129" t="str">
        <f>"직접인건비의 "&amp;G44*100&amp;"%"</f>
        <v>직접인건비의 150%</v>
      </c>
      <c r="E57" s="129"/>
      <c r="F57" s="129"/>
      <c r="G57" s="129"/>
      <c r="H57" s="37">
        <f>H44</f>
        <v>0</v>
      </c>
    </row>
    <row r="58" spans="2:8" ht="20.100000000000001" customHeight="1">
      <c r="B58" s="82" t="s">
        <v>35</v>
      </c>
      <c r="C58" s="83"/>
      <c r="D58" s="129" t="str">
        <f>"(직접인건비 + 제경비)의 "&amp;G45*100&amp;"%"</f>
        <v>(직접인건비 + 제경비)의 30%</v>
      </c>
      <c r="E58" s="129"/>
      <c r="F58" s="129"/>
      <c r="G58" s="129"/>
      <c r="H58" s="37">
        <f>H45</f>
        <v>0</v>
      </c>
    </row>
    <row r="59" spans="2:8" ht="20.100000000000001" customHeight="1">
      <c r="B59" s="82" t="s">
        <v>36</v>
      </c>
      <c r="C59" s="83"/>
      <c r="D59" s="129" t="s">
        <v>37</v>
      </c>
      <c r="E59" s="129"/>
      <c r="F59" s="129"/>
      <c r="G59" s="129"/>
      <c r="H59" s="37">
        <f>H52</f>
        <v>0</v>
      </c>
    </row>
    <row r="60" spans="2:8" ht="20.100000000000001" customHeight="1">
      <c r="B60" s="75" t="s">
        <v>40</v>
      </c>
      <c r="C60" s="76"/>
      <c r="D60" s="76"/>
      <c r="E60" s="76"/>
      <c r="F60" s="76"/>
      <c r="G60" s="76"/>
      <c r="H60" s="37">
        <f>SUM(H56:H59)</f>
        <v>0</v>
      </c>
    </row>
    <row r="61" spans="2:8" ht="20.100000000000001" customHeight="1">
      <c r="B61" s="75" t="s">
        <v>104</v>
      </c>
      <c r="C61" s="76"/>
      <c r="D61" s="76"/>
      <c r="E61" s="76"/>
      <c r="F61" s="76"/>
      <c r="G61" s="76"/>
      <c r="H61" s="37">
        <f>H60*1.1</f>
        <v>0</v>
      </c>
    </row>
    <row r="62" spans="2:8" ht="9.75" customHeight="1" thickBot="1">
      <c r="B62" s="10"/>
      <c r="C62" s="70"/>
      <c r="D62" s="71"/>
      <c r="E62" s="70"/>
      <c r="F62" s="71"/>
      <c r="G62" s="71"/>
      <c r="H62" s="72"/>
    </row>
    <row r="63" spans="2:8">
      <c r="B63" s="73" t="s">
        <v>163</v>
      </c>
    </row>
    <row r="64" spans="2:8">
      <c r="B64" s="74" t="s">
        <v>161</v>
      </c>
    </row>
  </sheetData>
  <sheetProtection selectLockedCells="1"/>
  <mergeCells count="80">
    <mergeCell ref="B6:C6"/>
    <mergeCell ref="D6:H6"/>
    <mergeCell ref="B8:B12"/>
    <mergeCell ref="D8:D12"/>
    <mergeCell ref="E8:E12"/>
    <mergeCell ref="F8:F12"/>
    <mergeCell ref="G8:G12"/>
    <mergeCell ref="H8:H12"/>
    <mergeCell ref="H16:H21"/>
    <mergeCell ref="B13:B15"/>
    <mergeCell ref="D13:D15"/>
    <mergeCell ref="E13:E15"/>
    <mergeCell ref="F13:F15"/>
    <mergeCell ref="G13:G15"/>
    <mergeCell ref="H13:H15"/>
    <mergeCell ref="B16:B21"/>
    <mergeCell ref="D16:D21"/>
    <mergeCell ref="E16:E21"/>
    <mergeCell ref="F16:F21"/>
    <mergeCell ref="G16:G21"/>
    <mergeCell ref="H27:H31"/>
    <mergeCell ref="B22:B26"/>
    <mergeCell ref="D22:D26"/>
    <mergeCell ref="E22:E26"/>
    <mergeCell ref="F22:F26"/>
    <mergeCell ref="G22:G26"/>
    <mergeCell ref="H22:H26"/>
    <mergeCell ref="B27:B31"/>
    <mergeCell ref="D27:D31"/>
    <mergeCell ref="E27:E31"/>
    <mergeCell ref="F27:F31"/>
    <mergeCell ref="G27:G31"/>
    <mergeCell ref="B32:C32"/>
    <mergeCell ref="D32:G32"/>
    <mergeCell ref="B33:C33"/>
    <mergeCell ref="B35:C35"/>
    <mergeCell ref="D35:E35"/>
    <mergeCell ref="G35:H35"/>
    <mergeCell ref="B36:C36"/>
    <mergeCell ref="D36:E36"/>
    <mergeCell ref="G36:H36"/>
    <mergeCell ref="B37:C37"/>
    <mergeCell ref="D37:E37"/>
    <mergeCell ref="G37:H37"/>
    <mergeCell ref="B38:C38"/>
    <mergeCell ref="D38:E38"/>
    <mergeCell ref="G38:H38"/>
    <mergeCell ref="B39:C39"/>
    <mergeCell ref="D39:E39"/>
    <mergeCell ref="G39:H39"/>
    <mergeCell ref="B40:C40"/>
    <mergeCell ref="D40:E40"/>
    <mergeCell ref="G40:H40"/>
    <mergeCell ref="B42:C42"/>
    <mergeCell ref="D42:E42"/>
    <mergeCell ref="B41:F41"/>
    <mergeCell ref="G41:H41"/>
    <mergeCell ref="B55:C55"/>
    <mergeCell ref="D55:G55"/>
    <mergeCell ref="B44:F44"/>
    <mergeCell ref="B45:F45"/>
    <mergeCell ref="B48:C48"/>
    <mergeCell ref="D48:G48"/>
    <mergeCell ref="B49:C49"/>
    <mergeCell ref="D49:G49"/>
    <mergeCell ref="B50:C50"/>
    <mergeCell ref="D50:G50"/>
    <mergeCell ref="B51:C51"/>
    <mergeCell ref="D51:G51"/>
    <mergeCell ref="B52:G52"/>
    <mergeCell ref="B59:C59"/>
    <mergeCell ref="D59:G59"/>
    <mergeCell ref="B60:G60"/>
    <mergeCell ref="B61:G61"/>
    <mergeCell ref="B56:C56"/>
    <mergeCell ref="D56:G56"/>
    <mergeCell ref="B57:C57"/>
    <mergeCell ref="D57:G57"/>
    <mergeCell ref="B58:C58"/>
    <mergeCell ref="D58:G58"/>
  </mergeCells>
  <phoneticPr fontId="1" type="noConversion"/>
  <hyperlinks>
    <hyperlink ref="D35:E35" r:id="rId1" display="https://www.sw.or.kr/site/sw/ex/board/List.do?cbIdx=304" xr:uid="{C8FC6FC6-26B9-4C23-B89A-4A97E9055AF9}"/>
    <hyperlink ref="B64" r:id="rId2" display="*SW기술자 평균임금은 매년 업데이트 되므로 협회 게시물을 참조 바랍니다. (바로가기)" xr:uid="{ED4AC420-FBB7-4993-A49B-9469512CE202}"/>
  </hyperlinks>
  <pageMargins left="0.19685039370078741" right="0.19685039370078741" top="0.74803149606299213" bottom="0.74803149606299213" header="0.31496062992125984" footer="0.31496062992125984"/>
  <pageSetup paperSize="9" scale="75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정보전략계획(ISP)수립비</vt:lpstr>
      <vt:lpstr>정보전략계획 및 업무재설계(ISP-BPR)수립비</vt:lpstr>
      <vt:lpstr>전사적 아키텍처(EA-ITA)수립비</vt:lpstr>
      <vt:lpstr>정보시스템마스터플랜(ISMP)수립비</vt:lpstr>
      <vt:lpstr>정보보안 컨설팅수립비(수정)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김호겸</cp:lastModifiedBy>
  <cp:lastPrinted>2018-06-12T05:31:38Z</cp:lastPrinted>
  <dcterms:created xsi:type="dcterms:W3CDTF">2010-06-22T02:05:17Z</dcterms:created>
  <dcterms:modified xsi:type="dcterms:W3CDTF">2023-11-30T05:12:05Z</dcterms:modified>
</cp:coreProperties>
</file>