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ltium\Projects\12008 - Servo CAN Node\Manufacturing\"/>
    </mc:Choice>
  </mc:AlternateContent>
  <bookViews>
    <workbookView xWindow="-30" yWindow="75" windowWidth="15165" windowHeight="8820"/>
  </bookViews>
  <sheets>
    <sheet name="BOM Report" sheetId="1" r:id="rId1"/>
  </sheets>
  <calcPr calcId="152511"/>
</workbook>
</file>

<file path=xl/calcChain.xml><?xml version="1.0" encoding="utf-8"?>
<calcChain xmlns="http://schemas.openxmlformats.org/spreadsheetml/2006/main">
  <c r="N18" i="1" l="1"/>
  <c r="N17" i="1"/>
  <c r="N16" i="1"/>
  <c r="N15" i="1"/>
  <c r="N14" i="1"/>
  <c r="N13" i="1"/>
  <c r="N12" i="1"/>
  <c r="N11" i="1"/>
  <c r="N10" i="1"/>
  <c r="N9" i="1"/>
  <c r="N8" i="1"/>
  <c r="N7" i="1"/>
  <c r="N6" i="1"/>
  <c r="N4" i="1" l="1"/>
  <c r="N5" i="1"/>
  <c r="O19" i="1" l="1"/>
  <c r="O20" i="1" s="1"/>
  <c r="H19" i="1"/>
</calcChain>
</file>

<file path=xl/sharedStrings.xml><?xml version="1.0" encoding="utf-8"?>
<sst xmlns="http://schemas.openxmlformats.org/spreadsheetml/2006/main" count="153" uniqueCount="101">
  <si>
    <t>Production Quantity:</t>
  </si>
  <si>
    <t>Unit Cost</t>
  </si>
  <si>
    <t>Delta Supplier 1</t>
  </si>
  <si>
    <t>25</t>
  </si>
  <si>
    <t>Designator</t>
  </si>
  <si>
    <t>C3, C4, C5, C7, C8, C9</t>
  </si>
  <si>
    <t>C6</t>
  </si>
  <si>
    <t>J1, J2</t>
  </si>
  <si>
    <t>J3, J4</t>
  </si>
  <si>
    <t>J5, J6</t>
  </si>
  <si>
    <t>J7</t>
  </si>
  <si>
    <t>R2, R6, R8</t>
  </si>
  <si>
    <t>R3, R4</t>
  </si>
  <si>
    <t>R5</t>
  </si>
  <si>
    <t>R7</t>
  </si>
  <si>
    <t>U1</t>
  </si>
  <si>
    <t>U2</t>
  </si>
  <si>
    <t>U3</t>
  </si>
  <si>
    <t>U4</t>
  </si>
  <si>
    <t>R1</t>
  </si>
  <si>
    <t>Fitted</t>
  </si>
  <si>
    <t>Not Fitted</t>
  </si>
  <si>
    <t>Comment</t>
  </si>
  <si>
    <t>C1005X7R1H104K</t>
  </si>
  <si>
    <t>C1608X5R1A106M</t>
  </si>
  <si>
    <t>TSW-103-25-F-S-RA</t>
  </si>
  <si>
    <t>502386-0470</t>
  </si>
  <si>
    <t>502386-0370</t>
  </si>
  <si>
    <t>502386-0570</t>
  </si>
  <si>
    <t>ERJ-2RKF3300X</t>
  </si>
  <si>
    <t>ERJ-2RKF3301X</t>
  </si>
  <si>
    <t>ERJ-2RKF1002X</t>
  </si>
  <si>
    <t>PMR10EZPFU8L00</t>
  </si>
  <si>
    <t>SN65HVD1050DR</t>
  </si>
  <si>
    <t>INA219BIDCNT</t>
  </si>
  <si>
    <t>KC5032A10.0000CMGE00</t>
  </si>
  <si>
    <t>DSPIC33EV256GM102-I/MM</t>
  </si>
  <si>
    <t>ERJ-2RKF1200X</t>
  </si>
  <si>
    <t>Manufacturer Part Number 1</t>
  </si>
  <si>
    <t>C1005X7R1H104K050BB</t>
  </si>
  <si>
    <t>C1608X5R1A106M080AC</t>
  </si>
  <si>
    <t>5023860470</t>
  </si>
  <si>
    <t>5023860370</t>
  </si>
  <si>
    <t>5023860570</t>
  </si>
  <si>
    <t>Manufacturer 1</t>
  </si>
  <si>
    <t>TDK Corporation</t>
  </si>
  <si>
    <t>Samtec Inc</t>
  </si>
  <si>
    <t>Molex Inc</t>
  </si>
  <si>
    <t>Panasonic Electronic Components</t>
  </si>
  <si>
    <t>Rohm Semiconductor</t>
  </si>
  <si>
    <t>Texas Instruments</t>
  </si>
  <si>
    <t>AVX Corp/Kyocera Corp</t>
  </si>
  <si>
    <t>Microchip Technology</t>
  </si>
  <si>
    <t>Description</t>
  </si>
  <si>
    <t>CAP CER 0.1UF 50V 10% X7R 0402</t>
  </si>
  <si>
    <t>CAP CER 10UF 10V X5R 20% 0603</t>
  </si>
  <si>
    <t>CONN HEADER 3POS .100" R/A AU</t>
  </si>
  <si>
    <t>CLIK-Mate CONN RCPT 4POS 1.25MM R/A SMD</t>
  </si>
  <si>
    <t>CONN RCPT 3POS 1.25MM R/A SMD</t>
  </si>
  <si>
    <t>CLIK-Mate CONN RCPT 5POS 1.25MM R/A SMD</t>
  </si>
  <si>
    <t>RES 330 OHM 1/10W 1% 0402 SMD</t>
  </si>
  <si>
    <t>RES 3.30K OHM 1/10W 1% 0402 SMD</t>
  </si>
  <si>
    <t>RES 10.0K OHM 1/10W 1% 0402 SMD</t>
  </si>
  <si>
    <t>RES SMD 0.008 OHM 1% 1/2W 0805</t>
  </si>
  <si>
    <t>IC EMC CAN TRANSCEIVER 8-SOIC</t>
  </si>
  <si>
    <t>IC MONITOR PWR/CURR BID SOT-23-8</t>
  </si>
  <si>
    <t>OSCILLATOR XO 10.000MHZ CMOS SMD</t>
  </si>
  <si>
    <t>IC DSC 16BIT 16KB</t>
  </si>
  <si>
    <t>RES 120 OHM 1/10W 1% 0402 SMD</t>
  </si>
  <si>
    <t>Value</t>
  </si>
  <si>
    <t>0.1uF</t>
  </si>
  <si>
    <t>10uF</t>
  </si>
  <si>
    <t/>
  </si>
  <si>
    <t>330</t>
  </si>
  <si>
    <t>3.3k</t>
  </si>
  <si>
    <t>10k</t>
  </si>
  <si>
    <t>.008</t>
  </si>
  <si>
    <t>120</t>
  </si>
  <si>
    <t>Quantity</t>
  </si>
  <si>
    <t>Supplier 1</t>
  </si>
  <si>
    <t>Digi-Key</t>
  </si>
  <si>
    <t>Supplier Part Number 1</t>
  </si>
  <si>
    <t>445-5932-1-ND</t>
  </si>
  <si>
    <t>445-6853-1-ND</t>
  </si>
  <si>
    <t>TSW-103-25-F-SRA-ND</t>
  </si>
  <si>
    <t>WM4948CT-ND</t>
  </si>
  <si>
    <t>WM4947CT-ND</t>
  </si>
  <si>
    <t>WM4949CT-ND</t>
  </si>
  <si>
    <t>P330LCT-ND</t>
  </si>
  <si>
    <t>P3.30KLCT-ND</t>
  </si>
  <si>
    <t>P10.0KLCT-ND</t>
  </si>
  <si>
    <t>RHM.008AJCT-ND</t>
  </si>
  <si>
    <t>296-26335-1-ND</t>
  </si>
  <si>
    <t>296-27898-1-ND</t>
  </si>
  <si>
    <t>1253-1284-1-ND</t>
  </si>
  <si>
    <t>DSPIC33EV256GM102-I/MM-ND</t>
  </si>
  <si>
    <t>P120LCT-ND</t>
  </si>
  <si>
    <t>Supplier Unit Price 1</t>
  </si>
  <si>
    <t>Supplier Order Qty 1</t>
  </si>
  <si>
    <t>Supplier Stock 1</t>
  </si>
  <si>
    <t>Supplier Subtotal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</si>
</sst>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Border="1" applyAlignment="1"/>
    <xf numFmtId="0" fontId="0" fillId="0" borderId="0" xfId="0" applyAlignment="1">
      <alignment vertical="top"/>
    </xf>
    <xf numFmtId="0" fontId="4" fillId="0" borderId="0" xfId="0" applyFont="1" applyBorder="1" applyAlignment="1"/>
    <xf numFmtId="0" fontId="0" fillId="0" borderId="0" xfId="0" applyAlignment="1">
      <alignment horizontal="left" vertical="top"/>
    </xf>
    <xf numFmtId="0" fontId="0" fillId="0" borderId="0" xfId="0" applyBorder="1" applyAlignment="1">
      <alignment horizontal="left"/>
    </xf>
    <xf numFmtId="1" fontId="0" fillId="2" borderId="3" xfId="0" applyNumberFormat="1" applyFill="1" applyBorder="1" applyAlignment="1">
      <alignment vertical="top"/>
    </xf>
    <xf numFmtId="0" fontId="3" fillId="3" borderId="3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vertical="top"/>
    </xf>
    <xf numFmtId="0" fontId="0" fillId="0" borderId="0" xfId="0" applyBorder="1" applyAlignment="1">
      <alignment vertical="top"/>
    </xf>
    <xf numFmtId="44" fontId="0" fillId="2" borderId="3" xfId="1" applyFont="1" applyFill="1" applyBorder="1" applyAlignment="1">
      <alignment vertical="top"/>
    </xf>
    <xf numFmtId="0" fontId="5" fillId="0" borderId="5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1" fontId="0" fillId="2" borderId="3" xfId="0" applyNumberFormat="1" applyFill="1" applyBorder="1" applyAlignment="1">
      <alignment horizontal="left"/>
    </xf>
    <xf numFmtId="44" fontId="0" fillId="2" borderId="3" xfId="1" applyFont="1" applyFill="1" applyBorder="1" applyAlignment="1">
      <alignment horizontal="left"/>
    </xf>
    <xf numFmtId="0" fontId="5" fillId="0" borderId="0" xfId="0" applyFont="1" applyAlignment="1">
      <alignment horizontal="left"/>
    </xf>
    <xf numFmtId="164" fontId="5" fillId="0" borderId="5" xfId="0" applyNumberFormat="1" applyFont="1" applyBorder="1" applyAlignment="1">
      <alignment horizontal="left" wrapText="1"/>
    </xf>
    <xf numFmtId="164" fontId="5" fillId="0" borderId="6" xfId="0" applyNumberFormat="1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0" borderId="3" xfId="0" applyFont="1" applyBorder="1" applyAlignment="1">
      <alignment wrapText="1"/>
    </xf>
    <xf numFmtId="49" fontId="0" fillId="0" borderId="0" xfId="0" applyNumberFormat="1" applyBorder="1" applyAlignment="1">
      <alignment horizontal="left"/>
    </xf>
    <xf numFmtId="44" fontId="2" fillId="2" borderId="3" xfId="1" applyFont="1" applyFill="1" applyBorder="1" applyAlignment="1">
      <alignment vertical="top"/>
    </xf>
    <xf numFmtId="0" fontId="1" fillId="0" borderId="0" xfId="0" applyFont="1" applyAlignment="1">
      <alignment vertical="top"/>
    </xf>
    <xf numFmtId="49" fontId="0" fillId="0" borderId="3" xfId="0" quotePrefix="1" applyNumberFormat="1" applyBorder="1" applyAlignment="1">
      <alignment horizontal="left"/>
    </xf>
    <xf numFmtId="0" fontId="3" fillId="3" borderId="4" xfId="0" quotePrefix="1" applyFont="1" applyFill="1" applyBorder="1" applyAlignment="1">
      <alignment vertical="center" wrapText="1"/>
    </xf>
    <xf numFmtId="0" fontId="5" fillId="0" borderId="5" xfId="0" quotePrefix="1" applyFont="1" applyBorder="1" applyAlignment="1">
      <alignment horizontal="left" wrapText="1"/>
    </xf>
    <xf numFmtId="0" fontId="5" fillId="0" borderId="6" xfId="0" quotePrefix="1" applyFont="1" applyBorder="1" applyAlignment="1">
      <alignment horizontal="left" wrapText="1"/>
    </xf>
    <xf numFmtId="0" fontId="3" fillId="3" borderId="4" xfId="0" quotePrefix="1" applyFont="1" applyFill="1" applyBorder="1" applyAlignment="1">
      <alignment horizontal="left" vertical="center"/>
    </xf>
    <xf numFmtId="0" fontId="3" fillId="3" borderId="3" xfId="0" quotePrefix="1" applyFont="1" applyFill="1" applyBorder="1" applyAlignment="1">
      <alignment vertical="center"/>
    </xf>
    <xf numFmtId="0" fontId="3" fillId="3" borderId="4" xfId="0" quotePrefix="1" applyFont="1" applyFill="1" applyBorder="1" applyAlignment="1">
      <alignment vertical="center"/>
    </xf>
  </cellXfs>
  <cellStyles count="2">
    <cellStyle name="Currency" xfId="1" builtinId="4"/>
    <cellStyle name="Normal" xfId="0" builtinId="0"/>
  </cellStyles>
  <dxfs count="14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6"/>
  <sheetViews>
    <sheetView showGridLines="0" tabSelected="1" zoomScale="85" zoomScaleNormal="85" workbookViewId="0">
      <pane ySplit="3" topLeftCell="A4" activePane="bottomLeft" state="frozen"/>
      <selection activeCell="F1" sqref="F1"/>
      <selection pane="bottomLeft" activeCell="F9" sqref="F9"/>
    </sheetView>
  </sheetViews>
  <sheetFormatPr defaultRowHeight="12.75" x14ac:dyDescent="0.2"/>
  <cols>
    <col min="1" max="1" width="20.7109375" style="23" bestFit="1" customWidth="1"/>
    <col min="2" max="2" width="9.140625" style="2" bestFit="1" customWidth="1"/>
    <col min="3" max="3" width="25.28515625" style="2" bestFit="1" customWidth="1"/>
    <col min="4" max="4" width="27.85546875" style="2" bestFit="1" customWidth="1"/>
    <col min="5" max="5" width="30.28515625" style="2" bestFit="1" customWidth="1"/>
    <col min="6" max="6" width="43.42578125" style="2" bestFit="1" customWidth="1"/>
    <col min="7" max="7" width="6.85546875" style="2" bestFit="1" customWidth="1"/>
    <col min="8" max="8" width="9.42578125" style="11" bestFit="1" customWidth="1"/>
    <col min="9" max="9" width="10.5703125" style="2" bestFit="1" customWidth="1"/>
    <col min="10" max="10" width="28.5703125" style="2" bestFit="1" customWidth="1"/>
    <col min="11" max="11" width="20.42578125" style="2" bestFit="1" customWidth="1"/>
    <col min="12" max="12" width="20.28515625" style="2" bestFit="1" customWidth="1"/>
    <col min="13" max="13" width="16.5703125" style="2" bestFit="1" customWidth="1"/>
    <col min="14" max="14" width="16.140625" style="2" bestFit="1" customWidth="1"/>
    <col min="15" max="15" width="19.28515625" style="2" bestFit="1" customWidth="1"/>
    <col min="16" max="16384" width="9.140625" style="2"/>
  </cols>
  <sheetData>
    <row r="1" spans="1:15" ht="15.75" customHeight="1" x14ac:dyDescent="0.2">
      <c r="A1" s="24" t="s">
        <v>0</v>
      </c>
      <c r="B1" s="28" t="s">
        <v>3</v>
      </c>
      <c r="C1" s="25"/>
      <c r="D1" s="3"/>
      <c r="E1" s="3"/>
      <c r="F1" s="3"/>
      <c r="G1" s="3"/>
      <c r="H1" s="3"/>
      <c r="I1" s="1"/>
      <c r="J1" s="1"/>
      <c r="K1" s="1"/>
      <c r="L1" s="1"/>
      <c r="M1" s="1"/>
      <c r="N1" s="1"/>
      <c r="O1" s="1"/>
    </row>
    <row r="2" spans="1:15" ht="15.75" customHeight="1" x14ac:dyDescent="0.2">
      <c r="A2" s="21"/>
      <c r="B2" s="5"/>
      <c r="C2" s="5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s="8" customFormat="1" ht="19.5" customHeight="1" x14ac:dyDescent="0.2">
      <c r="A3" s="29" t="s">
        <v>4</v>
      </c>
      <c r="B3" s="29" t="s">
        <v>20</v>
      </c>
      <c r="C3" s="32" t="s">
        <v>22</v>
      </c>
      <c r="D3" s="33" t="s">
        <v>38</v>
      </c>
      <c r="E3" s="33" t="s">
        <v>44</v>
      </c>
      <c r="F3" s="34" t="s">
        <v>53</v>
      </c>
      <c r="G3" s="34" t="s">
        <v>69</v>
      </c>
      <c r="H3" s="33" t="s">
        <v>78</v>
      </c>
      <c r="I3" s="33" t="s">
        <v>79</v>
      </c>
      <c r="J3" s="33" t="s">
        <v>81</v>
      </c>
      <c r="K3" s="33" t="s">
        <v>97</v>
      </c>
      <c r="L3" s="33" t="s">
        <v>98</v>
      </c>
      <c r="M3" s="33" t="s">
        <v>99</v>
      </c>
      <c r="N3" s="7" t="s">
        <v>2</v>
      </c>
      <c r="O3" s="33" t="s">
        <v>100</v>
      </c>
    </row>
    <row r="4" spans="1:15" s="17" customFormat="1" ht="12.75" customHeight="1" x14ac:dyDescent="0.2">
      <c r="A4" s="30" t="s">
        <v>5</v>
      </c>
      <c r="B4" s="30" t="s">
        <v>20</v>
      </c>
      <c r="C4" s="30" t="s">
        <v>23</v>
      </c>
      <c r="D4" s="30" t="s">
        <v>39</v>
      </c>
      <c r="E4" s="30" t="s">
        <v>45</v>
      </c>
      <c r="F4" s="30" t="s">
        <v>54</v>
      </c>
      <c r="G4" s="30" t="s">
        <v>70</v>
      </c>
      <c r="H4" s="15">
        <v>6</v>
      </c>
      <c r="I4" s="30" t="s">
        <v>80</v>
      </c>
      <c r="J4" s="30" t="s">
        <v>82</v>
      </c>
      <c r="K4" s="18">
        <v>4.7500000000000001E-2</v>
      </c>
      <c r="L4" s="13">
        <v>150</v>
      </c>
      <c r="M4" s="13">
        <v>7974509</v>
      </c>
      <c r="N4" s="20">
        <f>M4-L4</f>
        <v>7974359</v>
      </c>
      <c r="O4" s="16">
        <v>7.125</v>
      </c>
    </row>
    <row r="5" spans="1:15" s="17" customFormat="1" ht="12.75" customHeight="1" x14ac:dyDescent="0.2">
      <c r="A5" s="31" t="s">
        <v>6</v>
      </c>
      <c r="B5" s="31" t="s">
        <v>20</v>
      </c>
      <c r="C5" s="31" t="s">
        <v>24</v>
      </c>
      <c r="D5" s="31" t="s">
        <v>40</v>
      </c>
      <c r="E5" s="31" t="s">
        <v>45</v>
      </c>
      <c r="F5" s="31" t="s">
        <v>55</v>
      </c>
      <c r="G5" s="31" t="s">
        <v>71</v>
      </c>
      <c r="H5" s="15">
        <v>1</v>
      </c>
      <c r="I5" s="31" t="s">
        <v>80</v>
      </c>
      <c r="J5" s="31" t="s">
        <v>83</v>
      </c>
      <c r="K5" s="19">
        <v>0.39300000000000002</v>
      </c>
      <c r="L5" s="14">
        <v>25</v>
      </c>
      <c r="M5" s="14">
        <v>1201382</v>
      </c>
      <c r="N5" s="20">
        <f t="shared" ref="N5" si="0">M5-L5</f>
        <v>1201357</v>
      </c>
      <c r="O5" s="16">
        <v>9.8249999999999993</v>
      </c>
    </row>
    <row r="6" spans="1:15" s="17" customFormat="1" ht="12.75" customHeight="1" x14ac:dyDescent="0.2">
      <c r="A6" s="30" t="s">
        <v>7</v>
      </c>
      <c r="B6" s="30" t="s">
        <v>20</v>
      </c>
      <c r="C6" s="30" t="s">
        <v>25</v>
      </c>
      <c r="D6" s="30" t="s">
        <v>25</v>
      </c>
      <c r="E6" s="30" t="s">
        <v>46</v>
      </c>
      <c r="F6" s="30" t="s">
        <v>56</v>
      </c>
      <c r="G6" s="30" t="s">
        <v>72</v>
      </c>
      <c r="H6" s="15">
        <v>2</v>
      </c>
      <c r="I6" s="30" t="s">
        <v>80</v>
      </c>
      <c r="J6" s="30" t="s">
        <v>84</v>
      </c>
      <c r="K6" s="18">
        <v>0.46</v>
      </c>
      <c r="L6" s="13">
        <v>50</v>
      </c>
      <c r="M6" s="13">
        <v>0</v>
      </c>
      <c r="N6" s="20">
        <f>M6-L6</f>
        <v>-50</v>
      </c>
      <c r="O6" s="16">
        <v>23</v>
      </c>
    </row>
    <row r="7" spans="1:15" s="17" customFormat="1" ht="12.75" customHeight="1" x14ac:dyDescent="0.2">
      <c r="A7" s="31" t="s">
        <v>8</v>
      </c>
      <c r="B7" s="31" t="s">
        <v>20</v>
      </c>
      <c r="C7" s="31" t="s">
        <v>26</v>
      </c>
      <c r="D7" s="31" t="s">
        <v>41</v>
      </c>
      <c r="E7" s="31" t="s">
        <v>47</v>
      </c>
      <c r="F7" s="31" t="s">
        <v>57</v>
      </c>
      <c r="G7" s="31" t="s">
        <v>72</v>
      </c>
      <c r="H7" s="15">
        <v>2</v>
      </c>
      <c r="I7" s="31" t="s">
        <v>80</v>
      </c>
      <c r="J7" s="31" t="s">
        <v>85</v>
      </c>
      <c r="K7" s="19">
        <v>0.96460000000000001</v>
      </c>
      <c r="L7" s="14">
        <v>50</v>
      </c>
      <c r="M7" s="14">
        <v>3060</v>
      </c>
      <c r="N7" s="20">
        <f t="shared" ref="N7" si="1">M7-L7</f>
        <v>3010</v>
      </c>
      <c r="O7" s="16">
        <v>48.23</v>
      </c>
    </row>
    <row r="8" spans="1:15" s="17" customFormat="1" ht="12.75" customHeight="1" x14ac:dyDescent="0.2">
      <c r="A8" s="30" t="s">
        <v>9</v>
      </c>
      <c r="B8" s="30" t="s">
        <v>20</v>
      </c>
      <c r="C8" s="30" t="s">
        <v>27</v>
      </c>
      <c r="D8" s="30" t="s">
        <v>42</v>
      </c>
      <c r="E8" s="30" t="s">
        <v>47</v>
      </c>
      <c r="F8" s="30" t="s">
        <v>58</v>
      </c>
      <c r="G8" s="30" t="s">
        <v>72</v>
      </c>
      <c r="H8" s="15">
        <v>2</v>
      </c>
      <c r="I8" s="30" t="s">
        <v>80</v>
      </c>
      <c r="J8" s="30" t="s">
        <v>86</v>
      </c>
      <c r="K8" s="18">
        <v>0.88139999999999996</v>
      </c>
      <c r="L8" s="13">
        <v>50</v>
      </c>
      <c r="M8" s="13">
        <v>1588</v>
      </c>
      <c r="N8" s="20">
        <f>M8-L8</f>
        <v>1538</v>
      </c>
      <c r="O8" s="16">
        <v>44.07</v>
      </c>
    </row>
    <row r="9" spans="1:15" s="17" customFormat="1" ht="12.75" customHeight="1" x14ac:dyDescent="0.2">
      <c r="A9" s="31" t="s">
        <v>10</v>
      </c>
      <c r="B9" s="31" t="s">
        <v>20</v>
      </c>
      <c r="C9" s="31" t="s">
        <v>28</v>
      </c>
      <c r="D9" s="31" t="s">
        <v>43</v>
      </c>
      <c r="E9" s="31" t="s">
        <v>47</v>
      </c>
      <c r="F9" s="31" t="s">
        <v>59</v>
      </c>
      <c r="G9" s="31" t="s">
        <v>72</v>
      </c>
      <c r="H9" s="15">
        <v>1</v>
      </c>
      <c r="I9" s="31" t="s">
        <v>80</v>
      </c>
      <c r="J9" s="31" t="s">
        <v>87</v>
      </c>
      <c r="K9" s="19">
        <v>1.1088</v>
      </c>
      <c r="L9" s="14">
        <v>25</v>
      </c>
      <c r="M9" s="14">
        <v>9764</v>
      </c>
      <c r="N9" s="20">
        <f t="shared" ref="N9" si="2">M9-L9</f>
        <v>9739</v>
      </c>
      <c r="O9" s="16">
        <v>27.72</v>
      </c>
    </row>
    <row r="10" spans="1:15" s="17" customFormat="1" ht="12.75" customHeight="1" x14ac:dyDescent="0.2">
      <c r="A10" s="30" t="s">
        <v>11</v>
      </c>
      <c r="B10" s="30" t="s">
        <v>20</v>
      </c>
      <c r="C10" s="30" t="s">
        <v>29</v>
      </c>
      <c r="D10" s="30" t="s">
        <v>29</v>
      </c>
      <c r="E10" s="30" t="s">
        <v>48</v>
      </c>
      <c r="F10" s="30" t="s">
        <v>60</v>
      </c>
      <c r="G10" s="30" t="s">
        <v>73</v>
      </c>
      <c r="H10" s="15">
        <v>3</v>
      </c>
      <c r="I10" s="30" t="s">
        <v>80</v>
      </c>
      <c r="J10" s="30" t="s">
        <v>88</v>
      </c>
      <c r="K10" s="18">
        <v>1.0999999999999999E-2</v>
      </c>
      <c r="L10" s="13">
        <v>100</v>
      </c>
      <c r="M10" s="13">
        <v>665642</v>
      </c>
      <c r="N10" s="20">
        <f>M10-L10</f>
        <v>665542</v>
      </c>
      <c r="O10" s="16">
        <v>1.1000000000000001</v>
      </c>
    </row>
    <row r="11" spans="1:15" s="17" customFormat="1" ht="12.75" customHeight="1" x14ac:dyDescent="0.2">
      <c r="A11" s="31" t="s">
        <v>12</v>
      </c>
      <c r="B11" s="31" t="s">
        <v>20</v>
      </c>
      <c r="C11" s="31" t="s">
        <v>30</v>
      </c>
      <c r="D11" s="31" t="s">
        <v>30</v>
      </c>
      <c r="E11" s="31" t="s">
        <v>48</v>
      </c>
      <c r="F11" s="31" t="s">
        <v>61</v>
      </c>
      <c r="G11" s="31" t="s">
        <v>74</v>
      </c>
      <c r="H11" s="15">
        <v>2</v>
      </c>
      <c r="I11" s="31" t="s">
        <v>80</v>
      </c>
      <c r="J11" s="31" t="s">
        <v>89</v>
      </c>
      <c r="K11" s="19">
        <v>1.4999999999999999E-2</v>
      </c>
      <c r="L11" s="14">
        <v>50</v>
      </c>
      <c r="M11" s="14">
        <v>391761</v>
      </c>
      <c r="N11" s="20">
        <f t="shared" ref="N11" si="3">M11-L11</f>
        <v>391711</v>
      </c>
      <c r="O11" s="16">
        <v>0.75</v>
      </c>
    </row>
    <row r="12" spans="1:15" s="17" customFormat="1" ht="12.75" customHeight="1" x14ac:dyDescent="0.2">
      <c r="A12" s="30" t="s">
        <v>13</v>
      </c>
      <c r="B12" s="30" t="s">
        <v>20</v>
      </c>
      <c r="C12" s="30" t="s">
        <v>31</v>
      </c>
      <c r="D12" s="30" t="s">
        <v>31</v>
      </c>
      <c r="E12" s="30" t="s">
        <v>48</v>
      </c>
      <c r="F12" s="30" t="s">
        <v>62</v>
      </c>
      <c r="G12" s="30" t="s">
        <v>75</v>
      </c>
      <c r="H12" s="15">
        <v>1</v>
      </c>
      <c r="I12" s="30" t="s">
        <v>80</v>
      </c>
      <c r="J12" s="30" t="s">
        <v>90</v>
      </c>
      <c r="K12" s="18">
        <v>1.4999999999999999E-2</v>
      </c>
      <c r="L12" s="13">
        <v>50</v>
      </c>
      <c r="M12" s="13">
        <v>13048611</v>
      </c>
      <c r="N12" s="20">
        <f>M12-L12</f>
        <v>13048561</v>
      </c>
      <c r="O12" s="16">
        <v>0.75</v>
      </c>
    </row>
    <row r="13" spans="1:15" s="17" customFormat="1" ht="12.75" customHeight="1" x14ac:dyDescent="0.2">
      <c r="A13" s="31" t="s">
        <v>14</v>
      </c>
      <c r="B13" s="31" t="s">
        <v>20</v>
      </c>
      <c r="C13" s="31" t="s">
        <v>32</v>
      </c>
      <c r="D13" s="31" t="s">
        <v>32</v>
      </c>
      <c r="E13" s="31" t="s">
        <v>49</v>
      </c>
      <c r="F13" s="31" t="s">
        <v>63</v>
      </c>
      <c r="G13" s="31" t="s">
        <v>76</v>
      </c>
      <c r="H13" s="15">
        <v>1</v>
      </c>
      <c r="I13" s="31" t="s">
        <v>80</v>
      </c>
      <c r="J13" s="31" t="s">
        <v>91</v>
      </c>
      <c r="K13" s="19">
        <v>0.4456</v>
      </c>
      <c r="L13" s="14">
        <v>25</v>
      </c>
      <c r="M13" s="14">
        <v>8069</v>
      </c>
      <c r="N13" s="20">
        <f t="shared" ref="N13" si="4">M13-L13</f>
        <v>8044</v>
      </c>
      <c r="O13" s="16">
        <v>11.14</v>
      </c>
    </row>
    <row r="14" spans="1:15" s="17" customFormat="1" ht="12.75" customHeight="1" x14ac:dyDescent="0.2">
      <c r="A14" s="30" t="s">
        <v>15</v>
      </c>
      <c r="B14" s="30" t="s">
        <v>20</v>
      </c>
      <c r="C14" s="30" t="s">
        <v>33</v>
      </c>
      <c r="D14" s="30" t="s">
        <v>33</v>
      </c>
      <c r="E14" s="30" t="s">
        <v>50</v>
      </c>
      <c r="F14" s="30" t="s">
        <v>64</v>
      </c>
      <c r="G14" s="30" t="s">
        <v>72</v>
      </c>
      <c r="H14" s="15">
        <v>1</v>
      </c>
      <c r="I14" s="30" t="s">
        <v>80</v>
      </c>
      <c r="J14" s="30" t="s">
        <v>92</v>
      </c>
      <c r="K14" s="18">
        <v>1.03</v>
      </c>
      <c r="L14" s="13">
        <v>25</v>
      </c>
      <c r="M14" s="13">
        <v>11992</v>
      </c>
      <c r="N14" s="20">
        <f>M14-L14</f>
        <v>11967</v>
      </c>
      <c r="O14" s="16">
        <v>25.75</v>
      </c>
    </row>
    <row r="15" spans="1:15" s="17" customFormat="1" ht="12.75" customHeight="1" x14ac:dyDescent="0.2">
      <c r="A15" s="31" t="s">
        <v>16</v>
      </c>
      <c r="B15" s="31" t="s">
        <v>20</v>
      </c>
      <c r="C15" s="31" t="s">
        <v>34</v>
      </c>
      <c r="D15" s="31" t="s">
        <v>34</v>
      </c>
      <c r="E15" s="31" t="s">
        <v>50</v>
      </c>
      <c r="F15" s="31" t="s">
        <v>65</v>
      </c>
      <c r="G15" s="31" t="s">
        <v>72</v>
      </c>
      <c r="H15" s="15">
        <v>1</v>
      </c>
      <c r="I15" s="31" t="s">
        <v>80</v>
      </c>
      <c r="J15" s="31" t="s">
        <v>93</v>
      </c>
      <c r="K15" s="19">
        <v>2.36</v>
      </c>
      <c r="L15" s="14">
        <v>25</v>
      </c>
      <c r="M15" s="14">
        <v>2367</v>
      </c>
      <c r="N15" s="20">
        <f t="shared" ref="N15" si="5">M15-L15</f>
        <v>2342</v>
      </c>
      <c r="O15" s="16">
        <v>59</v>
      </c>
    </row>
    <row r="16" spans="1:15" s="17" customFormat="1" ht="12.75" customHeight="1" x14ac:dyDescent="0.2">
      <c r="A16" s="30" t="s">
        <v>17</v>
      </c>
      <c r="B16" s="30" t="s">
        <v>20</v>
      </c>
      <c r="C16" s="30" t="s">
        <v>35</v>
      </c>
      <c r="D16" s="30" t="s">
        <v>35</v>
      </c>
      <c r="E16" s="30" t="s">
        <v>51</v>
      </c>
      <c r="F16" s="30" t="s">
        <v>66</v>
      </c>
      <c r="G16" s="30" t="s">
        <v>72</v>
      </c>
      <c r="H16" s="15">
        <v>1</v>
      </c>
      <c r="I16" s="30" t="s">
        <v>80</v>
      </c>
      <c r="J16" s="30" t="s">
        <v>94</v>
      </c>
      <c r="K16" s="18">
        <v>1.492</v>
      </c>
      <c r="L16" s="13">
        <v>25</v>
      </c>
      <c r="M16" s="13">
        <v>1323</v>
      </c>
      <c r="N16" s="20">
        <f>M16-L16</f>
        <v>1298</v>
      </c>
      <c r="O16" s="16">
        <v>37.299999999999997</v>
      </c>
    </row>
    <row r="17" spans="1:15" s="17" customFormat="1" ht="12.75" customHeight="1" x14ac:dyDescent="0.2">
      <c r="A17" s="31" t="s">
        <v>18</v>
      </c>
      <c r="B17" s="31" t="s">
        <v>20</v>
      </c>
      <c r="C17" s="31" t="s">
        <v>36</v>
      </c>
      <c r="D17" s="31" t="s">
        <v>36</v>
      </c>
      <c r="E17" s="31" t="s">
        <v>52</v>
      </c>
      <c r="F17" s="31" t="s">
        <v>67</v>
      </c>
      <c r="G17" s="31" t="s">
        <v>72</v>
      </c>
      <c r="H17" s="15">
        <v>1</v>
      </c>
      <c r="I17" s="31" t="s">
        <v>80</v>
      </c>
      <c r="J17" s="31" t="s">
        <v>95</v>
      </c>
      <c r="K17" s="19">
        <v>4.43</v>
      </c>
      <c r="L17" s="14">
        <v>25</v>
      </c>
      <c r="M17" s="14">
        <v>184</v>
      </c>
      <c r="N17" s="20">
        <f t="shared" ref="N17" si="6">M17-L17</f>
        <v>159</v>
      </c>
      <c r="O17" s="16">
        <v>110.75</v>
      </c>
    </row>
    <row r="18" spans="1:15" s="17" customFormat="1" ht="12.75" customHeight="1" x14ac:dyDescent="0.2">
      <c r="A18" s="30" t="s">
        <v>19</v>
      </c>
      <c r="B18" s="30" t="s">
        <v>21</v>
      </c>
      <c r="C18" s="30" t="s">
        <v>37</v>
      </c>
      <c r="D18" s="30" t="s">
        <v>37</v>
      </c>
      <c r="E18" s="30" t="s">
        <v>48</v>
      </c>
      <c r="F18" s="30" t="s">
        <v>68</v>
      </c>
      <c r="G18" s="30" t="s">
        <v>77</v>
      </c>
      <c r="H18" s="15">
        <v>0</v>
      </c>
      <c r="I18" s="30" t="s">
        <v>80</v>
      </c>
      <c r="J18" s="30" t="s">
        <v>96</v>
      </c>
      <c r="K18" s="18">
        <v>0.1</v>
      </c>
      <c r="L18" s="13">
        <v>1</v>
      </c>
      <c r="M18" s="13">
        <v>185622</v>
      </c>
      <c r="N18" s="20">
        <f>M18-L18</f>
        <v>185621</v>
      </c>
      <c r="O18" s="16">
        <v>0.1</v>
      </c>
    </row>
    <row r="19" spans="1:15" x14ac:dyDescent="0.2">
      <c r="A19" s="22"/>
      <c r="B19" s="9"/>
      <c r="C19" s="10"/>
      <c r="D19" s="10"/>
      <c r="E19" s="10"/>
      <c r="F19" s="10"/>
      <c r="H19" s="6">
        <f>SUM(H4:H18)</f>
        <v>25</v>
      </c>
      <c r="I19" s="10"/>
      <c r="J19" s="10"/>
      <c r="K19" s="10"/>
      <c r="L19" s="10"/>
      <c r="N19" s="10"/>
      <c r="O19" s="12">
        <f>SUM(O4:O18)</f>
        <v>406.61</v>
      </c>
    </row>
    <row r="20" spans="1:15" x14ac:dyDescent="0.2">
      <c r="B20" s="4"/>
      <c r="C20" s="4"/>
      <c r="H20" s="2"/>
      <c r="J20" s="11"/>
      <c r="N20" s="27" t="s">
        <v>1</v>
      </c>
      <c r="O20" s="26">
        <f>O19/B1</f>
        <v>16.264400000000002</v>
      </c>
    </row>
    <row r="21" spans="1:15" x14ac:dyDescent="0.2">
      <c r="B21" s="4"/>
      <c r="C21" s="4"/>
      <c r="H21" s="2"/>
      <c r="J21" s="11"/>
    </row>
    <row r="26" spans="1:15" x14ac:dyDescent="0.2">
      <c r="C26" s="11"/>
    </row>
  </sheetData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Report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Alex</dc:creator>
  <cp:lastModifiedBy>Alex</cp:lastModifiedBy>
  <cp:lastPrinted>2002-11-05T13:50:54Z</cp:lastPrinted>
  <dcterms:created xsi:type="dcterms:W3CDTF">2000-10-27T00:30:29Z</dcterms:created>
  <dcterms:modified xsi:type="dcterms:W3CDTF">2015-07-14T19:42:31Z</dcterms:modified>
</cp:coreProperties>
</file>