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Hz/ZR6Mydp7MFDPmss742jEPzQQ=="/>
    </ext>
  </extLst>
</workbook>
</file>

<file path=xl/sharedStrings.xml><?xml version="1.0" encoding="utf-8"?>
<sst xmlns="http://schemas.openxmlformats.org/spreadsheetml/2006/main" count="87" uniqueCount="72">
  <si>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</si>
  <si>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</si>
  <si>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</si>
  <si>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</si>
  <si>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</si>
  <si>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</si>
  <si>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</si>
  <si>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</si>
  <si>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</si>
  <si>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</si>
  <si>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</si>
  <si>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</si>
  <si>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</si>
  <si>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</si>
  <si>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</si>
  <si>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</si>
  <si>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administrador de la institución educativa</t>
  </si>
  <si>
    <t>Permitir el acceso al sistema como administrador</t>
  </si>
  <si>
    <t>Ingresar al sistema como administrador</t>
  </si>
  <si>
    <t>Admin-Institución Educativa</t>
  </si>
  <si>
    <t xml:space="preserve">Ingresar los datos solicitados en el formulario: usuario y contraseña del administrador. El usuario está constituido por la primera letra del primer y segundo nombre más apellido del administrador y la contraseña está constituida por un cadena de caracteres alfanuméricos seleccionados por el administrador </t>
  </si>
  <si>
    <t>Dennis</t>
  </si>
  <si>
    <t>Alta</t>
  </si>
  <si>
    <t>En proceso</t>
  </si>
  <si>
    <t>Se verifica mediante una prueba de unidad. Si el usuario se encuentra bloqueado nos mostrará un mensaje de error, si sus datos ingresados son incorrectos y finalmente si el usuario ingresa con sus credenciales correctas accede al sistema y podrá visualizar sus datos personales.</t>
  </si>
  <si>
    <t>Acceder al Sistema Administrador</t>
  </si>
  <si>
    <t>REQ002</t>
  </si>
  <si>
    <t>El programa debe permitir iniciar sesión como padre de familia</t>
  </si>
  <si>
    <t>Permitir el acceso al sistema como padre de familia</t>
  </si>
  <si>
    <t xml:space="preserve">Ingresar al sistema como padre de familia </t>
  </si>
  <si>
    <t>Padre Familia-Institución Educativa</t>
  </si>
  <si>
    <t>Ingresar los datos solicitados en el formulario: usuario y contraseña del padre de familia. El usuario está constituido por la primera letra del primer y segundo nombre más apellido del padre de familia y la contraseña está constituida por un cadena de caracteres alfanuméricos seleccionados por el padre de familia</t>
  </si>
  <si>
    <t>Patricia</t>
  </si>
  <si>
    <t>Acceder al Sistema Padre Familia</t>
  </si>
  <si>
    <t>REQ003</t>
  </si>
  <si>
    <t>El programa debe permitir iniciar sesión como estudiante</t>
  </si>
  <si>
    <t>Permitir el acceso al sistema como estudiante</t>
  </si>
  <si>
    <t xml:space="preserve">Ingresar al sistema como estudiante </t>
  </si>
  <si>
    <t>Estudiante-Instucion Educativa</t>
  </si>
  <si>
    <t xml:space="preserve">Ingresar los datos solicitados en el formulario: usuario y contraseña del estudiante. El usuario está constituido por la primera letra del primer y segundo nombre más apellido del estudiante y la contraseña está constituida por un cadena de caracteres alfanuméricos seleccionados por el administrador </t>
  </si>
  <si>
    <t>Karem</t>
  </si>
  <si>
    <t>Prueba Unitaria se verifica si el usuario se encuentra bloqueado nos mostrará un mensaje de error, si sus datos ingresados son incorrectos y finalmente si el usuario ingresa con sus credenciales correctas accede al sistema y podrá visualizar sus datos personales.</t>
  </si>
  <si>
    <t xml:space="preserve">Acceder al Sistema Estudiante </t>
  </si>
  <si>
    <t>REQ004</t>
  </si>
  <si>
    <t>El programa debe mostrar un reporte de la nómina de los estudiantes</t>
  </si>
  <si>
    <t>Presentar la nomina de los estudiantes</t>
  </si>
  <si>
    <t>Observar la nómina de los estudiantes</t>
  </si>
  <si>
    <t xml:space="preserve">Mostrar un reporte de la nómina de todos los estudiantes en donde se visualice sus datos: cédula, nombre, apellido, fecha de nacimiento, dirección, email, notas por materia. </t>
  </si>
  <si>
    <t>María José</t>
  </si>
  <si>
    <t>Prueba Unitaria de validación en la base de datos, si no conecta a la base de datos emitira  un mensaje "Error de Conexión a la Base de Datos" y  si ingresa mal el codigo de la aula  emitira un mensaje de  error "Error no existe la aula"</t>
  </si>
  <si>
    <t>Mostrar Nómina Estudiantes</t>
  </si>
  <si>
    <t>REQ005</t>
  </si>
  <si>
    <t>REQ006</t>
  </si>
  <si>
    <t>REQ007</t>
  </si>
  <si>
    <t>REQ008</t>
  </si>
  <si>
    <t>REQ009</t>
  </si>
  <si>
    <t>REQ010</t>
  </si>
  <si>
    <t>.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</si>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</sst>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5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/>
    <font>
      <b/>
      <i/>
      <sz val="11.0"/>
      <color rgb="FF9C6500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2" fontId="4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4" fillId="0" fontId="5" numFmtId="49" xfId="0" applyAlignment="1" applyBorder="1" applyFont="1" applyNumberFormat="1">
      <alignment horizontal="center" readingOrder="0" shrinkToFit="0" vertical="center" wrapText="1"/>
    </xf>
    <xf borderId="4" fillId="0" fontId="5" numFmtId="49" xfId="0" applyAlignment="1" applyBorder="1" applyFont="1" applyNumberFormat="1">
      <alignment horizontal="center" shrinkToFit="0" vertical="center" wrapText="1"/>
    </xf>
    <xf borderId="4" fillId="3" fontId="6" numFmtId="0" xfId="0" applyAlignment="1" applyBorder="1" applyFill="1" applyFont="1">
      <alignment horizontal="center" vertical="center"/>
    </xf>
    <xf borderId="4" fillId="0" fontId="5" numFmtId="164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4" fillId="3" fontId="6" numFmtId="164" xfId="0" applyAlignment="1" applyBorder="1" applyFont="1" applyNumberFormat="1">
      <alignment horizontal="center" vertical="center"/>
    </xf>
    <xf borderId="4" fillId="4" fontId="6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5" fillId="3" fontId="7" numFmtId="0" xfId="0" applyAlignment="1" applyBorder="1" applyFont="1">
      <alignment horizontal="left"/>
    </xf>
    <xf borderId="0" fillId="0" fontId="0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1" fillId="5" fontId="10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6" fillId="5" fontId="0" numFmtId="0" xfId="0" applyBorder="1" applyFont="1"/>
    <xf borderId="7" fillId="5" fontId="9" numFmtId="0" xfId="0" applyAlignment="1" applyBorder="1" applyFont="1">
      <alignment horizontal="left" shrinkToFit="0" vertical="center" wrapText="1"/>
    </xf>
    <xf borderId="7" fillId="5" fontId="1" numFmtId="0" xfId="0" applyBorder="1" applyFont="1"/>
    <xf borderId="7" fillId="5" fontId="0" numFmtId="0" xfId="0" applyBorder="1" applyFont="1"/>
    <xf borderId="8" fillId="5" fontId="0" numFmtId="0" xfId="0" applyBorder="1" applyFont="1"/>
    <xf borderId="9" fillId="5" fontId="0" numFmtId="0" xfId="0" applyBorder="1" applyFont="1"/>
    <xf borderId="4" fillId="6" fontId="11" numFmtId="0" xfId="0" applyAlignment="1" applyBorder="1" applyFill="1" applyFont="1">
      <alignment horizontal="center" vertical="center"/>
    </xf>
    <xf borderId="5" fillId="5" fontId="12" numFmtId="0" xfId="0" applyAlignment="1" applyBorder="1" applyFont="1">
      <alignment vertical="center"/>
    </xf>
    <xf borderId="1" fillId="6" fontId="11" numFmtId="0" xfId="0" applyAlignment="1" applyBorder="1" applyFont="1">
      <alignment horizontal="center" vertical="center"/>
    </xf>
    <xf borderId="5" fillId="5" fontId="0" numFmtId="0" xfId="0" applyBorder="1" applyFont="1"/>
    <xf borderId="10" fillId="5" fontId="0" numFmtId="0" xfId="0" applyBorder="1" applyFont="1"/>
    <xf borderId="4" fillId="4" fontId="13" numFmtId="0" xfId="0" applyAlignment="1" applyBorder="1" applyFont="1">
      <alignment horizontal="center" vertical="center"/>
    </xf>
    <xf borderId="5" fillId="5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vertical="center"/>
    </xf>
    <xf borderId="5" fillId="5" fontId="13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vertical="center"/>
    </xf>
    <xf borderId="11" fillId="7" fontId="11" numFmtId="0" xfId="0" applyAlignment="1" applyBorder="1" applyFill="1" applyFont="1">
      <alignment horizontal="center" vertical="center"/>
    </xf>
    <xf borderId="12" fillId="4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2" fillId="4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4" numFmtId="0" xfId="0" applyAlignment="1" applyBorder="1" applyFill="1" applyFont="1">
      <alignment horizontal="center" vertical="center"/>
    </xf>
    <xf borderId="22" fillId="2" fontId="13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11" numFmtId="0" xfId="0" applyAlignment="1" applyBorder="1" applyFont="1">
      <alignment horizontal="center" vertical="center"/>
    </xf>
    <xf borderId="28" fillId="5" fontId="0" numFmtId="0" xfId="0" applyBorder="1" applyFont="1"/>
    <xf borderId="29" fillId="5" fontId="0" numFmtId="0" xfId="0" applyBorder="1" applyFont="1"/>
    <xf borderId="30" fillId="5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4.0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8"/>
      <c r="I4" s="1"/>
      <c r="J4" s="1"/>
      <c r="K4" s="2"/>
      <c r="L4" s="3"/>
    </row>
    <row r="5" ht="60.0" customHeight="1">
      <c r="A5" s="4"/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7.75" customHeight="1">
      <c r="B6" s="10" t="s">
        <v>15</v>
      </c>
      <c r="C6" s="11" t="s">
        <v>16</v>
      </c>
      <c r="D6" s="10" t="s">
        <v>17</v>
      </c>
      <c r="E6" s="10" t="s">
        <v>18</v>
      </c>
      <c r="F6" s="11" t="s">
        <v>19</v>
      </c>
      <c r="G6" s="10" t="s">
        <v>20</v>
      </c>
      <c r="H6" s="11" t="s">
        <v>21</v>
      </c>
      <c r="I6" s="11">
        <v>2.0</v>
      </c>
      <c r="J6" s="12">
        <v>44384.0</v>
      </c>
      <c r="K6" s="10" t="s">
        <v>22</v>
      </c>
      <c r="L6" s="11" t="s">
        <v>23</v>
      </c>
      <c r="M6" s="13" t="s">
        <v>24</v>
      </c>
      <c r="N6" s="14"/>
      <c r="O6" s="11" t="s">
        <v>25</v>
      </c>
    </row>
    <row r="7" ht="101.25" customHeight="1">
      <c r="B7" s="10" t="s">
        <v>26</v>
      </c>
      <c r="C7" s="11" t="s">
        <v>27</v>
      </c>
      <c r="D7" s="11" t="s">
        <v>28</v>
      </c>
      <c r="E7" s="11" t="s">
        <v>29</v>
      </c>
      <c r="F7" s="11" t="s">
        <v>30</v>
      </c>
      <c r="G7" s="11" t="s">
        <v>31</v>
      </c>
      <c r="H7" s="11" t="s">
        <v>32</v>
      </c>
      <c r="I7" s="11">
        <v>2.0</v>
      </c>
      <c r="J7" s="12">
        <v>44384.0</v>
      </c>
      <c r="K7" s="10" t="s">
        <v>22</v>
      </c>
      <c r="L7" s="11" t="s">
        <v>23</v>
      </c>
      <c r="M7" s="13" t="s">
        <v>24</v>
      </c>
      <c r="N7" s="14"/>
      <c r="O7" s="11" t="s">
        <v>33</v>
      </c>
    </row>
    <row r="8" ht="96.0" customHeight="1">
      <c r="B8" s="10" t="s">
        <v>34</v>
      </c>
      <c r="C8" s="11" t="s">
        <v>35</v>
      </c>
      <c r="D8" s="11" t="s">
        <v>36</v>
      </c>
      <c r="E8" s="11" t="s">
        <v>37</v>
      </c>
      <c r="F8" s="11" t="s">
        <v>38</v>
      </c>
      <c r="G8" s="11" t="s">
        <v>39</v>
      </c>
      <c r="H8" s="11" t="s">
        <v>40</v>
      </c>
      <c r="I8" s="11">
        <v>2.0</v>
      </c>
      <c r="J8" s="12">
        <v>44384.0</v>
      </c>
      <c r="K8" s="10" t="s">
        <v>22</v>
      </c>
      <c r="L8" s="11" t="s">
        <v>23</v>
      </c>
      <c r="M8" s="13" t="s">
        <v>41</v>
      </c>
      <c r="N8" s="14"/>
      <c r="O8" s="11" t="s">
        <v>42</v>
      </c>
    </row>
    <row r="9" ht="75.75" customHeight="1">
      <c r="B9" s="11" t="s">
        <v>43</v>
      </c>
      <c r="C9" s="11" t="s">
        <v>44</v>
      </c>
      <c r="D9" s="11" t="s">
        <v>45</v>
      </c>
      <c r="E9" s="11" t="s">
        <v>46</v>
      </c>
      <c r="F9" s="11" t="s">
        <v>19</v>
      </c>
      <c r="G9" s="11" t="s">
        <v>47</v>
      </c>
      <c r="H9" s="11" t="s">
        <v>48</v>
      </c>
      <c r="I9" s="11">
        <v>2.0</v>
      </c>
      <c r="J9" s="12">
        <v>44384.0</v>
      </c>
      <c r="K9" s="10" t="s">
        <v>22</v>
      </c>
      <c r="L9" s="11" t="s">
        <v>23</v>
      </c>
      <c r="M9" s="13" t="s">
        <v>49</v>
      </c>
      <c r="N9" s="11"/>
      <c r="O9" s="11" t="s">
        <v>50</v>
      </c>
    </row>
    <row r="10" ht="57.75" customHeight="1">
      <c r="B10" s="10" t="s">
        <v>51</v>
      </c>
      <c r="C10" s="10"/>
      <c r="D10" s="10"/>
      <c r="E10" s="10"/>
      <c r="F10" s="15"/>
      <c r="G10" s="10"/>
      <c r="H10" s="10"/>
      <c r="I10" s="10"/>
      <c r="J10" s="16"/>
      <c r="K10" s="10"/>
      <c r="L10" s="10"/>
      <c r="M10" s="10"/>
      <c r="N10" s="10"/>
      <c r="O10" s="10"/>
    </row>
    <row r="11" ht="61.5" customHeight="1">
      <c r="B11" s="10" t="s">
        <v>52</v>
      </c>
      <c r="C11" s="10"/>
      <c r="D11" s="17"/>
      <c r="E11" s="10"/>
      <c r="F11" s="18"/>
      <c r="G11" s="10"/>
      <c r="H11" s="10"/>
      <c r="I11" s="10"/>
      <c r="J11" s="19"/>
      <c r="K11" s="10"/>
      <c r="L11" s="10"/>
      <c r="M11" s="10"/>
      <c r="N11" s="10"/>
      <c r="O11" s="10"/>
    </row>
    <row r="12" ht="70.5" customHeight="1">
      <c r="B12" s="10" t="s">
        <v>53</v>
      </c>
      <c r="C12" s="10"/>
      <c r="D12" s="20"/>
      <c r="E12" s="10"/>
      <c r="F12" s="18"/>
      <c r="G12" s="10"/>
      <c r="H12" s="10"/>
      <c r="I12" s="10"/>
      <c r="J12" s="19"/>
      <c r="K12" s="10"/>
      <c r="L12" s="10"/>
      <c r="M12" s="10"/>
      <c r="N12" s="10"/>
      <c r="O12" s="10"/>
    </row>
    <row r="13" ht="61.5" customHeight="1">
      <c r="B13" s="10" t="s">
        <v>54</v>
      </c>
      <c r="C13" s="10"/>
      <c r="D13" s="17"/>
      <c r="E13" s="10"/>
      <c r="F13" s="18"/>
      <c r="G13" s="10"/>
      <c r="H13" s="15"/>
      <c r="I13" s="10"/>
      <c r="J13" s="19"/>
      <c r="K13" s="10"/>
      <c r="L13" s="10"/>
      <c r="M13" s="10"/>
      <c r="N13" s="10"/>
      <c r="O13" s="10"/>
    </row>
    <row r="14" ht="58.5" customHeight="1">
      <c r="B14" s="10" t="s">
        <v>55</v>
      </c>
      <c r="C14" s="10"/>
      <c r="D14" s="10"/>
      <c r="E14" s="10"/>
      <c r="F14" s="21"/>
      <c r="G14" s="18"/>
      <c r="H14" s="15"/>
      <c r="I14" s="21"/>
      <c r="J14" s="19"/>
      <c r="K14" s="10"/>
      <c r="L14" s="10"/>
      <c r="M14" s="10"/>
      <c r="N14" s="21"/>
      <c r="O14" s="10"/>
    </row>
    <row r="15" ht="39.75" customHeight="1">
      <c r="B15" s="10" t="s">
        <v>56</v>
      </c>
      <c r="C15" s="10"/>
      <c r="D15" s="10"/>
      <c r="E15" s="10"/>
      <c r="F15" s="21"/>
      <c r="G15" s="18"/>
      <c r="H15" s="15"/>
      <c r="I15" s="21"/>
      <c r="J15" s="19"/>
      <c r="K15" s="10"/>
      <c r="L15" s="10"/>
      <c r="M15" s="10"/>
      <c r="N15" s="21"/>
      <c r="O15" s="10"/>
    </row>
    <row r="16" ht="39.75" customHeight="1">
      <c r="B16" s="22"/>
      <c r="C16" s="23"/>
      <c r="D16" s="23"/>
      <c r="F16" s="23"/>
      <c r="G16" s="23"/>
      <c r="H16" s="23"/>
      <c r="I16" s="24"/>
      <c r="J16" s="25"/>
      <c r="K16" s="24"/>
      <c r="L16" s="24"/>
      <c r="M16" s="23"/>
      <c r="N16" s="23"/>
      <c r="O16" s="23"/>
    </row>
    <row r="17" ht="39.75" customHeight="1">
      <c r="B17" s="22"/>
      <c r="C17" s="23"/>
      <c r="D17" s="23"/>
      <c r="E17" s="23"/>
      <c r="F17" s="23"/>
      <c r="G17" s="23"/>
      <c r="H17" s="23"/>
      <c r="I17" s="24"/>
      <c r="J17" s="25"/>
      <c r="K17" s="24"/>
      <c r="L17" s="24"/>
      <c r="M17" s="23"/>
      <c r="N17" s="26"/>
      <c r="O17" s="23"/>
    </row>
    <row r="18" ht="39.75" customHeight="1">
      <c r="B18" s="22"/>
      <c r="C18" s="23"/>
      <c r="D18" s="23"/>
      <c r="F18" s="23"/>
      <c r="G18" s="23"/>
      <c r="H18" s="23"/>
      <c r="I18" s="24"/>
      <c r="J18" s="25"/>
      <c r="K18" s="24"/>
      <c r="L18" s="24"/>
      <c r="M18" s="23"/>
      <c r="N18" s="23"/>
      <c r="O18" s="23"/>
    </row>
    <row r="19" ht="39.75" customHeight="1">
      <c r="B19" s="22"/>
      <c r="C19" s="23"/>
      <c r="D19" s="23"/>
      <c r="E19" s="23"/>
      <c r="F19" s="23"/>
      <c r="G19" s="23"/>
      <c r="H19" s="23"/>
      <c r="I19" s="24"/>
      <c r="J19" s="25"/>
      <c r="K19" s="24"/>
      <c r="L19" s="24"/>
      <c r="M19" s="26"/>
      <c r="N19" s="23"/>
      <c r="O19" s="23"/>
    </row>
    <row r="20" ht="39.75" customHeight="1">
      <c r="B20" s="22"/>
      <c r="C20" s="23"/>
      <c r="D20" s="23"/>
      <c r="E20" s="23"/>
      <c r="F20" s="23"/>
      <c r="G20" s="23"/>
      <c r="H20" s="23"/>
      <c r="I20" s="24"/>
      <c r="J20" s="25"/>
      <c r="K20" s="24"/>
      <c r="L20" s="24"/>
      <c r="M20" s="23" t="s">
        <v>57</v>
      </c>
      <c r="N20" s="23"/>
      <c r="O20" s="26"/>
    </row>
    <row r="21" ht="19.5" customHeight="1">
      <c r="B21" s="4"/>
      <c r="C21" s="4"/>
      <c r="D21" s="4"/>
      <c r="E21" s="4"/>
      <c r="F21" s="4"/>
      <c r="G21" s="4"/>
      <c r="H21" s="4"/>
      <c r="I21" s="3"/>
      <c r="J21" s="3"/>
      <c r="K21" s="27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H23" s="26"/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8"/>
      <c r="L25" s="3"/>
    </row>
    <row r="26" ht="19.5" customHeight="1">
      <c r="I26" s="1"/>
      <c r="J26" s="1"/>
      <c r="K26" s="28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58</v>
      </c>
      <c r="M30" s="8"/>
    </row>
    <row r="31" ht="19.5" customHeight="1">
      <c r="I31" s="1"/>
      <c r="J31" s="1"/>
      <c r="K31" s="2" t="s">
        <v>59</v>
      </c>
      <c r="L31" s="1" t="s">
        <v>23</v>
      </c>
      <c r="M31" s="8"/>
    </row>
    <row r="32" ht="19.5" customHeight="1">
      <c r="I32" s="1"/>
      <c r="J32" s="1"/>
      <c r="K32" s="2" t="s">
        <v>60</v>
      </c>
      <c r="L32" s="1" t="s">
        <v>61</v>
      </c>
      <c r="M32" s="8"/>
    </row>
    <row r="33" ht="19.5" customHeight="1">
      <c r="I33" s="1"/>
      <c r="J33" s="1"/>
      <c r="K33" s="2"/>
      <c r="L33" s="1" t="s">
        <v>62</v>
      </c>
      <c r="M33" s="8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27"/>
      <c r="L1000" s="3"/>
    </row>
    <row r="1001" ht="15.75" customHeight="1">
      <c r="I1001" s="3"/>
      <c r="J1001" s="3"/>
      <c r="K1001" s="27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9"/>
      <c r="D4" s="29"/>
      <c r="E4" s="29"/>
      <c r="F4" s="8"/>
    </row>
    <row r="5" hidden="1">
      <c r="C5" s="29"/>
      <c r="D5" s="29"/>
      <c r="E5" s="29"/>
      <c r="F5" s="8"/>
    </row>
    <row r="6" ht="39.75" customHeight="1">
      <c r="B6" s="30" t="s">
        <v>63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ht="9.75" customHeight="1">
      <c r="A7" s="4"/>
      <c r="B7" s="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  <c r="Q8" s="4"/>
    </row>
    <row r="9" ht="30.0" customHeight="1">
      <c r="B9" s="37"/>
      <c r="C9" s="38" t="s">
        <v>1</v>
      </c>
      <c r="D9" s="39"/>
      <c r="E9" s="40" t="s">
        <v>64</v>
      </c>
      <c r="F9" s="7"/>
      <c r="G9" s="39"/>
      <c r="H9" s="40" t="s">
        <v>11</v>
      </c>
      <c r="I9" s="7"/>
      <c r="J9" s="41"/>
      <c r="K9" s="41"/>
      <c r="L9" s="41"/>
      <c r="M9" s="41"/>
      <c r="N9" s="41"/>
      <c r="O9" s="41"/>
      <c r="P9" s="42"/>
      <c r="Q9" s="4"/>
    </row>
    <row r="10" ht="30.0" customHeight="1">
      <c r="B10" s="37"/>
      <c r="C10" s="43" t="s">
        <v>55</v>
      </c>
      <c r="D10" s="44"/>
      <c r="E10" s="45" t="str">
        <f>VLOOKUP(C10,'Formato descripción HU'!B6:O20,5,0)</f>
        <v/>
      </c>
      <c r="F10" s="7"/>
      <c r="G10" s="46"/>
      <c r="H10" s="45" t="str">
        <f>VLOOKUP(C10,'Formato descripción HU'!B6:O20,11,0)</f>
        <v/>
      </c>
      <c r="I10" s="7"/>
      <c r="J10" s="46"/>
      <c r="K10" s="41"/>
      <c r="L10" s="41"/>
      <c r="M10" s="41"/>
      <c r="N10" s="41"/>
      <c r="O10" s="41"/>
      <c r="P10" s="42"/>
      <c r="Q10" s="4"/>
    </row>
    <row r="11" ht="9.75" customHeight="1">
      <c r="A11" s="4"/>
      <c r="B11" s="37"/>
      <c r="C11" s="47"/>
      <c r="D11" s="44"/>
      <c r="E11" s="48"/>
      <c r="F11" s="48"/>
      <c r="G11" s="46"/>
      <c r="H11" s="48"/>
      <c r="I11" s="48"/>
      <c r="J11" s="46"/>
      <c r="K11" s="48"/>
      <c r="L11" s="48"/>
      <c r="M11" s="41"/>
      <c r="N11" s="48"/>
      <c r="O11" s="48"/>
      <c r="P11" s="4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7"/>
      <c r="C12" s="38" t="s">
        <v>65</v>
      </c>
      <c r="D12" s="44"/>
      <c r="E12" s="40" t="s">
        <v>10</v>
      </c>
      <c r="F12" s="7"/>
      <c r="G12" s="46"/>
      <c r="H12" s="40" t="s">
        <v>66</v>
      </c>
      <c r="I12" s="7"/>
      <c r="J12" s="46"/>
      <c r="K12" s="48"/>
      <c r="L12" s="48"/>
      <c r="M12" s="41"/>
      <c r="N12" s="48"/>
      <c r="O12" s="48"/>
      <c r="P12" s="4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7"/>
      <c r="C13" s="43" t="str">
        <f>VLOOKUP('Historia de Usuario'!C10,'Formato descripción HU'!B6:O20,8,0)</f>
        <v/>
      </c>
      <c r="D13" s="44"/>
      <c r="E13" s="45" t="str">
        <f>VLOOKUP(C10,'Formato descripción HU'!B6:O20,10,0)</f>
        <v/>
      </c>
      <c r="F13" s="7"/>
      <c r="G13" s="46"/>
      <c r="H13" s="45" t="str">
        <f>VLOOKUP(C10,'Formato descripción HU'!B6:O20,7,0)</f>
        <v/>
      </c>
      <c r="I13" s="7"/>
      <c r="J13" s="46"/>
      <c r="K13" s="48"/>
      <c r="L13" s="48"/>
      <c r="M13" s="41"/>
      <c r="N13" s="48"/>
      <c r="O13" s="48"/>
      <c r="P13" s="4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7"/>
      <c r="C14" s="41"/>
      <c r="D14" s="44"/>
      <c r="E14" s="41"/>
      <c r="F14" s="41"/>
      <c r="G14" s="46"/>
      <c r="H14" s="46"/>
      <c r="I14" s="41"/>
      <c r="J14" s="41"/>
      <c r="K14" s="41"/>
      <c r="L14" s="41"/>
      <c r="M14" s="41"/>
      <c r="N14" s="41"/>
      <c r="O14" s="41"/>
      <c r="P14" s="4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7"/>
      <c r="C15" s="49" t="s">
        <v>67</v>
      </c>
      <c r="D15" s="50" t="str">
        <f>VLOOKUP(C10,'Formato descripción HU'!B6:O20,3,0)</f>
        <v/>
      </c>
      <c r="E15" s="51"/>
      <c r="F15" s="41"/>
      <c r="G15" s="49" t="s">
        <v>68</v>
      </c>
      <c r="H15" s="50" t="str">
        <f>VLOOKUP(C10,'Formato descripción HU'!B6:O20,4,0)</f>
        <v/>
      </c>
      <c r="I15" s="52"/>
      <c r="J15" s="51"/>
      <c r="K15" s="41"/>
      <c r="L15" s="49" t="s">
        <v>69</v>
      </c>
      <c r="M15" s="53" t="str">
        <f>VLOOKUP(C10,'Formato descripción HU'!B6:O20,6,0)</f>
        <v/>
      </c>
      <c r="N15" s="52"/>
      <c r="O15" s="51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7"/>
      <c r="C16" s="54"/>
      <c r="D16" s="55"/>
      <c r="E16" s="56"/>
      <c r="F16" s="41"/>
      <c r="G16" s="54"/>
      <c r="H16" s="55"/>
      <c r="J16" s="56"/>
      <c r="K16" s="41"/>
      <c r="L16" s="54"/>
      <c r="M16" s="55"/>
      <c r="O16" s="56"/>
      <c r="P16" s="4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7"/>
      <c r="C17" s="57"/>
      <c r="D17" s="58"/>
      <c r="E17" s="59"/>
      <c r="F17" s="41"/>
      <c r="G17" s="57"/>
      <c r="H17" s="58"/>
      <c r="I17" s="60"/>
      <c r="J17" s="59"/>
      <c r="K17" s="41"/>
      <c r="L17" s="57"/>
      <c r="M17" s="58"/>
      <c r="N17" s="60"/>
      <c r="O17" s="59"/>
      <c r="P17" s="4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7"/>
      <c r="C18" s="41"/>
      <c r="D18" s="41"/>
      <c r="E18" s="41"/>
      <c r="F18" s="41"/>
      <c r="G18" s="46"/>
      <c r="H18" s="46"/>
      <c r="I18" s="46"/>
      <c r="J18" s="41"/>
      <c r="K18" s="41"/>
      <c r="L18" s="41"/>
      <c r="M18" s="41"/>
      <c r="N18" s="41"/>
      <c r="O18" s="41"/>
      <c r="P18" s="4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7"/>
      <c r="C19" s="61" t="s">
        <v>70</v>
      </c>
      <c r="D19" s="51"/>
      <c r="E19" s="62" t="str">
        <f>VLOOKUP(C10,'Formato descripción HU'!B6:O20,14,0)</f>
        <v/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42"/>
      <c r="Q19" s="4"/>
    </row>
    <row r="20" ht="19.5" customHeight="1">
      <c r="B20" s="37"/>
      <c r="C20" s="58"/>
      <c r="D20" s="5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42"/>
      <c r="Q20" s="4"/>
    </row>
    <row r="21" ht="9.75" customHeight="1">
      <c r="B21" s="37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4"/>
    </row>
    <row r="22" ht="19.5" customHeight="1">
      <c r="A22" s="4"/>
      <c r="B22" s="37"/>
      <c r="C22" s="68" t="s">
        <v>71</v>
      </c>
      <c r="D22" s="51"/>
      <c r="E22" s="53" t="str">
        <f>VLOOKUP(C10,'Formato descripción HU'!B6:O20,12,0)</f>
        <v/>
      </c>
      <c r="F22" s="52"/>
      <c r="G22" s="52"/>
      <c r="H22" s="51"/>
      <c r="I22" s="41"/>
      <c r="J22" s="68" t="s">
        <v>13</v>
      </c>
      <c r="K22" s="51"/>
      <c r="L22" s="53" t="str">
        <f>VLOOKUP(C10,'Formato descripción HU'!B6:O20,13,0)</f>
        <v/>
      </c>
      <c r="M22" s="52"/>
      <c r="N22" s="52"/>
      <c r="O22" s="51"/>
      <c r="P22" s="4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7"/>
      <c r="C23" s="55"/>
      <c r="D23" s="56"/>
      <c r="E23" s="55"/>
      <c r="H23" s="56"/>
      <c r="I23" s="41"/>
      <c r="J23" s="55"/>
      <c r="K23" s="56"/>
      <c r="L23" s="55"/>
      <c r="O23" s="56"/>
      <c r="P23" s="4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7"/>
      <c r="C24" s="58"/>
      <c r="D24" s="59"/>
      <c r="E24" s="58"/>
      <c r="F24" s="60"/>
      <c r="G24" s="60"/>
      <c r="H24" s="59"/>
      <c r="I24" s="41"/>
      <c r="J24" s="58"/>
      <c r="K24" s="59"/>
      <c r="L24" s="58"/>
      <c r="M24" s="60"/>
      <c r="N24" s="60"/>
      <c r="O24" s="59"/>
      <c r="P24" s="4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