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ia. Escobar\Documents\ESPEEEE\4TO SEMESTRE\MET. SOFTWARE\"/>
    </mc:Choice>
  </mc:AlternateContent>
  <bookViews>
    <workbookView xWindow="0" yWindow="0" windowWidth="7470" windowHeight="7395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<sst xmlns="http://schemas.openxmlformats.org/spreadsheetml/2006/main" count="95" uniqueCount="75">
  <si>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</si>
  <si>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</si>
  <si>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</si>
  <si>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</si>
  <si>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</si>
  <si>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</si>
  <si>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</si>
  <si>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</si>
  <si>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</si>
  <si>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</si>
  <si>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</si>
  <si>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</si>
  <si>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</si>
  <si>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</si>
  <si>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</si>
  <si>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</si>
  <si>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</si>
  <si>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</si>
  <si>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</si>
  <si>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Usuario nuevo</t>
  </si>
  <si>
    <t>Ingresar los datos como el nombre, cédula, dirección, entre otros datos.</t>
  </si>
  <si>
    <t>Juliana</t>
  </si>
  <si>
    <t>Alta</t>
  </si>
  <si>
    <t>En proceso</t>
  </si>
  <si>
    <t>Verificando los datos personales del usuario.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</si>
  <si>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</si>
  <si>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</si>
  <si>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</si>
  <si>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</si>
  <si>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</si>
  <si>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</si>
  <si>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</si>
  <si>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Verificar que los cambios realizados en la informacion de la mercaderia se hayan registrado correctamente.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</si>
  <si>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</si>
  <si>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</si>
  <si>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</si>
  <si>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</si>
  <si>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</si>
  <si>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</si>
  <si>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</si>
  <si>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</si>
  <si>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</si>
  <si>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</si>
  <si>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</si>
  <si>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</si>
  <si>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</si>
  <si>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</si>
  <si>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</si>
  <si>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</si>
  <si>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</si>
  <si>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</si>
  <si>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</si>
  <si>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</si>
  <si>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</si>
  <si>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</si>
  <si>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</si>
  <si>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</si>
  <si>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</si>
  <si>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</si>
  <si>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</si>
  <si>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</si>
  <si>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Usuario existente</t>
  </si>
  <si>
    <t>Freddy</t>
  </si>
  <si>
    <t>Verificar que los registros de hora laborales se registre correctamente</t>
  </si>
  <si>
    <t>Para llevar un registro de la asistencia de los usuarios</t>
  </si>
  <si>
    <t>El aplicativo permite registrar la asistencia de los usuarios</t>
  </si>
  <si>
    <t>Ingresar hora de entrada y salida de cada usuario</t>
  </si>
  <si>
    <t>Registro de usuarios</t>
  </si>
  <si>
    <t>El aplicativo permite mostrar un reporte de los usuarios</t>
  </si>
  <si>
    <t>Registrar la entrada y salida</t>
  </si>
  <si>
    <t>Mostrar un reporte ocn lo datos del usuario</t>
  </si>
  <si>
    <t>Para mostrar la información de las cuentas de los usuarios</t>
  </si>
  <si>
    <t xml:space="preserve">Tabla de datos </t>
  </si>
  <si>
    <t>Verificar si los datos son los correctos con la tabla</t>
  </si>
  <si>
    <t>Reporte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</si>
</sst>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 applyAlignment="1"/>
    <xf numFmtId="0" fontId="9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24" xfId="0" applyFont="1" applyBorder="1" applyAlignment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0" fontId="9" fillId="0" borderId="6" xfId="0" applyFont="1" applyBorder="1" applyAlignment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topLeftCell="C5" zoomScale="78" zoomScaleNormal="78" workbookViewId="0">
      <selection activeCell="N10" sqref="N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 x14ac:dyDescent="0.25">
      <c r="B6" s="7" t="s">
        <v>15</v>
      </c>
      <c r="C6" s="36" t="s">
        <v>16</v>
      </c>
      <c r="D6" s="36" t="s">
        <v>17</v>
      </c>
      <c r="E6" s="36" t="s">
        <v>18</v>
      </c>
      <c r="F6" s="38" t="s">
        <v>19</v>
      </c>
      <c r="G6" s="36" t="s">
        <v>20</v>
      </c>
      <c r="H6" s="36" t="s">
        <v>21</v>
      </c>
      <c r="I6" s="36">
        <v>2</v>
      </c>
      <c r="J6" s="37">
        <v>44714</v>
      </c>
      <c r="K6" s="36" t="s">
        <v>22</v>
      </c>
      <c r="L6" s="36" t="s">
        <v>50</v>
      </c>
      <c r="M6" s="39" t="s">
        <v>24</v>
      </c>
      <c r="N6" s="27"/>
      <c r="O6" s="28" t="s">
        <v>25</v>
      </c>
    </row>
    <row r="7" spans="2:15" ht="94.5" customHeight="1" x14ac:dyDescent="0.2">
      <c r="B7" s="7" t="s">
        <v>26</v>
      </c>
      <c r="C7" s="36" t="s">
        <v>27</v>
      </c>
      <c r="D7" s="28" t="s">
        <v>28</v>
      </c>
      <c r="E7" s="28" t="s">
        <v>29</v>
      </c>
      <c r="F7" s="36" t="s">
        <v>19</v>
      </c>
      <c r="G7" s="36" t="s">
        <v>30</v>
      </c>
      <c r="H7" s="36" t="s">
        <v>31</v>
      </c>
      <c r="I7" s="36">
        <v>2</v>
      </c>
      <c r="J7" s="37">
        <v>44714</v>
      </c>
      <c r="K7" s="36" t="s">
        <v>22</v>
      </c>
      <c r="L7" s="28" t="s">
        <v>23</v>
      </c>
      <c r="M7" s="36" t="s">
        <v>32</v>
      </c>
      <c r="N7" s="9"/>
      <c r="O7" s="36" t="s">
        <v>33</v>
      </c>
    </row>
    <row r="8" spans="2:15" ht="57" customHeight="1" x14ac:dyDescent="0.2">
      <c r="B8" s="40" t="s">
        <v>34</v>
      </c>
      <c r="C8" s="36" t="s">
        <v>65</v>
      </c>
      <c r="D8" s="28" t="s">
        <v>69</v>
      </c>
      <c r="E8" s="28" t="s">
        <v>64</v>
      </c>
      <c r="F8" s="41" t="s">
        <v>61</v>
      </c>
      <c r="G8" s="28" t="s">
        <v>66</v>
      </c>
      <c r="H8" s="41" t="s">
        <v>62</v>
      </c>
      <c r="I8" s="41">
        <v>2</v>
      </c>
      <c r="J8" s="42">
        <v>44751</v>
      </c>
      <c r="K8" s="40" t="s">
        <v>22</v>
      </c>
      <c r="L8" s="40" t="s">
        <v>50</v>
      </c>
      <c r="M8" s="40" t="s">
        <v>63</v>
      </c>
      <c r="N8" s="40"/>
      <c r="O8" s="36" t="s">
        <v>67</v>
      </c>
    </row>
    <row r="9" spans="2:15" ht="48.75" customHeight="1" x14ac:dyDescent="0.2">
      <c r="B9" s="7" t="s">
        <v>35</v>
      </c>
      <c r="C9" s="36" t="s">
        <v>68</v>
      </c>
      <c r="D9" s="28" t="s">
        <v>70</v>
      </c>
      <c r="E9" s="28" t="s">
        <v>71</v>
      </c>
      <c r="F9" s="41" t="s">
        <v>61</v>
      </c>
      <c r="G9" s="28" t="s">
        <v>72</v>
      </c>
      <c r="H9" s="41" t="s">
        <v>62</v>
      </c>
      <c r="I9" s="41">
        <v>2</v>
      </c>
      <c r="J9" s="42">
        <v>44751</v>
      </c>
      <c r="K9" s="40" t="s">
        <v>22</v>
      </c>
      <c r="L9" s="40" t="s">
        <v>50</v>
      </c>
      <c r="M9" s="36" t="s">
        <v>73</v>
      </c>
      <c r="N9" s="40"/>
      <c r="O9" s="36" t="s">
        <v>74</v>
      </c>
    </row>
    <row r="10" spans="2:15" ht="39.75" customHeight="1" x14ac:dyDescent="0.2">
      <c r="B10" s="7" t="s">
        <v>36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 x14ac:dyDescent="0.2">
      <c r="B11" s="7" t="s">
        <v>37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 x14ac:dyDescent="0.2">
      <c r="B12" s="7" t="s">
        <v>38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 x14ac:dyDescent="0.2">
      <c r="B13" s="7" t="s">
        <v>39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40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41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42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43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44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45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46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3"/>
      <c r="L25" s="3"/>
    </row>
    <row r="26" spans="2:15" ht="19.5" customHeight="1" x14ac:dyDescent="0.2">
      <c r="I26" s="1"/>
      <c r="J26" s="1"/>
      <c r="K26" s="13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47</v>
      </c>
      <c r="M30" s="4"/>
    </row>
    <row r="31" spans="2:15" ht="19.5" customHeight="1" x14ac:dyDescent="0.25">
      <c r="I31" s="1"/>
      <c r="J31" s="1"/>
      <c r="K31" s="2" t="s">
        <v>48</v>
      </c>
      <c r="L31" s="1" t="s">
        <v>23</v>
      </c>
      <c r="M31" s="4"/>
    </row>
    <row r="32" spans="2:15" ht="19.5" customHeight="1" x14ac:dyDescent="0.25">
      <c r="I32" s="1"/>
      <c r="J32" s="1"/>
      <c r="K32" s="2" t="s">
        <v>49</v>
      </c>
      <c r="L32" s="1" t="s">
        <v>50</v>
      </c>
      <c r="M32" s="4"/>
    </row>
    <row r="33" spans="9:13" ht="19.5" customHeight="1" x14ac:dyDescent="0.25">
      <c r="I33" s="1"/>
      <c r="J33" s="1"/>
      <c r="K33" s="2"/>
      <c r="L33" s="1" t="s">
        <v>51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2"/>
      <c r="L1000" s="3"/>
    </row>
    <row r="1001" spans="9:12" ht="15.75" customHeight="1" x14ac:dyDescent="0.2">
      <c r="I1001" s="3"/>
      <c r="J1001" s="3"/>
      <c r="K1001" s="12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S10" sqref="S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4"/>
      <c r="D4" s="14"/>
      <c r="E4" s="14"/>
      <c r="F4" s="4"/>
    </row>
    <row r="5" spans="2:16" hidden="1" x14ac:dyDescent="0.25">
      <c r="C5" s="14"/>
      <c r="D5" s="14"/>
      <c r="E5" s="14"/>
      <c r="F5" s="4"/>
    </row>
    <row r="6" spans="2:16" ht="39.75" customHeight="1" x14ac:dyDescent="0.2">
      <c r="B6" s="58" t="s">
        <v>52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6" t="s">
        <v>1</v>
      </c>
      <c r="D9" s="17"/>
      <c r="E9" s="61" t="s">
        <v>53</v>
      </c>
      <c r="F9" s="60"/>
      <c r="G9" s="17"/>
      <c r="H9" s="61" t="s">
        <v>11</v>
      </c>
      <c r="I9" s="60"/>
      <c r="J9" s="18"/>
      <c r="K9" s="18"/>
      <c r="L9" s="18"/>
      <c r="M9" s="18"/>
      <c r="N9" s="18"/>
      <c r="O9" s="18"/>
      <c r="P9" s="35"/>
    </row>
    <row r="10" spans="2:16" ht="30" customHeight="1" x14ac:dyDescent="0.2">
      <c r="B10" s="34"/>
      <c r="C10" s="19" t="s">
        <v>15</v>
      </c>
      <c r="D10" s="20"/>
      <c r="E10" s="62" t="str">
        <f>VLOOKUP(C10,'Formato descripción HU'!B6:O20,5,0)</f>
        <v>Usuario nuevo</v>
      </c>
      <c r="F10" s="60"/>
      <c r="G10" s="21"/>
      <c r="H10" s="62" t="str">
        <f>VLOOKUP(C10,'Formato descripción HU'!B6:O20,11,0)</f>
        <v>Terminado</v>
      </c>
      <c r="I10" s="60"/>
      <c r="J10" s="21"/>
      <c r="K10" s="18"/>
      <c r="L10" s="18"/>
      <c r="M10" s="18"/>
      <c r="N10" s="18"/>
      <c r="O10" s="18"/>
      <c r="P10" s="35"/>
    </row>
    <row r="11" spans="2:16" ht="9.75" customHeight="1" x14ac:dyDescent="0.2">
      <c r="B11" s="3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5"/>
    </row>
    <row r="12" spans="2:16" ht="30" customHeight="1" x14ac:dyDescent="0.2">
      <c r="B12" s="34"/>
      <c r="C12" s="16" t="s">
        <v>54</v>
      </c>
      <c r="D12" s="20"/>
      <c r="E12" s="61" t="s">
        <v>10</v>
      </c>
      <c r="F12" s="60"/>
      <c r="G12" s="21"/>
      <c r="H12" s="61" t="s">
        <v>55</v>
      </c>
      <c r="I12" s="60"/>
      <c r="J12" s="21"/>
      <c r="K12" s="23"/>
      <c r="L12" s="23"/>
      <c r="M12" s="18"/>
      <c r="N12" s="23"/>
      <c r="O12" s="23"/>
      <c r="P12" s="35"/>
    </row>
    <row r="13" spans="2:16" ht="30" customHeight="1" x14ac:dyDescent="0.2">
      <c r="B13" s="34"/>
      <c r="C13" s="19">
        <f>VLOOKUP('Historia de Usuario'!C10,'Formato descripción HU'!B6:O20,8,0)</f>
        <v>2</v>
      </c>
      <c r="D13" s="20"/>
      <c r="E13" s="62" t="str">
        <f>VLOOKUP(C10,'Formato descripción HU'!B6:O20,10,0)</f>
        <v>Alta</v>
      </c>
      <c r="F13" s="60"/>
      <c r="G13" s="21"/>
      <c r="H13" s="62" t="str">
        <f>VLOOKUP(C10,'Formato descripción HU'!B6:O20,7,0)</f>
        <v>Juliana</v>
      </c>
      <c r="I13" s="60"/>
      <c r="J13" s="21"/>
      <c r="K13" s="23"/>
      <c r="L13" s="23"/>
      <c r="M13" s="18"/>
      <c r="N13" s="23"/>
      <c r="O13" s="23"/>
      <c r="P13" s="35"/>
    </row>
    <row r="14" spans="2:16" ht="9.75" customHeight="1" x14ac:dyDescent="0.2">
      <c r="B14" s="34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5"/>
    </row>
    <row r="15" spans="2:16" ht="19.5" customHeight="1" x14ac:dyDescent="0.2">
      <c r="B15" s="34"/>
      <c r="C15" s="45" t="s">
        <v>56</v>
      </c>
      <c r="D15" s="63" t="str">
        <f>VLOOKUP(C10,'Formato descripción HU'!B6:O20,3,0)</f>
        <v>Registrar los datos de los usuarios</v>
      </c>
      <c r="E15" s="49"/>
      <c r="F15" s="18"/>
      <c r="G15" s="45" t="s">
        <v>57</v>
      </c>
      <c r="H15" s="63" t="str">
        <f>VLOOKUP(C10,'Formato descripción HU'!B6:O20,4,0)</f>
        <v xml:space="preserve">Para que las personas puedan iniciar seción de manera correcta con credenciales. </v>
      </c>
      <c r="I15" s="56"/>
      <c r="J15" s="49"/>
      <c r="K15" s="18"/>
      <c r="L15" s="45" t="s">
        <v>58</v>
      </c>
      <c r="M15" s="55" t="str">
        <f>VLOOKUP(C10,'Formato descripción HU'!B6:O20,6,0)</f>
        <v>Ingresar los datos como el nombre, cédula, dirección, entre otros datos.</v>
      </c>
      <c r="N15" s="56"/>
      <c r="O15" s="49"/>
      <c r="P15" s="35"/>
    </row>
    <row r="16" spans="2:16" ht="19.5" customHeight="1" x14ac:dyDescent="0.2">
      <c r="B16" s="34"/>
      <c r="C16" s="46"/>
      <c r="D16" s="53"/>
      <c r="E16" s="54"/>
      <c r="F16" s="18"/>
      <c r="G16" s="46"/>
      <c r="H16" s="53"/>
      <c r="I16" s="44"/>
      <c r="J16" s="54"/>
      <c r="K16" s="18"/>
      <c r="L16" s="46"/>
      <c r="M16" s="53"/>
      <c r="N16" s="44"/>
      <c r="O16" s="54"/>
      <c r="P16" s="35"/>
    </row>
    <row r="17" spans="2:16" ht="19.5" customHeight="1" x14ac:dyDescent="0.2">
      <c r="B17" s="34"/>
      <c r="C17" s="47"/>
      <c r="D17" s="50"/>
      <c r="E17" s="51"/>
      <c r="F17" s="18"/>
      <c r="G17" s="47"/>
      <c r="H17" s="50"/>
      <c r="I17" s="57"/>
      <c r="J17" s="51"/>
      <c r="K17" s="18"/>
      <c r="L17" s="47"/>
      <c r="M17" s="50"/>
      <c r="N17" s="57"/>
      <c r="O17" s="51"/>
      <c r="P17" s="35"/>
    </row>
    <row r="18" spans="2:16" ht="9.75" customHeight="1" x14ac:dyDescent="0.2">
      <c r="B18" s="34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5"/>
    </row>
    <row r="19" spans="2:16" ht="19.5" customHeight="1" x14ac:dyDescent="0.2">
      <c r="B19" s="34"/>
      <c r="C19" s="48" t="s">
        <v>59</v>
      </c>
      <c r="D19" s="49"/>
      <c r="E19" s="64" t="str">
        <f>VLOOKUP(C10,'Formato descripción HU'!B6:O20,14,0)</f>
        <v>Registro de datos personales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5"/>
    </row>
    <row r="20" spans="2:16" ht="19.5" customHeight="1" x14ac:dyDescent="0.2">
      <c r="B20" s="34"/>
      <c r="C20" s="50"/>
      <c r="D20" s="5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5"/>
    </row>
    <row r="21" spans="2:16" ht="9.75" customHeight="1" x14ac:dyDescent="0.2">
      <c r="B21" s="3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5"/>
    </row>
    <row r="22" spans="2:16" ht="19.5" customHeight="1" x14ac:dyDescent="0.2">
      <c r="B22" s="34"/>
      <c r="C22" s="52" t="s">
        <v>60</v>
      </c>
      <c r="D22" s="49"/>
      <c r="E22" s="55" t="str">
        <f>VLOOKUP(C10,'Formato descripción HU'!B6:O20,12,0)</f>
        <v>Verificando los datos personales del usuario.</v>
      </c>
      <c r="F22" s="56"/>
      <c r="G22" s="56"/>
      <c r="H22" s="49"/>
      <c r="I22" s="18"/>
      <c r="J22" s="52" t="s">
        <v>13</v>
      </c>
      <c r="K22" s="49"/>
      <c r="L22" s="55">
        <f>VLOOKUP(C10,'Formato descripción HU'!B6:O20,13,0)</f>
        <v>0</v>
      </c>
      <c r="M22" s="56"/>
      <c r="N22" s="56"/>
      <c r="O22" s="49"/>
      <c r="P22" s="35"/>
    </row>
    <row r="23" spans="2:16" ht="19.5" customHeight="1" x14ac:dyDescent="0.2">
      <c r="B23" s="34"/>
      <c r="C23" s="53"/>
      <c r="D23" s="54"/>
      <c r="E23" s="53"/>
      <c r="F23" s="44"/>
      <c r="G23" s="44"/>
      <c r="H23" s="54"/>
      <c r="I23" s="18"/>
      <c r="J23" s="53"/>
      <c r="K23" s="54"/>
      <c r="L23" s="53"/>
      <c r="M23" s="44"/>
      <c r="N23" s="44"/>
      <c r="O23" s="54"/>
      <c r="P23" s="35"/>
    </row>
    <row r="24" spans="2:16" ht="19.5" customHeight="1" x14ac:dyDescent="0.2">
      <c r="B24" s="34"/>
      <c r="C24" s="50"/>
      <c r="D24" s="51"/>
      <c r="E24" s="50"/>
      <c r="F24" s="57"/>
      <c r="G24" s="57"/>
      <c r="H24" s="51"/>
      <c r="I24" s="18"/>
      <c r="J24" s="50"/>
      <c r="K24" s="51"/>
      <c r="L24" s="50"/>
      <c r="M24" s="57"/>
      <c r="N24" s="57"/>
      <c r="O24" s="51"/>
      <c r="P24" s="35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Flia. Escobar</cp:lastModifiedBy>
  <cp:revision/>
  <dcterms:created xsi:type="dcterms:W3CDTF">2019-10-21T15:37:14Z</dcterms:created>
  <dcterms:modified xsi:type="dcterms:W3CDTF">2022-08-05T02:40:44Z</dcterms:modified>
  <cp:category/>
  <cp:contentStatus/>
</cp:coreProperties>
</file>