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xr:revisionPtr revIDLastSave="0" documentId="8_{1D3ACF57-1F0E-471E-9097-EDBB1090D37B}" xr6:coauthVersionLast="47" xr6:coauthVersionMax="47" xr10:uidLastSave="{00000000-0000-0000-0000-000000000000}"/>
  <bookViews>
    <workbookView xWindow="-120" yWindow="-120" windowWidth="24000" windowHeight="1611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 l="1"/>
  <c r="E47" i="11"/>
  <c r="F46" i="11"/>
  <c r="E46" i="11"/>
  <c r="F45" i="11"/>
  <c r="E45" i="11"/>
  <c r="F44" i="11"/>
  <c r="E44" i="11"/>
  <c r="F43" i="11"/>
  <c r="E43" i="11"/>
  <c r="E26" i="11"/>
  <c r="F26" i="11" s="1"/>
  <c r="E28" i="11"/>
  <c r="E29" i="11" s="1"/>
  <c r="F27" i="11"/>
  <c r="E3" i="11"/>
  <c r="E9" i="11" s="1"/>
  <c r="F9" i="11" s="1"/>
  <c r="E10" i="11" s="1"/>
  <c r="F10" i="11" s="1"/>
  <c r="F29" i="11" l="1"/>
  <c r="E30" i="11"/>
  <c r="F30" i="11" s="1"/>
  <c r="F28" i="11"/>
  <c r="E31" i="11"/>
  <c r="H7" i="11"/>
  <c r="E32" i="11" l="1"/>
  <c r="F31" i="11"/>
  <c r="I5" i="11"/>
  <c r="H8" i="11"/>
  <c r="F32" i="11" l="1"/>
  <c r="E33" i="11"/>
  <c r="E34" i="11" s="1"/>
  <c r="F34" i="11" s="1"/>
  <c r="E11" i="11"/>
  <c r="F11" i="11" s="1"/>
  <c r="H9" i="11"/>
  <c r="I6" i="11"/>
  <c r="E35" i="11" l="1"/>
  <c r="F33" i="11"/>
  <c r="E12" i="11"/>
  <c r="F12" i="11" s="1"/>
  <c r="H10" i="11"/>
  <c r="J5" i="11"/>
  <c r="K5" i="11" s="1"/>
  <c r="L5" i="11" s="1"/>
  <c r="M5" i="11" s="1"/>
  <c r="N5" i="11" s="1"/>
  <c r="O5" i="11" s="1"/>
  <c r="P5" i="11" s="1"/>
  <c r="I4" i="11"/>
  <c r="E36" i="11" l="1"/>
  <c r="E37" i="11" s="1"/>
  <c r="F37" i="11" s="1"/>
  <c r="F35" i="11"/>
  <c r="E13" i="11"/>
  <c r="E14" i="11" s="1"/>
  <c r="H11" i="11"/>
  <c r="H12" i="11"/>
  <c r="P4" i="11"/>
  <c r="Q5" i="11"/>
  <c r="R5" i="11" s="1"/>
  <c r="S5" i="11" s="1"/>
  <c r="T5" i="11" s="1"/>
  <c r="U5" i="11" s="1"/>
  <c r="V5" i="11" s="1"/>
  <c r="W5" i="11" s="1"/>
  <c r="J6" i="11"/>
  <c r="F36" i="11" l="1"/>
  <c r="E38" i="11"/>
  <c r="F13" i="11"/>
  <c r="F14" i="11"/>
  <c r="F15" i="11" s="1"/>
  <c r="E15" i="11"/>
  <c r="E16" i="11" s="1"/>
  <c r="W4" i="11"/>
  <c r="X5" i="11"/>
  <c r="Y5" i="11" s="1"/>
  <c r="Z5" i="11" s="1"/>
  <c r="AA5" i="11" s="1"/>
  <c r="AB5" i="11" s="1"/>
  <c r="AC5" i="11" s="1"/>
  <c r="AD5" i="11" s="1"/>
  <c r="K6" i="11"/>
  <c r="E39" i="11" l="1"/>
  <c r="F38" i="11"/>
  <c r="F16" i="11"/>
  <c r="E17" i="11" s="1"/>
  <c r="AE5" i="11"/>
  <c r="AF5" i="11" s="1"/>
  <c r="AG5" i="11" s="1"/>
  <c r="AH5" i="11" s="1"/>
  <c r="AI5" i="11" s="1"/>
  <c r="AJ5" i="11" s="1"/>
  <c r="AD4" i="11"/>
  <c r="L6" i="11"/>
  <c r="E40" i="11" l="1"/>
  <c r="F39" i="11"/>
  <c r="F17" i="11"/>
  <c r="E19" i="11" s="1"/>
  <c r="F19" i="11" s="1"/>
  <c r="E20" i="11" s="1"/>
  <c r="F20" i="11" s="1"/>
  <c r="E22" i="11" s="1"/>
  <c r="F22" i="11" s="1"/>
  <c r="E18" i="11"/>
  <c r="F18" i="11" s="1"/>
  <c r="AK5" i="11"/>
  <c r="AL5" i="11" s="1"/>
  <c r="AM5" i="11" s="1"/>
  <c r="AN5" i="11" s="1"/>
  <c r="AO5" i="11" s="1"/>
  <c r="AP5" i="11" s="1"/>
  <c r="AQ5" i="11" s="1"/>
  <c r="M6" i="11"/>
  <c r="E41" i="11" l="1"/>
  <c r="F40" i="11"/>
  <c r="H49" i="11"/>
  <c r="AR5" i="11"/>
  <c r="AS5" i="11" s="1"/>
  <c r="AK4" i="11"/>
  <c r="N6" i="11"/>
  <c r="F41" i="11" l="1"/>
  <c r="E42" i="11"/>
  <c r="F42"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<sst xmlns="http://schemas.openxmlformats.org/spreadsheetml/2006/main" count="120" uniqueCount="88">
  <si>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</si>
  <si>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CRONOGRAMA DE TRABAJO</t>
  </si>
  <si>
    <t>Escriba el nombre de la compañía en la celda B2.</t>
  </si>
  <si>
    <t>Perfil De Proyecto</t>
  </si>
  <si>
    <t>Escriba el nombre del responsable del proyecto en la celda B3. Escriba la fecha de comienzo del proyecto en la celda E3. Inicio del proyecto: la etiqueta se encuentra en la celda C3.</t>
  </si>
  <si>
    <t>Grupo N°5</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</si>
  <si>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</si>
  <si>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</si>
  <si>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</si>
  <si>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</si>
  <si>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</si>
  <si>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</si>
  <si>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</si>
  <si>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</si>
  <si>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</si>
  <si>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</si>
  <si>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</si>
  <si>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</si>
  <si>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</si>
  <si>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</si>
  <si>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Asignación del tema para el perfil del proyecto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</si>
  <si>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</si>
  <si>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Envío de la actividad ABP1</t>
  </si>
  <si>
    <t>Escobar Juliana, Quishpe Anthony, Rodríguez Freddy</t>
  </si>
  <si>
    <t>Redacción del perfil del proyecto (Introducción, Planteamiento del Problema, Objetivos)</t>
  </si>
  <si>
    <t>Presentación del perfil del proyecto</t>
  </si>
  <si>
    <t>Redacción de los puntos faltantes del perfil</t>
  </si>
  <si>
    <t>Redacción del alcance</t>
  </si>
  <si>
    <t>Freddy Rodríguez</t>
  </si>
  <si>
    <t>Redacción de ideas a defender</t>
  </si>
  <si>
    <t>Redacción de resultados esperados y la viabilidad</t>
  </si>
  <si>
    <t>Anthony Quishpe</t>
  </si>
  <si>
    <t>Realización del cronograma</t>
  </si>
  <si>
    <t>Juliana Escobar</t>
  </si>
  <si>
    <t>Envío de la actividad U1 ABP_P2</t>
  </si>
  <si>
    <t>Defensa del perfil</t>
  </si>
  <si>
    <t>En proceso</t>
  </si>
  <si>
    <t xml:space="preserve">Corrección del perfil </t>
  </si>
  <si>
    <t>Sprint 0</t>
  </si>
  <si>
    <t>Matriz HU</t>
  </si>
  <si>
    <t>Diagrama de clases</t>
  </si>
  <si>
    <t>Generación del proyecto de Investigación</t>
  </si>
  <si>
    <t>Revisión del primer ciclo corto</t>
  </si>
  <si>
    <t>Envío de la tarea U2T2</t>
  </si>
  <si>
    <t>Desarrollo del primer requisito funcional</t>
  </si>
  <si>
    <t xml:space="preserve"> </t>
  </si>
  <si>
    <t>Desarrollo del segundo rquisito funcional</t>
  </si>
  <si>
    <t>Envío</t>
  </si>
  <si>
    <t>Envío del Backlog</t>
  </si>
  <si>
    <t>Defensa del Backlog</t>
  </si>
  <si>
    <t>Envío de la tarea U2T3 (Descripción del primer Sprint utilizando el juego de tarjetas de Scrum Essencial)</t>
  </si>
  <si>
    <t>Defensa de la tarea U2T3</t>
  </si>
  <si>
    <t>Implementación del segundo requisito funcional</t>
  </si>
  <si>
    <t>Envío del Caja Blanca y Caja Negra</t>
  </si>
  <si>
    <t>Envío de la tarea U2 Sprint2</t>
  </si>
  <si>
    <t>Retroalimentación de la tarea U2 Sprint2</t>
  </si>
  <si>
    <t>Creación de los modelos de caso de uso extendido</t>
  </si>
  <si>
    <t>Actividad de clase (Resumen del Capítulo 3 de Figures)</t>
  </si>
  <si>
    <t>Revisión de la caja blanca y caja negra por un tester</t>
  </si>
  <si>
    <t>Nayeli Tipantiza</t>
  </si>
  <si>
    <t>Corrección de la caja blanca y caja negra</t>
  </si>
  <si>
    <t>Implementación del tercer requisito funcional</t>
  </si>
  <si>
    <t>Actualización del backlog</t>
  </si>
  <si>
    <t>Escobar Juliana, Quishpe Anthony</t>
  </si>
  <si>
    <t>Entrega de la tarea U2 Sprint3</t>
  </si>
  <si>
    <t>Primera versión del Esquema Funcional por equipos de trabajo</t>
  </si>
  <si>
    <t>Retroalimentación del Esquema Funcional</t>
  </si>
  <si>
    <t>Presentación de la caja blanca, caja negra y funcionalidad al tester</t>
  </si>
  <si>
    <t>Retroalimentación de la presentación al tester</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</si>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</sst>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4">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BC2E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5" fillId="0" borderId="0"/>
    <xf numFmtId="165"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7"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6"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1" applyNumberFormat="0" applyAlignment="0" applyProtection="0"/>
    <xf numFmtId="0" fontId="22" fillId="11" borderId="12" applyNumberFormat="0" applyAlignment="0" applyProtection="0"/>
    <xf numFmtId="0" fontId="23" fillId="11" borderId="11" applyNumberFormat="0" applyAlignment="0" applyProtection="0"/>
    <xf numFmtId="0" fontId="24" fillId="0" borderId="13" applyNumberFormat="0" applyFill="0" applyAlignment="0" applyProtection="0"/>
    <xf numFmtId="0" fontId="25" fillId="12" borderId="14" applyNumberFormat="0" applyAlignment="0" applyProtection="0"/>
    <xf numFmtId="0" fontId="26" fillId="0" borderId="0" applyNumberFormat="0" applyFill="0" applyBorder="0" applyAlignment="0" applyProtection="0"/>
    <xf numFmtId="0" fontId="4" fillId="13" borderId="15" applyNumberFormat="0" applyFont="0" applyAlignment="0" applyProtection="0"/>
    <xf numFmtId="0" fontId="27" fillId="0" borderId="0" applyNumberFormat="0" applyFill="0" applyBorder="0" applyAlignment="0" applyProtection="0"/>
    <xf numFmtId="0" fontId="3" fillId="0" borderId="16" applyNumberFormat="0" applyFill="0" applyAlignment="0" applyProtection="0"/>
    <xf numFmtId="0" fontId="1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5"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horizontal="left" vertical="top" wrapText="1" indent="1"/>
    </xf>
    <xf numFmtId="0" fontId="2" fillId="0" borderId="0" xfId="1" applyAlignment="1" applyProtection="1">
      <alignment horizontal="left" vertical="top" indent="1"/>
    </xf>
    <xf numFmtId="0" fontId="28" fillId="0" borderId="0" xfId="5" applyFont="1" applyAlignment="1">
      <alignment horizontal="left"/>
    </xf>
    <xf numFmtId="0" fontId="29" fillId="0" borderId="0" xfId="0" applyFont="1" applyAlignment="1">
      <alignment horizontal="left"/>
    </xf>
    <xf numFmtId="0" fontId="30" fillId="0" borderId="0" xfId="0" applyFont="1"/>
    <xf numFmtId="0" fontId="30" fillId="0" borderId="0" xfId="0" applyFont="1" applyAlignment="1">
      <alignment horizontal="center"/>
    </xf>
    <xf numFmtId="0" fontId="30" fillId="0" borderId="0" xfId="0" applyFont="1" applyAlignment="1">
      <alignment horizontal="center" vertical="center"/>
    </xf>
    <xf numFmtId="0" fontId="31" fillId="0" borderId="0" xfId="0" applyFont="1"/>
    <xf numFmtId="0" fontId="32" fillId="0" borderId="0" xfId="0" applyFont="1"/>
    <xf numFmtId="0" fontId="33" fillId="0" borderId="0" xfId="6" applyFont="1"/>
    <xf numFmtId="0" fontId="31" fillId="0" borderId="0" xfId="0" applyFont="1" applyAlignment="1">
      <alignment horizontal="center"/>
    </xf>
    <xf numFmtId="0" fontId="34" fillId="0" borderId="0" xfId="1" applyFont="1" applyProtection="1">
      <alignment vertical="top"/>
    </xf>
    <xf numFmtId="0" fontId="33" fillId="0" borderId="0" xfId="7" applyFont="1">
      <alignment vertical="top"/>
    </xf>
    <xf numFmtId="0" fontId="31" fillId="0" borderId="3" xfId="0" applyFont="1" applyBorder="1" applyAlignment="1">
      <alignment horizontal="center" vertical="center"/>
    </xf>
    <xf numFmtId="169" fontId="35" fillId="3" borderId="6" xfId="0" applyNumberFormat="1" applyFont="1" applyFill="1" applyBorder="1" applyAlignment="1">
      <alignment horizontal="center" vertical="center"/>
    </xf>
    <xf numFmtId="169" fontId="35" fillId="3" borderId="0" xfId="0" applyNumberFormat="1" applyFont="1" applyFill="1" applyAlignment="1">
      <alignment horizontal="center" vertical="center"/>
    </xf>
    <xf numFmtId="169" fontId="35" fillId="3" borderId="7" xfId="0" applyNumberFormat="1" applyFont="1" applyFill="1" applyBorder="1" applyAlignment="1">
      <alignment horizontal="center" vertical="center"/>
    </xf>
    <xf numFmtId="0" fontId="36" fillId="6" borderId="1" xfId="0" applyFont="1" applyFill="1" applyBorder="1" applyAlignment="1">
      <alignment horizontal="left" vertical="center" indent="1"/>
    </xf>
    <xf numFmtId="0" fontId="36" fillId="6" borderId="1" xfId="0" applyFont="1" applyFill="1" applyBorder="1" applyAlignment="1">
      <alignment horizontal="center" vertical="center" wrapText="1"/>
    </xf>
    <xf numFmtId="0" fontId="37" fillId="5" borderId="8" xfId="0" applyFont="1" applyFill="1" applyBorder="1" applyAlignment="1">
      <alignment horizontal="center" vertical="center" shrinkToFit="1"/>
    </xf>
    <xf numFmtId="0" fontId="31" fillId="0" borderId="0" xfId="0" applyFont="1" applyAlignment="1">
      <alignment wrapText="1"/>
    </xf>
    <xf numFmtId="0" fontId="31" fillId="0" borderId="9" xfId="0" applyFont="1" applyBorder="1" applyAlignment="1">
      <alignment vertical="center"/>
    </xf>
    <xf numFmtId="0" fontId="38" fillId="4" borderId="2" xfId="0" applyFont="1" applyFill="1" applyBorder="1" applyAlignment="1">
      <alignment horizontal="left" vertical="center" indent="1"/>
    </xf>
    <xf numFmtId="0" fontId="31" fillId="4" borderId="2" xfId="11" applyFont="1" applyFill="1">
      <alignment horizontal="center" vertical="center"/>
    </xf>
    <xf numFmtId="9" fontId="39"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9" fillId="4" borderId="2" xfId="0" applyNumberFormat="1" applyFont="1" applyFill="1" applyBorder="1" applyAlignment="1">
      <alignment horizontal="center" vertical="center"/>
    </xf>
    <xf numFmtId="0" fontId="39" fillId="0" borderId="2" xfId="0" applyFont="1" applyBorder="1" applyAlignment="1">
      <alignment horizontal="center" vertical="center"/>
    </xf>
    <xf numFmtId="0" fontId="31" fillId="0" borderId="0" xfId="0" applyFont="1" applyAlignment="1">
      <alignment vertical="center"/>
    </xf>
    <xf numFmtId="0" fontId="31" fillId="0" borderId="9" xfId="0" applyFont="1" applyBorder="1" applyAlignment="1">
      <alignment horizontal="right" vertical="center"/>
    </xf>
    <xf numFmtId="0" fontId="40" fillId="2" borderId="2" xfId="12" applyFont="1" applyFill="1" applyAlignment="1">
      <alignment horizontal="center" vertical="center" wrapText="1"/>
    </xf>
    <xf numFmtId="0" fontId="40" fillId="2" borderId="2" xfId="11" applyFont="1" applyFill="1">
      <alignment horizontal="center" vertical="center"/>
    </xf>
    <xf numFmtId="9" fontId="41" fillId="2" borderId="2" xfId="2" applyFont="1" applyFill="1" applyBorder="1" applyAlignment="1">
      <alignment horizontal="center" vertical="center"/>
    </xf>
    <xf numFmtId="167" fontId="40" fillId="2" borderId="2" xfId="10" applyFont="1" applyFill="1">
      <alignment horizontal="center" vertical="center"/>
    </xf>
    <xf numFmtId="0" fontId="40" fillId="2" borderId="2" xfId="11" applyFont="1" applyFill="1" applyAlignment="1">
      <alignment horizontal="center" vertical="center" wrapText="1"/>
    </xf>
    <xf numFmtId="0" fontId="42" fillId="38" borderId="2" xfId="12" applyFont="1" applyFill="1" applyAlignment="1">
      <alignment horizontal="center" vertical="center" wrapText="1"/>
    </xf>
    <xf numFmtId="0" fontId="42" fillId="38" borderId="2" xfId="11" applyFont="1" applyFill="1" applyAlignment="1">
      <alignment horizontal="center" vertical="center" wrapText="1"/>
    </xf>
    <xf numFmtId="9" fontId="43" fillId="38" borderId="2" xfId="2" applyFont="1" applyFill="1" applyBorder="1" applyAlignment="1">
      <alignment horizontal="center" vertical="center"/>
    </xf>
    <xf numFmtId="167" fontId="42" fillId="38" borderId="2" xfId="10" applyFont="1" applyFill="1">
      <alignment horizontal="center" vertical="center"/>
    </xf>
    <xf numFmtId="9" fontId="41" fillId="2" borderId="0" xfId="2" applyFont="1" applyFill="1" applyBorder="1" applyAlignment="1">
      <alignment horizontal="center" vertical="center"/>
    </xf>
    <xf numFmtId="168" fontId="31" fillId="3" borderId="4" xfId="0" applyNumberFormat="1" applyFont="1" applyFill="1" applyBorder="1" applyAlignment="1">
      <alignment horizontal="left" vertical="center" wrapText="1" indent="1"/>
    </xf>
    <xf numFmtId="168" fontId="31" fillId="3" borderId="1" xfId="0" applyNumberFormat="1" applyFont="1" applyFill="1" applyBorder="1" applyAlignment="1">
      <alignment horizontal="left" vertical="center" wrapText="1" indent="1"/>
    </xf>
    <xf numFmtId="168" fontId="31" fillId="3" borderId="5" xfId="0" applyNumberFormat="1" applyFont="1" applyFill="1" applyBorder="1" applyAlignment="1">
      <alignment horizontal="left" vertical="center" wrapText="1" indent="1"/>
    </xf>
    <xf numFmtId="0" fontId="31" fillId="0" borderId="0" xfId="8" applyFont="1" applyAlignment="1">
      <alignment horizontal="right" indent="1"/>
    </xf>
    <xf numFmtId="0" fontId="31" fillId="0" borderId="7" xfId="8" applyFont="1" applyBorder="1" applyAlignment="1">
      <alignment horizontal="right" indent="1"/>
    </xf>
    <xf numFmtId="170" fontId="31" fillId="0" borderId="3" xfId="9" applyNumberFormat="1" applyFont="1" applyAlignment="1">
      <alignment horizontal="center" vertical="center"/>
    </xf>
    <xf numFmtId="0" fontId="31" fillId="0" borderId="10" xfId="0" applyFont="1"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72"/>
  <sheetViews>
    <sheetView showGridLines="0" tabSelected="1" showRuler="0" zoomScaleNormal="100" zoomScalePageLayoutView="70" workbookViewId="0">
      <pane ySplit="6" topLeftCell="A45" activePane="bottomLeft" state="frozen"/>
      <selection pane="bottomLeft" activeCell="F48" sqref="F48"/>
    </sheetView>
  </sheetViews>
  <sheetFormatPr defaultColWidth="9.140625" defaultRowHeight="30" customHeight="1"/>
  <cols>
    <col min="1" max="1" width="2.7109375" style="15" customWidth="1"/>
    <col min="2" max="2" width="35.28515625" customWidth="1"/>
    <col min="3" max="3" width="30.7109375" customWidth="1"/>
    <col min="4" max="4" width="10.7109375" customWidth="1"/>
    <col min="5" max="5" width="10.7109375" style="3" bestFit="1" customWidth="1"/>
    <col min="6" max="6" width="10.7109375" bestFit="1" customWidth="1"/>
    <col min="7" max="7" width="2.7109375" customWidth="1"/>
    <col min="8" max="8" width="9.42578125" hidden="1" customWidth="1"/>
    <col min="9" max="64" width="2.7109375" customWidth="1"/>
    <col min="69" max="70" width="10.28515625"/>
  </cols>
  <sheetData>
    <row r="1" spans="1:66" ht="30" customHeight="1">
      <c r="A1" s="16" t="s">
        <v>0</v>
      </c>
      <c r="B1" s="20" t="s">
        <v>1</v>
      </c>
      <c r="C1" s="21"/>
      <c r="D1" s="22"/>
      <c r="E1" s="23"/>
      <c r="F1" s="24"/>
      <c r="G1" s="25"/>
      <c r="H1" s="22"/>
      <c r="I1" s="26"/>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row>
    <row r="2" spans="1:66" ht="30" customHeight="1">
      <c r="A2" s="15" t="s">
        <v>2</v>
      </c>
      <c r="B2" s="27" t="s">
        <v>3</v>
      </c>
      <c r="C2" s="25"/>
      <c r="D2" s="25"/>
      <c r="E2" s="28"/>
      <c r="F2" s="25"/>
      <c r="G2" s="25"/>
      <c r="H2" s="25"/>
      <c r="I2" s="29"/>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row>
    <row r="3" spans="1:66" ht="30" customHeight="1">
      <c r="A3" s="15" t="s">
        <v>4</v>
      </c>
      <c r="B3" s="30" t="s">
        <v>5</v>
      </c>
      <c r="C3" s="61" t="s">
        <v>6</v>
      </c>
      <c r="D3" s="62"/>
      <c r="E3" s="63">
        <f>DATE(2022,5,18)</f>
        <v>44699</v>
      </c>
      <c r="F3" s="63"/>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row>
    <row r="4" spans="1:66" ht="30" customHeight="1">
      <c r="A4" s="16" t="s">
        <v>7</v>
      </c>
      <c r="B4" s="25"/>
      <c r="C4" s="61" t="s">
        <v>8</v>
      </c>
      <c r="D4" s="62"/>
      <c r="E4" s="31">
        <v>1</v>
      </c>
      <c r="F4" s="25"/>
      <c r="G4" s="25"/>
      <c r="H4" s="25"/>
      <c r="I4" s="58">
        <f>I5</f>
        <v>44697</v>
      </c>
      <c r="J4" s="59"/>
      <c r="K4" s="59"/>
      <c r="L4" s="59"/>
      <c r="M4" s="59"/>
      <c r="N4" s="59"/>
      <c r="O4" s="60"/>
      <c r="P4" s="58">
        <f>P5</f>
        <v>44704</v>
      </c>
      <c r="Q4" s="59"/>
      <c r="R4" s="59"/>
      <c r="S4" s="59"/>
      <c r="T4" s="59"/>
      <c r="U4" s="59"/>
      <c r="V4" s="60"/>
      <c r="W4" s="58">
        <f>W5</f>
        <v>44711</v>
      </c>
      <c r="X4" s="59"/>
      <c r="Y4" s="59"/>
      <c r="Z4" s="59"/>
      <c r="AA4" s="59"/>
      <c r="AB4" s="59"/>
      <c r="AC4" s="60"/>
      <c r="AD4" s="58">
        <f>AD5</f>
        <v>44718</v>
      </c>
      <c r="AE4" s="59"/>
      <c r="AF4" s="59"/>
      <c r="AG4" s="59"/>
      <c r="AH4" s="59"/>
      <c r="AI4" s="59"/>
      <c r="AJ4" s="60"/>
      <c r="AK4" s="58">
        <f>AK5</f>
        <v>44725</v>
      </c>
      <c r="AL4" s="59"/>
      <c r="AM4" s="59"/>
      <c r="AN4" s="59"/>
      <c r="AO4" s="59"/>
      <c r="AP4" s="59"/>
      <c r="AQ4" s="60"/>
      <c r="AR4" s="58">
        <f>AR5</f>
        <v>44732</v>
      </c>
      <c r="AS4" s="59"/>
      <c r="AT4" s="59"/>
      <c r="AU4" s="59"/>
      <c r="AV4" s="59"/>
      <c r="AW4" s="59"/>
      <c r="AX4" s="60"/>
      <c r="AY4" s="58">
        <f>AY5</f>
        <v>44739</v>
      </c>
      <c r="AZ4" s="59"/>
      <c r="BA4" s="59"/>
      <c r="BB4" s="59"/>
      <c r="BC4" s="59"/>
      <c r="BD4" s="59"/>
      <c r="BE4" s="60"/>
      <c r="BF4" s="58">
        <f>BF5</f>
        <v>44746</v>
      </c>
      <c r="BG4" s="59"/>
      <c r="BH4" s="59"/>
      <c r="BI4" s="59"/>
      <c r="BJ4" s="59"/>
      <c r="BK4" s="59"/>
      <c r="BL4" s="60"/>
      <c r="BM4" s="25"/>
      <c r="BN4" s="25"/>
    </row>
    <row r="5" spans="1:66" ht="15" customHeight="1">
      <c r="A5" s="16" t="s">
        <v>9</v>
      </c>
      <c r="B5" s="64"/>
      <c r="C5" s="64"/>
      <c r="D5" s="64"/>
      <c r="E5" s="64"/>
      <c r="F5" s="64"/>
      <c r="G5" s="64"/>
      <c r="H5" s="25"/>
      <c r="I5" s="32">
        <f>Project_Start-WEEKDAY(Project_Start,1)+2+7*(Display_Week-1)</f>
        <v>44697</v>
      </c>
      <c r="J5" s="33">
        <f>I5+1</f>
        <v>44698</v>
      </c>
      <c r="K5" s="33">
        <f t="shared" ref="K5:AX5" si="0">J5+1</f>
        <v>44699</v>
      </c>
      <c r="L5" s="33">
        <f t="shared" si="0"/>
        <v>44700</v>
      </c>
      <c r="M5" s="33">
        <f t="shared" si="0"/>
        <v>44701</v>
      </c>
      <c r="N5" s="33">
        <f t="shared" si="0"/>
        <v>44702</v>
      </c>
      <c r="O5" s="34">
        <f t="shared" si="0"/>
        <v>44703</v>
      </c>
      <c r="P5" s="32">
        <f>O5+1</f>
        <v>44704</v>
      </c>
      <c r="Q5" s="33">
        <f>P5+1</f>
        <v>44705</v>
      </c>
      <c r="R5" s="33">
        <f t="shared" si="0"/>
        <v>44706</v>
      </c>
      <c r="S5" s="33">
        <f t="shared" si="0"/>
        <v>44707</v>
      </c>
      <c r="T5" s="33">
        <f t="shared" si="0"/>
        <v>44708</v>
      </c>
      <c r="U5" s="33">
        <f t="shared" si="0"/>
        <v>44709</v>
      </c>
      <c r="V5" s="34">
        <f t="shared" si="0"/>
        <v>44710</v>
      </c>
      <c r="W5" s="32">
        <f>V5+1</f>
        <v>44711</v>
      </c>
      <c r="X5" s="33">
        <f>W5+1</f>
        <v>44712</v>
      </c>
      <c r="Y5" s="33">
        <f t="shared" si="0"/>
        <v>44713</v>
      </c>
      <c r="Z5" s="33">
        <f t="shared" si="0"/>
        <v>44714</v>
      </c>
      <c r="AA5" s="33">
        <f t="shared" si="0"/>
        <v>44715</v>
      </c>
      <c r="AB5" s="33">
        <f t="shared" si="0"/>
        <v>44716</v>
      </c>
      <c r="AC5" s="34">
        <f t="shared" si="0"/>
        <v>44717</v>
      </c>
      <c r="AD5" s="32">
        <f>AC5+1</f>
        <v>44718</v>
      </c>
      <c r="AE5" s="33">
        <f>AD5+1</f>
        <v>44719</v>
      </c>
      <c r="AF5" s="33">
        <f t="shared" si="0"/>
        <v>44720</v>
      </c>
      <c r="AG5" s="33">
        <f t="shared" si="0"/>
        <v>44721</v>
      </c>
      <c r="AH5" s="33">
        <f t="shared" si="0"/>
        <v>44722</v>
      </c>
      <c r="AI5" s="33">
        <f t="shared" si="0"/>
        <v>44723</v>
      </c>
      <c r="AJ5" s="34">
        <f t="shared" si="0"/>
        <v>44724</v>
      </c>
      <c r="AK5" s="32">
        <f>AJ5+1</f>
        <v>44725</v>
      </c>
      <c r="AL5" s="33">
        <f>AK5+1</f>
        <v>44726</v>
      </c>
      <c r="AM5" s="33">
        <f t="shared" si="0"/>
        <v>44727</v>
      </c>
      <c r="AN5" s="33">
        <f t="shared" si="0"/>
        <v>44728</v>
      </c>
      <c r="AO5" s="33">
        <f t="shared" si="0"/>
        <v>44729</v>
      </c>
      <c r="AP5" s="33">
        <f t="shared" si="0"/>
        <v>44730</v>
      </c>
      <c r="AQ5" s="34">
        <f t="shared" si="0"/>
        <v>44731</v>
      </c>
      <c r="AR5" s="32">
        <f>AQ5+1</f>
        <v>44732</v>
      </c>
      <c r="AS5" s="33">
        <f>AR5+1</f>
        <v>44733</v>
      </c>
      <c r="AT5" s="33">
        <f t="shared" si="0"/>
        <v>44734</v>
      </c>
      <c r="AU5" s="33">
        <f t="shared" si="0"/>
        <v>44735</v>
      </c>
      <c r="AV5" s="33">
        <f t="shared" si="0"/>
        <v>44736</v>
      </c>
      <c r="AW5" s="33">
        <f t="shared" si="0"/>
        <v>44737</v>
      </c>
      <c r="AX5" s="34">
        <f t="shared" si="0"/>
        <v>44738</v>
      </c>
      <c r="AY5" s="32">
        <f t="shared" ref="AY5:BL5" si="1">AX5+1</f>
        <v>44739</v>
      </c>
      <c r="AZ5" s="33">
        <f t="shared" si="1"/>
        <v>44740</v>
      </c>
      <c r="BA5" s="33">
        <f t="shared" si="1"/>
        <v>44741</v>
      </c>
      <c r="BB5" s="33">
        <f t="shared" si="1"/>
        <v>44742</v>
      </c>
      <c r="BC5" s="33">
        <f t="shared" si="1"/>
        <v>44743</v>
      </c>
      <c r="BD5" s="33">
        <f t="shared" si="1"/>
        <v>44744</v>
      </c>
      <c r="BE5" s="34">
        <f t="shared" si="1"/>
        <v>44745</v>
      </c>
      <c r="BF5" s="32">
        <f t="shared" si="1"/>
        <v>44746</v>
      </c>
      <c r="BG5" s="33">
        <f t="shared" si="1"/>
        <v>44747</v>
      </c>
      <c r="BH5" s="33">
        <f t="shared" si="1"/>
        <v>44748</v>
      </c>
      <c r="BI5" s="33">
        <f t="shared" si="1"/>
        <v>44749</v>
      </c>
      <c r="BJ5" s="33">
        <f t="shared" si="1"/>
        <v>44750</v>
      </c>
      <c r="BK5" s="33">
        <f t="shared" si="1"/>
        <v>44751</v>
      </c>
      <c r="BL5" s="34">
        <f t="shared" si="1"/>
        <v>44752</v>
      </c>
      <c r="BM5" s="25"/>
      <c r="BN5" s="25"/>
    </row>
    <row r="6" spans="1:66" ht="30" customHeight="1" thickBot="1">
      <c r="A6" s="16" t="s">
        <v>10</v>
      </c>
      <c r="B6" s="35" t="s">
        <v>11</v>
      </c>
      <c r="C6" s="36" t="s">
        <v>12</v>
      </c>
      <c r="D6" s="36" t="s">
        <v>13</v>
      </c>
      <c r="E6" s="36" t="s">
        <v>14</v>
      </c>
      <c r="F6" s="36" t="s">
        <v>15</v>
      </c>
      <c r="G6" s="36"/>
      <c r="H6" s="36" t="s">
        <v>16</v>
      </c>
      <c r="I6" s="37" t="str">
        <f>LEFT(TEXT(I5,"ddd"),1)</f>
        <v>l</v>
      </c>
      <c r="J6" s="37" t="str">
        <f t="shared" ref="J6:AR6" si="2">LEFT(TEXT(J5,"ddd"),1)</f>
        <v>m</v>
      </c>
      <c r="K6" s="37" t="str">
        <f t="shared" si="2"/>
        <v>m</v>
      </c>
      <c r="L6" s="37" t="str">
        <f t="shared" si="2"/>
        <v>j</v>
      </c>
      <c r="M6" s="37" t="str">
        <f t="shared" si="2"/>
        <v>v</v>
      </c>
      <c r="N6" s="37" t="str">
        <f t="shared" si="2"/>
        <v>s</v>
      </c>
      <c r="O6" s="37" t="str">
        <f t="shared" si="2"/>
        <v>d</v>
      </c>
      <c r="P6" s="37" t="str">
        <f t="shared" si="2"/>
        <v>l</v>
      </c>
      <c r="Q6" s="37" t="str">
        <f t="shared" si="2"/>
        <v>m</v>
      </c>
      <c r="R6" s="37" t="str">
        <f t="shared" si="2"/>
        <v>m</v>
      </c>
      <c r="S6" s="37" t="str">
        <f t="shared" si="2"/>
        <v>j</v>
      </c>
      <c r="T6" s="37" t="str">
        <f t="shared" si="2"/>
        <v>v</v>
      </c>
      <c r="U6" s="37" t="str">
        <f t="shared" si="2"/>
        <v>s</v>
      </c>
      <c r="V6" s="37" t="str">
        <f t="shared" si="2"/>
        <v>d</v>
      </c>
      <c r="W6" s="37" t="str">
        <f t="shared" si="2"/>
        <v>l</v>
      </c>
      <c r="X6" s="37" t="str">
        <f t="shared" si="2"/>
        <v>m</v>
      </c>
      <c r="Y6" s="37" t="str">
        <f t="shared" si="2"/>
        <v>m</v>
      </c>
      <c r="Z6" s="37" t="str">
        <f t="shared" si="2"/>
        <v>j</v>
      </c>
      <c r="AA6" s="37" t="str">
        <f t="shared" si="2"/>
        <v>v</v>
      </c>
      <c r="AB6" s="37" t="str">
        <f t="shared" si="2"/>
        <v>s</v>
      </c>
      <c r="AC6" s="37" t="str">
        <f t="shared" si="2"/>
        <v>d</v>
      </c>
      <c r="AD6" s="37" t="str">
        <f t="shared" si="2"/>
        <v>l</v>
      </c>
      <c r="AE6" s="37" t="str">
        <f t="shared" si="2"/>
        <v>m</v>
      </c>
      <c r="AF6" s="37" t="str">
        <f t="shared" si="2"/>
        <v>m</v>
      </c>
      <c r="AG6" s="37" t="str">
        <f t="shared" si="2"/>
        <v>j</v>
      </c>
      <c r="AH6" s="37" t="str">
        <f t="shared" si="2"/>
        <v>v</v>
      </c>
      <c r="AI6" s="37" t="str">
        <f t="shared" si="2"/>
        <v>s</v>
      </c>
      <c r="AJ6" s="37" t="str">
        <f t="shared" si="2"/>
        <v>d</v>
      </c>
      <c r="AK6" s="37" t="str">
        <f t="shared" si="2"/>
        <v>l</v>
      </c>
      <c r="AL6" s="37" t="str">
        <f t="shared" si="2"/>
        <v>m</v>
      </c>
      <c r="AM6" s="37" t="str">
        <f t="shared" si="2"/>
        <v>m</v>
      </c>
      <c r="AN6" s="37" t="str">
        <f t="shared" si="2"/>
        <v>j</v>
      </c>
      <c r="AO6" s="37" t="str">
        <f t="shared" si="2"/>
        <v>v</v>
      </c>
      <c r="AP6" s="37" t="str">
        <f t="shared" si="2"/>
        <v>s</v>
      </c>
      <c r="AQ6" s="37" t="str">
        <f t="shared" si="2"/>
        <v>d</v>
      </c>
      <c r="AR6" s="37" t="str">
        <f t="shared" si="2"/>
        <v>l</v>
      </c>
      <c r="AS6" s="37" t="str">
        <f t="shared" ref="AS6:BL6" si="3">LEFT(TEXT(AS5,"ddd"),1)</f>
        <v>m</v>
      </c>
      <c r="AT6" s="37" t="str">
        <f t="shared" si="3"/>
        <v>m</v>
      </c>
      <c r="AU6" s="37" t="str">
        <f t="shared" si="3"/>
        <v>j</v>
      </c>
      <c r="AV6" s="37" t="str">
        <f t="shared" si="3"/>
        <v>v</v>
      </c>
      <c r="AW6" s="37" t="str">
        <f t="shared" si="3"/>
        <v>s</v>
      </c>
      <c r="AX6" s="37" t="str">
        <f t="shared" si="3"/>
        <v>d</v>
      </c>
      <c r="AY6" s="37" t="str">
        <f t="shared" si="3"/>
        <v>l</v>
      </c>
      <c r="AZ6" s="37" t="str">
        <f t="shared" si="3"/>
        <v>m</v>
      </c>
      <c r="BA6" s="37" t="str">
        <f t="shared" si="3"/>
        <v>m</v>
      </c>
      <c r="BB6" s="37" t="str">
        <f t="shared" si="3"/>
        <v>j</v>
      </c>
      <c r="BC6" s="37" t="str">
        <f t="shared" si="3"/>
        <v>v</v>
      </c>
      <c r="BD6" s="37" t="str">
        <f t="shared" si="3"/>
        <v>s</v>
      </c>
      <c r="BE6" s="37" t="str">
        <f t="shared" si="3"/>
        <v>d</v>
      </c>
      <c r="BF6" s="37" t="str">
        <f t="shared" si="3"/>
        <v>l</v>
      </c>
      <c r="BG6" s="37" t="str">
        <f t="shared" si="3"/>
        <v>m</v>
      </c>
      <c r="BH6" s="37" t="str">
        <f t="shared" si="3"/>
        <v>m</v>
      </c>
      <c r="BI6" s="37" t="str">
        <f t="shared" si="3"/>
        <v>j</v>
      </c>
      <c r="BJ6" s="37" t="str">
        <f t="shared" si="3"/>
        <v>v</v>
      </c>
      <c r="BK6" s="37" t="str">
        <f t="shared" si="3"/>
        <v>s</v>
      </c>
      <c r="BL6" s="37" t="str">
        <f t="shared" si="3"/>
        <v>d</v>
      </c>
      <c r="BM6" s="25"/>
      <c r="BN6" s="25"/>
    </row>
    <row r="7" spans="1:66" ht="30" hidden="1" customHeight="1" thickBot="1">
      <c r="A7" s="15" t="s">
        <v>17</v>
      </c>
      <c r="B7" s="25"/>
      <c r="C7" s="38"/>
      <c r="D7" s="25"/>
      <c r="E7" s="25"/>
      <c r="F7" s="25"/>
      <c r="G7" s="25"/>
      <c r="H7" s="25"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25"/>
      <c r="BN7" s="25"/>
    </row>
    <row r="8" spans="1:66" s="2" customFormat="1" ht="30" customHeight="1" thickBot="1">
      <c r="A8" s="16" t="s">
        <v>18</v>
      </c>
      <c r="B8" s="40"/>
      <c r="C8" s="41"/>
      <c r="D8" s="42"/>
      <c r="E8" s="43"/>
      <c r="F8" s="44"/>
      <c r="G8" s="45"/>
      <c r="H8" s="45" t="str">
        <f t="shared" ref="H8:H49" ca="1"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46"/>
      <c r="BN8" s="46"/>
    </row>
    <row r="9" spans="1:66" s="2" customFormat="1" ht="30" customHeight="1" thickBot="1">
      <c r="A9" s="16" t="s">
        <v>19</v>
      </c>
      <c r="B9" s="48" t="s">
        <v>20</v>
      </c>
      <c r="C9" s="49" t="s">
        <v>5</v>
      </c>
      <c r="D9" s="50">
        <v>1</v>
      </c>
      <c r="E9" s="51">
        <f>Project_Start</f>
        <v>44699</v>
      </c>
      <c r="F9" s="51">
        <f>E9</f>
        <v>44699</v>
      </c>
      <c r="G9" s="45"/>
      <c r="H9" s="45">
        <f t="shared" ca="1" si="4"/>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46"/>
      <c r="BN9" s="46"/>
    </row>
    <row r="10" spans="1:66" s="2" customFormat="1" ht="30" customHeight="1" thickBot="1">
      <c r="A10" s="16" t="s">
        <v>21</v>
      </c>
      <c r="B10" s="48" t="s">
        <v>22</v>
      </c>
      <c r="C10" s="52" t="s">
        <v>23</v>
      </c>
      <c r="D10" s="50">
        <v>1</v>
      </c>
      <c r="E10" s="51">
        <f>F9+3</f>
        <v>44702</v>
      </c>
      <c r="F10" s="51">
        <f>E10+1</f>
        <v>44703</v>
      </c>
      <c r="G10" s="45"/>
      <c r="H10" s="45">
        <f t="shared" ca="1" si="4"/>
        <v>2</v>
      </c>
      <c r="I10" s="39"/>
      <c r="J10" s="39"/>
      <c r="K10" s="39"/>
      <c r="L10" s="39"/>
      <c r="M10" s="39"/>
      <c r="N10" s="39"/>
      <c r="O10" s="39"/>
      <c r="P10" s="39"/>
      <c r="Q10" s="39"/>
      <c r="R10" s="39"/>
      <c r="S10" s="39"/>
      <c r="T10" s="39"/>
      <c r="U10" s="47"/>
      <c r="V10" s="47"/>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46"/>
      <c r="BN10" s="46"/>
    </row>
    <row r="11" spans="1:66" s="2" customFormat="1" ht="48.75" customHeight="1" thickBot="1">
      <c r="A11" s="15"/>
      <c r="B11" s="48" t="s">
        <v>24</v>
      </c>
      <c r="C11" s="52" t="s">
        <v>23</v>
      </c>
      <c r="D11" s="50">
        <v>1</v>
      </c>
      <c r="E11" s="51">
        <f>F10</f>
        <v>44703</v>
      </c>
      <c r="F11" s="51">
        <f>E11+2</f>
        <v>44705</v>
      </c>
      <c r="G11" s="45"/>
      <c r="H11" s="45">
        <f t="shared" ca="1" si="4"/>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46"/>
      <c r="BN11" s="46"/>
    </row>
    <row r="12" spans="1:66" s="2" customFormat="1" ht="44.25" customHeight="1" thickBot="1">
      <c r="A12" s="15"/>
      <c r="B12" s="48" t="s">
        <v>25</v>
      </c>
      <c r="C12" s="52" t="s">
        <v>23</v>
      </c>
      <c r="D12" s="50">
        <v>1</v>
      </c>
      <c r="E12" s="51">
        <f>F11+6</f>
        <v>44711</v>
      </c>
      <c r="F12" s="51">
        <f>E12</f>
        <v>44711</v>
      </c>
      <c r="G12" s="45"/>
      <c r="H12" s="45">
        <f t="shared" ca="1" si="4"/>
        <v>1</v>
      </c>
      <c r="I12" s="39"/>
      <c r="J12" s="39"/>
      <c r="K12" s="39"/>
      <c r="L12" s="39"/>
      <c r="M12" s="39"/>
      <c r="N12" s="39"/>
      <c r="O12" s="39"/>
      <c r="P12" s="39"/>
      <c r="Q12" s="39"/>
      <c r="R12" s="39"/>
      <c r="S12" s="39"/>
      <c r="T12" s="39"/>
      <c r="U12" s="39"/>
      <c r="V12" s="39"/>
      <c r="W12" s="39"/>
      <c r="X12" s="39"/>
      <c r="Y12" s="47"/>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46"/>
      <c r="BN12" s="46"/>
    </row>
    <row r="13" spans="1:66" s="2" customFormat="1" ht="44.25" customHeight="1" thickBot="1">
      <c r="A13" s="15"/>
      <c r="B13" s="48" t="s">
        <v>26</v>
      </c>
      <c r="C13" s="52" t="s">
        <v>23</v>
      </c>
      <c r="D13" s="50">
        <v>1</v>
      </c>
      <c r="E13" s="51">
        <f>F12</f>
        <v>44711</v>
      </c>
      <c r="F13" s="51">
        <f>E13</f>
        <v>44711</v>
      </c>
      <c r="G13" s="45"/>
      <c r="H13" s="45"/>
      <c r="I13" s="39"/>
      <c r="J13" s="39"/>
      <c r="K13" s="39"/>
      <c r="L13" s="39"/>
      <c r="M13" s="39"/>
      <c r="N13" s="39"/>
      <c r="O13" s="39"/>
      <c r="P13" s="39"/>
      <c r="Q13" s="39"/>
      <c r="R13" s="39"/>
      <c r="S13" s="39"/>
      <c r="T13" s="39"/>
      <c r="U13" s="39"/>
      <c r="V13" s="39"/>
      <c r="W13" s="39"/>
      <c r="X13" s="39"/>
      <c r="Y13" s="47"/>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46"/>
      <c r="BN13" s="46"/>
    </row>
    <row r="14" spans="1:66" s="2" customFormat="1" ht="44.25" customHeight="1" thickBot="1">
      <c r="A14" s="15"/>
      <c r="B14" s="48" t="s">
        <v>27</v>
      </c>
      <c r="C14" s="52" t="s">
        <v>28</v>
      </c>
      <c r="D14" s="50">
        <v>1</v>
      </c>
      <c r="E14" s="51">
        <f>E13</f>
        <v>44711</v>
      </c>
      <c r="F14" s="51">
        <f>E14</f>
        <v>44711</v>
      </c>
      <c r="G14" s="45"/>
      <c r="H14" s="45"/>
      <c r="I14" s="39"/>
      <c r="J14" s="39"/>
      <c r="K14" s="39"/>
      <c r="L14" s="39"/>
      <c r="M14" s="39"/>
      <c r="N14" s="39"/>
      <c r="O14" s="39"/>
      <c r="P14" s="39"/>
      <c r="Q14" s="39"/>
      <c r="R14" s="39"/>
      <c r="S14" s="39"/>
      <c r="T14" s="39"/>
      <c r="U14" s="39"/>
      <c r="V14" s="39"/>
      <c r="W14" s="39"/>
      <c r="X14" s="39"/>
      <c r="Y14" s="47"/>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46"/>
      <c r="BN14" s="46"/>
    </row>
    <row r="15" spans="1:66" s="2" customFormat="1" ht="44.25" customHeight="1" thickBot="1">
      <c r="A15" s="15"/>
      <c r="B15" s="48" t="s">
        <v>29</v>
      </c>
      <c r="C15" s="52" t="s">
        <v>28</v>
      </c>
      <c r="D15" s="50">
        <v>1</v>
      </c>
      <c r="E15" s="51">
        <f>E14</f>
        <v>44711</v>
      </c>
      <c r="F15" s="51">
        <f>F14</f>
        <v>44711</v>
      </c>
      <c r="G15" s="45"/>
      <c r="H15" s="45"/>
      <c r="I15" s="39"/>
      <c r="J15" s="39"/>
      <c r="K15" s="39"/>
      <c r="L15" s="39"/>
      <c r="M15" s="39"/>
      <c r="N15" s="39"/>
      <c r="O15" s="39"/>
      <c r="P15" s="39"/>
      <c r="Q15" s="39"/>
      <c r="R15" s="39"/>
      <c r="S15" s="39"/>
      <c r="T15" s="39"/>
      <c r="U15" s="39"/>
      <c r="V15" s="39"/>
      <c r="W15" s="39"/>
      <c r="X15" s="39"/>
      <c r="Y15" s="47"/>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46"/>
      <c r="BN15" s="46"/>
    </row>
    <row r="16" spans="1:66" s="2" customFormat="1" ht="44.25" customHeight="1" thickBot="1">
      <c r="A16" s="15"/>
      <c r="B16" s="48" t="s">
        <v>30</v>
      </c>
      <c r="C16" s="52" t="s">
        <v>31</v>
      </c>
      <c r="D16" s="50">
        <v>1</v>
      </c>
      <c r="E16" s="51">
        <f>E15+2</f>
        <v>44713</v>
      </c>
      <c r="F16" s="51">
        <f>E16</f>
        <v>44713</v>
      </c>
      <c r="G16" s="45"/>
      <c r="H16" s="45"/>
      <c r="I16" s="39"/>
      <c r="J16" s="39"/>
      <c r="K16" s="39"/>
      <c r="L16" s="39"/>
      <c r="M16" s="39"/>
      <c r="N16" s="39"/>
      <c r="O16" s="39"/>
      <c r="P16" s="39"/>
      <c r="Q16" s="39"/>
      <c r="R16" s="39"/>
      <c r="S16" s="39"/>
      <c r="T16" s="39"/>
      <c r="U16" s="39"/>
      <c r="V16" s="39"/>
      <c r="W16" s="39"/>
      <c r="X16" s="39"/>
      <c r="Y16" s="47"/>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46"/>
      <c r="BN16" s="46"/>
    </row>
    <row r="17" spans="1:66" s="2" customFormat="1" ht="44.25" customHeight="1" thickBot="1">
      <c r="A17" s="15"/>
      <c r="B17" s="48" t="s">
        <v>32</v>
      </c>
      <c r="C17" s="52" t="s">
        <v>33</v>
      </c>
      <c r="D17" s="50">
        <v>1</v>
      </c>
      <c r="E17" s="51">
        <f>F16+1</f>
        <v>44714</v>
      </c>
      <c r="F17" s="51">
        <f>E17</f>
        <v>44714</v>
      </c>
      <c r="G17" s="45"/>
      <c r="H17" s="45"/>
      <c r="I17" s="39"/>
      <c r="J17" s="39"/>
      <c r="K17" s="39"/>
      <c r="L17" s="39"/>
      <c r="M17" s="39"/>
      <c r="N17" s="39"/>
      <c r="O17" s="39"/>
      <c r="P17" s="39"/>
      <c r="Q17" s="39"/>
      <c r="R17" s="39"/>
      <c r="S17" s="39"/>
      <c r="T17" s="39"/>
      <c r="U17" s="39"/>
      <c r="V17" s="39"/>
      <c r="W17" s="39"/>
      <c r="X17" s="39"/>
      <c r="Y17" s="47"/>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46"/>
      <c r="BN17" s="46"/>
    </row>
    <row r="18" spans="1:66" s="2" customFormat="1" ht="44.25" customHeight="1" thickBot="1">
      <c r="A18" s="15"/>
      <c r="B18" s="48" t="s">
        <v>34</v>
      </c>
      <c r="C18" s="52" t="s">
        <v>23</v>
      </c>
      <c r="D18" s="50">
        <v>1</v>
      </c>
      <c r="E18" s="51">
        <f>E17</f>
        <v>44714</v>
      </c>
      <c r="F18" s="51">
        <f>E18</f>
        <v>44714</v>
      </c>
      <c r="G18" s="45"/>
      <c r="H18" s="45"/>
      <c r="I18" s="39"/>
      <c r="J18" s="39"/>
      <c r="K18" s="39"/>
      <c r="L18" s="39"/>
      <c r="M18" s="39"/>
      <c r="N18" s="39"/>
      <c r="O18" s="39"/>
      <c r="P18" s="39"/>
      <c r="Q18" s="39"/>
      <c r="R18" s="39"/>
      <c r="S18" s="39"/>
      <c r="T18" s="39"/>
      <c r="U18" s="39"/>
      <c r="V18" s="39"/>
      <c r="W18" s="39"/>
      <c r="X18" s="39"/>
      <c r="Y18" s="47"/>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46"/>
      <c r="BN18" s="46"/>
    </row>
    <row r="19" spans="1:66" s="2" customFormat="1" ht="44.25" customHeight="1" thickBot="1">
      <c r="A19" s="15"/>
      <c r="B19" s="48" t="s">
        <v>35</v>
      </c>
      <c r="C19" s="52" t="s">
        <v>23</v>
      </c>
      <c r="D19" s="50" t="s">
        <v>36</v>
      </c>
      <c r="E19" s="51">
        <f>F17+1</f>
        <v>44715</v>
      </c>
      <c r="F19" s="51">
        <f>E19</f>
        <v>44715</v>
      </c>
      <c r="G19" s="45"/>
      <c r="H19" s="45"/>
      <c r="I19" s="39"/>
      <c r="J19" s="39"/>
      <c r="K19" s="39"/>
      <c r="L19" s="39"/>
      <c r="M19" s="39"/>
      <c r="N19" s="39"/>
      <c r="O19" s="39"/>
      <c r="P19" s="39"/>
      <c r="Q19" s="39"/>
      <c r="R19" s="39"/>
      <c r="S19" s="39"/>
      <c r="T19" s="39"/>
      <c r="U19" s="39"/>
      <c r="V19" s="39"/>
      <c r="W19" s="39"/>
      <c r="X19" s="39"/>
      <c r="Y19" s="47"/>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46"/>
      <c r="BN19" s="46"/>
    </row>
    <row r="20" spans="1:66" s="2" customFormat="1" ht="44.25" customHeight="1">
      <c r="A20" s="15"/>
      <c r="B20" s="48" t="s">
        <v>37</v>
      </c>
      <c r="C20" s="52" t="s">
        <v>23</v>
      </c>
      <c r="D20" s="50">
        <v>1</v>
      </c>
      <c r="E20" s="51">
        <f>F19+5</f>
        <v>44720</v>
      </c>
      <c r="F20" s="51">
        <f>E20</f>
        <v>44720</v>
      </c>
      <c r="G20" s="45"/>
      <c r="H20" s="45"/>
      <c r="I20" s="39"/>
      <c r="J20" s="39"/>
      <c r="K20" s="39"/>
      <c r="L20" s="39"/>
      <c r="M20" s="39"/>
      <c r="N20" s="39"/>
      <c r="O20" s="39"/>
      <c r="P20" s="39"/>
      <c r="Q20" s="39"/>
      <c r="R20" s="39"/>
      <c r="S20" s="39"/>
      <c r="T20" s="39"/>
      <c r="U20" s="39"/>
      <c r="V20" s="39"/>
      <c r="W20" s="39"/>
      <c r="X20" s="39"/>
      <c r="Y20" s="47"/>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46"/>
      <c r="BN20" s="46"/>
    </row>
    <row r="21" spans="1:66" s="2" customFormat="1" ht="44.25" customHeight="1">
      <c r="A21" s="15"/>
      <c r="B21" s="53" t="s">
        <v>38</v>
      </c>
      <c r="C21" s="54"/>
      <c r="D21" s="55"/>
      <c r="E21" s="56"/>
      <c r="F21" s="56"/>
      <c r="G21" s="45"/>
      <c r="H21" s="45"/>
      <c r="I21" s="39"/>
      <c r="J21" s="39"/>
      <c r="K21" s="39"/>
      <c r="L21" s="39"/>
      <c r="M21" s="39"/>
      <c r="N21" s="39"/>
      <c r="O21" s="39"/>
      <c r="P21" s="39"/>
      <c r="Q21" s="39"/>
      <c r="R21" s="39"/>
      <c r="S21" s="39"/>
      <c r="T21" s="39"/>
      <c r="U21" s="39"/>
      <c r="V21" s="39"/>
      <c r="W21" s="39"/>
      <c r="X21" s="39"/>
      <c r="Y21" s="47"/>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46"/>
      <c r="BN21" s="46"/>
    </row>
    <row r="22" spans="1:66" s="2" customFormat="1" ht="44.25" customHeight="1">
      <c r="A22" s="15"/>
      <c r="B22" s="48" t="s">
        <v>39</v>
      </c>
      <c r="C22" s="52" t="s">
        <v>23</v>
      </c>
      <c r="D22" s="50" t="s">
        <v>36</v>
      </c>
      <c r="E22" s="51">
        <f>F20+12</f>
        <v>44732</v>
      </c>
      <c r="F22" s="51">
        <f>E22</f>
        <v>44732</v>
      </c>
      <c r="G22" s="45"/>
      <c r="H22" s="45"/>
      <c r="I22" s="39"/>
      <c r="J22" s="39"/>
      <c r="K22" s="39"/>
      <c r="L22" s="39"/>
      <c r="M22" s="39"/>
      <c r="N22" s="39"/>
      <c r="O22" s="39"/>
      <c r="P22" s="39"/>
      <c r="Q22" s="39"/>
      <c r="R22" s="39"/>
      <c r="S22" s="39"/>
      <c r="T22" s="39"/>
      <c r="U22" s="39"/>
      <c r="V22" s="39"/>
      <c r="W22" s="39"/>
      <c r="X22" s="39"/>
      <c r="Y22" s="47"/>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46"/>
      <c r="BN22" s="46"/>
    </row>
    <row r="23" spans="1:66" s="2" customFormat="1" ht="44.25" customHeight="1">
      <c r="A23" s="15"/>
      <c r="B23" s="48" t="s">
        <v>40</v>
      </c>
      <c r="C23" s="52"/>
      <c r="D23" s="50"/>
      <c r="E23" s="51"/>
      <c r="F23" s="51"/>
      <c r="G23" s="45"/>
      <c r="H23" s="45"/>
      <c r="I23" s="39"/>
      <c r="J23" s="39"/>
      <c r="K23" s="39"/>
      <c r="L23" s="39"/>
      <c r="M23" s="39"/>
      <c r="N23" s="39"/>
      <c r="O23" s="39"/>
      <c r="P23" s="39"/>
      <c r="Q23" s="39"/>
      <c r="R23" s="39"/>
      <c r="S23" s="39"/>
      <c r="T23" s="39"/>
      <c r="U23" s="39"/>
      <c r="V23" s="39"/>
      <c r="W23" s="39"/>
      <c r="X23" s="39"/>
      <c r="Y23" s="47"/>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46"/>
      <c r="BN23" s="46"/>
    </row>
    <row r="24" spans="1:66" s="2" customFormat="1" ht="44.25" customHeight="1">
      <c r="A24" s="15"/>
      <c r="B24" s="48" t="s">
        <v>41</v>
      </c>
      <c r="C24" s="52"/>
      <c r="D24" s="50"/>
      <c r="E24" s="51"/>
      <c r="F24" s="51"/>
      <c r="G24" s="45"/>
      <c r="H24" s="45"/>
      <c r="I24" s="39"/>
      <c r="J24" s="39"/>
      <c r="K24" s="39"/>
      <c r="L24" s="39"/>
      <c r="M24" s="39"/>
      <c r="N24" s="39"/>
      <c r="O24" s="39"/>
      <c r="P24" s="39"/>
      <c r="Q24" s="39"/>
      <c r="R24" s="39"/>
      <c r="S24" s="39"/>
      <c r="T24" s="39"/>
      <c r="U24" s="39"/>
      <c r="V24" s="39"/>
      <c r="W24" s="39"/>
      <c r="X24" s="39"/>
      <c r="Y24" s="47"/>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46"/>
      <c r="BN24" s="46"/>
    </row>
    <row r="25" spans="1:66" s="2" customFormat="1" ht="44.25" customHeight="1">
      <c r="A25" s="15"/>
      <c r="B25" s="48" t="s">
        <v>42</v>
      </c>
      <c r="C25" s="52"/>
      <c r="D25" s="50"/>
      <c r="E25" s="51"/>
      <c r="F25" s="51"/>
      <c r="G25" s="45"/>
      <c r="H25" s="45"/>
      <c r="I25" s="39"/>
      <c r="J25" s="39"/>
      <c r="K25" s="39"/>
      <c r="L25" s="39"/>
      <c r="M25" s="39"/>
      <c r="N25" s="39"/>
      <c r="O25" s="39"/>
      <c r="P25" s="39"/>
      <c r="Q25" s="39"/>
      <c r="R25" s="39"/>
      <c r="S25" s="39"/>
      <c r="T25" s="39"/>
      <c r="U25" s="39"/>
      <c r="V25" s="39"/>
      <c r="W25" s="39"/>
      <c r="X25" s="39"/>
      <c r="Y25" s="47"/>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46"/>
      <c r="BN25" s="46"/>
    </row>
    <row r="26" spans="1:66" s="2" customFormat="1" ht="44.25" customHeight="1">
      <c r="A26" s="15"/>
      <c r="B26" s="48" t="s">
        <v>43</v>
      </c>
      <c r="C26" s="52" t="s">
        <v>23</v>
      </c>
      <c r="D26" s="50">
        <v>1</v>
      </c>
      <c r="E26" s="51">
        <f>E27</f>
        <v>44731</v>
      </c>
      <c r="F26" s="51">
        <f>E26</f>
        <v>44731</v>
      </c>
      <c r="G26" s="45"/>
      <c r="H26" s="45"/>
      <c r="I26" s="39"/>
      <c r="J26" s="39"/>
      <c r="K26" s="39"/>
      <c r="L26" s="39"/>
      <c r="M26" s="39"/>
      <c r="N26" s="39"/>
      <c r="O26" s="39"/>
      <c r="P26" s="39"/>
      <c r="Q26" s="39"/>
      <c r="R26" s="39"/>
      <c r="S26" s="39"/>
      <c r="T26" s="39"/>
      <c r="U26" s="39"/>
      <c r="V26" s="39"/>
      <c r="W26" s="39"/>
      <c r="X26" s="39"/>
      <c r="Y26" s="47"/>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46"/>
      <c r="BN26" s="46"/>
    </row>
    <row r="27" spans="1:66" s="2" customFormat="1" ht="44.25" customHeight="1">
      <c r="A27" s="15"/>
      <c r="B27" s="48" t="s">
        <v>44</v>
      </c>
      <c r="C27" s="52" t="s">
        <v>33</v>
      </c>
      <c r="D27" s="50">
        <v>1</v>
      </c>
      <c r="E27" s="51">
        <v>44731</v>
      </c>
      <c r="F27" s="51">
        <f>E27</f>
        <v>44731</v>
      </c>
      <c r="G27" s="45"/>
      <c r="H27" s="45"/>
      <c r="I27" s="39"/>
      <c r="J27" s="39"/>
      <c r="K27" s="39"/>
      <c r="L27" s="39"/>
      <c r="M27" s="39"/>
      <c r="N27" s="39"/>
      <c r="O27" s="39"/>
      <c r="P27" s="39"/>
      <c r="Q27" s="39"/>
      <c r="R27" s="39"/>
      <c r="S27" s="39"/>
      <c r="T27" s="39"/>
      <c r="U27" s="39"/>
      <c r="V27" s="39"/>
      <c r="W27" s="39"/>
      <c r="X27" s="39"/>
      <c r="Y27" s="47"/>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46"/>
      <c r="BN27" s="46"/>
    </row>
    <row r="28" spans="1:66" s="2" customFormat="1" ht="44.25" customHeight="1">
      <c r="A28" s="15" t="s">
        <v>45</v>
      </c>
      <c r="B28" s="48" t="s">
        <v>46</v>
      </c>
      <c r="C28" s="52" t="s">
        <v>33</v>
      </c>
      <c r="D28" s="50">
        <v>1</v>
      </c>
      <c r="E28" s="51">
        <f>E27+4</f>
        <v>44735</v>
      </c>
      <c r="F28" s="51">
        <f>E28</f>
        <v>44735</v>
      </c>
      <c r="G28" s="45"/>
      <c r="H28" s="45"/>
      <c r="I28" s="39"/>
      <c r="J28" s="39"/>
      <c r="K28" s="39"/>
      <c r="L28" s="39"/>
      <c r="M28" s="39"/>
      <c r="N28" s="39"/>
      <c r="O28" s="39"/>
      <c r="P28" s="39"/>
      <c r="Q28" s="39"/>
      <c r="R28" s="39"/>
      <c r="S28" s="39"/>
      <c r="T28" s="39"/>
      <c r="U28" s="39"/>
      <c r="V28" s="39"/>
      <c r="W28" s="39"/>
      <c r="X28" s="39"/>
      <c r="Y28" s="47"/>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46"/>
      <c r="BN28" s="46"/>
    </row>
    <row r="29" spans="1:66" s="2" customFormat="1" ht="44.25" customHeight="1">
      <c r="A29" s="15" t="s">
        <v>47</v>
      </c>
      <c r="B29" s="48" t="s">
        <v>48</v>
      </c>
      <c r="C29" s="52" t="s">
        <v>23</v>
      </c>
      <c r="D29" s="57">
        <v>1</v>
      </c>
      <c r="E29" s="51">
        <f>E28+1</f>
        <v>44736</v>
      </c>
      <c r="F29" s="51">
        <f>E29</f>
        <v>44736</v>
      </c>
      <c r="G29" s="45"/>
      <c r="H29" s="45"/>
      <c r="I29" s="39"/>
      <c r="J29" s="39"/>
      <c r="K29" s="39"/>
      <c r="L29" s="39"/>
      <c r="M29" s="39"/>
      <c r="N29" s="39"/>
      <c r="O29" s="39"/>
      <c r="P29" s="39"/>
      <c r="Q29" s="39"/>
      <c r="R29" s="39"/>
      <c r="S29" s="39"/>
      <c r="T29" s="39"/>
      <c r="U29" s="39"/>
      <c r="V29" s="39"/>
      <c r="W29" s="39"/>
      <c r="X29" s="39"/>
      <c r="Y29" s="47"/>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46"/>
      <c r="BN29" s="46"/>
    </row>
    <row r="30" spans="1:66" s="2" customFormat="1" ht="44.25" customHeight="1">
      <c r="A30" s="15"/>
      <c r="B30" s="48" t="s">
        <v>49</v>
      </c>
      <c r="C30" s="52" t="s">
        <v>23</v>
      </c>
      <c r="D30" s="57">
        <v>1</v>
      </c>
      <c r="E30" s="51">
        <f>E29</f>
        <v>44736</v>
      </c>
      <c r="F30" s="51">
        <f>E30</f>
        <v>44736</v>
      </c>
      <c r="G30" s="45"/>
      <c r="H30" s="45"/>
      <c r="I30" s="39"/>
      <c r="J30" s="39"/>
      <c r="K30" s="39"/>
      <c r="L30" s="39"/>
      <c r="M30" s="39"/>
      <c r="N30" s="39"/>
      <c r="O30" s="39"/>
      <c r="P30" s="39"/>
      <c r="Q30" s="39"/>
      <c r="R30" s="39"/>
      <c r="S30" s="39"/>
      <c r="T30" s="39"/>
      <c r="U30" s="39"/>
      <c r="V30" s="39"/>
      <c r="W30" s="39"/>
      <c r="X30" s="39"/>
      <c r="Y30" s="47"/>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46"/>
      <c r="BN30" s="46"/>
    </row>
    <row r="31" spans="1:66" s="2" customFormat="1" ht="44.25" customHeight="1">
      <c r="A31" s="15"/>
      <c r="B31" s="48" t="s">
        <v>50</v>
      </c>
      <c r="C31" s="52" t="s">
        <v>23</v>
      </c>
      <c r="D31" s="57">
        <v>1</v>
      </c>
      <c r="E31" s="51">
        <f>E28+4</f>
        <v>44739</v>
      </c>
      <c r="F31" s="51">
        <f>E31</f>
        <v>44739</v>
      </c>
      <c r="G31" s="45"/>
      <c r="H31" s="45"/>
      <c r="I31" s="39"/>
      <c r="J31" s="39"/>
      <c r="K31" s="39"/>
      <c r="L31" s="39"/>
      <c r="M31" s="39"/>
      <c r="N31" s="39"/>
      <c r="O31" s="39"/>
      <c r="P31" s="39"/>
      <c r="Q31" s="39"/>
      <c r="R31" s="39"/>
      <c r="S31" s="39"/>
      <c r="T31" s="39"/>
      <c r="U31" s="39"/>
      <c r="V31" s="39"/>
      <c r="W31" s="39"/>
      <c r="X31" s="39"/>
      <c r="Y31" s="47"/>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46"/>
      <c r="BN31" s="46"/>
    </row>
    <row r="32" spans="1:66" s="2" customFormat="1" ht="44.25" customHeight="1">
      <c r="A32" s="15"/>
      <c r="B32" s="48" t="s">
        <v>51</v>
      </c>
      <c r="C32" s="52" t="s">
        <v>23</v>
      </c>
      <c r="D32" s="57">
        <v>1</v>
      </c>
      <c r="E32" s="51">
        <f>E31+1</f>
        <v>44740</v>
      </c>
      <c r="F32" s="51">
        <f>E32</f>
        <v>44740</v>
      </c>
      <c r="G32" s="45"/>
      <c r="H32" s="45"/>
      <c r="I32" s="39"/>
      <c r="J32" s="39"/>
      <c r="K32" s="39"/>
      <c r="L32" s="39"/>
      <c r="M32" s="39"/>
      <c r="N32" s="39"/>
      <c r="O32" s="39"/>
      <c r="P32" s="39"/>
      <c r="Q32" s="39"/>
      <c r="R32" s="39"/>
      <c r="S32" s="39"/>
      <c r="T32" s="39"/>
      <c r="U32" s="39"/>
      <c r="V32" s="39"/>
      <c r="W32" s="39"/>
      <c r="X32" s="39"/>
      <c r="Y32" s="47"/>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46"/>
      <c r="BN32" s="46"/>
    </row>
    <row r="33" spans="1:66" s="2" customFormat="1" ht="44.25" customHeight="1">
      <c r="A33" s="15"/>
      <c r="B33" s="48" t="s">
        <v>52</v>
      </c>
      <c r="C33" s="52" t="s">
        <v>28</v>
      </c>
      <c r="D33" s="57">
        <v>1</v>
      </c>
      <c r="E33" s="51">
        <f>E32+4</f>
        <v>44744</v>
      </c>
      <c r="F33" s="51">
        <f>E33</f>
        <v>44744</v>
      </c>
      <c r="G33" s="45"/>
      <c r="H33" s="45"/>
      <c r="I33" s="39"/>
      <c r="J33" s="39"/>
      <c r="K33" s="39"/>
      <c r="L33" s="39"/>
      <c r="M33" s="39"/>
      <c r="N33" s="39"/>
      <c r="O33" s="39"/>
      <c r="P33" s="39"/>
      <c r="Q33" s="39"/>
      <c r="R33" s="39"/>
      <c r="S33" s="39"/>
      <c r="T33" s="39"/>
      <c r="U33" s="39"/>
      <c r="V33" s="39"/>
      <c r="W33" s="39"/>
      <c r="X33" s="39"/>
      <c r="Y33" s="47"/>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46"/>
      <c r="BN33" s="46"/>
    </row>
    <row r="34" spans="1:66" s="2" customFormat="1" ht="44.25" customHeight="1">
      <c r="A34" s="15"/>
      <c r="B34" s="48" t="s">
        <v>53</v>
      </c>
      <c r="C34" s="52" t="s">
        <v>23</v>
      </c>
      <c r="D34" s="57">
        <v>1</v>
      </c>
      <c r="E34" s="51">
        <f>E33+1</f>
        <v>44745</v>
      </c>
      <c r="F34" s="51">
        <f>E34</f>
        <v>44745</v>
      </c>
      <c r="G34" s="45"/>
      <c r="H34" s="45"/>
      <c r="I34" s="39"/>
      <c r="J34" s="39"/>
      <c r="K34" s="39"/>
      <c r="L34" s="39"/>
      <c r="M34" s="39"/>
      <c r="N34" s="39"/>
      <c r="O34" s="39"/>
      <c r="P34" s="39"/>
      <c r="Q34" s="39"/>
      <c r="R34" s="39"/>
      <c r="S34" s="39"/>
      <c r="T34" s="39"/>
      <c r="U34" s="39"/>
      <c r="V34" s="39"/>
      <c r="W34" s="39"/>
      <c r="X34" s="39"/>
      <c r="Y34" s="47"/>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46"/>
      <c r="BN34" s="46"/>
    </row>
    <row r="35" spans="1:66" s="2" customFormat="1" ht="44.25" customHeight="1">
      <c r="A35" s="15"/>
      <c r="B35" s="48" t="s">
        <v>54</v>
      </c>
      <c r="C35" s="52" t="s">
        <v>23</v>
      </c>
      <c r="D35" s="57">
        <v>1</v>
      </c>
      <c r="E35" s="51">
        <f>E33+2</f>
        <v>44746</v>
      </c>
      <c r="F35" s="51">
        <f>E35+26</f>
        <v>44772</v>
      </c>
      <c r="G35" s="45"/>
      <c r="H35" s="45"/>
      <c r="I35" s="39"/>
      <c r="J35" s="39"/>
      <c r="K35" s="39"/>
      <c r="L35" s="39"/>
      <c r="M35" s="39"/>
      <c r="N35" s="39"/>
      <c r="O35" s="39"/>
      <c r="P35" s="39"/>
      <c r="Q35" s="39"/>
      <c r="R35" s="39"/>
      <c r="S35" s="39"/>
      <c r="T35" s="39"/>
      <c r="U35" s="39"/>
      <c r="V35" s="39"/>
      <c r="W35" s="39"/>
      <c r="X35" s="39"/>
      <c r="Y35" s="47"/>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46"/>
      <c r="BN35" s="46"/>
    </row>
    <row r="36" spans="1:66" s="2" customFormat="1" ht="44.25" customHeight="1">
      <c r="A36" s="15"/>
      <c r="B36" s="48" t="s">
        <v>55</v>
      </c>
      <c r="C36" s="52" t="s">
        <v>23</v>
      </c>
      <c r="D36" s="57">
        <v>1</v>
      </c>
      <c r="E36" s="51">
        <f>E35</f>
        <v>44746</v>
      </c>
      <c r="F36" s="51">
        <f>E36</f>
        <v>44746</v>
      </c>
      <c r="G36" s="45"/>
      <c r="H36" s="45"/>
      <c r="I36" s="39"/>
      <c r="J36" s="39"/>
      <c r="K36" s="39"/>
      <c r="L36" s="39"/>
      <c r="M36" s="39"/>
      <c r="N36" s="39"/>
      <c r="O36" s="39"/>
      <c r="P36" s="39"/>
      <c r="Q36" s="39"/>
      <c r="R36" s="39"/>
      <c r="S36" s="39"/>
      <c r="T36" s="39"/>
      <c r="U36" s="39"/>
      <c r="V36" s="39"/>
      <c r="W36" s="39"/>
      <c r="X36" s="39"/>
      <c r="Y36" s="47"/>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46"/>
      <c r="BN36" s="46"/>
    </row>
    <row r="37" spans="1:66" s="2" customFormat="1" ht="44.25" customHeight="1">
      <c r="A37" s="15"/>
      <c r="B37" s="48" t="s">
        <v>56</v>
      </c>
      <c r="C37" s="52" t="s">
        <v>23</v>
      </c>
      <c r="D37" s="57">
        <v>1</v>
      </c>
      <c r="E37" s="51">
        <f>E36</f>
        <v>44746</v>
      </c>
      <c r="F37" s="51">
        <f>E37</f>
        <v>44746</v>
      </c>
      <c r="G37" s="45"/>
      <c r="H37" s="45"/>
      <c r="I37" s="39"/>
      <c r="J37" s="39"/>
      <c r="K37" s="39"/>
      <c r="L37" s="39"/>
      <c r="M37" s="39"/>
      <c r="N37" s="39"/>
      <c r="O37" s="39"/>
      <c r="P37" s="39"/>
      <c r="Q37" s="39"/>
      <c r="R37" s="39"/>
      <c r="S37" s="39"/>
      <c r="T37" s="39"/>
      <c r="U37" s="39"/>
      <c r="V37" s="39"/>
      <c r="W37" s="39"/>
      <c r="X37" s="39"/>
      <c r="Y37" s="47"/>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46"/>
      <c r="BN37" s="46"/>
    </row>
    <row r="38" spans="1:66" s="2" customFormat="1" ht="44.25" customHeight="1">
      <c r="A38" s="15"/>
      <c r="B38" s="48" t="s">
        <v>57</v>
      </c>
      <c r="C38" s="52" t="s">
        <v>23</v>
      </c>
      <c r="D38" s="57">
        <v>1</v>
      </c>
      <c r="E38" s="51">
        <f>E36+2</f>
        <v>44748</v>
      </c>
      <c r="F38" s="51">
        <f>E38</f>
        <v>44748</v>
      </c>
      <c r="G38" s="45"/>
      <c r="H38" s="45"/>
      <c r="I38" s="39"/>
      <c r="J38" s="39"/>
      <c r="K38" s="39"/>
      <c r="L38" s="39"/>
      <c r="M38" s="39"/>
      <c r="N38" s="39"/>
      <c r="O38" s="39"/>
      <c r="P38" s="39"/>
      <c r="Q38" s="39"/>
      <c r="R38" s="39"/>
      <c r="S38" s="39"/>
      <c r="T38" s="39"/>
      <c r="U38" s="39"/>
      <c r="V38" s="39"/>
      <c r="W38" s="39"/>
      <c r="X38" s="39"/>
      <c r="Y38" s="47"/>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46"/>
      <c r="BN38" s="46"/>
    </row>
    <row r="39" spans="1:66" s="2" customFormat="1" ht="44.25" customHeight="1">
      <c r="A39" s="15"/>
      <c r="B39" s="48" t="s">
        <v>58</v>
      </c>
      <c r="C39" s="52" t="s">
        <v>59</v>
      </c>
      <c r="D39" s="57">
        <v>1</v>
      </c>
      <c r="E39" s="51">
        <f>E38+2</f>
        <v>44750</v>
      </c>
      <c r="F39" s="51">
        <f>E39</f>
        <v>44750</v>
      </c>
      <c r="G39" s="45"/>
      <c r="H39" s="45"/>
      <c r="I39" s="39"/>
      <c r="J39" s="39"/>
      <c r="K39" s="39"/>
      <c r="L39" s="39"/>
      <c r="M39" s="39"/>
      <c r="N39" s="39"/>
      <c r="O39" s="39"/>
      <c r="P39" s="39"/>
      <c r="Q39" s="39"/>
      <c r="R39" s="39"/>
      <c r="S39" s="39"/>
      <c r="T39" s="39"/>
      <c r="U39" s="39"/>
      <c r="V39" s="39"/>
      <c r="W39" s="39"/>
      <c r="X39" s="39"/>
      <c r="Y39" s="47"/>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46"/>
      <c r="BN39" s="46"/>
    </row>
    <row r="40" spans="1:66" s="2" customFormat="1" ht="44.25" customHeight="1">
      <c r="A40" s="15"/>
      <c r="B40" s="48" t="s">
        <v>60</v>
      </c>
      <c r="C40" s="52" t="s">
        <v>23</v>
      </c>
      <c r="D40" s="57">
        <v>1</v>
      </c>
      <c r="E40" s="51">
        <f>E39+2</f>
        <v>44752</v>
      </c>
      <c r="F40" s="51">
        <f>E40</f>
        <v>44752</v>
      </c>
      <c r="G40" s="45"/>
      <c r="H40" s="45"/>
      <c r="I40" s="39"/>
      <c r="J40" s="39"/>
      <c r="K40" s="39"/>
      <c r="L40" s="39"/>
      <c r="M40" s="39"/>
      <c r="N40" s="39"/>
      <c r="O40" s="39"/>
      <c r="P40" s="39"/>
      <c r="Q40" s="39"/>
      <c r="R40" s="39"/>
      <c r="S40" s="39"/>
      <c r="T40" s="39"/>
      <c r="U40" s="39"/>
      <c r="V40" s="39"/>
      <c r="W40" s="39"/>
      <c r="X40" s="39"/>
      <c r="Y40" s="47"/>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46"/>
      <c r="BN40" s="46"/>
    </row>
    <row r="41" spans="1:66" s="2" customFormat="1" ht="44.25" customHeight="1">
      <c r="A41" s="15"/>
      <c r="B41" s="48" t="s">
        <v>61</v>
      </c>
      <c r="C41" s="52" t="s">
        <v>28</v>
      </c>
      <c r="D41" s="57">
        <v>0.5</v>
      </c>
      <c r="E41" s="51">
        <f>E40</f>
        <v>44752</v>
      </c>
      <c r="F41" s="51">
        <f>E41</f>
        <v>44752</v>
      </c>
      <c r="G41" s="45"/>
      <c r="H41" s="45"/>
      <c r="I41" s="39"/>
      <c r="J41" s="39"/>
      <c r="K41" s="39"/>
      <c r="L41" s="39"/>
      <c r="M41" s="39"/>
      <c r="N41" s="39"/>
      <c r="O41" s="39"/>
      <c r="P41" s="39"/>
      <c r="Q41" s="39"/>
      <c r="R41" s="39"/>
      <c r="S41" s="39"/>
      <c r="T41" s="39"/>
      <c r="U41" s="39"/>
      <c r="V41" s="39"/>
      <c r="W41" s="39"/>
      <c r="X41" s="39"/>
      <c r="Y41" s="47"/>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46"/>
      <c r="BN41" s="46"/>
    </row>
    <row r="42" spans="1:66" s="2" customFormat="1" ht="44.25" customHeight="1">
      <c r="A42" s="15"/>
      <c r="B42" s="48" t="s">
        <v>62</v>
      </c>
      <c r="C42" s="52" t="s">
        <v>63</v>
      </c>
      <c r="D42" s="57">
        <v>1</v>
      </c>
      <c r="E42" s="51">
        <f>E41+4</f>
        <v>44756</v>
      </c>
      <c r="F42" s="51">
        <f>E42</f>
        <v>44756</v>
      </c>
      <c r="G42" s="45"/>
      <c r="H42" s="45"/>
      <c r="I42" s="39"/>
      <c r="J42" s="39"/>
      <c r="K42" s="39"/>
      <c r="L42" s="39"/>
      <c r="M42" s="39"/>
      <c r="N42" s="39"/>
      <c r="O42" s="39"/>
      <c r="P42" s="39"/>
      <c r="Q42" s="39"/>
      <c r="R42" s="39"/>
      <c r="S42" s="39"/>
      <c r="T42" s="39"/>
      <c r="U42" s="39"/>
      <c r="V42" s="39"/>
      <c r="W42" s="39"/>
      <c r="X42" s="39"/>
      <c r="Y42" s="47"/>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46"/>
      <c r="BN42" s="46"/>
    </row>
    <row r="43" spans="1:66" s="2" customFormat="1" ht="44.25" customHeight="1">
      <c r="A43" s="15"/>
      <c r="B43" s="48" t="s">
        <v>64</v>
      </c>
      <c r="C43" s="52" t="s">
        <v>23</v>
      </c>
      <c r="D43" s="57">
        <v>1</v>
      </c>
      <c r="E43" s="51">
        <f>F42+1</f>
        <v>44757</v>
      </c>
      <c r="F43" s="51">
        <f>E43</f>
        <v>44757</v>
      </c>
      <c r="G43" s="45"/>
      <c r="H43" s="45"/>
      <c r="I43" s="39"/>
      <c r="J43" s="39"/>
      <c r="K43" s="39"/>
      <c r="L43" s="39"/>
      <c r="M43" s="39"/>
      <c r="N43" s="39"/>
      <c r="O43" s="39"/>
      <c r="P43" s="39"/>
      <c r="Q43" s="39"/>
      <c r="R43" s="39"/>
      <c r="S43" s="39"/>
      <c r="T43" s="39"/>
      <c r="U43" s="39"/>
      <c r="V43" s="39"/>
      <c r="W43" s="39"/>
      <c r="X43" s="39"/>
      <c r="Y43" s="47"/>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46"/>
      <c r="BN43" s="46"/>
    </row>
    <row r="44" spans="1:66" s="2" customFormat="1" ht="44.25" customHeight="1">
      <c r="A44" s="15"/>
      <c r="B44" s="48" t="s">
        <v>65</v>
      </c>
      <c r="C44" s="52" t="s">
        <v>23</v>
      </c>
      <c r="D44" s="57">
        <v>1</v>
      </c>
      <c r="E44" s="51">
        <f>F43+7</f>
        <v>44764</v>
      </c>
      <c r="F44" s="51">
        <f>E44</f>
        <v>44764</v>
      </c>
      <c r="G44" s="45"/>
      <c r="H44" s="45"/>
      <c r="I44" s="39"/>
      <c r="J44" s="39"/>
      <c r="K44" s="39"/>
      <c r="L44" s="39"/>
      <c r="M44" s="39"/>
      <c r="N44" s="39"/>
      <c r="O44" s="39"/>
      <c r="P44" s="39"/>
      <c r="Q44" s="39"/>
      <c r="R44" s="39"/>
      <c r="S44" s="39"/>
      <c r="T44" s="39"/>
      <c r="U44" s="39"/>
      <c r="V44" s="39"/>
      <c r="W44" s="39"/>
      <c r="X44" s="39"/>
      <c r="Y44" s="47"/>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46"/>
      <c r="BN44" s="46"/>
    </row>
    <row r="45" spans="1:66" s="2" customFormat="1" ht="44.25" customHeight="1">
      <c r="A45" s="15"/>
      <c r="B45" s="48" t="s">
        <v>66</v>
      </c>
      <c r="C45" s="52" t="s">
        <v>23</v>
      </c>
      <c r="D45" s="57" t="s">
        <v>36</v>
      </c>
      <c r="E45" s="51">
        <f>F44+3</f>
        <v>44767</v>
      </c>
      <c r="F45" s="51">
        <f>E45</f>
        <v>44767</v>
      </c>
      <c r="G45" s="45"/>
      <c r="H45" s="45"/>
      <c r="I45" s="39"/>
      <c r="J45" s="39"/>
      <c r="K45" s="39"/>
      <c r="L45" s="39"/>
      <c r="M45" s="39"/>
      <c r="N45" s="39"/>
      <c r="O45" s="39"/>
      <c r="P45" s="39"/>
      <c r="Q45" s="39"/>
      <c r="R45" s="39"/>
      <c r="S45" s="39"/>
      <c r="T45" s="39"/>
      <c r="U45" s="39"/>
      <c r="V45" s="39"/>
      <c r="W45" s="39"/>
      <c r="X45" s="39"/>
      <c r="Y45" s="47"/>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46"/>
      <c r="BN45" s="46"/>
    </row>
    <row r="46" spans="1:66" s="2" customFormat="1" ht="44.25" customHeight="1">
      <c r="A46" s="15"/>
      <c r="B46" s="48" t="s">
        <v>67</v>
      </c>
      <c r="C46" s="52" t="s">
        <v>59</v>
      </c>
      <c r="D46" s="57">
        <v>1</v>
      </c>
      <c r="E46" s="51">
        <f>F45+4</f>
        <v>44771</v>
      </c>
      <c r="F46" s="51">
        <f>E46</f>
        <v>44771</v>
      </c>
      <c r="G46" s="45"/>
      <c r="H46" s="45"/>
      <c r="I46" s="39"/>
      <c r="J46" s="39"/>
      <c r="K46" s="39"/>
      <c r="L46" s="39"/>
      <c r="M46" s="39"/>
      <c r="N46" s="39"/>
      <c r="O46" s="39"/>
      <c r="P46" s="39"/>
      <c r="Q46" s="39"/>
      <c r="R46" s="39"/>
      <c r="S46" s="39"/>
      <c r="T46" s="39"/>
      <c r="U46" s="39"/>
      <c r="V46" s="39"/>
      <c r="W46" s="39"/>
      <c r="X46" s="39"/>
      <c r="Y46" s="47"/>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46"/>
      <c r="BN46" s="46"/>
    </row>
    <row r="47" spans="1:66" s="2" customFormat="1" ht="44.25" customHeight="1">
      <c r="A47" s="15"/>
      <c r="B47" s="48" t="s">
        <v>68</v>
      </c>
      <c r="C47" s="52" t="s">
        <v>23</v>
      </c>
      <c r="D47" s="57">
        <v>1</v>
      </c>
      <c r="E47" s="51">
        <f>F46+3</f>
        <v>44774</v>
      </c>
      <c r="F47" s="51">
        <f>E47</f>
        <v>44774</v>
      </c>
      <c r="G47" s="45"/>
      <c r="H47" s="45"/>
      <c r="I47" s="39"/>
      <c r="J47" s="39"/>
      <c r="K47" s="39"/>
      <c r="L47" s="39"/>
      <c r="M47" s="39"/>
      <c r="N47" s="39"/>
      <c r="O47" s="39"/>
      <c r="P47" s="39"/>
      <c r="Q47" s="39"/>
      <c r="R47" s="39"/>
      <c r="S47" s="39"/>
      <c r="T47" s="39"/>
      <c r="U47" s="39"/>
      <c r="V47" s="39"/>
      <c r="W47" s="39"/>
      <c r="X47" s="39"/>
      <c r="Y47" s="47"/>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46"/>
      <c r="BN47" s="46"/>
    </row>
    <row r="48" spans="1:66" s="2" customFormat="1" ht="44.25" customHeight="1">
      <c r="A48" s="15"/>
      <c r="B48" s="48"/>
      <c r="C48" s="52"/>
      <c r="D48" s="57"/>
      <c r="E48" s="51"/>
      <c r="F48" s="51"/>
      <c r="G48" s="45"/>
      <c r="H48" s="45"/>
      <c r="I48" s="39"/>
      <c r="J48" s="39"/>
      <c r="K48" s="39"/>
      <c r="L48" s="39"/>
      <c r="M48" s="39"/>
      <c r="N48" s="39"/>
      <c r="O48" s="39"/>
      <c r="P48" s="39"/>
      <c r="Q48" s="39"/>
      <c r="R48" s="39"/>
      <c r="S48" s="39"/>
      <c r="T48" s="39"/>
      <c r="U48" s="39"/>
      <c r="V48" s="39"/>
      <c r="W48" s="39"/>
      <c r="X48" s="39"/>
      <c r="Y48" s="47"/>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46"/>
      <c r="BN48" s="46"/>
    </row>
    <row r="49" spans="1:66" s="2" customFormat="1" ht="30" customHeight="1">
      <c r="A49" s="15"/>
      <c r="G49" s="45"/>
      <c r="H49" s="45" t="str">
        <f t="shared" ca="1" si="4"/>
        <v/>
      </c>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46"/>
      <c r="BN49" s="46"/>
    </row>
    <row r="50" spans="1:66" s="2" customFormat="1" ht="30" customHeight="1">
      <c r="A50" s="16" t="s">
        <v>69</v>
      </c>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row>
    <row r="51" spans="1:66" s="2" customFormat="1" ht="30" customHeight="1">
      <c r="A51" s="1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row>
    <row r="52" spans="1:66" s="2" customFormat="1" ht="30" customHeight="1">
      <c r="A52" s="15"/>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row>
    <row r="53" spans="1:66" s="2" customFormat="1" ht="30" customHeight="1">
      <c r="A53" s="15"/>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row>
    <row r="54" spans="1:66" s="2" customFormat="1" ht="30" customHeight="1">
      <c r="A54" s="15"/>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row>
    <row r="55" spans="1:66" s="2" customFormat="1" ht="30" customHeight="1">
      <c r="A55" s="15"/>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row>
    <row r="56" spans="1:66" s="2" customFormat="1" ht="30" customHeight="1">
      <c r="A56" s="15" t="s">
        <v>70</v>
      </c>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row>
    <row r="57" spans="1:66" s="2" customFormat="1" ht="30" customHeight="1">
      <c r="A57" s="15"/>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row>
    <row r="58" spans="1:66" s="2" customFormat="1" ht="30" customHeight="1">
      <c r="A58" s="15"/>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row>
    <row r="59" spans="1:66" s="2" customFormat="1" ht="30" customHeight="1">
      <c r="A59" s="15"/>
    </row>
    <row r="60" spans="1:66" s="2" customFormat="1" ht="30" customHeight="1">
      <c r="A60" s="15"/>
    </row>
    <row r="61" spans="1:66" s="2" customFormat="1" ht="30" customHeight="1">
      <c r="A61" s="15"/>
    </row>
    <row r="62" spans="1:66" s="2" customFormat="1" ht="30" customHeight="1">
      <c r="A62" s="15" t="s">
        <v>70</v>
      </c>
    </row>
    <row r="63" spans="1:66" s="2" customFormat="1" ht="30" customHeight="1">
      <c r="A63" s="15"/>
    </row>
    <row r="64" spans="1:66" s="2" customFormat="1" ht="30" customHeight="1">
      <c r="A64" s="15"/>
    </row>
    <row r="65" spans="1:7" s="2" customFormat="1" ht="30" customHeight="1">
      <c r="A65" s="15"/>
    </row>
    <row r="66" spans="1:7" s="2" customFormat="1" ht="30" customHeight="1">
      <c r="A66" s="15"/>
    </row>
    <row r="67" spans="1:7" s="2" customFormat="1" ht="30" customHeight="1">
      <c r="A67" s="15"/>
    </row>
    <row r="68" spans="1:7" s="2" customFormat="1" ht="30" customHeight="1">
      <c r="A68" s="15" t="s">
        <v>71</v>
      </c>
    </row>
    <row r="69" spans="1:7" s="2" customFormat="1" ht="30" customHeight="1">
      <c r="A69" s="16" t="s">
        <v>72</v>
      </c>
    </row>
    <row r="70" spans="1:7" ht="30" customHeight="1">
      <c r="G70" s="4"/>
    </row>
    <row r="71" spans="1:7" ht="30" customHeight="1">
      <c r="C71" s="5"/>
      <c r="F71" s="17"/>
    </row>
    <row r="72" spans="1:7" ht="30" customHeight="1">
      <c r="C72" s="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7" customWidth="1"/>
    <col min="2" max="16384" width="9.140625" style="1"/>
  </cols>
  <sheetData>
    <row r="1" spans="1:2" ht="46.5" customHeight="1"/>
    <row r="2" spans="1:2" s="9" customFormat="1" ht="15.75">
      <c r="A2" s="8" t="s">
        <v>73</v>
      </c>
      <c r="B2" s="8"/>
    </row>
    <row r="3" spans="1:2" s="13" customFormat="1" ht="27" customHeight="1">
      <c r="A3" s="14" t="s">
        <v>74</v>
      </c>
      <c r="B3" s="14"/>
    </row>
    <row r="4" spans="1:2" s="10" customFormat="1" ht="26.25">
      <c r="A4" s="11" t="s">
        <v>75</v>
      </c>
    </row>
    <row r="5" spans="1:2" ht="87" customHeight="1">
      <c r="A5" s="12" t="s">
        <v>76</v>
      </c>
    </row>
    <row r="6" spans="1:2" ht="26.25" customHeight="1">
      <c r="A6" s="11" t="s">
        <v>77</v>
      </c>
    </row>
    <row r="7" spans="1:2" s="7" customFormat="1" ht="223.5" customHeight="1">
      <c r="A7" s="18" t="s">
        <v>78</v>
      </c>
    </row>
    <row r="8" spans="1:2" s="10" customFormat="1" ht="26.25">
      <c r="A8" s="11" t="s">
        <v>79</v>
      </c>
    </row>
    <row r="9" spans="1:2" ht="75">
      <c r="A9" s="12" t="s">
        <v>80</v>
      </c>
    </row>
    <row r="10" spans="1:2" s="7" customFormat="1" ht="27.95" customHeight="1">
      <c r="A10" s="19" t="s">
        <v>81</v>
      </c>
    </row>
    <row r="11" spans="1:2" s="10" customFormat="1" ht="26.25">
      <c r="A11" s="11" t="s">
        <v>82</v>
      </c>
    </row>
    <row r="12" spans="1:2" ht="30">
      <c r="A12" s="12" t="s">
        <v>83</v>
      </c>
    </row>
    <row r="13" spans="1:2" s="7" customFormat="1" ht="27.95" customHeight="1">
      <c r="A13" s="19" t="s">
        <v>84</v>
      </c>
    </row>
    <row r="14" spans="1:2" s="10" customFormat="1" ht="26.25">
      <c r="A14" s="11" t="s">
        <v>85</v>
      </c>
    </row>
    <row r="15" spans="1:2" ht="91.5" customHeight="1">
      <c r="A15" s="12" t="s">
        <v>86</v>
      </c>
    </row>
    <row r="16" spans="1:2" ht="90">
      <c r="A16" s="12" t="s">
        <v>87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2022-08-03T12:59:09Z</dcterms:modified>
  <cp:category/>
  <cp:contentStatus/>
</cp:coreProperties>
</file>