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12"/>
  <workbookPr filterPrivacy="1" codeName="ThisWorkbook"/>
  <xr:revisionPtr revIDLastSave="0" documentId="8_{E8B32E3C-404C-4D2F-A69E-5417F2C2ED96}" xr6:coauthVersionLast="47" xr6:coauthVersionMax="47" xr10:uidLastSave="{00000000-0000-0000-0000-000000000000}"/>
  <bookViews>
    <workbookView xWindow="-120" yWindow="-120" windowWidth="24000" windowHeight="16110" xr2:uid="{00000000-000D-0000-FFFF-FFFF00000000}"/>
  </bookViews>
  <sheets>
    <sheet name="CalendarioProyecto" sheetId="11" r:id="rId1"/>
    <sheet name="Acerca de" sheetId="12" r:id="rId2"/>
  </sheets>
  <definedNames>
    <definedName name="Display_Week">CalendarioProyecto!$E$4</definedName>
    <definedName name="hoy" localSheetId="0">TODAY()</definedName>
    <definedName name="Project_Start">CalendarioProyecto!$E$3</definedName>
    <definedName name="task_end" localSheetId="0">CalendarioProyecto!$F1</definedName>
    <definedName name="task_progress" localSheetId="0">CalendarioProyecto!$D1</definedName>
    <definedName name="task_start" localSheetId="0">CalendarioProyecto!$E1</definedName>
    <definedName name="_xlnm.Print_Titles" localSheetId="0">CalendarioProyecto!$4:$6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27" i="11" l="1"/>
  <c r="F27" i="11" s="1"/>
  <c r="F26" i="11"/>
  <c r="E3" i="11"/>
  <c r="E9" i="11" s="1"/>
  <c r="F9" i="11" s="1"/>
  <c r="E10" i="11" s="1"/>
  <c r="F10" i="11" s="1"/>
  <c r="H7" i="11" l="1"/>
  <c r="I5" i="11" l="1"/>
  <c r="H8" i="11"/>
  <c r="E11" i="11" l="1"/>
  <c r="F11" i="11" s="1"/>
  <c r="H9" i="11"/>
  <c r="I6" i="11"/>
  <c r="E12" i="11" l="1"/>
  <c r="F12" i="11" s="1"/>
  <c r="H10" i="11"/>
  <c r="J5" i="11"/>
  <c r="K5" i="11" s="1"/>
  <c r="L5" i="11" s="1"/>
  <c r="M5" i="11" s="1"/>
  <c r="N5" i="11" s="1"/>
  <c r="O5" i="11" s="1"/>
  <c r="P5" i="11" s="1"/>
  <c r="I4" i="11"/>
  <c r="E13" i="11" l="1"/>
  <c r="E14" i="11" s="1"/>
  <c r="H11" i="11"/>
  <c r="H12" i="11"/>
  <c r="P4" i="11"/>
  <c r="Q5" i="11"/>
  <c r="R5" i="11" s="1"/>
  <c r="S5" i="11" s="1"/>
  <c r="T5" i="11" s="1"/>
  <c r="U5" i="11" s="1"/>
  <c r="V5" i="11" s="1"/>
  <c r="W5" i="11" s="1"/>
  <c r="J6" i="11"/>
  <c r="F13" i="11" l="1"/>
  <c r="F14" i="11"/>
  <c r="F15" i="11" s="1"/>
  <c r="E15" i="11"/>
  <c r="E16" i="11" s="1"/>
  <c r="W4" i="11"/>
  <c r="X5" i="11"/>
  <c r="Y5" i="11" s="1"/>
  <c r="Z5" i="11" s="1"/>
  <c r="AA5" i="11" s="1"/>
  <c r="AB5" i="11" s="1"/>
  <c r="AC5" i="11" s="1"/>
  <c r="AD5" i="11" s="1"/>
  <c r="K6" i="11"/>
  <c r="F16" i="11" l="1"/>
  <c r="E17" i="11" s="1"/>
  <c r="AE5" i="11"/>
  <c r="AF5" i="11" s="1"/>
  <c r="AG5" i="11" s="1"/>
  <c r="AH5" i="11" s="1"/>
  <c r="AI5" i="11" s="1"/>
  <c r="AJ5" i="11" s="1"/>
  <c r="AD4" i="11"/>
  <c r="L6" i="11"/>
  <c r="F17" i="11" l="1"/>
  <c r="E19" i="11" s="1"/>
  <c r="F19" i="11" s="1"/>
  <c r="E20" i="11" s="1"/>
  <c r="F20" i="11" s="1"/>
  <c r="E22" i="11" s="1"/>
  <c r="F22" i="11" s="1"/>
  <c r="E18" i="11"/>
  <c r="F18" i="11" s="1"/>
  <c r="AK5" i="11"/>
  <c r="AL5" i="11" s="1"/>
  <c r="AM5" i="11" s="1"/>
  <c r="AN5" i="11" s="1"/>
  <c r="AO5" i="11" s="1"/>
  <c r="AP5" i="11" s="1"/>
  <c r="AQ5" i="11" s="1"/>
  <c r="M6" i="11"/>
  <c r="H28" i="11" l="1"/>
  <c r="AR5" i="1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<sst xmlns="http://schemas.openxmlformats.org/spreadsheetml/2006/main" count="78" uniqueCount="65">
  <si>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</si>
  <si>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CRONOGRAMA DE TRABAJO</t>
  </si>
  <si>
    <t>Escriba el nombre de la compañía en la celda B2.</t>
  </si>
  <si>
    <t>Perfil De Proyecto</t>
  </si>
  <si>
    <t>Escriba el nombre del responsable del proyecto en la celda B3. Escriba la fecha de comienzo del proyecto en la celda E3. Inicio del proyecto: la etiqueta se encuentra en la celda C3.</t>
  </si>
  <si>
    <t>Grupo N°5</t>
  </si>
  <si>
    <t>Inicio del proyecto:</t>
  </si>
  <si>
    <t>La Semana para mostrar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para mostrar en la celda E4, comienza en la celda I4 y se calcula automáticamente. Hay 8 semanas representadas en esta vista desde la celda I4 hasta la celda BF4.
No debería modificar estas celdas.
La etiqueta de la semana para mostrar se encuentra en la celda C4.</t>
  </si>
  <si>
    <t>Semana para mostrar:</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</si>
  <si>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</si>
  <si>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</si>
  <si>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TAREA</t>
  </si>
  <si>
    <t>ASIGNADO
A</t>
  </si>
  <si>
    <t>PROGRESO</t>
  </si>
  <si>
    <t>INICIO</t>
  </si>
  <si>
    <t>FIN</t>
  </si>
  <si>
    <t>DÍAS</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</si>
  <si>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</si>
  <si>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</si>
  <si>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</si>
  <si>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Asignación del tema para el perfil del proyecto</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</si>
  <si>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</si>
  <si>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Envío de la actividad ABP1</t>
  </si>
  <si>
    <t>Escobar Juliana, Quishpe Anthony, Rodríguez Freddy</t>
  </si>
  <si>
    <t>Redacción del perfil del proyecto (Introducción, Planteamiento del Problema, Objetivos)</t>
  </si>
  <si>
    <t>Presentación del perfil del proyecto</t>
  </si>
  <si>
    <t>Redacción de los puntos faltantes del perfil</t>
  </si>
  <si>
    <t>Redacción del alcance</t>
  </si>
  <si>
    <t>Freddy Rodríguez</t>
  </si>
  <si>
    <t>Redacción de ideas a defender</t>
  </si>
  <si>
    <t>Redacción de resultados esperados y la viabilidad</t>
  </si>
  <si>
    <t>Anthony Quishpe</t>
  </si>
  <si>
    <t>Realización del cronograma</t>
  </si>
  <si>
    <t>Juliana Escobar</t>
  </si>
  <si>
    <t>Envío de la actividad U1 ABP_P2</t>
  </si>
  <si>
    <t>Defensa del perfil</t>
  </si>
  <si>
    <t>En proceso</t>
  </si>
  <si>
    <t xml:space="preserve">Corrección del perfil </t>
  </si>
  <si>
    <t>Sprint 0</t>
  </si>
  <si>
    <t>Matriz HU</t>
  </si>
  <si>
    <t>Diagrama de clases</t>
  </si>
  <si>
    <t>Generación del proyecto de Investigación</t>
  </si>
  <si>
    <t>Revisión del primer ciclo corto</t>
  </si>
  <si>
    <t>Desarrollo del primer requisito funcional</t>
  </si>
  <si>
    <t xml:space="preserve"> </t>
  </si>
  <si>
    <t>Desarrollo del segundo rquisito funcionla</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</si>
  <si>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</si>
  <si>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</si>
  <si>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</si>
  <si>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</si>
  <si>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</si>
  <si>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</si>
  <si>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</si>
  <si>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</si>
  <si>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</si>
  <si>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dos hojas de cálculo en este libro. 
ProjectSchedule
Acerca de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</si>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</sst>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C0A]d\ &quot;de&quot;\ mmm\ &quot;de&quot;\ yyyy;@"/>
    <numFmt numFmtId="169" formatCode="d"/>
    <numFmt numFmtId="170" formatCode="ddd\,\ d/m/yyyy"/>
  </numFmts>
  <fonts count="44">
    <font>
      <sz val="11"/>
      <color theme="1"/>
      <name val="Calibri"/>
      <family val="2"/>
      <scheme val="minor"/>
    </font>
    <font>
      <sz val="10"/>
      <name val="Calibri"/>
      <family val="2"/>
      <scheme val="minor"/>
    </font>
    <font>
      <u/>
      <sz val="11"/>
      <color indexed="12"/>
      <name val="Arial"/>
      <family val="2"/>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22"/>
      <color theme="1" tint="0.34998626667073579"/>
      <name val="Times New Roman"/>
      <family val="1"/>
    </font>
    <font>
      <b/>
      <sz val="20"/>
      <color theme="4" tint="-0.249977111117893"/>
      <name val="Times New Roman"/>
      <family val="1"/>
    </font>
    <font>
      <sz val="10"/>
      <name val="Times New Roman"/>
      <family val="1"/>
    </font>
    <font>
      <sz val="11"/>
      <color theme="1"/>
      <name val="Times New Roman"/>
      <family val="1"/>
    </font>
    <font>
      <b/>
      <sz val="11"/>
      <color theme="1" tint="0.499984740745262"/>
      <name val="Times New Roman"/>
      <family val="1"/>
    </font>
    <font>
      <sz val="14"/>
      <color theme="1"/>
      <name val="Times New Roman"/>
      <family val="1"/>
    </font>
    <font>
      <sz val="10"/>
      <color theme="1" tint="0.499984740745262"/>
      <name val="Times New Roman"/>
      <family val="1"/>
    </font>
    <font>
      <sz val="9"/>
      <name val="Times New Roman"/>
      <family val="1"/>
    </font>
    <font>
      <b/>
      <sz val="9"/>
      <color theme="0"/>
      <name val="Times New Roman"/>
      <family val="1"/>
    </font>
    <font>
      <sz val="8"/>
      <color theme="0"/>
      <name val="Times New Roman"/>
      <family val="1"/>
    </font>
    <font>
      <b/>
      <sz val="11"/>
      <color theme="1"/>
      <name val="Times New Roman"/>
      <family val="1"/>
    </font>
    <font>
      <sz val="11"/>
      <name val="Times New Roman"/>
      <family val="1"/>
    </font>
    <font>
      <sz val="12"/>
      <color theme="1"/>
      <name val="Times New Roman"/>
      <family val="1"/>
    </font>
    <font>
      <sz val="12"/>
      <name val="Times New Roman"/>
      <family val="1"/>
    </font>
    <font>
      <b/>
      <sz val="12"/>
      <color theme="1"/>
      <name val="Times New Roman"/>
      <family val="1"/>
    </font>
    <font>
      <b/>
      <sz val="12"/>
      <name val="Times New Roman"/>
      <family val="1"/>
    </font>
  </fonts>
  <fills count="39">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BC2E6"/>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5" fillId="0" borderId="0"/>
    <xf numFmtId="165" fontId="4" fillId="0" borderId="3"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3">
      <alignment horizontal="center" vertical="center"/>
    </xf>
    <xf numFmtId="167" fontId="4" fillId="0" borderId="2" applyFill="0">
      <alignment horizontal="center" vertical="center"/>
    </xf>
    <xf numFmtId="0" fontId="4" fillId="0" borderId="2" applyFill="0">
      <alignment horizontal="center" vertical="center"/>
    </xf>
    <xf numFmtId="0" fontId="4" fillId="0" borderId="2" applyFill="0">
      <alignment horizontal="left" vertical="center" indent="2"/>
    </xf>
    <xf numFmtId="0" fontId="16" fillId="0" borderId="0" applyNumberFormat="0" applyFill="0" applyBorder="0" applyAlignment="0" applyProtection="0"/>
    <xf numFmtId="164"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17" fillId="0" borderId="0" applyNumberFormat="0" applyFill="0" applyBorder="0" applyAlignment="0" applyProtection="0"/>
    <xf numFmtId="0" fontId="18" fillId="7" borderId="0" applyNumberFormat="0" applyBorder="0" applyAlignment="0" applyProtection="0"/>
    <xf numFmtId="0" fontId="19" fillId="8" borderId="0" applyNumberFormat="0" applyBorder="0" applyAlignment="0" applyProtection="0"/>
    <xf numFmtId="0" fontId="20" fillId="9" borderId="0" applyNumberFormat="0" applyBorder="0" applyAlignment="0" applyProtection="0"/>
    <xf numFmtId="0" fontId="21" fillId="10" borderId="11" applyNumberFormat="0" applyAlignment="0" applyProtection="0"/>
    <xf numFmtId="0" fontId="22" fillId="11" borderId="12" applyNumberFormat="0" applyAlignment="0" applyProtection="0"/>
    <xf numFmtId="0" fontId="23" fillId="11" borderId="11" applyNumberFormat="0" applyAlignment="0" applyProtection="0"/>
    <xf numFmtId="0" fontId="24" fillId="0" borderId="13" applyNumberFormat="0" applyFill="0" applyAlignment="0" applyProtection="0"/>
    <xf numFmtId="0" fontId="25" fillId="12" borderId="14" applyNumberFormat="0" applyAlignment="0" applyProtection="0"/>
    <xf numFmtId="0" fontId="26" fillId="0" borderId="0" applyNumberFormat="0" applyFill="0" applyBorder="0" applyAlignment="0" applyProtection="0"/>
    <xf numFmtId="0" fontId="4" fillId="13" borderId="15" applyNumberFormat="0" applyFont="0" applyAlignment="0" applyProtection="0"/>
    <xf numFmtId="0" fontId="27" fillId="0" borderId="0" applyNumberFormat="0" applyFill="0" applyBorder="0" applyAlignment="0" applyProtection="0"/>
    <xf numFmtId="0" fontId="3" fillId="0" borderId="16" applyNumberFormat="0" applyFill="0" applyAlignment="0" applyProtection="0"/>
    <xf numFmtId="0" fontId="15"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15"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15"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5"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15"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15"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cellStyleXfs>
  <cellXfs count="64">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4" fillId="0" borderId="0" xfId="0" applyFont="1" applyAlignment="1">
      <alignment vertical="center"/>
    </xf>
    <xf numFmtId="0" fontId="13" fillId="0" borderId="0" xfId="0" applyFont="1" applyAlignment="1">
      <alignment horizontal="left" vertical="top" wrapText="1" indent="1"/>
    </xf>
    <xf numFmtId="0" fontId="1" fillId="0" borderId="0" xfId="0" applyFont="1" applyAlignment="1">
      <alignment horizontal="left" vertical="top"/>
    </xf>
    <xf numFmtId="0" fontId="11" fillId="0" borderId="0" xfId="0" applyFont="1" applyAlignment="1">
      <alignment vertical="top"/>
    </xf>
    <xf numFmtId="0" fontId="15" fillId="0" borderId="0" xfId="3"/>
    <xf numFmtId="0" fontId="15" fillId="0" borderId="0" xfId="3" applyAlignment="1">
      <alignment wrapText="1"/>
    </xf>
    <xf numFmtId="0" fontId="15" fillId="0" borderId="0" xfId="0" applyFont="1" applyAlignment="1">
      <alignment horizontal="center"/>
    </xf>
    <xf numFmtId="0" fontId="0" fillId="0" borderId="0" xfId="0" applyAlignment="1">
      <alignment horizontal="left" vertical="top" wrapText="1" indent="1"/>
    </xf>
    <xf numFmtId="0" fontId="2" fillId="0" borderId="0" xfId="1" applyAlignment="1" applyProtection="1">
      <alignment horizontal="left" vertical="top" indent="1"/>
    </xf>
    <xf numFmtId="0" fontId="28" fillId="0" borderId="0" xfId="5" applyFont="1" applyAlignment="1">
      <alignment horizontal="left"/>
    </xf>
    <xf numFmtId="0" fontId="29" fillId="0" borderId="0" xfId="0" applyFont="1" applyAlignment="1">
      <alignment horizontal="left"/>
    </xf>
    <xf numFmtId="0" fontId="30" fillId="0" borderId="0" xfId="0" applyFont="1"/>
    <xf numFmtId="0" fontId="30" fillId="0" borderId="0" xfId="0" applyFont="1" applyAlignment="1">
      <alignment horizontal="center"/>
    </xf>
    <xf numFmtId="0" fontId="30" fillId="0" borderId="0" xfId="0" applyFont="1" applyAlignment="1">
      <alignment horizontal="center" vertical="center"/>
    </xf>
    <xf numFmtId="0" fontId="31" fillId="0" borderId="0" xfId="0" applyFont="1"/>
    <xf numFmtId="0" fontId="32" fillId="0" borderId="0" xfId="0" applyFont="1"/>
    <xf numFmtId="0" fontId="33" fillId="0" borderId="0" xfId="6" applyFont="1"/>
    <xf numFmtId="0" fontId="31" fillId="0" borderId="0" xfId="0" applyFont="1" applyAlignment="1">
      <alignment horizontal="center"/>
    </xf>
    <xf numFmtId="0" fontId="34" fillId="0" borderId="0" xfId="1" applyFont="1" applyProtection="1">
      <alignment vertical="top"/>
    </xf>
    <xf numFmtId="0" fontId="33" fillId="0" borderId="0" xfId="7" applyFont="1">
      <alignment vertical="top"/>
    </xf>
    <xf numFmtId="0" fontId="31" fillId="0" borderId="3" xfId="0" applyFont="1" applyBorder="1" applyAlignment="1">
      <alignment horizontal="center" vertical="center"/>
    </xf>
    <xf numFmtId="169" fontId="35" fillId="3" borderId="6" xfId="0" applyNumberFormat="1" applyFont="1" applyFill="1" applyBorder="1" applyAlignment="1">
      <alignment horizontal="center" vertical="center"/>
    </xf>
    <xf numFmtId="169" fontId="35" fillId="3" borderId="0" xfId="0" applyNumberFormat="1" applyFont="1" applyFill="1" applyAlignment="1">
      <alignment horizontal="center" vertical="center"/>
    </xf>
    <xf numFmtId="169" fontId="35" fillId="3" borderId="7" xfId="0" applyNumberFormat="1" applyFont="1" applyFill="1" applyBorder="1" applyAlignment="1">
      <alignment horizontal="center" vertical="center"/>
    </xf>
    <xf numFmtId="0" fontId="36" fillId="6" borderId="1" xfId="0" applyFont="1" applyFill="1" applyBorder="1" applyAlignment="1">
      <alignment horizontal="left" vertical="center" indent="1"/>
    </xf>
    <xf numFmtId="0" fontId="36" fillId="6" borderId="1" xfId="0" applyFont="1" applyFill="1" applyBorder="1" applyAlignment="1">
      <alignment horizontal="center" vertical="center" wrapText="1"/>
    </xf>
    <xf numFmtId="0" fontId="37" fillId="5" borderId="8" xfId="0" applyFont="1" applyFill="1" applyBorder="1" applyAlignment="1">
      <alignment horizontal="center" vertical="center" shrinkToFit="1"/>
    </xf>
    <xf numFmtId="0" fontId="31" fillId="0" borderId="0" xfId="0" applyFont="1" applyAlignment="1">
      <alignment wrapText="1"/>
    </xf>
    <xf numFmtId="0" fontId="31" fillId="0" borderId="9" xfId="0" applyFont="1" applyBorder="1" applyAlignment="1">
      <alignment vertical="center"/>
    </xf>
    <xf numFmtId="0" fontId="38" fillId="4" borderId="2" xfId="0" applyFont="1" applyFill="1" applyBorder="1" applyAlignment="1">
      <alignment horizontal="left" vertical="center" indent="1"/>
    </xf>
    <xf numFmtId="0" fontId="31" fillId="4" borderId="2" xfId="11" applyFont="1" applyFill="1">
      <alignment horizontal="center" vertical="center"/>
    </xf>
    <xf numFmtId="9" fontId="39" fillId="4" borderId="2" xfId="2" applyFont="1" applyFill="1" applyBorder="1" applyAlignment="1">
      <alignment horizontal="center" vertical="center"/>
    </xf>
    <xf numFmtId="167" fontId="31" fillId="4" borderId="2" xfId="0" applyNumberFormat="1" applyFont="1" applyFill="1" applyBorder="1" applyAlignment="1">
      <alignment horizontal="center" vertical="center"/>
    </xf>
    <xf numFmtId="167" fontId="39" fillId="4" borderId="2" xfId="0" applyNumberFormat="1" applyFont="1" applyFill="1" applyBorder="1" applyAlignment="1">
      <alignment horizontal="center" vertical="center"/>
    </xf>
    <xf numFmtId="0" fontId="39" fillId="0" borderId="2" xfId="0" applyFont="1" applyBorder="1" applyAlignment="1">
      <alignment horizontal="center" vertical="center"/>
    </xf>
    <xf numFmtId="0" fontId="31" fillId="0" borderId="0" xfId="0" applyFont="1" applyAlignment="1">
      <alignment vertical="center"/>
    </xf>
    <xf numFmtId="0" fontId="31" fillId="0" borderId="9" xfId="0" applyFont="1" applyBorder="1" applyAlignment="1">
      <alignment horizontal="right" vertical="center"/>
    </xf>
    <xf numFmtId="0" fontId="40" fillId="2" borderId="2" xfId="12" applyFont="1" applyFill="1" applyAlignment="1">
      <alignment horizontal="center" vertical="center" wrapText="1"/>
    </xf>
    <xf numFmtId="0" fontId="40" fillId="2" borderId="2" xfId="11" applyFont="1" applyFill="1">
      <alignment horizontal="center" vertical="center"/>
    </xf>
    <xf numFmtId="9" fontId="41" fillId="2" borderId="2" xfId="2" applyFont="1" applyFill="1" applyBorder="1" applyAlignment="1">
      <alignment horizontal="center" vertical="center"/>
    </xf>
    <xf numFmtId="167" fontId="40" fillId="2" borderId="2" xfId="10" applyFont="1" applyFill="1">
      <alignment horizontal="center" vertical="center"/>
    </xf>
    <xf numFmtId="0" fontId="40" fillId="2" borderId="2" xfId="11" applyFont="1" applyFill="1" applyAlignment="1">
      <alignment horizontal="center" vertical="center" wrapText="1"/>
    </xf>
    <xf numFmtId="0" fontId="42" fillId="38" borderId="2" xfId="12" applyFont="1" applyFill="1" applyAlignment="1">
      <alignment horizontal="center" vertical="center" wrapText="1"/>
    </xf>
    <xf numFmtId="0" fontId="42" fillId="38" borderId="2" xfId="11" applyFont="1" applyFill="1" applyAlignment="1">
      <alignment horizontal="center" vertical="center" wrapText="1"/>
    </xf>
    <xf numFmtId="9" fontId="43" fillId="38" borderId="2" xfId="2" applyFont="1" applyFill="1" applyBorder="1" applyAlignment="1">
      <alignment horizontal="center" vertical="center"/>
    </xf>
    <xf numFmtId="167" fontId="42" fillId="38" borderId="2" xfId="10" applyFont="1" applyFill="1">
      <alignment horizontal="center" vertical="center"/>
    </xf>
    <xf numFmtId="168" fontId="31" fillId="3" borderId="4" xfId="0" applyNumberFormat="1" applyFont="1" applyFill="1" applyBorder="1" applyAlignment="1">
      <alignment horizontal="left" vertical="center" wrapText="1" indent="1"/>
    </xf>
    <xf numFmtId="168" fontId="31" fillId="3" borderId="1" xfId="0" applyNumberFormat="1" applyFont="1" applyFill="1" applyBorder="1" applyAlignment="1">
      <alignment horizontal="left" vertical="center" wrapText="1" indent="1"/>
    </xf>
    <xf numFmtId="168" fontId="31" fillId="3" borderId="5" xfId="0" applyNumberFormat="1" applyFont="1" applyFill="1" applyBorder="1" applyAlignment="1">
      <alignment horizontal="left" vertical="center" wrapText="1" indent="1"/>
    </xf>
    <xf numFmtId="0" fontId="31" fillId="0" borderId="0" xfId="8" applyFont="1" applyAlignment="1">
      <alignment horizontal="right" indent="1"/>
    </xf>
    <xf numFmtId="0" fontId="31" fillId="0" borderId="7" xfId="8" applyFont="1" applyBorder="1" applyAlignment="1">
      <alignment horizontal="right" indent="1"/>
    </xf>
    <xf numFmtId="170" fontId="31" fillId="0" borderId="3" xfId="9" applyNumberFormat="1" applyFont="1" applyAlignment="1">
      <alignment horizontal="center" vertical="center"/>
    </xf>
    <xf numFmtId="0" fontId="31" fillId="0" borderId="10" xfId="0" applyFont="1" applyBorder="1" applyAlignment="1"/>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00000000-0005-0000-0000-00001F000000}"/>
    <cellStyle name="Hipervínculo" xfId="1" builtinId="8" customBuiltin="1"/>
    <cellStyle name="Hipervínculo visitado" xfId="13" builtinId="9" customBuiltin="1"/>
    <cellStyle name="Incorrecto" xfId="19" builtinId="27" customBuiltin="1"/>
    <cellStyle name="Inicio del proyecto" xfId="9" xr:uid="{00000000-0005-0000-0000-000023000000}"/>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00000000-0005-0000-0000-000029000000}"/>
    <cellStyle name="Normal" xfId="0" builtinId="0" customBuiltin="1"/>
    <cellStyle name="Notas" xfId="27" builtinId="10" customBuiltin="1"/>
    <cellStyle name="Porcentaje" xfId="2" builtinId="5" customBuiltin="1"/>
    <cellStyle name="Salida" xfId="22" builtinId="21" customBuiltin="1"/>
    <cellStyle name="Tarea" xfId="12" xr:uid="{00000000-0005-0000-0000-00002E000000}"/>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00000000-0005-0000-0000-000035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N51"/>
  <sheetViews>
    <sheetView showGridLines="0" tabSelected="1" showRuler="0" zoomScaleNormal="100" zoomScalePageLayoutView="70" workbookViewId="0">
      <pane ySplit="6" topLeftCell="B24" activePane="bottomLeft" state="frozen"/>
      <selection pane="bottomLeft" activeCell="E27" sqref="E27"/>
    </sheetView>
  </sheetViews>
  <sheetFormatPr defaultColWidth="9.140625" defaultRowHeight="30" customHeight="1"/>
  <cols>
    <col min="1" max="1" width="2.7109375" style="15" customWidth="1"/>
    <col min="2" max="2" width="35.28515625" customWidth="1"/>
    <col min="3" max="3" width="30.7109375" customWidth="1"/>
    <col min="4" max="4" width="10.7109375" customWidth="1"/>
    <col min="5" max="5" width="10.7109375" style="3" bestFit="1" customWidth="1"/>
    <col min="6" max="6" width="10.7109375" bestFit="1" customWidth="1"/>
    <col min="7" max="7" width="2.7109375" customWidth="1"/>
    <col min="8" max="8" width="9.42578125" hidden="1" customWidth="1"/>
    <col min="9" max="64" width="2.7109375" customWidth="1"/>
    <col min="69" max="70" width="10.28515625"/>
  </cols>
  <sheetData>
    <row r="1" spans="1:66" ht="30" customHeight="1">
      <c r="A1" s="16" t="s">
        <v>0</v>
      </c>
      <c r="B1" s="20" t="s">
        <v>1</v>
      </c>
      <c r="C1" s="21"/>
      <c r="D1" s="22"/>
      <c r="E1" s="23"/>
      <c r="F1" s="24"/>
      <c r="G1" s="25"/>
      <c r="H1" s="22"/>
      <c r="I1" s="26"/>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row>
    <row r="2" spans="1:66" ht="30" customHeight="1">
      <c r="A2" s="15" t="s">
        <v>2</v>
      </c>
      <c r="B2" s="27" t="s">
        <v>3</v>
      </c>
      <c r="C2" s="25"/>
      <c r="D2" s="25"/>
      <c r="E2" s="28"/>
      <c r="F2" s="25"/>
      <c r="G2" s="25"/>
      <c r="H2" s="25"/>
      <c r="I2" s="29"/>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row>
    <row r="3" spans="1:66" ht="30" customHeight="1">
      <c r="A3" s="15" t="s">
        <v>4</v>
      </c>
      <c r="B3" s="30" t="s">
        <v>5</v>
      </c>
      <c r="C3" s="60" t="s">
        <v>6</v>
      </c>
      <c r="D3" s="61"/>
      <c r="E3" s="62">
        <f>DATE(2022,5,18)</f>
        <v>44699</v>
      </c>
      <c r="F3" s="62"/>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row>
    <row r="4" spans="1:66" ht="30" customHeight="1">
      <c r="A4" s="16" t="s">
        <v>7</v>
      </c>
      <c r="B4" s="25"/>
      <c r="C4" s="60" t="s">
        <v>8</v>
      </c>
      <c r="D4" s="61"/>
      <c r="E4" s="31">
        <v>1</v>
      </c>
      <c r="F4" s="25"/>
      <c r="G4" s="25"/>
      <c r="H4" s="25"/>
      <c r="I4" s="57">
        <f>I5</f>
        <v>44697</v>
      </c>
      <c r="J4" s="58"/>
      <c r="K4" s="58"/>
      <c r="L4" s="58"/>
      <c r="M4" s="58"/>
      <c r="N4" s="58"/>
      <c r="O4" s="59"/>
      <c r="P4" s="57">
        <f>P5</f>
        <v>44704</v>
      </c>
      <c r="Q4" s="58"/>
      <c r="R4" s="58"/>
      <c r="S4" s="58"/>
      <c r="T4" s="58"/>
      <c r="U4" s="58"/>
      <c r="V4" s="59"/>
      <c r="W4" s="57">
        <f>W5</f>
        <v>44711</v>
      </c>
      <c r="X4" s="58"/>
      <c r="Y4" s="58"/>
      <c r="Z4" s="58"/>
      <c r="AA4" s="58"/>
      <c r="AB4" s="58"/>
      <c r="AC4" s="59"/>
      <c r="AD4" s="57">
        <f>AD5</f>
        <v>44718</v>
      </c>
      <c r="AE4" s="58"/>
      <c r="AF4" s="58"/>
      <c r="AG4" s="58"/>
      <c r="AH4" s="58"/>
      <c r="AI4" s="58"/>
      <c r="AJ4" s="59"/>
      <c r="AK4" s="57">
        <f>AK5</f>
        <v>44725</v>
      </c>
      <c r="AL4" s="58"/>
      <c r="AM4" s="58"/>
      <c r="AN4" s="58"/>
      <c r="AO4" s="58"/>
      <c r="AP4" s="58"/>
      <c r="AQ4" s="59"/>
      <c r="AR4" s="57">
        <f>AR5</f>
        <v>44732</v>
      </c>
      <c r="AS4" s="58"/>
      <c r="AT4" s="58"/>
      <c r="AU4" s="58"/>
      <c r="AV4" s="58"/>
      <c r="AW4" s="58"/>
      <c r="AX4" s="59"/>
      <c r="AY4" s="57">
        <f>AY5</f>
        <v>44739</v>
      </c>
      <c r="AZ4" s="58"/>
      <c r="BA4" s="58"/>
      <c r="BB4" s="58"/>
      <c r="BC4" s="58"/>
      <c r="BD4" s="58"/>
      <c r="BE4" s="59"/>
      <c r="BF4" s="57">
        <f>BF5</f>
        <v>44746</v>
      </c>
      <c r="BG4" s="58"/>
      <c r="BH4" s="58"/>
      <c r="BI4" s="58"/>
      <c r="BJ4" s="58"/>
      <c r="BK4" s="58"/>
      <c r="BL4" s="59"/>
      <c r="BM4" s="25"/>
      <c r="BN4" s="25"/>
    </row>
    <row r="5" spans="1:66" ht="15" customHeight="1">
      <c r="A5" s="16" t="s">
        <v>9</v>
      </c>
      <c r="B5" s="63"/>
      <c r="C5" s="63"/>
      <c r="D5" s="63"/>
      <c r="E5" s="63"/>
      <c r="F5" s="63"/>
      <c r="G5" s="63"/>
      <c r="H5" s="25"/>
      <c r="I5" s="32">
        <f>Project_Start-WEEKDAY(Project_Start,1)+2+7*(Display_Week-1)</f>
        <v>44697</v>
      </c>
      <c r="J5" s="33">
        <f>I5+1</f>
        <v>44698</v>
      </c>
      <c r="K5" s="33">
        <f t="shared" ref="K5:AX5" si="0">J5+1</f>
        <v>44699</v>
      </c>
      <c r="L5" s="33">
        <f t="shared" si="0"/>
        <v>44700</v>
      </c>
      <c r="M5" s="33">
        <f t="shared" si="0"/>
        <v>44701</v>
      </c>
      <c r="N5" s="33">
        <f t="shared" si="0"/>
        <v>44702</v>
      </c>
      <c r="O5" s="34">
        <f t="shared" si="0"/>
        <v>44703</v>
      </c>
      <c r="P5" s="32">
        <f>O5+1</f>
        <v>44704</v>
      </c>
      <c r="Q5" s="33">
        <f>P5+1</f>
        <v>44705</v>
      </c>
      <c r="R5" s="33">
        <f t="shared" si="0"/>
        <v>44706</v>
      </c>
      <c r="S5" s="33">
        <f t="shared" si="0"/>
        <v>44707</v>
      </c>
      <c r="T5" s="33">
        <f t="shared" si="0"/>
        <v>44708</v>
      </c>
      <c r="U5" s="33">
        <f t="shared" si="0"/>
        <v>44709</v>
      </c>
      <c r="V5" s="34">
        <f t="shared" si="0"/>
        <v>44710</v>
      </c>
      <c r="W5" s="32">
        <f>V5+1</f>
        <v>44711</v>
      </c>
      <c r="X5" s="33">
        <f>W5+1</f>
        <v>44712</v>
      </c>
      <c r="Y5" s="33">
        <f t="shared" si="0"/>
        <v>44713</v>
      </c>
      <c r="Z5" s="33">
        <f t="shared" si="0"/>
        <v>44714</v>
      </c>
      <c r="AA5" s="33">
        <f t="shared" si="0"/>
        <v>44715</v>
      </c>
      <c r="AB5" s="33">
        <f t="shared" si="0"/>
        <v>44716</v>
      </c>
      <c r="AC5" s="34">
        <f t="shared" si="0"/>
        <v>44717</v>
      </c>
      <c r="AD5" s="32">
        <f>AC5+1</f>
        <v>44718</v>
      </c>
      <c r="AE5" s="33">
        <f>AD5+1</f>
        <v>44719</v>
      </c>
      <c r="AF5" s="33">
        <f t="shared" si="0"/>
        <v>44720</v>
      </c>
      <c r="AG5" s="33">
        <f t="shared" si="0"/>
        <v>44721</v>
      </c>
      <c r="AH5" s="33">
        <f t="shared" si="0"/>
        <v>44722</v>
      </c>
      <c r="AI5" s="33">
        <f t="shared" si="0"/>
        <v>44723</v>
      </c>
      <c r="AJ5" s="34">
        <f t="shared" si="0"/>
        <v>44724</v>
      </c>
      <c r="AK5" s="32">
        <f>AJ5+1</f>
        <v>44725</v>
      </c>
      <c r="AL5" s="33">
        <f>AK5+1</f>
        <v>44726</v>
      </c>
      <c r="AM5" s="33">
        <f t="shared" si="0"/>
        <v>44727</v>
      </c>
      <c r="AN5" s="33">
        <f t="shared" si="0"/>
        <v>44728</v>
      </c>
      <c r="AO5" s="33">
        <f t="shared" si="0"/>
        <v>44729</v>
      </c>
      <c r="AP5" s="33">
        <f t="shared" si="0"/>
        <v>44730</v>
      </c>
      <c r="AQ5" s="34">
        <f t="shared" si="0"/>
        <v>44731</v>
      </c>
      <c r="AR5" s="32">
        <f>AQ5+1</f>
        <v>44732</v>
      </c>
      <c r="AS5" s="33">
        <f>AR5+1</f>
        <v>44733</v>
      </c>
      <c r="AT5" s="33">
        <f t="shared" si="0"/>
        <v>44734</v>
      </c>
      <c r="AU5" s="33">
        <f t="shared" si="0"/>
        <v>44735</v>
      </c>
      <c r="AV5" s="33">
        <f t="shared" si="0"/>
        <v>44736</v>
      </c>
      <c r="AW5" s="33">
        <f t="shared" si="0"/>
        <v>44737</v>
      </c>
      <c r="AX5" s="34">
        <f t="shared" si="0"/>
        <v>44738</v>
      </c>
      <c r="AY5" s="32">
        <f t="shared" ref="AY5:BL5" si="1">AX5+1</f>
        <v>44739</v>
      </c>
      <c r="AZ5" s="33">
        <f t="shared" si="1"/>
        <v>44740</v>
      </c>
      <c r="BA5" s="33">
        <f t="shared" si="1"/>
        <v>44741</v>
      </c>
      <c r="BB5" s="33">
        <f t="shared" si="1"/>
        <v>44742</v>
      </c>
      <c r="BC5" s="33">
        <f t="shared" si="1"/>
        <v>44743</v>
      </c>
      <c r="BD5" s="33">
        <f t="shared" si="1"/>
        <v>44744</v>
      </c>
      <c r="BE5" s="34">
        <f t="shared" si="1"/>
        <v>44745</v>
      </c>
      <c r="BF5" s="32">
        <f t="shared" si="1"/>
        <v>44746</v>
      </c>
      <c r="BG5" s="33">
        <f t="shared" si="1"/>
        <v>44747</v>
      </c>
      <c r="BH5" s="33">
        <f t="shared" si="1"/>
        <v>44748</v>
      </c>
      <c r="BI5" s="33">
        <f t="shared" si="1"/>
        <v>44749</v>
      </c>
      <c r="BJ5" s="33">
        <f t="shared" si="1"/>
        <v>44750</v>
      </c>
      <c r="BK5" s="33">
        <f t="shared" si="1"/>
        <v>44751</v>
      </c>
      <c r="BL5" s="34">
        <f t="shared" si="1"/>
        <v>44752</v>
      </c>
      <c r="BM5" s="25"/>
      <c r="BN5" s="25"/>
    </row>
    <row r="6" spans="1:66" ht="30" customHeight="1" thickBot="1">
      <c r="A6" s="16" t="s">
        <v>10</v>
      </c>
      <c r="B6" s="35" t="s">
        <v>11</v>
      </c>
      <c r="C6" s="36" t="s">
        <v>12</v>
      </c>
      <c r="D6" s="36" t="s">
        <v>13</v>
      </c>
      <c r="E6" s="36" t="s">
        <v>14</v>
      </c>
      <c r="F6" s="36" t="s">
        <v>15</v>
      </c>
      <c r="G6" s="36"/>
      <c r="H6" s="36" t="s">
        <v>16</v>
      </c>
      <c r="I6" s="37" t="str">
        <f>LEFT(TEXT(I5,"ddd"),1)</f>
        <v>l</v>
      </c>
      <c r="J6" s="37" t="str">
        <f t="shared" ref="J6:AR6" si="2">LEFT(TEXT(J5,"ddd"),1)</f>
        <v>m</v>
      </c>
      <c r="K6" s="37" t="str">
        <f t="shared" si="2"/>
        <v>m</v>
      </c>
      <c r="L6" s="37" t="str">
        <f t="shared" si="2"/>
        <v>j</v>
      </c>
      <c r="M6" s="37" t="str">
        <f t="shared" si="2"/>
        <v>v</v>
      </c>
      <c r="N6" s="37" t="str">
        <f t="shared" si="2"/>
        <v>s</v>
      </c>
      <c r="O6" s="37" t="str">
        <f t="shared" si="2"/>
        <v>d</v>
      </c>
      <c r="P6" s="37" t="str">
        <f t="shared" si="2"/>
        <v>l</v>
      </c>
      <c r="Q6" s="37" t="str">
        <f t="shared" si="2"/>
        <v>m</v>
      </c>
      <c r="R6" s="37" t="str">
        <f t="shared" si="2"/>
        <v>m</v>
      </c>
      <c r="S6" s="37" t="str">
        <f t="shared" si="2"/>
        <v>j</v>
      </c>
      <c r="T6" s="37" t="str">
        <f t="shared" si="2"/>
        <v>v</v>
      </c>
      <c r="U6" s="37" t="str">
        <f t="shared" si="2"/>
        <v>s</v>
      </c>
      <c r="V6" s="37" t="str">
        <f t="shared" si="2"/>
        <v>d</v>
      </c>
      <c r="W6" s="37" t="str">
        <f t="shared" si="2"/>
        <v>l</v>
      </c>
      <c r="X6" s="37" t="str">
        <f t="shared" si="2"/>
        <v>m</v>
      </c>
      <c r="Y6" s="37" t="str">
        <f t="shared" si="2"/>
        <v>m</v>
      </c>
      <c r="Z6" s="37" t="str">
        <f t="shared" si="2"/>
        <v>j</v>
      </c>
      <c r="AA6" s="37" t="str">
        <f t="shared" si="2"/>
        <v>v</v>
      </c>
      <c r="AB6" s="37" t="str">
        <f t="shared" si="2"/>
        <v>s</v>
      </c>
      <c r="AC6" s="37" t="str">
        <f t="shared" si="2"/>
        <v>d</v>
      </c>
      <c r="AD6" s="37" t="str">
        <f t="shared" si="2"/>
        <v>l</v>
      </c>
      <c r="AE6" s="37" t="str">
        <f t="shared" si="2"/>
        <v>m</v>
      </c>
      <c r="AF6" s="37" t="str">
        <f t="shared" si="2"/>
        <v>m</v>
      </c>
      <c r="AG6" s="37" t="str">
        <f t="shared" si="2"/>
        <v>j</v>
      </c>
      <c r="AH6" s="37" t="str">
        <f t="shared" si="2"/>
        <v>v</v>
      </c>
      <c r="AI6" s="37" t="str">
        <f t="shared" si="2"/>
        <v>s</v>
      </c>
      <c r="AJ6" s="37" t="str">
        <f t="shared" si="2"/>
        <v>d</v>
      </c>
      <c r="AK6" s="37" t="str">
        <f t="shared" si="2"/>
        <v>l</v>
      </c>
      <c r="AL6" s="37" t="str">
        <f t="shared" si="2"/>
        <v>m</v>
      </c>
      <c r="AM6" s="37" t="str">
        <f t="shared" si="2"/>
        <v>m</v>
      </c>
      <c r="AN6" s="37" t="str">
        <f t="shared" si="2"/>
        <v>j</v>
      </c>
      <c r="AO6" s="37" t="str">
        <f t="shared" si="2"/>
        <v>v</v>
      </c>
      <c r="AP6" s="37" t="str">
        <f t="shared" si="2"/>
        <v>s</v>
      </c>
      <c r="AQ6" s="37" t="str">
        <f t="shared" si="2"/>
        <v>d</v>
      </c>
      <c r="AR6" s="37" t="str">
        <f t="shared" si="2"/>
        <v>l</v>
      </c>
      <c r="AS6" s="37" t="str">
        <f t="shared" ref="AS6:BL6" si="3">LEFT(TEXT(AS5,"ddd"),1)</f>
        <v>m</v>
      </c>
      <c r="AT6" s="37" t="str">
        <f t="shared" si="3"/>
        <v>m</v>
      </c>
      <c r="AU6" s="37" t="str">
        <f t="shared" si="3"/>
        <v>j</v>
      </c>
      <c r="AV6" s="37" t="str">
        <f t="shared" si="3"/>
        <v>v</v>
      </c>
      <c r="AW6" s="37" t="str">
        <f t="shared" si="3"/>
        <v>s</v>
      </c>
      <c r="AX6" s="37" t="str">
        <f t="shared" si="3"/>
        <v>d</v>
      </c>
      <c r="AY6" s="37" t="str">
        <f t="shared" si="3"/>
        <v>l</v>
      </c>
      <c r="AZ6" s="37" t="str">
        <f t="shared" si="3"/>
        <v>m</v>
      </c>
      <c r="BA6" s="37" t="str">
        <f t="shared" si="3"/>
        <v>m</v>
      </c>
      <c r="BB6" s="37" t="str">
        <f t="shared" si="3"/>
        <v>j</v>
      </c>
      <c r="BC6" s="37" t="str">
        <f t="shared" si="3"/>
        <v>v</v>
      </c>
      <c r="BD6" s="37" t="str">
        <f t="shared" si="3"/>
        <v>s</v>
      </c>
      <c r="BE6" s="37" t="str">
        <f t="shared" si="3"/>
        <v>d</v>
      </c>
      <c r="BF6" s="37" t="str">
        <f t="shared" si="3"/>
        <v>l</v>
      </c>
      <c r="BG6" s="37" t="str">
        <f t="shared" si="3"/>
        <v>m</v>
      </c>
      <c r="BH6" s="37" t="str">
        <f t="shared" si="3"/>
        <v>m</v>
      </c>
      <c r="BI6" s="37" t="str">
        <f t="shared" si="3"/>
        <v>j</v>
      </c>
      <c r="BJ6" s="37" t="str">
        <f t="shared" si="3"/>
        <v>v</v>
      </c>
      <c r="BK6" s="37" t="str">
        <f t="shared" si="3"/>
        <v>s</v>
      </c>
      <c r="BL6" s="37" t="str">
        <f t="shared" si="3"/>
        <v>d</v>
      </c>
      <c r="BM6" s="25"/>
      <c r="BN6" s="25"/>
    </row>
    <row r="7" spans="1:66" ht="30" hidden="1" customHeight="1" thickBot="1">
      <c r="A7" s="15" t="s">
        <v>17</v>
      </c>
      <c r="B7" s="25"/>
      <c r="C7" s="38"/>
      <c r="D7" s="25"/>
      <c r="E7" s="25"/>
      <c r="F7" s="25"/>
      <c r="G7" s="25"/>
      <c r="H7" s="25" t="str">
        <f ca="1">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25"/>
      <c r="BN7" s="25"/>
    </row>
    <row r="8" spans="1:66" s="2" customFormat="1" ht="30" customHeight="1" thickBot="1">
      <c r="A8" s="16" t="s">
        <v>18</v>
      </c>
      <c r="B8" s="40"/>
      <c r="C8" s="41"/>
      <c r="D8" s="42"/>
      <c r="E8" s="43"/>
      <c r="F8" s="44"/>
      <c r="G8" s="45"/>
      <c r="H8" s="45" t="str">
        <f t="shared" ref="H8:H28" ca="1" si="4">IF(OR(ISBLANK(task_start),ISBLANK(task_end)),"",task_end-task_start+1)</f>
        <v/>
      </c>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46"/>
      <c r="BN8" s="46"/>
    </row>
    <row r="9" spans="1:66" s="2" customFormat="1" ht="30" customHeight="1" thickBot="1">
      <c r="A9" s="16" t="s">
        <v>19</v>
      </c>
      <c r="B9" s="48" t="s">
        <v>20</v>
      </c>
      <c r="C9" s="49" t="s">
        <v>5</v>
      </c>
      <c r="D9" s="50">
        <v>1</v>
      </c>
      <c r="E9" s="51">
        <f>Project_Start</f>
        <v>44699</v>
      </c>
      <c r="F9" s="51">
        <f>E9</f>
        <v>44699</v>
      </c>
      <c r="G9" s="45"/>
      <c r="H9" s="45">
        <f t="shared" ca="1" si="4"/>
        <v>1</v>
      </c>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46"/>
      <c r="BN9" s="46"/>
    </row>
    <row r="10" spans="1:66" s="2" customFormat="1" ht="30" customHeight="1" thickBot="1">
      <c r="A10" s="16" t="s">
        <v>21</v>
      </c>
      <c r="B10" s="48" t="s">
        <v>22</v>
      </c>
      <c r="C10" s="52" t="s">
        <v>23</v>
      </c>
      <c r="D10" s="50">
        <v>1</v>
      </c>
      <c r="E10" s="51">
        <f>F9+3</f>
        <v>44702</v>
      </c>
      <c r="F10" s="51">
        <f>E10+1</f>
        <v>44703</v>
      </c>
      <c r="G10" s="45"/>
      <c r="H10" s="45">
        <f t="shared" ca="1" si="4"/>
        <v>2</v>
      </c>
      <c r="I10" s="39"/>
      <c r="J10" s="39"/>
      <c r="K10" s="39"/>
      <c r="L10" s="39"/>
      <c r="M10" s="39"/>
      <c r="N10" s="39"/>
      <c r="O10" s="39"/>
      <c r="P10" s="39"/>
      <c r="Q10" s="39"/>
      <c r="R10" s="39"/>
      <c r="S10" s="39"/>
      <c r="T10" s="39"/>
      <c r="U10" s="47"/>
      <c r="V10" s="47"/>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46"/>
      <c r="BN10" s="46"/>
    </row>
    <row r="11" spans="1:66" s="2" customFormat="1" ht="48.75" customHeight="1" thickBot="1">
      <c r="A11" s="15"/>
      <c r="B11" s="48" t="s">
        <v>24</v>
      </c>
      <c r="C11" s="52" t="s">
        <v>23</v>
      </c>
      <c r="D11" s="50">
        <v>1</v>
      </c>
      <c r="E11" s="51">
        <f>F10</f>
        <v>44703</v>
      </c>
      <c r="F11" s="51">
        <f>E11+2</f>
        <v>44705</v>
      </c>
      <c r="G11" s="45"/>
      <c r="H11" s="45">
        <f t="shared" ca="1" si="4"/>
        <v>3</v>
      </c>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46"/>
      <c r="BN11" s="46"/>
    </row>
    <row r="12" spans="1:66" s="2" customFormat="1" ht="44.25" customHeight="1" thickBot="1">
      <c r="A12" s="15"/>
      <c r="B12" s="48" t="s">
        <v>25</v>
      </c>
      <c r="C12" s="52" t="s">
        <v>23</v>
      </c>
      <c r="D12" s="50">
        <v>1</v>
      </c>
      <c r="E12" s="51">
        <f>F11+6</f>
        <v>44711</v>
      </c>
      <c r="F12" s="51">
        <f>E12</f>
        <v>44711</v>
      </c>
      <c r="G12" s="45"/>
      <c r="H12" s="45">
        <f t="shared" ca="1" si="4"/>
        <v>1</v>
      </c>
      <c r="I12" s="39"/>
      <c r="J12" s="39"/>
      <c r="K12" s="39"/>
      <c r="L12" s="39"/>
      <c r="M12" s="39"/>
      <c r="N12" s="39"/>
      <c r="O12" s="39"/>
      <c r="P12" s="39"/>
      <c r="Q12" s="39"/>
      <c r="R12" s="39"/>
      <c r="S12" s="39"/>
      <c r="T12" s="39"/>
      <c r="U12" s="39"/>
      <c r="V12" s="39"/>
      <c r="W12" s="39"/>
      <c r="X12" s="39"/>
      <c r="Y12" s="47"/>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46"/>
      <c r="BN12" s="46"/>
    </row>
    <row r="13" spans="1:66" s="2" customFormat="1" ht="44.25" customHeight="1" thickBot="1">
      <c r="A13" s="15"/>
      <c r="B13" s="48" t="s">
        <v>26</v>
      </c>
      <c r="C13" s="52" t="s">
        <v>23</v>
      </c>
      <c r="D13" s="50">
        <v>1</v>
      </c>
      <c r="E13" s="51">
        <f>F12</f>
        <v>44711</v>
      </c>
      <c r="F13" s="51">
        <f>E13</f>
        <v>44711</v>
      </c>
      <c r="G13" s="45"/>
      <c r="H13" s="45"/>
      <c r="I13" s="39"/>
      <c r="J13" s="39"/>
      <c r="K13" s="39"/>
      <c r="L13" s="39"/>
      <c r="M13" s="39"/>
      <c r="N13" s="39"/>
      <c r="O13" s="39"/>
      <c r="P13" s="39"/>
      <c r="Q13" s="39"/>
      <c r="R13" s="39"/>
      <c r="S13" s="39"/>
      <c r="T13" s="39"/>
      <c r="U13" s="39"/>
      <c r="V13" s="39"/>
      <c r="W13" s="39"/>
      <c r="X13" s="39"/>
      <c r="Y13" s="47"/>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46"/>
      <c r="BN13" s="46"/>
    </row>
    <row r="14" spans="1:66" s="2" customFormat="1" ht="44.25" customHeight="1" thickBot="1">
      <c r="A14" s="15"/>
      <c r="B14" s="48" t="s">
        <v>27</v>
      </c>
      <c r="C14" s="52" t="s">
        <v>28</v>
      </c>
      <c r="D14" s="50">
        <v>1</v>
      </c>
      <c r="E14" s="51">
        <f>E13</f>
        <v>44711</v>
      </c>
      <c r="F14" s="51">
        <f>E14</f>
        <v>44711</v>
      </c>
      <c r="G14" s="45"/>
      <c r="H14" s="45"/>
      <c r="I14" s="39"/>
      <c r="J14" s="39"/>
      <c r="K14" s="39"/>
      <c r="L14" s="39"/>
      <c r="M14" s="39"/>
      <c r="N14" s="39"/>
      <c r="O14" s="39"/>
      <c r="P14" s="39"/>
      <c r="Q14" s="39"/>
      <c r="R14" s="39"/>
      <c r="S14" s="39"/>
      <c r="T14" s="39"/>
      <c r="U14" s="39"/>
      <c r="V14" s="39"/>
      <c r="W14" s="39"/>
      <c r="X14" s="39"/>
      <c r="Y14" s="47"/>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46"/>
      <c r="BN14" s="46"/>
    </row>
    <row r="15" spans="1:66" s="2" customFormat="1" ht="44.25" customHeight="1" thickBot="1">
      <c r="A15" s="15"/>
      <c r="B15" s="48" t="s">
        <v>29</v>
      </c>
      <c r="C15" s="52" t="s">
        <v>28</v>
      </c>
      <c r="D15" s="50">
        <v>1</v>
      </c>
      <c r="E15" s="51">
        <f>E14</f>
        <v>44711</v>
      </c>
      <c r="F15" s="51">
        <f>F14</f>
        <v>44711</v>
      </c>
      <c r="G15" s="45"/>
      <c r="H15" s="45"/>
      <c r="I15" s="39"/>
      <c r="J15" s="39"/>
      <c r="K15" s="39"/>
      <c r="L15" s="39"/>
      <c r="M15" s="39"/>
      <c r="N15" s="39"/>
      <c r="O15" s="39"/>
      <c r="P15" s="39"/>
      <c r="Q15" s="39"/>
      <c r="R15" s="39"/>
      <c r="S15" s="39"/>
      <c r="T15" s="39"/>
      <c r="U15" s="39"/>
      <c r="V15" s="39"/>
      <c r="W15" s="39"/>
      <c r="X15" s="39"/>
      <c r="Y15" s="47"/>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46"/>
      <c r="BN15" s="46"/>
    </row>
    <row r="16" spans="1:66" s="2" customFormat="1" ht="44.25" customHeight="1" thickBot="1">
      <c r="A16" s="15"/>
      <c r="B16" s="48" t="s">
        <v>30</v>
      </c>
      <c r="C16" s="52" t="s">
        <v>31</v>
      </c>
      <c r="D16" s="50">
        <v>1</v>
      </c>
      <c r="E16" s="51">
        <f>E15+2</f>
        <v>44713</v>
      </c>
      <c r="F16" s="51">
        <f>E16</f>
        <v>44713</v>
      </c>
      <c r="G16" s="45"/>
      <c r="H16" s="45"/>
      <c r="I16" s="39"/>
      <c r="J16" s="39"/>
      <c r="K16" s="39"/>
      <c r="L16" s="39"/>
      <c r="M16" s="39"/>
      <c r="N16" s="39"/>
      <c r="O16" s="39"/>
      <c r="P16" s="39"/>
      <c r="Q16" s="39"/>
      <c r="R16" s="39"/>
      <c r="S16" s="39"/>
      <c r="T16" s="39"/>
      <c r="U16" s="39"/>
      <c r="V16" s="39"/>
      <c r="W16" s="39"/>
      <c r="X16" s="39"/>
      <c r="Y16" s="47"/>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46"/>
      <c r="BN16" s="46"/>
    </row>
    <row r="17" spans="1:66" s="2" customFormat="1" ht="44.25" customHeight="1" thickBot="1">
      <c r="A17" s="15"/>
      <c r="B17" s="48" t="s">
        <v>32</v>
      </c>
      <c r="C17" s="52" t="s">
        <v>33</v>
      </c>
      <c r="D17" s="50">
        <v>1</v>
      </c>
      <c r="E17" s="51">
        <f>F16+1</f>
        <v>44714</v>
      </c>
      <c r="F17" s="51">
        <f>E17</f>
        <v>44714</v>
      </c>
      <c r="G17" s="45"/>
      <c r="H17" s="45"/>
      <c r="I17" s="39"/>
      <c r="J17" s="39"/>
      <c r="K17" s="39"/>
      <c r="L17" s="39"/>
      <c r="M17" s="39"/>
      <c r="N17" s="39"/>
      <c r="O17" s="39"/>
      <c r="P17" s="39"/>
      <c r="Q17" s="39"/>
      <c r="R17" s="39"/>
      <c r="S17" s="39"/>
      <c r="T17" s="39"/>
      <c r="U17" s="39"/>
      <c r="V17" s="39"/>
      <c r="W17" s="39"/>
      <c r="X17" s="39"/>
      <c r="Y17" s="47"/>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46"/>
      <c r="BN17" s="46"/>
    </row>
    <row r="18" spans="1:66" s="2" customFormat="1" ht="44.25" customHeight="1" thickBot="1">
      <c r="A18" s="15"/>
      <c r="B18" s="48" t="s">
        <v>34</v>
      </c>
      <c r="C18" s="52" t="s">
        <v>23</v>
      </c>
      <c r="D18" s="50">
        <v>1</v>
      </c>
      <c r="E18" s="51">
        <f>E17</f>
        <v>44714</v>
      </c>
      <c r="F18" s="51">
        <f>E18</f>
        <v>44714</v>
      </c>
      <c r="G18" s="45"/>
      <c r="H18" s="45"/>
      <c r="I18" s="39"/>
      <c r="J18" s="39"/>
      <c r="K18" s="39"/>
      <c r="L18" s="39"/>
      <c r="M18" s="39"/>
      <c r="N18" s="39"/>
      <c r="O18" s="39"/>
      <c r="P18" s="39"/>
      <c r="Q18" s="39"/>
      <c r="R18" s="39"/>
      <c r="S18" s="39"/>
      <c r="T18" s="39"/>
      <c r="U18" s="39"/>
      <c r="V18" s="39"/>
      <c r="W18" s="39"/>
      <c r="X18" s="39"/>
      <c r="Y18" s="47"/>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46"/>
      <c r="BN18" s="46"/>
    </row>
    <row r="19" spans="1:66" s="2" customFormat="1" ht="44.25" customHeight="1" thickBot="1">
      <c r="A19" s="15"/>
      <c r="B19" s="48" t="s">
        <v>35</v>
      </c>
      <c r="C19" s="52" t="s">
        <v>23</v>
      </c>
      <c r="D19" s="50" t="s">
        <v>36</v>
      </c>
      <c r="E19" s="51">
        <f>F17+1</f>
        <v>44715</v>
      </c>
      <c r="F19" s="51">
        <f>E19</f>
        <v>44715</v>
      </c>
      <c r="G19" s="45"/>
      <c r="H19" s="45"/>
      <c r="I19" s="39"/>
      <c r="J19" s="39"/>
      <c r="K19" s="39"/>
      <c r="L19" s="39"/>
      <c r="M19" s="39"/>
      <c r="N19" s="39"/>
      <c r="O19" s="39"/>
      <c r="P19" s="39"/>
      <c r="Q19" s="39"/>
      <c r="R19" s="39"/>
      <c r="S19" s="39"/>
      <c r="T19" s="39"/>
      <c r="U19" s="39"/>
      <c r="V19" s="39"/>
      <c r="W19" s="39"/>
      <c r="X19" s="39"/>
      <c r="Y19" s="47"/>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46"/>
      <c r="BN19" s="46"/>
    </row>
    <row r="20" spans="1:66" s="2" customFormat="1" ht="44.25" customHeight="1">
      <c r="A20" s="15"/>
      <c r="B20" s="48" t="s">
        <v>37</v>
      </c>
      <c r="C20" s="52" t="s">
        <v>23</v>
      </c>
      <c r="D20" s="50">
        <v>1</v>
      </c>
      <c r="E20" s="51">
        <f>F19+5</f>
        <v>44720</v>
      </c>
      <c r="F20" s="51">
        <f>E20</f>
        <v>44720</v>
      </c>
      <c r="G20" s="45"/>
      <c r="H20" s="45"/>
      <c r="I20" s="39"/>
      <c r="J20" s="39"/>
      <c r="K20" s="39"/>
      <c r="L20" s="39"/>
      <c r="M20" s="39"/>
      <c r="N20" s="39"/>
      <c r="O20" s="39"/>
      <c r="P20" s="39"/>
      <c r="Q20" s="39"/>
      <c r="R20" s="39"/>
      <c r="S20" s="39"/>
      <c r="T20" s="39"/>
      <c r="U20" s="39"/>
      <c r="V20" s="39"/>
      <c r="W20" s="39"/>
      <c r="X20" s="39"/>
      <c r="Y20" s="47"/>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46"/>
      <c r="BN20" s="46"/>
    </row>
    <row r="21" spans="1:66" s="2" customFormat="1" ht="44.25" customHeight="1">
      <c r="A21" s="15"/>
      <c r="B21" s="53" t="s">
        <v>38</v>
      </c>
      <c r="C21" s="54"/>
      <c r="D21" s="55"/>
      <c r="E21" s="56"/>
      <c r="F21" s="56"/>
      <c r="G21" s="45"/>
      <c r="H21" s="45"/>
      <c r="I21" s="39"/>
      <c r="J21" s="39"/>
      <c r="K21" s="39"/>
      <c r="L21" s="39"/>
      <c r="M21" s="39"/>
      <c r="N21" s="39"/>
      <c r="O21" s="39"/>
      <c r="P21" s="39"/>
      <c r="Q21" s="39"/>
      <c r="R21" s="39"/>
      <c r="S21" s="39"/>
      <c r="T21" s="39"/>
      <c r="U21" s="39"/>
      <c r="V21" s="39"/>
      <c r="W21" s="39"/>
      <c r="X21" s="39"/>
      <c r="Y21" s="47"/>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46"/>
      <c r="BN21" s="46"/>
    </row>
    <row r="22" spans="1:66" s="2" customFormat="1" ht="44.25" customHeight="1">
      <c r="A22" s="15"/>
      <c r="B22" s="48" t="s">
        <v>39</v>
      </c>
      <c r="C22" s="52" t="s">
        <v>23</v>
      </c>
      <c r="D22" s="50" t="s">
        <v>36</v>
      </c>
      <c r="E22" s="51">
        <f>F20+12</f>
        <v>44732</v>
      </c>
      <c r="F22" s="51">
        <f>E22</f>
        <v>44732</v>
      </c>
      <c r="G22" s="45"/>
      <c r="H22" s="45"/>
      <c r="I22" s="39"/>
      <c r="J22" s="39"/>
      <c r="K22" s="39"/>
      <c r="L22" s="39"/>
      <c r="M22" s="39"/>
      <c r="N22" s="39"/>
      <c r="O22" s="39"/>
      <c r="P22" s="39"/>
      <c r="Q22" s="39"/>
      <c r="R22" s="39"/>
      <c r="S22" s="39"/>
      <c r="T22" s="39"/>
      <c r="U22" s="39"/>
      <c r="V22" s="39"/>
      <c r="W22" s="39"/>
      <c r="X22" s="39"/>
      <c r="Y22" s="47"/>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46"/>
      <c r="BN22" s="46"/>
    </row>
    <row r="23" spans="1:66" s="2" customFormat="1" ht="44.25" customHeight="1">
      <c r="A23" s="15"/>
      <c r="B23" s="48" t="s">
        <v>40</v>
      </c>
      <c r="C23" s="52"/>
      <c r="D23" s="50"/>
      <c r="E23" s="51"/>
      <c r="F23" s="51"/>
      <c r="G23" s="45"/>
      <c r="H23" s="45"/>
      <c r="I23" s="39"/>
      <c r="J23" s="39"/>
      <c r="K23" s="39"/>
      <c r="L23" s="39"/>
      <c r="M23" s="39"/>
      <c r="N23" s="39"/>
      <c r="O23" s="39"/>
      <c r="P23" s="39"/>
      <c r="Q23" s="39"/>
      <c r="R23" s="39"/>
      <c r="S23" s="39"/>
      <c r="T23" s="39"/>
      <c r="U23" s="39"/>
      <c r="V23" s="39"/>
      <c r="W23" s="39"/>
      <c r="X23" s="39"/>
      <c r="Y23" s="47"/>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46"/>
      <c r="BN23" s="46"/>
    </row>
    <row r="24" spans="1:66" s="2" customFormat="1" ht="44.25" customHeight="1">
      <c r="A24" s="15"/>
      <c r="B24" s="48" t="s">
        <v>41</v>
      </c>
      <c r="C24" s="52"/>
      <c r="D24" s="50"/>
      <c r="E24" s="51"/>
      <c r="F24" s="51"/>
      <c r="G24" s="45"/>
      <c r="H24" s="45"/>
      <c r="I24" s="39"/>
      <c r="J24" s="39"/>
      <c r="K24" s="39"/>
      <c r="L24" s="39"/>
      <c r="M24" s="39"/>
      <c r="N24" s="39"/>
      <c r="O24" s="39"/>
      <c r="P24" s="39"/>
      <c r="Q24" s="39"/>
      <c r="R24" s="39"/>
      <c r="S24" s="39"/>
      <c r="T24" s="39"/>
      <c r="U24" s="39"/>
      <c r="V24" s="39"/>
      <c r="W24" s="39"/>
      <c r="X24" s="39"/>
      <c r="Y24" s="47"/>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46"/>
      <c r="BN24" s="46"/>
    </row>
    <row r="25" spans="1:66" s="2" customFormat="1" ht="44.25" customHeight="1">
      <c r="A25" s="15"/>
      <c r="B25" s="48" t="s">
        <v>42</v>
      </c>
      <c r="C25" s="52"/>
      <c r="D25" s="50"/>
      <c r="E25" s="51"/>
      <c r="F25" s="51"/>
      <c r="G25" s="45"/>
      <c r="H25" s="45"/>
      <c r="I25" s="39"/>
      <c r="J25" s="39"/>
      <c r="K25" s="39"/>
      <c r="L25" s="39"/>
      <c r="M25" s="39"/>
      <c r="N25" s="39"/>
      <c r="O25" s="39"/>
      <c r="P25" s="39"/>
      <c r="Q25" s="39"/>
      <c r="R25" s="39"/>
      <c r="S25" s="39"/>
      <c r="T25" s="39"/>
      <c r="U25" s="39"/>
      <c r="V25" s="39"/>
      <c r="W25" s="39"/>
      <c r="X25" s="39"/>
      <c r="Y25" s="47"/>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46"/>
      <c r="BN25" s="46"/>
    </row>
    <row r="26" spans="1:66" s="2" customFormat="1" ht="44.25" customHeight="1">
      <c r="A26" s="15"/>
      <c r="B26" s="48" t="s">
        <v>43</v>
      </c>
      <c r="C26" s="52" t="s">
        <v>33</v>
      </c>
      <c r="D26" s="50">
        <v>1</v>
      </c>
      <c r="E26" s="51">
        <v>44731</v>
      </c>
      <c r="F26" s="51">
        <f>E26</f>
        <v>44731</v>
      </c>
      <c r="G26" s="45"/>
      <c r="H26" s="45"/>
      <c r="I26" s="39"/>
      <c r="J26" s="39"/>
      <c r="K26" s="39"/>
      <c r="L26" s="39"/>
      <c r="M26" s="39"/>
      <c r="N26" s="39"/>
      <c r="O26" s="39"/>
      <c r="P26" s="39"/>
      <c r="Q26" s="39"/>
      <c r="R26" s="39"/>
      <c r="S26" s="39"/>
      <c r="T26" s="39"/>
      <c r="U26" s="39"/>
      <c r="V26" s="39"/>
      <c r="W26" s="39"/>
      <c r="X26" s="39"/>
      <c r="Y26" s="47"/>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46"/>
      <c r="BN26" s="46"/>
    </row>
    <row r="27" spans="1:66" s="2" customFormat="1" ht="44.25" customHeight="1">
      <c r="A27" s="15" t="s">
        <v>44</v>
      </c>
      <c r="B27" s="48" t="s">
        <v>45</v>
      </c>
      <c r="C27" s="52" t="s">
        <v>33</v>
      </c>
      <c r="D27" s="50">
        <v>1</v>
      </c>
      <c r="E27" s="51">
        <f>E26+4</f>
        <v>44735</v>
      </c>
      <c r="F27" s="51">
        <f>E27</f>
        <v>44735</v>
      </c>
      <c r="G27" s="45"/>
      <c r="H27" s="45"/>
      <c r="I27" s="39"/>
      <c r="J27" s="39"/>
      <c r="K27" s="39"/>
      <c r="L27" s="39"/>
      <c r="M27" s="39"/>
      <c r="N27" s="39"/>
      <c r="O27" s="39"/>
      <c r="P27" s="39"/>
      <c r="Q27" s="39"/>
      <c r="R27" s="39"/>
      <c r="S27" s="39"/>
      <c r="T27" s="39"/>
      <c r="U27" s="39"/>
      <c r="V27" s="39"/>
      <c r="W27" s="39"/>
      <c r="X27" s="39"/>
      <c r="Y27" s="47"/>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46"/>
      <c r="BN27" s="46"/>
    </row>
    <row r="28" spans="1:66" s="2" customFormat="1" ht="30" customHeight="1">
      <c r="A28" s="15"/>
      <c r="G28" s="45"/>
      <c r="H28" s="45" t="str">
        <f t="shared" ca="1" si="4"/>
        <v/>
      </c>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46"/>
      <c r="BN28" s="46"/>
    </row>
    <row r="29" spans="1:66" s="2" customFormat="1" ht="30" customHeight="1">
      <c r="A29" s="16" t="s">
        <v>46</v>
      </c>
      <c r="B29" s="46"/>
      <c r="C29" s="46"/>
      <c r="D29" s="46"/>
      <c r="E29" s="46"/>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c r="BH29" s="46"/>
      <c r="BI29" s="46"/>
      <c r="BJ29" s="46"/>
      <c r="BK29" s="46"/>
      <c r="BL29" s="46"/>
      <c r="BM29" s="46"/>
      <c r="BN29" s="46"/>
    </row>
    <row r="30" spans="1:66" s="2" customFormat="1" ht="30" customHeight="1">
      <c r="A30" s="16"/>
      <c r="B30" s="46"/>
      <c r="C30" s="46"/>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row>
    <row r="31" spans="1:66" s="2" customFormat="1" ht="30" customHeight="1">
      <c r="A31" s="15"/>
      <c r="B31" s="46"/>
      <c r="C31" s="46"/>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row>
    <row r="32" spans="1:66" s="2" customFormat="1" ht="30" customHeight="1">
      <c r="A32" s="15"/>
      <c r="B32" s="46"/>
      <c r="C32" s="46"/>
      <c r="D32" s="46"/>
      <c r="E32" s="46"/>
      <c r="F32" s="46"/>
      <c r="G32" s="46"/>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c r="BH32" s="46"/>
      <c r="BI32" s="46"/>
      <c r="BJ32" s="46"/>
      <c r="BK32" s="46"/>
      <c r="BL32" s="46"/>
      <c r="BM32" s="46"/>
      <c r="BN32" s="46"/>
    </row>
    <row r="33" spans="1:66" s="2" customFormat="1" ht="30" customHeight="1">
      <c r="A33" s="15"/>
      <c r="B33" s="46"/>
      <c r="C33" s="46"/>
      <c r="D33" s="46"/>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c r="BM33" s="46"/>
      <c r="BN33" s="46"/>
    </row>
    <row r="34" spans="1:66" s="2" customFormat="1" ht="30" customHeight="1">
      <c r="A34" s="15"/>
      <c r="B34" s="46"/>
      <c r="C34" s="46"/>
      <c r="D34" s="46"/>
      <c r="E34" s="46"/>
      <c r="F34" s="46"/>
      <c r="G34" s="46"/>
      <c r="H34" s="46"/>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c r="BM34" s="46"/>
      <c r="BN34" s="46"/>
    </row>
    <row r="35" spans="1:66" s="2" customFormat="1" ht="30" customHeight="1">
      <c r="A35" s="15" t="s">
        <v>47</v>
      </c>
      <c r="B35" s="46"/>
      <c r="C35" s="46"/>
      <c r="D35" s="46"/>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c r="BL35" s="46"/>
      <c r="BM35" s="46"/>
      <c r="BN35" s="46"/>
    </row>
    <row r="36" spans="1:66" s="2" customFormat="1" ht="30" customHeight="1">
      <c r="A36" s="15"/>
      <c r="B36" s="46"/>
      <c r="C36" s="46"/>
      <c r="D36" s="46"/>
      <c r="E36" s="46"/>
      <c r="F36" s="46"/>
      <c r="G36" s="46"/>
      <c r="H36" s="46"/>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46"/>
      <c r="BN36" s="46"/>
    </row>
    <row r="37" spans="1:66" s="2" customFormat="1" ht="30" customHeight="1">
      <c r="A37" s="15"/>
      <c r="B37" s="46"/>
      <c r="C37" s="46"/>
      <c r="D37" s="46"/>
      <c r="E37" s="46"/>
      <c r="F37" s="46"/>
      <c r="G37" s="46"/>
      <c r="H37" s="46"/>
      <c r="I37" s="46"/>
      <c r="J37" s="46"/>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c r="AX37" s="46"/>
      <c r="AY37" s="46"/>
      <c r="AZ37" s="46"/>
      <c r="BA37" s="46"/>
      <c r="BB37" s="46"/>
      <c r="BC37" s="46"/>
      <c r="BD37" s="46"/>
      <c r="BE37" s="46"/>
      <c r="BF37" s="46"/>
      <c r="BG37" s="46"/>
      <c r="BH37" s="46"/>
      <c r="BI37" s="46"/>
      <c r="BJ37" s="46"/>
      <c r="BK37" s="46"/>
      <c r="BL37" s="46"/>
      <c r="BM37" s="46"/>
      <c r="BN37" s="46"/>
    </row>
    <row r="38" spans="1:66" s="2" customFormat="1" ht="30" customHeight="1">
      <c r="A38" s="15"/>
    </row>
    <row r="39" spans="1:66" s="2" customFormat="1" ht="30" customHeight="1">
      <c r="A39" s="15"/>
    </row>
    <row r="40" spans="1:66" s="2" customFormat="1" ht="30" customHeight="1">
      <c r="A40" s="15"/>
    </row>
    <row r="41" spans="1:66" s="2" customFormat="1" ht="30" customHeight="1">
      <c r="A41" s="15" t="s">
        <v>47</v>
      </c>
    </row>
    <row r="42" spans="1:66" s="2" customFormat="1" ht="30" customHeight="1">
      <c r="A42" s="15"/>
    </row>
    <row r="43" spans="1:66" s="2" customFormat="1" ht="30" customHeight="1">
      <c r="A43" s="15"/>
    </row>
    <row r="44" spans="1:66" s="2" customFormat="1" ht="30" customHeight="1">
      <c r="A44" s="15"/>
    </row>
    <row r="45" spans="1:66" s="2" customFormat="1" ht="30" customHeight="1">
      <c r="A45" s="15"/>
    </row>
    <row r="46" spans="1:66" s="2" customFormat="1" ht="30" customHeight="1">
      <c r="A46" s="15"/>
    </row>
    <row r="47" spans="1:66" s="2" customFormat="1" ht="30" customHeight="1">
      <c r="A47" s="15" t="s">
        <v>48</v>
      </c>
    </row>
    <row r="48" spans="1:66" s="2" customFormat="1" ht="30" customHeight="1">
      <c r="A48" s="16" t="s">
        <v>49</v>
      </c>
    </row>
    <row r="49" spans="3:7" ht="30" customHeight="1">
      <c r="G49" s="4"/>
    </row>
    <row r="50" spans="3:7" ht="30" customHeight="1">
      <c r="C50" s="5"/>
      <c r="F50" s="17"/>
    </row>
    <row r="51" spans="3:7" ht="30" customHeight="1">
      <c r="C51" s="6"/>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27">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8">
    <cfRule type="expression" dxfId="2" priority="33">
      <formula>AND(TODAY()&gt;=I$5,TODAY()&lt;J$5)</formula>
    </cfRule>
  </conditionalFormatting>
  <conditionalFormatting sqref="I7:BL28">
    <cfRule type="expression" dxfId="1" priority="27">
      <formula>AND(task_start&lt;=I$5,ROUNDDOWN((task_end-task_start+1)*task_progress,0)+task_start-1&gt;=I$5)</formula>
    </cfRule>
    <cfRule type="expression" dxfId="0" priority="28" stopIfTrue="1">
      <formula>AND(task_end&gt;=I$5,task_start&lt;J$5)</formula>
    </cfRule>
  </conditionalFormatting>
  <dataValidations disablePrompts="1"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printOptions horizontalCentered="1"/>
  <pageMargins left="0.35" right="0.35" top="0.35" bottom="0.5" header="0.3" footer="0.3"/>
  <pageSetup paperSize="9" scale="55"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defaultColWidth="9.140625" defaultRowHeight="12.75"/>
  <cols>
    <col min="1" max="1" width="87.140625" style="7" customWidth="1"/>
    <col min="2" max="16384" width="9.140625" style="1"/>
  </cols>
  <sheetData>
    <row r="1" spans="1:2" ht="46.5" customHeight="1"/>
    <row r="2" spans="1:2" s="9" customFormat="1" ht="15.75">
      <c r="A2" s="8" t="s">
        <v>50</v>
      </c>
      <c r="B2" s="8"/>
    </row>
    <row r="3" spans="1:2" s="13" customFormat="1" ht="27" customHeight="1">
      <c r="A3" s="14" t="s">
        <v>51</v>
      </c>
      <c r="B3" s="14"/>
    </row>
    <row r="4" spans="1:2" s="10" customFormat="1" ht="26.25">
      <c r="A4" s="11" t="s">
        <v>52</v>
      </c>
    </row>
    <row r="5" spans="1:2" ht="87" customHeight="1">
      <c r="A5" s="12" t="s">
        <v>53</v>
      </c>
    </row>
    <row r="6" spans="1:2" ht="26.25" customHeight="1">
      <c r="A6" s="11" t="s">
        <v>54</v>
      </c>
    </row>
    <row r="7" spans="1:2" s="7" customFormat="1" ht="223.5" customHeight="1">
      <c r="A7" s="18" t="s">
        <v>55</v>
      </c>
    </row>
    <row r="8" spans="1:2" s="10" customFormat="1" ht="26.25">
      <c r="A8" s="11" t="s">
        <v>56</v>
      </c>
    </row>
    <row r="9" spans="1:2" ht="75">
      <c r="A9" s="12" t="s">
        <v>57</v>
      </c>
    </row>
    <row r="10" spans="1:2" s="7" customFormat="1" ht="27.95" customHeight="1">
      <c r="A10" s="19" t="s">
        <v>58</v>
      </c>
    </row>
    <row r="11" spans="1:2" s="10" customFormat="1" ht="26.25">
      <c r="A11" s="11" t="s">
        <v>59</v>
      </c>
    </row>
    <row r="12" spans="1:2" ht="30">
      <c r="A12" s="12" t="s">
        <v>60</v>
      </c>
    </row>
    <row r="13" spans="1:2" s="7" customFormat="1" ht="27.95" customHeight="1">
      <c r="A13" s="19" t="s">
        <v>61</v>
      </c>
    </row>
    <row r="14" spans="1:2" s="10" customFormat="1" ht="26.25">
      <c r="A14" s="11" t="s">
        <v>62</v>
      </c>
    </row>
    <row r="15" spans="1:2" ht="91.5" customHeight="1">
      <c r="A15" s="12" t="s">
        <v>63</v>
      </c>
    </row>
    <row r="16" spans="1:2" ht="90">
      <c r="A16" s="12" t="s">
        <v>64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2019-03-19T17:17:03Z</dcterms:created>
  <dcterms:modified xsi:type="dcterms:W3CDTF">2022-06-23T23:03:45Z</dcterms:modified>
  <cp:category/>
  <cp:contentStatus/>
</cp:coreProperties>
</file>