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veli\Desktop\Tareas Universidad\4to ano\TFG-GIT\UC3M-Organizer\"/>
    </mc:Choice>
  </mc:AlternateContent>
  <xr:revisionPtr revIDLastSave="0" documentId="13_ncr:1_{13560689-05B6-46E7-B015-773F51B47B97}" xr6:coauthVersionLast="47" xr6:coauthVersionMax="47" xr10:uidLastSave="{00000000-0000-0000-0000-000000000000}"/>
  <bookViews>
    <workbookView xWindow="-108" yWindow="-108" windowWidth="23256" windowHeight="12456" activeTab="1" xr2:uid="{DAAAB3E8-DC00-4DD7-A82B-C228627CFB5D}"/>
  </bookViews>
  <sheets>
    <sheet name="Dataset_limpio" sheetId="6" r:id="rId1"/>
    <sheet name="Tablas Auxiliares" sheetId="7" r:id="rId2"/>
    <sheet name="Análisis de los datos" sheetId="1" r:id="rId3"/>
  </sheets>
  <definedNames>
    <definedName name="DatosExternos_1" localSheetId="0" hidden="1">Dataset_limpio!$A$1:$I$102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DE431-F1F8-4DA8-8ADF-C7A0E31420DC}" keepAlive="1" name="Consulta - Dataset_limpio" description="Conexión a la consulta 'Dataset_limpio' en el libro." type="5" refreshedVersion="8" background="1" saveData="1">
    <dbPr connection="Provider=Microsoft.Mashup.OleDb.1;Data Source=$Workbook$;Location=Dataset_limpio;Extended Properties=&quot;&quot;" command="SELECT * FROM [Dataset_limpio]"/>
  </connection>
</connections>
</file>

<file path=xl/sharedStrings.xml><?xml version="1.0" encoding="utf-8"?>
<sst xmlns="http://schemas.openxmlformats.org/spreadsheetml/2006/main" count="620" uniqueCount="129">
  <si>
    <t>Codigo_asignatura</t>
  </si>
  <si>
    <t>Semana</t>
  </si>
  <si>
    <t>Actividad</t>
  </si>
  <si>
    <t>Primer examen parcial (10%)  / mid-term exam (10%)</t>
  </si>
  <si>
    <t>Segundo examen parcial (30%)  / mid-term exam (10%)</t>
  </si>
  <si>
    <t>Entrega de ejercicios semanales / Delivery of weekly exercises</t>
  </si>
  <si>
    <t>Examen parcial / Mid-term exam</t>
  </si>
  <si>
    <t>Entrega del proyecto final / Final Project delivery</t>
  </si>
  <si>
    <t>Laboratorio Sesión 1- Lab Session 1</t>
  </si>
  <si>
    <t>Laboratorio Sesión 2- Lab Session 2</t>
  </si>
  <si>
    <t>Examen parcial 1- Partial Exam 1</t>
  </si>
  <si>
    <t>Laboratorio Sesión 3- Lab Session 3</t>
  </si>
  <si>
    <t>Laboratorio Sesión 4- Lab Session 4</t>
  </si>
  <si>
    <t>PRIMER EXAMEN PARCIAL (Temas: Tipos Abstractos de Datos (TADs), TADs LINEALES Y ANÁLISIS DE ALGORITMOS)_x000D_First Mid-Term exam (Topics: Abstract Data Types (ADTs), Linear data structures, Analysis of algorithms)</t>
  </si>
  <si>
    <t>PRIMERA PRUEBA DE LABORATORIO SOBRE ESTRUCTURAS LINEALES Y ANÁLISIS DE ALGORITMOS. FIRST LAB TEST ABOUT LINEAR_x000D_DATA STRUCTURES AND ANALYSIS OF ALGORITHMS</t>
  </si>
  <si>
    <t>SEGUNDO EXAMEN PARCIAL (Temas: RECURSIÓN, ÁRBOLES, ANÁLISIS DE ALGORITMOS)_x000D_Second Mid-Term exam (Topics: RECURSION, TREES, Analysis of algorithms)</t>
  </si>
  <si>
    <t>SEGUNDA PRUEBA DE LABORATORIO SOBRE ESTRUCTURAS NO LINEALES (ÁRBOLES) Y ANÁLISIS DE ALGORITMOS. SECOND LAB TEST_x000D_ABOUT TREES AND ANALYSIS OF ALGORITHMS</t>
  </si>
  <si>
    <t>Entrega primera práctica. Programación en ensamblador / Delivery first practice. Assembler programming</t>
  </si>
  <si>
    <t>Entrega segunda práctica. Microprogramación/ Delivery second practice. Microprogramming.</t>
  </si>
  <si>
    <t>Miniexam 1</t>
  </si>
  <si>
    <t>Miniexam 2</t>
  </si>
  <si>
    <t>Miniexam 3</t>
  </si>
  <si>
    <t>Primer trabajo práctico: Diseño Relacional y Carga Masiva (entrega en la semana 5) /_x000D_First assignment: Relational Design and DB Population (due in week 5th)</t>
  </si>
  <si>
    <t>Ejercicio de teoría / Theory test</t>
  </si>
  <si>
    <t>Segundo trabajo práctico: Consultas, procedimientos, vistas, diseño externo y disparadores (entrega en la semana 10) /_x000D_Second assignment: Queries, procedures, views, external design and triggering (due in week 10th)</t>
  </si>
  <si>
    <t>Examen de Laboratorio / Laboratory test</t>
  </si>
  <si>
    <t>Tercer trabajo práctico: Diseño físico y afinamiento (entrega en la semana 13) /_x000D_Third assignment: Physical Design and DB Tunning (due in week 14th)</t>
  </si>
  <si>
    <t>Entrega Práctica 1. Tecnologías Web: HTML 5/CSS_x000D_Submission First Laboratory. Web Technologies: HTML 5/CSS</t>
  </si>
  <si>
    <t>Entrega Práctica 2. Tecnologías Web: JavaScript_x000D_Submission Second Laboratory. Web Technologies: JavaScript</t>
  </si>
  <si>
    <t>Entrega Caso Práctico. Metodología de Diseño: Prototipado_x000D_Submission Case Study. Design Methodology: Prototyping</t>
  </si>
  <si>
    <t>Entrega Caso Práctico. Diseño e Implementación de Interfaces de Usuario Web_x000D_Submission Case Study. Design and Development of Web User Interfaces</t>
  </si>
  <si>
    <t>Test de concepto corto (tc1), capítulos 1 &amp; 2.  Short concept test (tc1), chapters 1 &amp; 2</t>
  </si>
  <si>
    <t>Prueba de conocimiento (PC1), capítulos 1 &amp; 2. Knowledge test (PC1), chapters 1 &amp; 2</t>
  </si>
  <si>
    <t>Test de concepto corto (tc2), capítulo 3.  Short concept test (tc2), covering chapter 3</t>
  </si>
  <si>
    <t>Prueba de conocimiento (PC2), capítulo 3.  Knowledge test (PC2), covering chapter 3</t>
  </si>
  <si>
    <t>Test de concepto corto (tc3), capítulo 4.  Short concept test (tc3), covering chapter 4</t>
  </si>
  <si>
    <t>Prueba de conocimiento (PC3), capítulo 3.  Knowledge test (PC3), covering chapter 4</t>
  </si>
  <si>
    <t>Test de concepto corto (tc4), capítulo 5.  Short concept test (tc4), covering chapter 5</t>
  </si>
  <si>
    <t>Prueba de conocimiento (PC4), capítulo 3.  Knowledge test (PC4), covering chapter 5</t>
  </si>
  <si>
    <t>Lab: Rendimiento y Energía_x000D_Lab: Performance and Energy</t>
  </si>
  <si>
    <t>Lab: Memoria Caché_x000D_Lab: Cache Memory</t>
  </si>
  <si>
    <t>Examen parcial 1_x000D_Partial exam 1</t>
  </si>
  <si>
    <t>Entrega de proyecto_x000D_Project delivery</t>
  </si>
  <si>
    <t>Lab: OpenMP</t>
  </si>
  <si>
    <t>Examen parcial 2_x000D_Partial Exam 2</t>
  </si>
  <si>
    <t>Lab: Consistencia de memoria_x000D_Lab: Memory consistency</t>
  </si>
  <si>
    <t>Entregable 1: Tema 3 oferta y coste</t>
  </si>
  <si>
    <t>Entregable 2: Tema 6 Gestión de la configuración del software, Tema 7 Gestión de Calidad</t>
  </si>
  <si>
    <t>Entregable 3: Tema 4 Estudio de viabilidad y requisitos</t>
  </si>
  <si>
    <t>Entregable 4: Tema 5 casos de uso de alto nivel y priorización de los mismos_x000D_Entregable 5: Tema 8 estimación</t>
  </si>
  <si>
    <t>Entregable 6: Tema 9 planificación</t>
  </si>
  <si>
    <t>Entregable 7: Tema 10 análisis y Tema 11 Diseño (iteración 1)_x000D_Entregable 8: Tema 10 análisis y Tema 11 Diseño (iteración 2) y actualización de la ejecución de los planes de Gestión de la_x000D_configuración y Gestión de la calidad</t>
  </si>
  <si>
    <t>Entrega de ejercicio 1</t>
  </si>
  <si>
    <t>Entrega de ejercicio 2</t>
  </si>
  <si>
    <t>Entrega de ejercicio 3</t>
  </si>
  <si>
    <t>Entrega de ejercicio 4 y proyecto final</t>
  </si>
  <si>
    <t>Validación I. Examen de evaluación continua._x000D_Validation I. Midterm I.</t>
  </si>
  <si>
    <t>Validación II. Examen de evaluación continua._x000D_Validation II. Midterm II.</t>
  </si>
  <si>
    <t>Primer control / First mid-term exam</t>
  </si>
  <si>
    <t>Segundo control / Second mid-term exam</t>
  </si>
  <si>
    <t>Prueba de evaluación continua/ Continuous assessment</t>
  </si>
  <si>
    <t>Examen individual teórico parcial del bloque I: Ingeniería de requisitos /_x000D_Individual theoretical mid-term exam block I: Requirements engineering</t>
  </si>
  <si>
    <t>1a Entrega del proyecto final en grupo (y presentación) /_x000D_1st final project delivery (and presentation)</t>
  </si>
  <si>
    <t>Examen individual teórico parcial del bloque II: Modelado conceptual /_x000D_Individual theoretical mid-term exam block II: Conceptual modelling</t>
  </si>
  <si>
    <t>2a Entrega del proyecto final en grupo (y presentación) /_x000D_2nd final project delivery (and presentation)</t>
  </si>
  <si>
    <t>Examen individual teórico parcial del bloque III: Modelado arquitectónico /_x000D_Individual theoretical mid-term exam block III: Architectural modelling</t>
  </si>
  <si>
    <t>Entrega de dos ejercicios individuales prácticos /_x000D_Delivery of the individual practical exercises</t>
  </si>
  <si>
    <t>Evaluación de un problema / Evaluation of a problem</t>
  </si>
  <si>
    <t>Evaluación de un test / Evaluation of a test</t>
  </si>
  <si>
    <t>Entrega primera práctica / First lab assignment</t>
  </si>
  <si>
    <t>Entrega segunda práctica / Second lab assignment</t>
  </si>
  <si>
    <t>Entrega de caso final práctico (incluyendo presentación y/o video de demo)_x000D__x000D_Nota: considere el número absoluto de semana en el cuatrimestre._x000D__x000D_Final project delivery (including presentation and/or video)_x000D__x000D_Remark: consider the absolute number of the week within the semester.</t>
  </si>
  <si>
    <t>TEST 1. Aspectos éticos y legales en la profesión de Ingeniería del Software_x000D_TEST 1. Legal and ethical issues in the profession of Software Engineering</t>
  </si>
  <si>
    <t>Ejercicio Guiado 1. Aspectos Éticos y Legales de la profesión de Ingeniería del Software._x000D_Guided Exercise 1. Legal and ethical issues in the profession of Software Engineering</t>
  </si>
  <si>
    <t>TEST 2. Prácticas genéricas del desarrollo ágil._x000D_TEST 2. Agile Software Development Techniques.</t>
  </si>
  <si>
    <t>TEST 3. Desarrollo Dirigido por Pruebas, Clases de Equivalencia y Valores Límite_x000D_TEST 3. Test Driven Development, Equivalence Classes and Boundary Values</t>
  </si>
  <si>
    <t>Ejercicio Guiado 2. Propiedad Colectiva de código y estándar de codificación. Desarrollo dirigido por pruebas y técnicas de prueba._x000D_Guided Exercise 2. Collective code ownership &amp; Coding Standards. Test Driven Development &amp; testing techniques.</t>
  </si>
  <si>
    <t>TEST 4. Análisis sintáctico y pruebas estructurales_x000D_TEST 4. Syntax Analysis and structural testing</t>
  </si>
  <si>
    <t>Entrega primer ejercicio de programación de sistemas ubicuos_x000D_Submission of the first exercise of ubiquitous systems programming</t>
  </si>
  <si>
    <t>Entrega segundo ejercicio de programación de sistemas ubicuos_x000D_Submission of the second exercise of ubiquitous systems programming</t>
  </si>
  <si>
    <t>Entrega P1 (Ideación y diseño)_x000D_Submission of P1 (Ideation and design)</t>
  </si>
  <si>
    <t>Entrega P2 (Prototipado)_x000D_Submission of P2 (Prototyping)</t>
  </si>
  <si>
    <t>Entrega P3 (Evaluación) y defensa del proyecto_x000D_Submission of P3 (Evaluation) and defense of the project</t>
  </si>
  <si>
    <t>Cuaderno de Ejercicios 1 / Workbook 1 Delivery</t>
  </si>
  <si>
    <t>Cuaderno de Ejercicios 2 / Workbook 2 Delivery</t>
  </si>
  <si>
    <t>Cuaderno de Ejercicios 3 / Workbook 3 Delivery</t>
  </si>
  <si>
    <t>Total general</t>
  </si>
  <si>
    <t>Número de Prácticas Totales</t>
  </si>
  <si>
    <t>Código De Asignatura</t>
  </si>
  <si>
    <t>Nombre</t>
  </si>
  <si>
    <t>Créditos</t>
  </si>
  <si>
    <t>Curso</t>
  </si>
  <si>
    <t>Cuatrimestre</t>
  </si>
  <si>
    <t>Tipo de asignatura</t>
  </si>
  <si>
    <t>Tipo de actividad</t>
  </si>
  <si>
    <t>Cálculo</t>
  </si>
  <si>
    <t>1</t>
  </si>
  <si>
    <t>1erCuatrimestre</t>
  </si>
  <si>
    <t>Formación Básica</t>
  </si>
  <si>
    <t>Examen</t>
  </si>
  <si>
    <t>Programación</t>
  </si>
  <si>
    <t>Ejercicio</t>
  </si>
  <si>
    <t>Otros</t>
  </si>
  <si>
    <t>Tecnología de Computadores</t>
  </si>
  <si>
    <t>2oCuatrimestre</t>
  </si>
  <si>
    <t>Laboratorio</t>
  </si>
  <si>
    <t>Estructura de datos y algoritmos</t>
  </si>
  <si>
    <t>Estructura de Computadores</t>
  </si>
  <si>
    <t>2o</t>
  </si>
  <si>
    <t>Práctica</t>
  </si>
  <si>
    <t>Ficheros y bases de datos</t>
  </si>
  <si>
    <t>Interfaces de Usuario</t>
  </si>
  <si>
    <t>3o</t>
  </si>
  <si>
    <t>Obligatoria</t>
  </si>
  <si>
    <t>Redes de Ordenadores</t>
  </si>
  <si>
    <t>Arquitectura de Computadores</t>
  </si>
  <si>
    <t>Dirección de proyectos de desarrollo de software</t>
  </si>
  <si>
    <t>4o</t>
  </si>
  <si>
    <t>Sistemas Distribuidos</t>
  </si>
  <si>
    <t>Lógica</t>
  </si>
  <si>
    <t>Matemática Discreta</t>
  </si>
  <si>
    <t>Criptografía y seguridad informática</t>
  </si>
  <si>
    <t>Ingeniería del Software</t>
  </si>
  <si>
    <t>Heurística y Optimización</t>
  </si>
  <si>
    <t>Hojas de cálculo. Nivel avanzado</t>
  </si>
  <si>
    <t>Desarrollo de Software</t>
  </si>
  <si>
    <t>Sistemas Interactivos y Ubicuos</t>
  </si>
  <si>
    <t>Fundamentos de internet de las cosas</t>
  </si>
  <si>
    <t>Nº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</si>
</sst>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[Análisis.xlsx]Análisis de los datos!TablaDinámica4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Prácticas por</a:t>
            </a:r>
          </a:p>
          <a:p>
            <a:pPr>
              <a:defRPr/>
            </a:pPr>
            <a:r>
              <a:rPr lang="en-US"/>
              <a:t>Asignatura</a:t>
            </a:r>
          </a:p>
        </c:rich>
      </c:tx>
      <c:layout>
        <c:manualLayout>
          <c:xMode val="edge"/>
          <c:yMode val="edge"/>
          <c:x val="0.78986486486486485"/>
          <c:y val="7.7682997958588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77966943321274E-2"/>
          <c:y val="7.8703703703703706E-2"/>
          <c:w val="0.71845445839540323"/>
          <c:h val="0.690359434237386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de los datos'!$D$4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'Análisis de los datos'!$C$5:$C$25</c:f>
              <c:strCache>
                <c:ptCount val="20"/>
                <c:pt idx="0">
                  <c:v>13866</c:v>
                </c:pt>
                <c:pt idx="1">
                  <c:v>13868</c:v>
                </c:pt>
                <c:pt idx="2">
                  <c:v>13869</c:v>
                </c:pt>
                <c:pt idx="3">
                  <c:v>13873</c:v>
                </c:pt>
                <c:pt idx="4">
                  <c:v>13874</c:v>
                </c:pt>
                <c:pt idx="5">
                  <c:v>13881</c:v>
                </c:pt>
                <c:pt idx="6">
                  <c:v>13882</c:v>
                </c:pt>
                <c:pt idx="7">
                  <c:v>13884</c:v>
                </c:pt>
                <c:pt idx="8">
                  <c:v>13888</c:v>
                </c:pt>
                <c:pt idx="9">
                  <c:v>13892</c:v>
                </c:pt>
                <c:pt idx="10">
                  <c:v>15754</c:v>
                </c:pt>
                <c:pt idx="11">
                  <c:v>15970</c:v>
                </c:pt>
                <c:pt idx="12">
                  <c:v>15971</c:v>
                </c:pt>
                <c:pt idx="13">
                  <c:v>15973</c:v>
                </c:pt>
                <c:pt idx="14">
                  <c:v>15974</c:v>
                </c:pt>
                <c:pt idx="15">
                  <c:v>15976</c:v>
                </c:pt>
                <c:pt idx="16">
                  <c:v>17881</c:v>
                </c:pt>
                <c:pt idx="17">
                  <c:v>18179</c:v>
                </c:pt>
                <c:pt idx="18">
                  <c:v>19472</c:v>
                </c:pt>
                <c:pt idx="19">
                  <c:v>19476</c:v>
                </c:pt>
              </c:strCache>
            </c:strRef>
          </c:cat>
          <c:val>
            <c:numRef>
              <c:f>'Análisis de los datos'!$D$5:$D$25</c:f>
              <c:numCache>
                <c:formatCode>General</c:formatCode>
                <c:ptCount val="20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13</c:v>
                </c:pt>
                <c:pt idx="6">
                  <c:v>4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146-4A3E-B51B-565312E0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2612463"/>
        <c:axId val="1995424847"/>
      </c:barChart>
      <c:catAx>
        <c:axId val="19926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5424847"/>
        <c:crosses val="autoZero"/>
        <c:auto val="1"/>
        <c:lblAlgn val="ctr"/>
        <c:lblOffset val="100"/>
        <c:noMultiLvlLbl val="0"/>
      </c:catAx>
      <c:valAx>
        <c:axId val="19954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261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26670</xdr:rowOff>
    </xdr:from>
    <xdr:to>
      <xdr:col>11</xdr:col>
      <xdr:colOff>213360</xdr:colOff>
      <xdr:row>21</xdr:row>
      <xdr:rowOff>26670</xdr:rowOff>
    </xdr:to>
    <xdr:graphicFrame macro="">
      <xdr:nvGraphicFramePr>
        <xdr:cNvPr id="3" name="Prácticas por Asignatura">
          <a:extLst>
            <a:ext uri="{FF2B5EF4-FFF2-40B4-BE49-F238E27FC236}">
              <a16:creationId xmlns:a16="http://schemas.microsoft.com/office/drawing/2014/main" id="{E1708BD9-5783-4853-D2CB-75EB457AB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Velo Moreno" refreshedDate="45283.549031249997" createdVersion="8" refreshedVersion="8" minRefreshableVersion="3" recordCount="101" xr:uid="{C4EF7CC3-B1DE-47FD-93BB-D1320BB7A73A}">
  <cacheSource type="worksheet">
    <worksheetSource name="Dataset_limpio"/>
  </cacheSource>
  <cacheFields count="3">
    <cacheField name="Codigo_asignatura" numFmtId="0">
      <sharedItems containsSemiMixedTypes="0" containsString="0" containsNumber="1" containsInteger="1" minValue="13866" maxValue="19476" count="20">
        <n v="13866"/>
        <n v="13868"/>
        <n v="13869"/>
        <n v="13873"/>
        <n v="13874"/>
        <n v="13881"/>
        <n v="13882"/>
        <n v="13884"/>
        <n v="13888"/>
        <n v="13892"/>
        <n v="15754"/>
        <n v="15970"/>
        <n v="15971"/>
        <n v="15973"/>
        <n v="15974"/>
        <n v="15976"/>
        <n v="17881"/>
        <n v="18179"/>
        <n v="19472"/>
        <n v="19476"/>
      </sharedItems>
    </cacheField>
    <cacheField name="Semana" numFmtId="0">
      <sharedItems containsSemiMixedTypes="0" containsString="0" containsNumber="1" containsInteger="1" minValue="2" maxValue="15"/>
    </cacheField>
    <cacheField name="Actividad" numFmtId="0">
      <sharedItems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n v="5"/>
    <s v="Primer examen parcial (10%)  / mid-term exam (10%)"/>
  </r>
  <r>
    <x v="0"/>
    <n v="11"/>
    <s v="Segundo examen parcial (30%)  / mid-term exam (10%)"/>
  </r>
  <r>
    <x v="1"/>
    <n v="8"/>
    <s v="Entrega de ejercicios semanales / Delivery of weekly exercises"/>
  </r>
  <r>
    <x v="1"/>
    <n v="9"/>
    <s v="Examen parcial / Mid-term exam"/>
  </r>
  <r>
    <x v="1"/>
    <n v="10"/>
    <s v="Entrega de ejercicios semanales / Delivery of weekly exercises"/>
  </r>
  <r>
    <x v="1"/>
    <n v="11"/>
    <s v="Entrega de ejercicios semanales / Delivery of weekly exercises"/>
  </r>
  <r>
    <x v="1"/>
    <n v="12"/>
    <s v="Entrega de ejercicios semanales / Delivery of weekly exercises"/>
  </r>
  <r>
    <x v="1"/>
    <n v="15"/>
    <s v="Entrega del proyecto final / Final Project delivery"/>
  </r>
  <r>
    <x v="2"/>
    <n v="6"/>
    <s v="Laboratorio Sesión 1- Lab Session 1"/>
  </r>
  <r>
    <x v="2"/>
    <n v="7"/>
    <s v="Laboratorio Sesión 2- Lab Session 2"/>
  </r>
  <r>
    <x v="2"/>
    <n v="8"/>
    <s v="Examen parcial 1- Partial Exam 1"/>
  </r>
  <r>
    <x v="2"/>
    <n v="9"/>
    <s v="Laboratorio Sesión 3- Lab Session 3"/>
  </r>
  <r>
    <x v="2"/>
    <n v="12"/>
    <s v="Laboratorio Sesión 4- Lab Session 4"/>
  </r>
  <r>
    <x v="3"/>
    <n v="7"/>
    <s v="PRIMER EXAMEN PARCIAL (Temas: Tipos Abstractos de Datos (TADs), TADs LINEALES Y ANÁLISIS DE ALGORITMOS)_x000d_First Mid-Term exam (Topics: Abstract Data Types (ADTs), Linear data structures, Analysis of algorithms)"/>
  </r>
  <r>
    <x v="3"/>
    <n v="9"/>
    <s v="PRIMERA PRUEBA DE LABORATORIO SOBRE ESTRUCTURAS LINEALES Y ANÁLISIS DE ALGORITMOS. FIRST LAB TEST ABOUT LINEAR_x000d_DATA STRUCTURES AND ANALYSIS OF ALGORITHMS"/>
  </r>
  <r>
    <x v="3"/>
    <n v="12"/>
    <s v="SEGUNDO EXAMEN PARCIAL (Temas: RECURSIÓN, ÁRBOLES, ANÁLISIS DE ALGORITMOS)_x000d_Second Mid-Term exam (Topics: RECURSION, TREES, Analysis of algorithms)"/>
  </r>
  <r>
    <x v="3"/>
    <n v="14"/>
    <s v="SEGUNDA PRUEBA DE LABORATORIO SOBRE ESTRUCTURAS NO LINEALES (ÁRBOLES) Y ANÁLISIS DE ALGORITMOS. SECOND LAB TEST_x000d_ABOUT TREES AND ANALYSIS OF ALGORITHMS"/>
  </r>
  <r>
    <x v="4"/>
    <n v="7"/>
    <s v="Entrega primera práctica. Programación en ensamblador / Delivery first practice. Assembler programming"/>
  </r>
  <r>
    <x v="4"/>
    <n v="13"/>
    <s v="Entrega segunda práctica. Microprogramación/ Delivery second practice. Microprogramming."/>
  </r>
  <r>
    <x v="4"/>
    <n v="5"/>
    <s v="Miniexam 1"/>
  </r>
  <r>
    <x v="4"/>
    <n v="9"/>
    <s v="Miniexam 2"/>
  </r>
  <r>
    <x v="4"/>
    <n v="13"/>
    <s v="Miniexam 3"/>
  </r>
  <r>
    <x v="5"/>
    <n v="2"/>
    <s v="Primer trabajo práctico: Diseño Relacional y Carga Masiva (entrega en la semana 5) /_x000d_First assignment: Relational Design and DB Population (due in week 5th)"/>
  </r>
  <r>
    <x v="5"/>
    <n v="3"/>
    <s v="Primer trabajo práctico: Diseño Relacional y Carga Masiva (entrega en la semana 5) /_x000d_First assignment: Relational Design and DB Population (due in week 5th)"/>
  </r>
  <r>
    <x v="5"/>
    <n v="4"/>
    <s v="Primer trabajo práctico: Diseño Relacional y Carga Masiva (entrega en la semana 5) /_x000d_First assignment: Relational Design and DB Population (due in week 5th)"/>
  </r>
  <r>
    <x v="5"/>
    <n v="5"/>
    <s v="Primer trabajo práctico: Diseño Relacional y Carga Masiva (entrega en la semana 5) /_x000d_First assignment: Relational Design and DB Population (due in week 5th)"/>
  </r>
  <r>
    <x v="5"/>
    <n v="6"/>
    <s v="Ejercicio de teoría / Theory test"/>
  </r>
  <r>
    <x v="5"/>
    <n v="6"/>
    <s v="Segundo trabajo práctico: Consultas, procedimientos, vistas, diseño externo y disparadores (entrega en la semana 10) /_x000d_Second assignment: Queries, procedures, views, external design and triggering (due in week 10th)"/>
  </r>
  <r>
    <x v="5"/>
    <n v="7"/>
    <s v="Segundo trabajo práctico: Consultas, procedimientos, vistas, diseño externo y disparadores (entrega en la semana 10) /_x000d_Second assignment: Queries, procedures, views, external design and triggering (due in week 10th)"/>
  </r>
  <r>
    <x v="5"/>
    <n v="8"/>
    <s v="Segundo trabajo práctico: Consultas, procedimientos, vistas, diseño externo y disparadores (entrega en la semana 10) /_x000d_Second assignment: Queries, procedures, views, external design and triggering (due in week 10th)"/>
  </r>
  <r>
    <x v="5"/>
    <n v="9"/>
    <s v="Segundo trabajo práctico: Consultas, procedimientos, vistas, diseño externo y disparadores (entrega en la semana 10) /_x000d_Second assignment: Queries, procedures, views, external design and triggering (due in week 10th)"/>
  </r>
  <r>
    <x v="5"/>
    <n v="10"/>
    <s v="Segundo trabajo práctico: Consultas, procedimientos, vistas, diseño externo y disparadores (entrega en la semana 10) /_x000d_Second assignment: Queries, procedures, views, external design and triggering (due in week 10th)"/>
  </r>
  <r>
    <x v="5"/>
    <n v="11"/>
    <s v="Examen de Laboratorio / Laboratory test"/>
  </r>
  <r>
    <x v="5"/>
    <n v="12"/>
    <s v="Tercer trabajo práctico: Diseño físico y afinamiento (entrega en la semana 13) /_x000d_Third assignment: Physical Design and DB Tunning (due in week 14th)"/>
  </r>
  <r>
    <x v="5"/>
    <n v="13"/>
    <s v="Tercer trabajo práctico: Diseño físico y afinamiento (entrega en la semana 13) /_x000d_Third assignment: Physical Design and DB Tunning (due in week 14th)"/>
  </r>
  <r>
    <x v="6"/>
    <n v="4"/>
    <s v="Entrega Práctica 1. Tecnologías Web: HTML 5/CSS_x000d_Submission First Laboratory. Web Technologies: HTML 5/CSS"/>
  </r>
  <r>
    <x v="6"/>
    <n v="8"/>
    <s v="Entrega Práctica 2. Tecnologías Web: JavaScript_x000d_Submission Second Laboratory. Web Technologies: JavaScript"/>
  </r>
  <r>
    <x v="6"/>
    <n v="10"/>
    <s v="Entrega Caso Práctico. Metodología de Diseño: Prototipado_x000d_Submission Case Study. Design Methodology: Prototyping"/>
  </r>
  <r>
    <x v="6"/>
    <n v="14"/>
    <s v="Entrega Caso Práctico. Diseño e Implementación de Interfaces de Usuario Web_x000d_Submission Case Study. Design and Development of Web User Interfaces"/>
  </r>
  <r>
    <x v="7"/>
    <n v="2"/>
    <s v="Test de concepto corto (tc1), capítulos 1 &amp; 2.  Short concept test (tc1), chapters 1 &amp; 2"/>
  </r>
  <r>
    <x v="7"/>
    <n v="3"/>
    <s v="Prueba de conocimiento (PC1), capítulos 1 &amp; 2. Knowledge test (PC1), chapters 1 &amp; 2"/>
  </r>
  <r>
    <x v="7"/>
    <n v="5"/>
    <s v="Test de concepto corto (tc2), capítulo 3.  Short concept test (tc2), covering chapter 3"/>
  </r>
  <r>
    <x v="7"/>
    <n v="6"/>
    <s v="Prueba de conocimiento (PC2), capítulo 3.  Knowledge test (PC2), covering chapter 3"/>
  </r>
  <r>
    <x v="7"/>
    <n v="10"/>
    <s v="Test de concepto corto (tc3), capítulo 4.  Short concept test (tc3), covering chapter 4"/>
  </r>
  <r>
    <x v="7"/>
    <n v="11"/>
    <s v="Prueba de conocimiento (PC3), capítulo 3.  Knowledge test (PC3), covering chapter 4"/>
  </r>
  <r>
    <x v="7"/>
    <n v="13"/>
    <s v="Test de concepto corto (tc4), capítulo 5.  Short concept test (tc4), covering chapter 5"/>
  </r>
  <r>
    <x v="7"/>
    <n v="15"/>
    <s v="Prueba de conocimiento (PC4), capítulo 3.  Knowledge test (PC4), covering chapter 5"/>
  </r>
  <r>
    <x v="8"/>
    <n v="3"/>
    <s v="Lab: Rendimiento y Energía_x000d_Lab: Performance and Energy"/>
  </r>
  <r>
    <x v="8"/>
    <n v="5"/>
    <s v="Lab: Memoria Caché_x000d_Lab: Cache Memory"/>
  </r>
  <r>
    <x v="8"/>
    <n v="6"/>
    <s v="Examen parcial 1_x000d_Partial exam 1"/>
  </r>
  <r>
    <x v="8"/>
    <n v="9"/>
    <s v="Entrega de proyecto_x000d_Project delivery"/>
  </r>
  <r>
    <x v="8"/>
    <n v="10"/>
    <s v="Lab: OpenMP"/>
  </r>
  <r>
    <x v="8"/>
    <n v="11"/>
    <s v="Examen parcial 2_x000d_Partial Exam 2"/>
  </r>
  <r>
    <x v="8"/>
    <n v="12"/>
    <s v="Lab: Consistencia de memoria_x000d_Lab: Memory consistency"/>
  </r>
  <r>
    <x v="9"/>
    <n v="4"/>
    <s v="Entregable 1: Tema 3 oferta y coste"/>
  </r>
  <r>
    <x v="9"/>
    <n v="5"/>
    <s v="Entregable 2: Tema 6 Gestión de la configuración del software, Tema 7 Gestión de Calidad"/>
  </r>
  <r>
    <x v="9"/>
    <n v="6"/>
    <s v="Entregable 3: Tema 4 Estudio de viabilidad y requisitos"/>
  </r>
  <r>
    <x v="9"/>
    <n v="8"/>
    <s v="Entregable 4: Tema 5 casos de uso de alto nivel y priorización de los mismos_x000d_Entregable 5: Tema 8 estimación"/>
  </r>
  <r>
    <x v="9"/>
    <n v="10"/>
    <s v="Entregable 6: Tema 9 planificación"/>
  </r>
  <r>
    <x v="9"/>
    <n v="14"/>
    <s v="Entregable 7: Tema 10 análisis y Tema 11 Diseño (iteración 1)_x000d_Entregable 8: Tema 10 análisis y Tema 11 Diseño (iteración 2) y actualización de la ejecución de los planes de Gestión de la_x000d_configuración y Gestión de la calidad"/>
  </r>
  <r>
    <x v="10"/>
    <n v="7"/>
    <s v="Entrega de ejercicio 1"/>
  </r>
  <r>
    <x v="10"/>
    <n v="10"/>
    <s v="Entrega de ejercicio 2"/>
  </r>
  <r>
    <x v="10"/>
    <n v="12"/>
    <s v="Entrega de ejercicio 3"/>
  </r>
  <r>
    <x v="10"/>
    <n v="14"/>
    <s v="Entrega de ejercicio 4 y proyecto final"/>
  </r>
  <r>
    <x v="11"/>
    <n v="6"/>
    <s v="Validación I. Examen de evaluación continua._x000d_Validation I. Midterm I."/>
  </r>
  <r>
    <x v="11"/>
    <n v="14"/>
    <s v="Validación II. Examen de evaluación continua._x000d_Validation II. Midterm II."/>
  </r>
  <r>
    <x v="12"/>
    <n v="8"/>
    <s v="Primer control / First mid-term exam"/>
  </r>
  <r>
    <x v="12"/>
    <n v="13"/>
    <s v="Segundo control / Second mid-term exam"/>
  </r>
  <r>
    <x v="13"/>
    <n v="8"/>
    <s v="Prueba de evaluación continua/ Continuous assessment"/>
  </r>
  <r>
    <x v="13"/>
    <n v="9"/>
    <s v="Prueba de evaluación continua/ Continuous assessment"/>
  </r>
  <r>
    <x v="13"/>
    <n v="12"/>
    <s v="Prueba de evaluación continua/ Continuous assessment"/>
  </r>
  <r>
    <x v="13"/>
    <n v="13"/>
    <s v="Prueba de evaluación continua/ Continuous assessment"/>
  </r>
  <r>
    <x v="13"/>
    <n v="14"/>
    <s v="Prueba de evaluación continua/ Continuous assessment"/>
  </r>
  <r>
    <x v="13"/>
    <n v="15"/>
    <s v="Prueba de evaluación continua/ Continuous assessment"/>
  </r>
  <r>
    <x v="14"/>
    <n v="5"/>
    <s v="Examen individual teórico parcial del bloque I: Ingeniería de requisitos /_x000d_Individual theoretical mid-term exam block I: Requirements engineering"/>
  </r>
  <r>
    <x v="14"/>
    <n v="6"/>
    <s v="1a Entrega del proyecto final en grupo (y presentación) /_x000d_1st final project delivery (and presentation)"/>
  </r>
  <r>
    <x v="14"/>
    <n v="10"/>
    <s v="Examen individual teórico parcial del bloque II: Modelado conceptual /_x000d_Individual theoretical mid-term exam block II: Conceptual modelling"/>
  </r>
  <r>
    <x v="14"/>
    <n v="13"/>
    <s v="2a Entrega del proyecto final en grupo (y presentación) /_x000d_2nd final project delivery (and presentation)"/>
  </r>
  <r>
    <x v="14"/>
    <n v="13"/>
    <s v="Examen individual teórico parcial del bloque III: Modelado arquitectónico /_x000d_Individual theoretical mid-term exam block III: Architectural modelling"/>
  </r>
  <r>
    <x v="14"/>
    <n v="14"/>
    <s v="Entrega de dos ejercicios individuales prácticos /_x000d_Delivery of the individual practical exercises"/>
  </r>
  <r>
    <x v="15"/>
    <n v="6"/>
    <s v="Evaluación de un problema / Evaluation of a problem"/>
  </r>
  <r>
    <x v="15"/>
    <n v="7"/>
    <s v="Evaluación de un test / Evaluation of a test"/>
  </r>
  <r>
    <x v="15"/>
    <n v="8"/>
    <s v="Entrega primera práctica / First lab assignment"/>
  </r>
  <r>
    <x v="15"/>
    <n v="13"/>
    <s v="Evaluación de un problema / Evaluation of a problem"/>
  </r>
  <r>
    <x v="15"/>
    <n v="14"/>
    <s v="Evaluación de un test / Evaluation of a test"/>
  </r>
  <r>
    <x v="15"/>
    <n v="15"/>
    <s v="Entrega segunda práctica / Second lab assignment"/>
  </r>
  <r>
    <x v="16"/>
    <n v="13"/>
    <s v="Entrega de caso final práctico (incluyendo presentación y/o video de demo)_x000d__x000d_Nota: considere el número absoluto de semana en el cuatrimestre._x000d__x000d_Final project delivery (including presentation and/or video)_x000d__x000d_Remark: consider the absolute number of the week within the semester."/>
  </r>
  <r>
    <x v="17"/>
    <n v="3"/>
    <s v="TEST 1. Aspectos éticos y legales en la profesión de Ingeniería del Software_x000d_TEST 1. Legal and ethical issues in the profession of Software Engineering"/>
  </r>
  <r>
    <x v="17"/>
    <n v="3"/>
    <s v="Ejercicio Guiado 1. Aspectos Éticos y Legales de la profesión de Ingeniería del Software._x000d_Guided Exercise 1. Legal and ethical issues in the profession of Software Engineering"/>
  </r>
  <r>
    <x v="17"/>
    <n v="5"/>
    <s v="TEST 2. Prácticas genéricas del desarrollo ágil._x000d_TEST 2. Agile Software Development Techniques."/>
  </r>
  <r>
    <x v="17"/>
    <n v="7"/>
    <s v="TEST 3. Desarrollo Dirigido por Pruebas, Clases de Equivalencia y Valores Límite_x000d_TEST 3. Test Driven Development, Equivalence Classes and Boundary Values"/>
  </r>
  <r>
    <x v="17"/>
    <n v="9"/>
    <s v="Ejercicio Guiado 2. Propiedad Colectiva de código y estándar de codificación. Desarrollo dirigido por pruebas y técnicas de prueba._x000d_Guided Exercise 2. Collective code ownership &amp; Coding Standards. Test Driven Development &amp; testing techniques."/>
  </r>
  <r>
    <x v="17"/>
    <n v="11"/>
    <s v="TEST 4. Análisis sintáctico y pruebas estructurales_x000d_TEST 4. Syntax Analysis and structural testing"/>
  </r>
  <r>
    <x v="18"/>
    <n v="4"/>
    <s v="Entrega primer ejercicio de programación de sistemas ubicuos_x000d_Submission of the first exercise of ubiquitous systems programming"/>
  </r>
  <r>
    <x v="18"/>
    <n v="8"/>
    <s v="Entrega segundo ejercicio de programación de sistemas ubicuos_x000d_Submission of the second exercise of ubiquitous systems programming"/>
  </r>
  <r>
    <x v="18"/>
    <n v="6"/>
    <s v="Entrega P1 (Ideación y diseño)_x000d_Submission of P1 (Ideation and design)"/>
  </r>
  <r>
    <x v="18"/>
    <n v="11"/>
    <s v="Entrega P2 (Prototipado)_x000d_Submission of P2 (Prototyping)"/>
  </r>
  <r>
    <x v="18"/>
    <n v="14"/>
    <s v="Entrega P3 (Evaluación) y defensa del proyecto_x000d_Submission of P3 (Evaluation) and defense of the project"/>
  </r>
  <r>
    <x v="19"/>
    <n v="2"/>
    <s v="Cuaderno de Ejercicios 1 / Workbook 1 Delivery"/>
  </r>
  <r>
    <x v="19"/>
    <n v="8"/>
    <s v="Cuaderno de Ejercicios 2 / Workbook 2 Delivery"/>
  </r>
  <r>
    <x v="19"/>
    <n v="14"/>
    <s v="Cuaderno de Ejercicios 3 / Workbook 3 Deliver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48860-4CBE-41C9-BB54-F06B1106C198}" name="TablaDiná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 rowHeaderCaption="Código De Asignatura">
  <location ref="C4:D25" firstHeaderRow="1" firstDataRow="1" firstDataCol="1"/>
  <pivotFields count="3">
    <pivotField axis="axisRow" numFmtId="49" showAll="0" measureFilter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Número de Prácticas Totales" fld="1" subtotal="count" baseField="0" baseItem="0"/>
  </dataFields>
  <formats count="12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2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chartFormats count="21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22" filterVal="2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382D86-0F8F-457B-8FCA-B42C1FC4A207}" autoFormatId="16" applyNumberFormats="0" applyBorderFormats="0" applyFontFormats="0" applyPatternFormats="0" applyAlignmentFormats="0" applyWidthHeightFormats="0">
  <queryTableRefresh nextId="10">
    <queryTableFields count="9">
      <queryTableField id="1" name="Codigo_asignatura" tableColumnId="1"/>
      <queryTableField id="2" name="Nombre" tableColumnId="2"/>
      <queryTableField id="3" name="Créditos" tableColumnId="3"/>
      <queryTableField id="4" name="Curso" tableColumnId="4"/>
      <queryTableField id="5" name="Cuatrimestre" tableColumnId="5"/>
      <queryTableField id="6" name="Tipo de asignatura" tableColumnId="6"/>
      <queryTableField id="7" name="Semana" tableColumnId="7"/>
      <queryTableField id="8" name="Actividad" tableColumnId="8"/>
      <queryTableField id="9" name="Tipo de activida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304E0-2CA5-4BCF-8CB7-A1B47DCE4514}" name="Dataset_limpio" displayName="Dataset_limpio" ref="A1:I102" tableType="queryTable" totalsRowShown="0">
  <autoFilter ref="A1:I102" xr:uid="{2CC304E0-2CA5-4BCF-8CB7-A1B47DCE4514}"/>
  <tableColumns count="9">
    <tableColumn id="1" xr3:uid="{51ACE1F0-FE5C-4386-B8BE-7867DF220241}" uniqueName="1" name="Codigo_asignatura" queryTableFieldId="1"/>
    <tableColumn id="2" xr3:uid="{A574F224-A785-4CAC-BBCD-FFBC27EB1831}" uniqueName="2" name="Nombre" queryTableFieldId="2" dataDxfId="5"/>
    <tableColumn id="3" xr3:uid="{174006BE-8C9B-43CA-92A8-C8A50D3F658B}" uniqueName="3" name="Créditos" queryTableFieldId="3"/>
    <tableColumn id="4" xr3:uid="{AD1B2270-80E9-4AE9-9876-8555558E8BA2}" uniqueName="4" name="Curso" queryTableFieldId="4" dataDxfId="4"/>
    <tableColumn id="5" xr3:uid="{E0E2A9C4-D41A-4492-A2B8-3D028C6F25FF}" uniqueName="5" name="Cuatrimestre" queryTableFieldId="5" dataDxfId="3"/>
    <tableColumn id="6" xr3:uid="{CAF313FF-22D5-4102-904F-B0B6C9FCCB72}" uniqueName="6" name="Tipo de asignatura" queryTableFieldId="6" dataDxfId="2"/>
    <tableColumn id="7" xr3:uid="{C9087CE8-72D3-49AA-BF41-857E526EA0DD}" uniqueName="7" name="Semana" queryTableFieldId="7"/>
    <tableColumn id="8" xr3:uid="{BABD3F0C-9EE2-4231-B2BE-3D673CCB788D}" uniqueName="8" name="Actividad" queryTableFieldId="8" dataDxfId="1"/>
    <tableColumn id="9" xr3:uid="{4C5CE90F-85F5-4601-94F3-5D97A8118DA0}" uniqueName="9" name="Tipo de actividad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97DE4-DDEF-4EDF-9155-80AD9A8F8823}" name="ActividadesSemanaTotal" displayName="ActividadesSemanaTotal" ref="B2:C17" totalsRowShown="0">
  <autoFilter ref="B2:C17" xr:uid="{DB597DE4-DDEF-4EDF-9155-80AD9A8F8823}"/>
  <tableColumns count="2">
    <tableColumn id="1" xr3:uid="{01718D36-AC41-4DCC-8C8E-D434A2D2CB50}" name="Semana"/>
    <tableColumn id="2" xr3:uid="{6372B42A-7EE4-435F-B5DB-5FC59F0881D8}" name="Nº de activid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F0A8-E4D4-4ECB-958C-7A776A7FA901}">
  <dimension ref="A1:I102"/>
  <sheetViews>
    <sheetView workbookViewId="0">
      <selection activeCell="G1" sqref="G1:G1048576"/>
    </sheetView>
  </sheetViews>
  <sheetFormatPr baseColWidth="10" defaultRowHeight="14.4" x14ac:dyDescent="0.3"/>
  <cols>
    <col min="1" max="1" width="19" bestFit="1" customWidth="1"/>
    <col min="2" max="2" width="41.6640625" bestFit="1" customWidth="1"/>
    <col min="3" max="3" width="10.109375" bestFit="1" customWidth="1"/>
    <col min="4" max="4" width="8" bestFit="1" customWidth="1"/>
    <col min="5" max="5" width="14.21875" bestFit="1" customWidth="1"/>
    <col min="6" max="6" width="18.77734375" bestFit="1" customWidth="1"/>
    <col min="7" max="7" width="10" bestFit="1" customWidth="1"/>
    <col min="8" max="8" width="80.88671875" bestFit="1" customWidth="1"/>
    <col min="9" max="9" width="17.5546875" bestFit="1" customWidth="1"/>
  </cols>
  <sheetData>
    <row r="1" spans="1:9" x14ac:dyDescent="0.3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</v>
      </c>
      <c r="H1" t="s">
        <v>2</v>
      </c>
      <c r="I1" t="s">
        <v>94</v>
      </c>
    </row>
    <row r="2" spans="1:9" x14ac:dyDescent="0.3">
      <c r="A2">
        <v>13866</v>
      </c>
      <c r="B2" s="4" t="s">
        <v>95</v>
      </c>
      <c r="C2">
        <v>60</v>
      </c>
      <c r="D2" s="4" t="s">
        <v>96</v>
      </c>
      <c r="E2" s="4" t="s">
        <v>97</v>
      </c>
      <c r="F2" s="4" t="s">
        <v>98</v>
      </c>
      <c r="G2">
        <v>5</v>
      </c>
      <c r="H2" s="4" t="s">
        <v>3</v>
      </c>
      <c r="I2" s="4" t="s">
        <v>99</v>
      </c>
    </row>
    <row r="3" spans="1:9" x14ac:dyDescent="0.3">
      <c r="A3">
        <v>13866</v>
      </c>
      <c r="B3" s="4" t="s">
        <v>95</v>
      </c>
      <c r="C3">
        <v>60</v>
      </c>
      <c r="D3" s="4" t="s">
        <v>96</v>
      </c>
      <c r="E3" s="4" t="s">
        <v>97</v>
      </c>
      <c r="F3" s="4" t="s">
        <v>98</v>
      </c>
      <c r="G3">
        <v>11</v>
      </c>
      <c r="H3" s="4" t="s">
        <v>4</v>
      </c>
      <c r="I3" s="4" t="s">
        <v>99</v>
      </c>
    </row>
    <row r="4" spans="1:9" x14ac:dyDescent="0.3">
      <c r="A4">
        <v>13868</v>
      </c>
      <c r="B4" s="4" t="s">
        <v>100</v>
      </c>
      <c r="C4">
        <v>60</v>
      </c>
      <c r="D4" s="4" t="s">
        <v>96</v>
      </c>
      <c r="E4" s="4" t="s">
        <v>97</v>
      </c>
      <c r="F4" s="4" t="s">
        <v>98</v>
      </c>
      <c r="G4">
        <v>8</v>
      </c>
      <c r="H4" s="4" t="s">
        <v>5</v>
      </c>
      <c r="I4" s="4" t="s">
        <v>101</v>
      </c>
    </row>
    <row r="5" spans="1:9" x14ac:dyDescent="0.3">
      <c r="A5">
        <v>13868</v>
      </c>
      <c r="B5" s="4" t="s">
        <v>100</v>
      </c>
      <c r="C5">
        <v>60</v>
      </c>
      <c r="D5" s="4" t="s">
        <v>96</v>
      </c>
      <c r="E5" s="4" t="s">
        <v>97</v>
      </c>
      <c r="F5" s="4" t="s">
        <v>98</v>
      </c>
      <c r="G5">
        <v>9</v>
      </c>
      <c r="H5" s="4" t="s">
        <v>6</v>
      </c>
      <c r="I5" s="4" t="s">
        <v>99</v>
      </c>
    </row>
    <row r="6" spans="1:9" x14ac:dyDescent="0.3">
      <c r="A6">
        <v>13868</v>
      </c>
      <c r="B6" s="4" t="s">
        <v>100</v>
      </c>
      <c r="C6">
        <v>60</v>
      </c>
      <c r="D6" s="4" t="s">
        <v>96</v>
      </c>
      <c r="E6" s="4" t="s">
        <v>97</v>
      </c>
      <c r="F6" s="4" t="s">
        <v>98</v>
      </c>
      <c r="G6">
        <v>10</v>
      </c>
      <c r="H6" s="4" t="s">
        <v>5</v>
      </c>
      <c r="I6" s="4" t="s">
        <v>101</v>
      </c>
    </row>
    <row r="7" spans="1:9" x14ac:dyDescent="0.3">
      <c r="A7">
        <v>13868</v>
      </c>
      <c r="B7" s="4" t="s">
        <v>100</v>
      </c>
      <c r="C7">
        <v>60</v>
      </c>
      <c r="D7" s="4" t="s">
        <v>96</v>
      </c>
      <c r="E7" s="4" t="s">
        <v>97</v>
      </c>
      <c r="F7" s="4" t="s">
        <v>98</v>
      </c>
      <c r="G7">
        <v>11</v>
      </c>
      <c r="H7" s="4" t="s">
        <v>5</v>
      </c>
      <c r="I7" s="4" t="s">
        <v>101</v>
      </c>
    </row>
    <row r="8" spans="1:9" x14ac:dyDescent="0.3">
      <c r="A8">
        <v>13868</v>
      </c>
      <c r="B8" s="4" t="s">
        <v>100</v>
      </c>
      <c r="C8">
        <v>60</v>
      </c>
      <c r="D8" s="4" t="s">
        <v>96</v>
      </c>
      <c r="E8" s="4" t="s">
        <v>97</v>
      </c>
      <c r="F8" s="4" t="s">
        <v>98</v>
      </c>
      <c r="G8">
        <v>12</v>
      </c>
      <c r="H8" s="4" t="s">
        <v>5</v>
      </c>
      <c r="I8" s="4" t="s">
        <v>101</v>
      </c>
    </row>
    <row r="9" spans="1:9" x14ac:dyDescent="0.3">
      <c r="A9">
        <v>13868</v>
      </c>
      <c r="B9" s="4" t="s">
        <v>100</v>
      </c>
      <c r="C9">
        <v>60</v>
      </c>
      <c r="D9" s="4" t="s">
        <v>96</v>
      </c>
      <c r="E9" s="4" t="s">
        <v>97</v>
      </c>
      <c r="F9" s="4" t="s">
        <v>98</v>
      </c>
      <c r="G9">
        <v>15</v>
      </c>
      <c r="H9" s="4" t="s">
        <v>7</v>
      </c>
      <c r="I9" s="4" t="s">
        <v>109</v>
      </c>
    </row>
    <row r="10" spans="1:9" x14ac:dyDescent="0.3">
      <c r="A10">
        <v>13869</v>
      </c>
      <c r="B10" s="4" t="s">
        <v>103</v>
      </c>
      <c r="C10">
        <v>60</v>
      </c>
      <c r="D10" s="4" t="s">
        <v>96</v>
      </c>
      <c r="E10" s="4" t="s">
        <v>104</v>
      </c>
      <c r="F10" s="4" t="s">
        <v>98</v>
      </c>
      <c r="G10">
        <v>6</v>
      </c>
      <c r="H10" s="4" t="s">
        <v>8</v>
      </c>
      <c r="I10" s="4" t="s">
        <v>105</v>
      </c>
    </row>
    <row r="11" spans="1:9" x14ac:dyDescent="0.3">
      <c r="A11">
        <v>13869</v>
      </c>
      <c r="B11" s="4" t="s">
        <v>103</v>
      </c>
      <c r="C11">
        <v>60</v>
      </c>
      <c r="D11" s="4" t="s">
        <v>96</v>
      </c>
      <c r="E11" s="4" t="s">
        <v>104</v>
      </c>
      <c r="F11" s="4" t="s">
        <v>98</v>
      </c>
      <c r="G11">
        <v>7</v>
      </c>
      <c r="H11" s="4" t="s">
        <v>9</v>
      </c>
      <c r="I11" s="4" t="s">
        <v>105</v>
      </c>
    </row>
    <row r="12" spans="1:9" x14ac:dyDescent="0.3">
      <c r="A12">
        <v>13869</v>
      </c>
      <c r="B12" s="4" t="s">
        <v>103</v>
      </c>
      <c r="C12">
        <v>60</v>
      </c>
      <c r="D12" s="4" t="s">
        <v>96</v>
      </c>
      <c r="E12" s="4" t="s">
        <v>104</v>
      </c>
      <c r="F12" s="4" t="s">
        <v>98</v>
      </c>
      <c r="G12">
        <v>8</v>
      </c>
      <c r="H12" s="4" t="s">
        <v>10</v>
      </c>
      <c r="I12" s="4" t="s">
        <v>99</v>
      </c>
    </row>
    <row r="13" spans="1:9" x14ac:dyDescent="0.3">
      <c r="A13">
        <v>13869</v>
      </c>
      <c r="B13" s="4" t="s">
        <v>103</v>
      </c>
      <c r="C13">
        <v>60</v>
      </c>
      <c r="D13" s="4" t="s">
        <v>96</v>
      </c>
      <c r="E13" s="4" t="s">
        <v>104</v>
      </c>
      <c r="F13" s="4" t="s">
        <v>98</v>
      </c>
      <c r="G13">
        <v>9</v>
      </c>
      <c r="H13" s="4" t="s">
        <v>11</v>
      </c>
      <c r="I13" s="4" t="s">
        <v>105</v>
      </c>
    </row>
    <row r="14" spans="1:9" x14ac:dyDescent="0.3">
      <c r="A14">
        <v>13869</v>
      </c>
      <c r="B14" s="4" t="s">
        <v>103</v>
      </c>
      <c r="C14">
        <v>60</v>
      </c>
      <c r="D14" s="4" t="s">
        <v>96</v>
      </c>
      <c r="E14" s="4" t="s">
        <v>104</v>
      </c>
      <c r="F14" s="4" t="s">
        <v>98</v>
      </c>
      <c r="G14">
        <v>12</v>
      </c>
      <c r="H14" s="4" t="s">
        <v>12</v>
      </c>
      <c r="I14" s="4" t="s">
        <v>105</v>
      </c>
    </row>
    <row r="15" spans="1:9" x14ac:dyDescent="0.3">
      <c r="A15">
        <v>13873</v>
      </c>
      <c r="B15" s="4" t="s">
        <v>106</v>
      </c>
      <c r="C15">
        <v>60</v>
      </c>
      <c r="D15" s="4" t="s">
        <v>96</v>
      </c>
      <c r="E15" s="4" t="s">
        <v>104</v>
      </c>
      <c r="F15" s="4" t="s">
        <v>98</v>
      </c>
      <c r="G15">
        <v>7</v>
      </c>
      <c r="H15" s="4" t="s">
        <v>13</v>
      </c>
      <c r="I15" s="4" t="s">
        <v>99</v>
      </c>
    </row>
    <row r="16" spans="1:9" x14ac:dyDescent="0.3">
      <c r="A16">
        <v>13873</v>
      </c>
      <c r="B16" s="4" t="s">
        <v>106</v>
      </c>
      <c r="C16">
        <v>60</v>
      </c>
      <c r="D16" s="4" t="s">
        <v>96</v>
      </c>
      <c r="E16" s="4" t="s">
        <v>104</v>
      </c>
      <c r="F16" s="4" t="s">
        <v>98</v>
      </c>
      <c r="G16">
        <v>9</v>
      </c>
      <c r="H16" s="4" t="s">
        <v>14</v>
      </c>
      <c r="I16" s="4" t="s">
        <v>105</v>
      </c>
    </row>
    <row r="17" spans="1:9" x14ac:dyDescent="0.3">
      <c r="A17">
        <v>13873</v>
      </c>
      <c r="B17" s="4" t="s">
        <v>106</v>
      </c>
      <c r="C17">
        <v>60</v>
      </c>
      <c r="D17" s="4" t="s">
        <v>96</v>
      </c>
      <c r="E17" s="4" t="s">
        <v>104</v>
      </c>
      <c r="F17" s="4" t="s">
        <v>98</v>
      </c>
      <c r="G17">
        <v>12</v>
      </c>
      <c r="H17" s="4" t="s">
        <v>15</v>
      </c>
      <c r="I17" s="4" t="s">
        <v>99</v>
      </c>
    </row>
    <row r="18" spans="1:9" x14ac:dyDescent="0.3">
      <c r="A18">
        <v>13873</v>
      </c>
      <c r="B18" s="4" t="s">
        <v>106</v>
      </c>
      <c r="C18">
        <v>60</v>
      </c>
      <c r="D18" s="4" t="s">
        <v>96</v>
      </c>
      <c r="E18" s="4" t="s">
        <v>104</v>
      </c>
      <c r="F18" s="4" t="s">
        <v>98</v>
      </c>
      <c r="G18">
        <v>14</v>
      </c>
      <c r="H18" s="4" t="s">
        <v>16</v>
      </c>
      <c r="I18" s="4" t="s">
        <v>105</v>
      </c>
    </row>
    <row r="19" spans="1:9" x14ac:dyDescent="0.3">
      <c r="A19">
        <v>13874</v>
      </c>
      <c r="B19" s="4" t="s">
        <v>107</v>
      </c>
      <c r="C19">
        <v>60</v>
      </c>
      <c r="D19" s="4" t="s">
        <v>108</v>
      </c>
      <c r="E19" s="4" t="s">
        <v>97</v>
      </c>
      <c r="F19" s="4" t="s">
        <v>98</v>
      </c>
      <c r="G19">
        <v>7</v>
      </c>
      <c r="H19" s="4" t="s">
        <v>17</v>
      </c>
      <c r="I19" s="4" t="s">
        <v>109</v>
      </c>
    </row>
    <row r="20" spans="1:9" x14ac:dyDescent="0.3">
      <c r="A20">
        <v>13874</v>
      </c>
      <c r="B20" s="4" t="s">
        <v>107</v>
      </c>
      <c r="C20">
        <v>60</v>
      </c>
      <c r="D20" s="4" t="s">
        <v>108</v>
      </c>
      <c r="E20" s="4" t="s">
        <v>97</v>
      </c>
      <c r="F20" s="4" t="s">
        <v>98</v>
      </c>
      <c r="G20">
        <v>13</v>
      </c>
      <c r="H20" s="4" t="s">
        <v>18</v>
      </c>
      <c r="I20" s="4" t="s">
        <v>109</v>
      </c>
    </row>
    <row r="21" spans="1:9" x14ac:dyDescent="0.3">
      <c r="A21">
        <v>13874</v>
      </c>
      <c r="B21" s="4" t="s">
        <v>107</v>
      </c>
      <c r="C21">
        <v>60</v>
      </c>
      <c r="D21" s="4" t="s">
        <v>108</v>
      </c>
      <c r="E21" s="4" t="s">
        <v>97</v>
      </c>
      <c r="F21" s="4" t="s">
        <v>98</v>
      </c>
      <c r="G21">
        <v>5</v>
      </c>
      <c r="H21" s="4" t="s">
        <v>19</v>
      </c>
      <c r="I21" s="4" t="s">
        <v>102</v>
      </c>
    </row>
    <row r="22" spans="1:9" x14ac:dyDescent="0.3">
      <c r="A22">
        <v>13874</v>
      </c>
      <c r="B22" s="4" t="s">
        <v>107</v>
      </c>
      <c r="C22">
        <v>60</v>
      </c>
      <c r="D22" s="4" t="s">
        <v>108</v>
      </c>
      <c r="E22" s="4" t="s">
        <v>97</v>
      </c>
      <c r="F22" s="4" t="s">
        <v>98</v>
      </c>
      <c r="G22">
        <v>9</v>
      </c>
      <c r="H22" s="4" t="s">
        <v>20</v>
      </c>
      <c r="I22" s="4" t="s">
        <v>102</v>
      </c>
    </row>
    <row r="23" spans="1:9" x14ac:dyDescent="0.3">
      <c r="A23">
        <v>13874</v>
      </c>
      <c r="B23" s="4" t="s">
        <v>107</v>
      </c>
      <c r="C23">
        <v>60</v>
      </c>
      <c r="D23" s="4" t="s">
        <v>108</v>
      </c>
      <c r="E23" s="4" t="s">
        <v>97</v>
      </c>
      <c r="F23" s="4" t="s">
        <v>98</v>
      </c>
      <c r="G23">
        <v>13</v>
      </c>
      <c r="H23" s="4" t="s">
        <v>21</v>
      </c>
      <c r="I23" s="4" t="s">
        <v>102</v>
      </c>
    </row>
    <row r="24" spans="1:9" x14ac:dyDescent="0.3">
      <c r="A24">
        <v>13881</v>
      </c>
      <c r="B24" s="4" t="s">
        <v>110</v>
      </c>
      <c r="C24">
        <v>60</v>
      </c>
      <c r="D24" s="4" t="s">
        <v>108</v>
      </c>
      <c r="E24" s="4" t="s">
        <v>104</v>
      </c>
      <c r="F24" s="4" t="s">
        <v>98</v>
      </c>
      <c r="G24">
        <v>2</v>
      </c>
      <c r="H24" s="4" t="s">
        <v>22</v>
      </c>
      <c r="I24" s="4" t="s">
        <v>109</v>
      </c>
    </row>
    <row r="25" spans="1:9" x14ac:dyDescent="0.3">
      <c r="A25">
        <v>13881</v>
      </c>
      <c r="B25" s="4" t="s">
        <v>110</v>
      </c>
      <c r="C25">
        <v>60</v>
      </c>
      <c r="D25" s="4" t="s">
        <v>108</v>
      </c>
      <c r="E25" s="4" t="s">
        <v>104</v>
      </c>
      <c r="F25" s="4" t="s">
        <v>98</v>
      </c>
      <c r="G25">
        <v>3</v>
      </c>
      <c r="H25" s="4" t="s">
        <v>22</v>
      </c>
      <c r="I25" s="4" t="s">
        <v>109</v>
      </c>
    </row>
    <row r="26" spans="1:9" x14ac:dyDescent="0.3">
      <c r="A26">
        <v>13881</v>
      </c>
      <c r="B26" s="4" t="s">
        <v>110</v>
      </c>
      <c r="C26">
        <v>60</v>
      </c>
      <c r="D26" s="4" t="s">
        <v>108</v>
      </c>
      <c r="E26" s="4" t="s">
        <v>104</v>
      </c>
      <c r="F26" s="4" t="s">
        <v>98</v>
      </c>
      <c r="G26">
        <v>4</v>
      </c>
      <c r="H26" s="4" t="s">
        <v>22</v>
      </c>
      <c r="I26" s="4" t="s">
        <v>109</v>
      </c>
    </row>
    <row r="27" spans="1:9" x14ac:dyDescent="0.3">
      <c r="A27">
        <v>13881</v>
      </c>
      <c r="B27" s="4" t="s">
        <v>110</v>
      </c>
      <c r="C27">
        <v>60</v>
      </c>
      <c r="D27" s="4" t="s">
        <v>108</v>
      </c>
      <c r="E27" s="4" t="s">
        <v>104</v>
      </c>
      <c r="F27" s="4" t="s">
        <v>98</v>
      </c>
      <c r="G27">
        <v>5</v>
      </c>
      <c r="H27" s="4" t="s">
        <v>22</v>
      </c>
      <c r="I27" s="4" t="s">
        <v>109</v>
      </c>
    </row>
    <row r="28" spans="1:9" x14ac:dyDescent="0.3">
      <c r="A28">
        <v>13881</v>
      </c>
      <c r="B28" s="4" t="s">
        <v>110</v>
      </c>
      <c r="C28">
        <v>60</v>
      </c>
      <c r="D28" s="4" t="s">
        <v>108</v>
      </c>
      <c r="E28" s="4" t="s">
        <v>104</v>
      </c>
      <c r="F28" s="4" t="s">
        <v>98</v>
      </c>
      <c r="G28">
        <v>6</v>
      </c>
      <c r="H28" s="4" t="s">
        <v>23</v>
      </c>
      <c r="I28" s="4" t="s">
        <v>101</v>
      </c>
    </row>
    <row r="29" spans="1:9" x14ac:dyDescent="0.3">
      <c r="A29">
        <v>13881</v>
      </c>
      <c r="B29" s="4" t="s">
        <v>110</v>
      </c>
      <c r="C29">
        <v>60</v>
      </c>
      <c r="D29" s="4" t="s">
        <v>108</v>
      </c>
      <c r="E29" s="4" t="s">
        <v>104</v>
      </c>
      <c r="F29" s="4" t="s">
        <v>98</v>
      </c>
      <c r="G29">
        <v>6</v>
      </c>
      <c r="H29" s="4" t="s">
        <v>24</v>
      </c>
      <c r="I29" s="4" t="s">
        <v>109</v>
      </c>
    </row>
    <row r="30" spans="1:9" x14ac:dyDescent="0.3">
      <c r="A30">
        <v>13881</v>
      </c>
      <c r="B30" s="4" t="s">
        <v>110</v>
      </c>
      <c r="C30">
        <v>60</v>
      </c>
      <c r="D30" s="4" t="s">
        <v>108</v>
      </c>
      <c r="E30" s="4" t="s">
        <v>104</v>
      </c>
      <c r="F30" s="4" t="s">
        <v>98</v>
      </c>
      <c r="G30">
        <v>7</v>
      </c>
      <c r="H30" s="4" t="s">
        <v>24</v>
      </c>
      <c r="I30" s="4" t="s">
        <v>109</v>
      </c>
    </row>
    <row r="31" spans="1:9" x14ac:dyDescent="0.3">
      <c r="A31">
        <v>13881</v>
      </c>
      <c r="B31" s="4" t="s">
        <v>110</v>
      </c>
      <c r="C31">
        <v>60</v>
      </c>
      <c r="D31" s="4" t="s">
        <v>108</v>
      </c>
      <c r="E31" s="4" t="s">
        <v>104</v>
      </c>
      <c r="F31" s="4" t="s">
        <v>98</v>
      </c>
      <c r="G31">
        <v>8</v>
      </c>
      <c r="H31" s="4" t="s">
        <v>24</v>
      </c>
      <c r="I31" s="4" t="s">
        <v>109</v>
      </c>
    </row>
    <row r="32" spans="1:9" x14ac:dyDescent="0.3">
      <c r="A32">
        <v>13881</v>
      </c>
      <c r="B32" s="4" t="s">
        <v>110</v>
      </c>
      <c r="C32">
        <v>60</v>
      </c>
      <c r="D32" s="4" t="s">
        <v>108</v>
      </c>
      <c r="E32" s="4" t="s">
        <v>104</v>
      </c>
      <c r="F32" s="4" t="s">
        <v>98</v>
      </c>
      <c r="G32">
        <v>9</v>
      </c>
      <c r="H32" s="4" t="s">
        <v>24</v>
      </c>
      <c r="I32" s="4" t="s">
        <v>109</v>
      </c>
    </row>
    <row r="33" spans="1:9" x14ac:dyDescent="0.3">
      <c r="A33">
        <v>13881</v>
      </c>
      <c r="B33" s="4" t="s">
        <v>110</v>
      </c>
      <c r="C33">
        <v>60</v>
      </c>
      <c r="D33" s="4" t="s">
        <v>108</v>
      </c>
      <c r="E33" s="4" t="s">
        <v>104</v>
      </c>
      <c r="F33" s="4" t="s">
        <v>98</v>
      </c>
      <c r="G33">
        <v>10</v>
      </c>
      <c r="H33" s="4" t="s">
        <v>24</v>
      </c>
      <c r="I33" s="4" t="s">
        <v>109</v>
      </c>
    </row>
    <row r="34" spans="1:9" x14ac:dyDescent="0.3">
      <c r="A34">
        <v>13881</v>
      </c>
      <c r="B34" s="4" t="s">
        <v>110</v>
      </c>
      <c r="C34">
        <v>60</v>
      </c>
      <c r="D34" s="4" t="s">
        <v>108</v>
      </c>
      <c r="E34" s="4" t="s">
        <v>104</v>
      </c>
      <c r="F34" s="4" t="s">
        <v>98</v>
      </c>
      <c r="G34">
        <v>11</v>
      </c>
      <c r="H34" s="4" t="s">
        <v>25</v>
      </c>
      <c r="I34" s="4" t="s">
        <v>105</v>
      </c>
    </row>
    <row r="35" spans="1:9" x14ac:dyDescent="0.3">
      <c r="A35">
        <v>13881</v>
      </c>
      <c r="B35" s="4" t="s">
        <v>110</v>
      </c>
      <c r="C35">
        <v>60</v>
      </c>
      <c r="D35" s="4" t="s">
        <v>108</v>
      </c>
      <c r="E35" s="4" t="s">
        <v>104</v>
      </c>
      <c r="F35" s="4" t="s">
        <v>98</v>
      </c>
      <c r="G35">
        <v>12</v>
      </c>
      <c r="H35" s="4" t="s">
        <v>26</v>
      </c>
      <c r="I35" s="4" t="s">
        <v>109</v>
      </c>
    </row>
    <row r="36" spans="1:9" x14ac:dyDescent="0.3">
      <c r="A36">
        <v>13881</v>
      </c>
      <c r="B36" s="4" t="s">
        <v>110</v>
      </c>
      <c r="C36">
        <v>60</v>
      </c>
      <c r="D36" s="4" t="s">
        <v>108</v>
      </c>
      <c r="E36" s="4" t="s">
        <v>104</v>
      </c>
      <c r="F36" s="4" t="s">
        <v>98</v>
      </c>
      <c r="G36">
        <v>13</v>
      </c>
      <c r="H36" s="4" t="s">
        <v>26</v>
      </c>
      <c r="I36" s="4" t="s">
        <v>109</v>
      </c>
    </row>
    <row r="37" spans="1:9" x14ac:dyDescent="0.3">
      <c r="A37">
        <v>13882</v>
      </c>
      <c r="B37" s="4" t="s">
        <v>111</v>
      </c>
      <c r="C37">
        <v>60</v>
      </c>
      <c r="D37" s="4" t="s">
        <v>112</v>
      </c>
      <c r="E37" s="4" t="s">
        <v>97</v>
      </c>
      <c r="F37" s="4" t="s">
        <v>113</v>
      </c>
      <c r="G37">
        <v>4</v>
      </c>
      <c r="H37" s="4" t="s">
        <v>27</v>
      </c>
      <c r="I37" s="4" t="s">
        <v>109</v>
      </c>
    </row>
    <row r="38" spans="1:9" x14ac:dyDescent="0.3">
      <c r="A38">
        <v>13882</v>
      </c>
      <c r="B38" s="4" t="s">
        <v>111</v>
      </c>
      <c r="C38">
        <v>60</v>
      </c>
      <c r="D38" s="4" t="s">
        <v>112</v>
      </c>
      <c r="E38" s="4" t="s">
        <v>97</v>
      </c>
      <c r="F38" s="4" t="s">
        <v>113</v>
      </c>
      <c r="G38">
        <v>8</v>
      </c>
      <c r="H38" s="4" t="s">
        <v>28</v>
      </c>
      <c r="I38" s="4" t="s">
        <v>109</v>
      </c>
    </row>
    <row r="39" spans="1:9" x14ac:dyDescent="0.3">
      <c r="A39">
        <v>13882</v>
      </c>
      <c r="B39" s="4" t="s">
        <v>111</v>
      </c>
      <c r="C39">
        <v>60</v>
      </c>
      <c r="D39" s="4" t="s">
        <v>112</v>
      </c>
      <c r="E39" s="4" t="s">
        <v>97</v>
      </c>
      <c r="F39" s="4" t="s">
        <v>113</v>
      </c>
      <c r="G39">
        <v>10</v>
      </c>
      <c r="H39" s="4" t="s">
        <v>29</v>
      </c>
      <c r="I39" s="4" t="s">
        <v>109</v>
      </c>
    </row>
    <row r="40" spans="1:9" x14ac:dyDescent="0.3">
      <c r="A40">
        <v>13882</v>
      </c>
      <c r="B40" s="4" t="s">
        <v>111</v>
      </c>
      <c r="C40">
        <v>60</v>
      </c>
      <c r="D40" s="4" t="s">
        <v>112</v>
      </c>
      <c r="E40" s="4" t="s">
        <v>97</v>
      </c>
      <c r="F40" s="4" t="s">
        <v>113</v>
      </c>
      <c r="G40">
        <v>14</v>
      </c>
      <c r="H40" s="4" t="s">
        <v>30</v>
      </c>
      <c r="I40" s="4" t="s">
        <v>109</v>
      </c>
    </row>
    <row r="41" spans="1:9" x14ac:dyDescent="0.3">
      <c r="A41">
        <v>13884</v>
      </c>
      <c r="B41" s="4" t="s">
        <v>114</v>
      </c>
      <c r="C41">
        <v>60</v>
      </c>
      <c r="D41" s="4" t="s">
        <v>112</v>
      </c>
      <c r="E41" s="4" t="s">
        <v>97</v>
      </c>
      <c r="F41" s="4" t="s">
        <v>113</v>
      </c>
      <c r="G41">
        <v>2</v>
      </c>
      <c r="H41" s="4" t="s">
        <v>31</v>
      </c>
      <c r="I41" s="4" t="s">
        <v>99</v>
      </c>
    </row>
    <row r="42" spans="1:9" x14ac:dyDescent="0.3">
      <c r="A42">
        <v>13884</v>
      </c>
      <c r="B42" s="4" t="s">
        <v>114</v>
      </c>
      <c r="C42">
        <v>60</v>
      </c>
      <c r="D42" s="4" t="s">
        <v>112</v>
      </c>
      <c r="E42" s="4" t="s">
        <v>97</v>
      </c>
      <c r="F42" s="4" t="s">
        <v>113</v>
      </c>
      <c r="G42">
        <v>3</v>
      </c>
      <c r="H42" s="4" t="s">
        <v>32</v>
      </c>
      <c r="I42" s="4" t="s">
        <v>99</v>
      </c>
    </row>
    <row r="43" spans="1:9" x14ac:dyDescent="0.3">
      <c r="A43">
        <v>13884</v>
      </c>
      <c r="B43" s="4" t="s">
        <v>114</v>
      </c>
      <c r="C43">
        <v>60</v>
      </c>
      <c r="D43" s="4" t="s">
        <v>112</v>
      </c>
      <c r="E43" s="4" t="s">
        <v>97</v>
      </c>
      <c r="F43" s="4" t="s">
        <v>113</v>
      </c>
      <c r="G43">
        <v>5</v>
      </c>
      <c r="H43" s="4" t="s">
        <v>33</v>
      </c>
      <c r="I43" s="4" t="s">
        <v>99</v>
      </c>
    </row>
    <row r="44" spans="1:9" x14ac:dyDescent="0.3">
      <c r="A44">
        <v>13884</v>
      </c>
      <c r="B44" s="4" t="s">
        <v>114</v>
      </c>
      <c r="C44">
        <v>60</v>
      </c>
      <c r="D44" s="4" t="s">
        <v>112</v>
      </c>
      <c r="E44" s="4" t="s">
        <v>97</v>
      </c>
      <c r="F44" s="4" t="s">
        <v>113</v>
      </c>
      <c r="G44">
        <v>6</v>
      </c>
      <c r="H44" s="4" t="s">
        <v>34</v>
      </c>
      <c r="I44" s="4" t="s">
        <v>99</v>
      </c>
    </row>
    <row r="45" spans="1:9" x14ac:dyDescent="0.3">
      <c r="A45">
        <v>13884</v>
      </c>
      <c r="B45" s="4" t="s">
        <v>114</v>
      </c>
      <c r="C45">
        <v>60</v>
      </c>
      <c r="D45" s="4" t="s">
        <v>112</v>
      </c>
      <c r="E45" s="4" t="s">
        <v>97</v>
      </c>
      <c r="F45" s="4" t="s">
        <v>113</v>
      </c>
      <c r="G45">
        <v>10</v>
      </c>
      <c r="H45" s="4" t="s">
        <v>35</v>
      </c>
      <c r="I45" s="4" t="s">
        <v>99</v>
      </c>
    </row>
    <row r="46" spans="1:9" x14ac:dyDescent="0.3">
      <c r="A46">
        <v>13884</v>
      </c>
      <c r="B46" s="4" t="s">
        <v>114</v>
      </c>
      <c r="C46">
        <v>60</v>
      </c>
      <c r="D46" s="4" t="s">
        <v>112</v>
      </c>
      <c r="E46" s="4" t="s">
        <v>97</v>
      </c>
      <c r="F46" s="4" t="s">
        <v>113</v>
      </c>
      <c r="G46">
        <v>11</v>
      </c>
      <c r="H46" s="4" t="s">
        <v>36</v>
      </c>
      <c r="I46" s="4" t="s">
        <v>99</v>
      </c>
    </row>
    <row r="47" spans="1:9" x14ac:dyDescent="0.3">
      <c r="A47">
        <v>13884</v>
      </c>
      <c r="B47" s="4" t="s">
        <v>114</v>
      </c>
      <c r="C47">
        <v>60</v>
      </c>
      <c r="D47" s="4" t="s">
        <v>112</v>
      </c>
      <c r="E47" s="4" t="s">
        <v>97</v>
      </c>
      <c r="F47" s="4" t="s">
        <v>113</v>
      </c>
      <c r="G47">
        <v>13</v>
      </c>
      <c r="H47" s="4" t="s">
        <v>37</v>
      </c>
      <c r="I47" s="4" t="s">
        <v>99</v>
      </c>
    </row>
    <row r="48" spans="1:9" x14ac:dyDescent="0.3">
      <c r="A48">
        <v>13884</v>
      </c>
      <c r="B48" s="4" t="s">
        <v>114</v>
      </c>
      <c r="C48">
        <v>60</v>
      </c>
      <c r="D48" s="4" t="s">
        <v>112</v>
      </c>
      <c r="E48" s="4" t="s">
        <v>97</v>
      </c>
      <c r="F48" s="4" t="s">
        <v>113</v>
      </c>
      <c r="G48">
        <v>15</v>
      </c>
      <c r="H48" s="4" t="s">
        <v>38</v>
      </c>
      <c r="I48" s="4" t="s">
        <v>99</v>
      </c>
    </row>
    <row r="49" spans="1:9" x14ac:dyDescent="0.3">
      <c r="A49">
        <v>13888</v>
      </c>
      <c r="B49" s="4" t="s">
        <v>115</v>
      </c>
      <c r="C49">
        <v>60</v>
      </c>
      <c r="D49" s="4" t="s">
        <v>112</v>
      </c>
      <c r="E49" s="4" t="s">
        <v>97</v>
      </c>
      <c r="F49" s="4" t="s">
        <v>113</v>
      </c>
      <c r="G49">
        <v>3</v>
      </c>
      <c r="H49" s="4" t="s">
        <v>39</v>
      </c>
      <c r="I49" s="4" t="s">
        <v>105</v>
      </c>
    </row>
    <row r="50" spans="1:9" x14ac:dyDescent="0.3">
      <c r="A50">
        <v>13888</v>
      </c>
      <c r="B50" s="4" t="s">
        <v>115</v>
      </c>
      <c r="C50">
        <v>60</v>
      </c>
      <c r="D50" s="4" t="s">
        <v>112</v>
      </c>
      <c r="E50" s="4" t="s">
        <v>97</v>
      </c>
      <c r="F50" s="4" t="s">
        <v>113</v>
      </c>
      <c r="G50">
        <v>5</v>
      </c>
      <c r="H50" s="4" t="s">
        <v>40</v>
      </c>
      <c r="I50" s="4" t="s">
        <v>105</v>
      </c>
    </row>
    <row r="51" spans="1:9" x14ac:dyDescent="0.3">
      <c r="A51">
        <v>13888</v>
      </c>
      <c r="B51" s="4" t="s">
        <v>115</v>
      </c>
      <c r="C51">
        <v>60</v>
      </c>
      <c r="D51" s="4" t="s">
        <v>112</v>
      </c>
      <c r="E51" s="4" t="s">
        <v>97</v>
      </c>
      <c r="F51" s="4" t="s">
        <v>113</v>
      </c>
      <c r="G51">
        <v>6</v>
      </c>
      <c r="H51" s="4" t="s">
        <v>41</v>
      </c>
      <c r="I51" s="4" t="s">
        <v>99</v>
      </c>
    </row>
    <row r="52" spans="1:9" x14ac:dyDescent="0.3">
      <c r="A52">
        <v>13888</v>
      </c>
      <c r="B52" s="4" t="s">
        <v>115</v>
      </c>
      <c r="C52">
        <v>60</v>
      </c>
      <c r="D52" s="4" t="s">
        <v>112</v>
      </c>
      <c r="E52" s="4" t="s">
        <v>97</v>
      </c>
      <c r="F52" s="4" t="s">
        <v>113</v>
      </c>
      <c r="G52">
        <v>9</v>
      </c>
      <c r="H52" s="4" t="s">
        <v>42</v>
      </c>
      <c r="I52" s="4" t="s">
        <v>109</v>
      </c>
    </row>
    <row r="53" spans="1:9" x14ac:dyDescent="0.3">
      <c r="A53">
        <v>13888</v>
      </c>
      <c r="B53" s="4" t="s">
        <v>115</v>
      </c>
      <c r="C53">
        <v>60</v>
      </c>
      <c r="D53" s="4" t="s">
        <v>112</v>
      </c>
      <c r="E53" s="4" t="s">
        <v>97</v>
      </c>
      <c r="F53" s="4" t="s">
        <v>113</v>
      </c>
      <c r="G53">
        <v>10</v>
      </c>
      <c r="H53" s="4" t="s">
        <v>43</v>
      </c>
      <c r="I53" s="4" t="s">
        <v>105</v>
      </c>
    </row>
    <row r="54" spans="1:9" x14ac:dyDescent="0.3">
      <c r="A54">
        <v>13888</v>
      </c>
      <c r="B54" s="4" t="s">
        <v>115</v>
      </c>
      <c r="C54">
        <v>60</v>
      </c>
      <c r="D54" s="4" t="s">
        <v>112</v>
      </c>
      <c r="E54" s="4" t="s">
        <v>97</v>
      </c>
      <c r="F54" s="4" t="s">
        <v>113</v>
      </c>
      <c r="G54">
        <v>11</v>
      </c>
      <c r="H54" s="4" t="s">
        <v>44</v>
      </c>
      <c r="I54" s="4" t="s">
        <v>99</v>
      </c>
    </row>
    <row r="55" spans="1:9" x14ac:dyDescent="0.3">
      <c r="A55">
        <v>13888</v>
      </c>
      <c r="B55" s="4" t="s">
        <v>115</v>
      </c>
      <c r="C55">
        <v>60</v>
      </c>
      <c r="D55" s="4" t="s">
        <v>112</v>
      </c>
      <c r="E55" s="4" t="s">
        <v>97</v>
      </c>
      <c r="F55" s="4" t="s">
        <v>113</v>
      </c>
      <c r="G55">
        <v>12</v>
      </c>
      <c r="H55" s="4" t="s">
        <v>45</v>
      </c>
      <c r="I55" s="4" t="s">
        <v>105</v>
      </c>
    </row>
    <row r="56" spans="1:9" x14ac:dyDescent="0.3">
      <c r="A56">
        <v>13892</v>
      </c>
      <c r="B56" s="4" t="s">
        <v>116</v>
      </c>
      <c r="C56">
        <v>60</v>
      </c>
      <c r="D56" s="4" t="s">
        <v>117</v>
      </c>
      <c r="E56" s="4" t="s">
        <v>97</v>
      </c>
      <c r="F56" s="4" t="s">
        <v>113</v>
      </c>
      <c r="G56">
        <v>4</v>
      </c>
      <c r="H56" s="4" t="s">
        <v>46</v>
      </c>
      <c r="I56" s="4" t="s">
        <v>102</v>
      </c>
    </row>
    <row r="57" spans="1:9" x14ac:dyDescent="0.3">
      <c r="A57">
        <v>13892</v>
      </c>
      <c r="B57" s="4" t="s">
        <v>116</v>
      </c>
      <c r="C57">
        <v>60</v>
      </c>
      <c r="D57" s="4" t="s">
        <v>117</v>
      </c>
      <c r="E57" s="4" t="s">
        <v>97</v>
      </c>
      <c r="F57" s="4" t="s">
        <v>113</v>
      </c>
      <c r="G57">
        <v>5</v>
      </c>
      <c r="H57" s="4" t="s">
        <v>47</v>
      </c>
      <c r="I57" s="4" t="s">
        <v>102</v>
      </c>
    </row>
    <row r="58" spans="1:9" x14ac:dyDescent="0.3">
      <c r="A58">
        <v>13892</v>
      </c>
      <c r="B58" s="4" t="s">
        <v>116</v>
      </c>
      <c r="C58">
        <v>60</v>
      </c>
      <c r="D58" s="4" t="s">
        <v>117</v>
      </c>
      <c r="E58" s="4" t="s">
        <v>97</v>
      </c>
      <c r="F58" s="4" t="s">
        <v>113</v>
      </c>
      <c r="G58">
        <v>6</v>
      </c>
      <c r="H58" s="4" t="s">
        <v>48</v>
      </c>
      <c r="I58" s="4" t="s">
        <v>102</v>
      </c>
    </row>
    <row r="59" spans="1:9" x14ac:dyDescent="0.3">
      <c r="A59">
        <v>13892</v>
      </c>
      <c r="B59" s="4" t="s">
        <v>116</v>
      </c>
      <c r="C59">
        <v>60</v>
      </c>
      <c r="D59" s="4" t="s">
        <v>117</v>
      </c>
      <c r="E59" s="4" t="s">
        <v>97</v>
      </c>
      <c r="F59" s="4" t="s">
        <v>113</v>
      </c>
      <c r="G59">
        <v>8</v>
      </c>
      <c r="H59" s="4" t="s">
        <v>49</v>
      </c>
      <c r="I59" s="4" t="s">
        <v>102</v>
      </c>
    </row>
    <row r="60" spans="1:9" x14ac:dyDescent="0.3">
      <c r="A60">
        <v>13892</v>
      </c>
      <c r="B60" s="4" t="s">
        <v>116</v>
      </c>
      <c r="C60">
        <v>60</v>
      </c>
      <c r="D60" s="4" t="s">
        <v>117</v>
      </c>
      <c r="E60" s="4" t="s">
        <v>97</v>
      </c>
      <c r="F60" s="4" t="s">
        <v>113</v>
      </c>
      <c r="G60">
        <v>10</v>
      </c>
      <c r="H60" s="4" t="s">
        <v>50</v>
      </c>
      <c r="I60" s="4" t="s">
        <v>102</v>
      </c>
    </row>
    <row r="61" spans="1:9" x14ac:dyDescent="0.3">
      <c r="A61">
        <v>13892</v>
      </c>
      <c r="B61" s="4" t="s">
        <v>116</v>
      </c>
      <c r="C61">
        <v>60</v>
      </c>
      <c r="D61" s="4" t="s">
        <v>117</v>
      </c>
      <c r="E61" s="4" t="s">
        <v>97</v>
      </c>
      <c r="F61" s="4" t="s">
        <v>113</v>
      </c>
      <c r="G61">
        <v>14</v>
      </c>
      <c r="H61" s="4" t="s">
        <v>51</v>
      </c>
      <c r="I61" s="4" t="s">
        <v>102</v>
      </c>
    </row>
    <row r="62" spans="1:9" x14ac:dyDescent="0.3">
      <c r="A62">
        <v>15754</v>
      </c>
      <c r="B62" s="4" t="s">
        <v>118</v>
      </c>
      <c r="C62">
        <v>60</v>
      </c>
      <c r="D62" s="4" t="s">
        <v>112</v>
      </c>
      <c r="E62" s="4" t="s">
        <v>104</v>
      </c>
      <c r="F62" s="4" t="s">
        <v>113</v>
      </c>
      <c r="G62">
        <v>7</v>
      </c>
      <c r="H62" s="4" t="s">
        <v>52</v>
      </c>
      <c r="I62" s="4" t="s">
        <v>101</v>
      </c>
    </row>
    <row r="63" spans="1:9" x14ac:dyDescent="0.3">
      <c r="A63">
        <v>15754</v>
      </c>
      <c r="B63" s="4" t="s">
        <v>118</v>
      </c>
      <c r="C63">
        <v>60</v>
      </c>
      <c r="D63" s="4" t="s">
        <v>112</v>
      </c>
      <c r="E63" s="4" t="s">
        <v>104</v>
      </c>
      <c r="F63" s="4" t="s">
        <v>113</v>
      </c>
      <c r="G63">
        <v>10</v>
      </c>
      <c r="H63" s="4" t="s">
        <v>53</v>
      </c>
      <c r="I63" s="4" t="s">
        <v>101</v>
      </c>
    </row>
    <row r="64" spans="1:9" x14ac:dyDescent="0.3">
      <c r="A64">
        <v>15754</v>
      </c>
      <c r="B64" s="4" t="s">
        <v>118</v>
      </c>
      <c r="C64">
        <v>60</v>
      </c>
      <c r="D64" s="4" t="s">
        <v>112</v>
      </c>
      <c r="E64" s="4" t="s">
        <v>104</v>
      </c>
      <c r="F64" s="4" t="s">
        <v>113</v>
      </c>
      <c r="G64">
        <v>12</v>
      </c>
      <c r="H64" s="4" t="s">
        <v>54</v>
      </c>
      <c r="I64" s="4" t="s">
        <v>101</v>
      </c>
    </row>
    <row r="65" spans="1:9" x14ac:dyDescent="0.3">
      <c r="A65">
        <v>15754</v>
      </c>
      <c r="B65" s="4" t="s">
        <v>118</v>
      </c>
      <c r="C65">
        <v>60</v>
      </c>
      <c r="D65" s="4" t="s">
        <v>112</v>
      </c>
      <c r="E65" s="4" t="s">
        <v>104</v>
      </c>
      <c r="F65" s="4" t="s">
        <v>113</v>
      </c>
      <c r="G65">
        <v>14</v>
      </c>
      <c r="H65" s="4" t="s">
        <v>55</v>
      </c>
      <c r="I65" s="4" t="s">
        <v>101</v>
      </c>
    </row>
    <row r="66" spans="1:9" x14ac:dyDescent="0.3">
      <c r="A66">
        <v>15970</v>
      </c>
      <c r="B66" s="4" t="s">
        <v>119</v>
      </c>
      <c r="C66">
        <v>60</v>
      </c>
      <c r="D66" s="4" t="s">
        <v>96</v>
      </c>
      <c r="E66" s="4" t="s">
        <v>104</v>
      </c>
      <c r="F66" s="4" t="s">
        <v>98</v>
      </c>
      <c r="G66">
        <v>6</v>
      </c>
      <c r="H66" s="4" t="s">
        <v>56</v>
      </c>
      <c r="I66" s="4" t="s">
        <v>99</v>
      </c>
    </row>
    <row r="67" spans="1:9" x14ac:dyDescent="0.3">
      <c r="A67">
        <v>15970</v>
      </c>
      <c r="B67" s="4" t="s">
        <v>119</v>
      </c>
      <c r="C67">
        <v>60</v>
      </c>
      <c r="D67" s="4" t="s">
        <v>96</v>
      </c>
      <c r="E67" s="4" t="s">
        <v>104</v>
      </c>
      <c r="F67" s="4" t="s">
        <v>98</v>
      </c>
      <c r="G67">
        <v>14</v>
      </c>
      <c r="H67" s="4" t="s">
        <v>57</v>
      </c>
      <c r="I67" s="4" t="s">
        <v>99</v>
      </c>
    </row>
    <row r="68" spans="1:9" x14ac:dyDescent="0.3">
      <c r="A68">
        <v>15971</v>
      </c>
      <c r="B68" s="4" t="s">
        <v>120</v>
      </c>
      <c r="C68">
        <v>60</v>
      </c>
      <c r="D68" s="4" t="s">
        <v>96</v>
      </c>
      <c r="E68" s="4" t="s">
        <v>104</v>
      </c>
      <c r="F68" s="4" t="s">
        <v>98</v>
      </c>
      <c r="G68">
        <v>8</v>
      </c>
      <c r="H68" s="4" t="s">
        <v>58</v>
      </c>
      <c r="I68" s="4" t="s">
        <v>99</v>
      </c>
    </row>
    <row r="69" spans="1:9" x14ac:dyDescent="0.3">
      <c r="A69">
        <v>15971</v>
      </c>
      <c r="B69" s="4" t="s">
        <v>120</v>
      </c>
      <c r="C69">
        <v>60</v>
      </c>
      <c r="D69" s="4" t="s">
        <v>96</v>
      </c>
      <c r="E69" s="4" t="s">
        <v>104</v>
      </c>
      <c r="F69" s="4" t="s">
        <v>98</v>
      </c>
      <c r="G69">
        <v>13</v>
      </c>
      <c r="H69" s="4" t="s">
        <v>59</v>
      </c>
      <c r="I69" s="4" t="s">
        <v>99</v>
      </c>
    </row>
    <row r="70" spans="1:9" x14ac:dyDescent="0.3">
      <c r="A70">
        <v>15973</v>
      </c>
      <c r="B70" s="4" t="s">
        <v>121</v>
      </c>
      <c r="C70">
        <v>60</v>
      </c>
      <c r="D70" s="4" t="s">
        <v>112</v>
      </c>
      <c r="E70" s="4" t="s">
        <v>97</v>
      </c>
      <c r="F70" s="4" t="s">
        <v>113</v>
      </c>
      <c r="G70">
        <v>8</v>
      </c>
      <c r="H70" s="4" t="s">
        <v>60</v>
      </c>
      <c r="I70" s="4" t="s">
        <v>99</v>
      </c>
    </row>
    <row r="71" spans="1:9" x14ac:dyDescent="0.3">
      <c r="A71">
        <v>15973</v>
      </c>
      <c r="B71" s="4" t="s">
        <v>121</v>
      </c>
      <c r="C71">
        <v>60</v>
      </c>
      <c r="D71" s="4" t="s">
        <v>112</v>
      </c>
      <c r="E71" s="4" t="s">
        <v>97</v>
      </c>
      <c r="F71" s="4" t="s">
        <v>113</v>
      </c>
      <c r="G71">
        <v>9</v>
      </c>
      <c r="H71" s="4" t="s">
        <v>60</v>
      </c>
      <c r="I71" s="4" t="s">
        <v>99</v>
      </c>
    </row>
    <row r="72" spans="1:9" x14ac:dyDescent="0.3">
      <c r="A72">
        <v>15973</v>
      </c>
      <c r="B72" s="4" t="s">
        <v>121</v>
      </c>
      <c r="C72">
        <v>60</v>
      </c>
      <c r="D72" s="4" t="s">
        <v>112</v>
      </c>
      <c r="E72" s="4" t="s">
        <v>97</v>
      </c>
      <c r="F72" s="4" t="s">
        <v>113</v>
      </c>
      <c r="G72">
        <v>12</v>
      </c>
      <c r="H72" s="4" t="s">
        <v>60</v>
      </c>
      <c r="I72" s="4" t="s">
        <v>99</v>
      </c>
    </row>
    <row r="73" spans="1:9" x14ac:dyDescent="0.3">
      <c r="A73">
        <v>15973</v>
      </c>
      <c r="B73" s="4" t="s">
        <v>121</v>
      </c>
      <c r="C73">
        <v>60</v>
      </c>
      <c r="D73" s="4" t="s">
        <v>112</v>
      </c>
      <c r="E73" s="4" t="s">
        <v>97</v>
      </c>
      <c r="F73" s="4" t="s">
        <v>113</v>
      </c>
      <c r="G73">
        <v>13</v>
      </c>
      <c r="H73" s="4" t="s">
        <v>60</v>
      </c>
      <c r="I73" s="4" t="s">
        <v>99</v>
      </c>
    </row>
    <row r="74" spans="1:9" x14ac:dyDescent="0.3">
      <c r="A74">
        <v>15973</v>
      </c>
      <c r="B74" s="4" t="s">
        <v>121</v>
      </c>
      <c r="C74">
        <v>60</v>
      </c>
      <c r="D74" s="4" t="s">
        <v>112</v>
      </c>
      <c r="E74" s="4" t="s">
        <v>97</v>
      </c>
      <c r="F74" s="4" t="s">
        <v>113</v>
      </c>
      <c r="G74">
        <v>14</v>
      </c>
      <c r="H74" s="4" t="s">
        <v>60</v>
      </c>
      <c r="I74" s="4" t="s">
        <v>99</v>
      </c>
    </row>
    <row r="75" spans="1:9" x14ac:dyDescent="0.3">
      <c r="A75">
        <v>15973</v>
      </c>
      <c r="B75" s="4" t="s">
        <v>121</v>
      </c>
      <c r="C75">
        <v>60</v>
      </c>
      <c r="D75" s="4" t="s">
        <v>112</v>
      </c>
      <c r="E75" s="4" t="s">
        <v>97</v>
      </c>
      <c r="F75" s="4" t="s">
        <v>113</v>
      </c>
      <c r="G75">
        <v>15</v>
      </c>
      <c r="H75" s="4" t="s">
        <v>60</v>
      </c>
      <c r="I75" s="4" t="s">
        <v>99</v>
      </c>
    </row>
    <row r="76" spans="1:9" x14ac:dyDescent="0.3">
      <c r="A76">
        <v>15974</v>
      </c>
      <c r="B76" s="4" t="s">
        <v>122</v>
      </c>
      <c r="C76">
        <v>60</v>
      </c>
      <c r="D76" s="4" t="s">
        <v>108</v>
      </c>
      <c r="E76" s="4" t="s">
        <v>97</v>
      </c>
      <c r="F76" s="4" t="s">
        <v>98</v>
      </c>
      <c r="G76">
        <v>5</v>
      </c>
      <c r="H76" s="4" t="s">
        <v>61</v>
      </c>
      <c r="I76" s="4" t="s">
        <v>99</v>
      </c>
    </row>
    <row r="77" spans="1:9" x14ac:dyDescent="0.3">
      <c r="A77">
        <v>15974</v>
      </c>
      <c r="B77" s="4" t="s">
        <v>122</v>
      </c>
      <c r="C77">
        <v>60</v>
      </c>
      <c r="D77" s="4" t="s">
        <v>108</v>
      </c>
      <c r="E77" s="4" t="s">
        <v>97</v>
      </c>
      <c r="F77" s="4" t="s">
        <v>98</v>
      </c>
      <c r="G77">
        <v>6</v>
      </c>
      <c r="H77" s="4" t="s">
        <v>62</v>
      </c>
      <c r="I77" s="4" t="s">
        <v>109</v>
      </c>
    </row>
    <row r="78" spans="1:9" x14ac:dyDescent="0.3">
      <c r="A78">
        <v>15974</v>
      </c>
      <c r="B78" s="4" t="s">
        <v>122</v>
      </c>
      <c r="C78">
        <v>60</v>
      </c>
      <c r="D78" s="4" t="s">
        <v>108</v>
      </c>
      <c r="E78" s="4" t="s">
        <v>97</v>
      </c>
      <c r="F78" s="4" t="s">
        <v>98</v>
      </c>
      <c r="G78">
        <v>10</v>
      </c>
      <c r="H78" s="4" t="s">
        <v>63</v>
      </c>
      <c r="I78" s="4" t="s">
        <v>99</v>
      </c>
    </row>
    <row r="79" spans="1:9" x14ac:dyDescent="0.3">
      <c r="A79">
        <v>15974</v>
      </c>
      <c r="B79" s="4" t="s">
        <v>122</v>
      </c>
      <c r="C79">
        <v>60</v>
      </c>
      <c r="D79" s="4" t="s">
        <v>108</v>
      </c>
      <c r="E79" s="4" t="s">
        <v>97</v>
      </c>
      <c r="F79" s="4" t="s">
        <v>98</v>
      </c>
      <c r="G79">
        <v>13</v>
      </c>
      <c r="H79" s="4" t="s">
        <v>64</v>
      </c>
      <c r="I79" s="4" t="s">
        <v>109</v>
      </c>
    </row>
    <row r="80" spans="1:9" x14ac:dyDescent="0.3">
      <c r="A80">
        <v>15974</v>
      </c>
      <c r="B80" s="4" t="s">
        <v>122</v>
      </c>
      <c r="C80">
        <v>60</v>
      </c>
      <c r="D80" s="4" t="s">
        <v>108</v>
      </c>
      <c r="E80" s="4" t="s">
        <v>97</v>
      </c>
      <c r="F80" s="4" t="s">
        <v>98</v>
      </c>
      <c r="G80">
        <v>13</v>
      </c>
      <c r="H80" s="4" t="s">
        <v>65</v>
      </c>
      <c r="I80" s="4" t="s">
        <v>99</v>
      </c>
    </row>
    <row r="81" spans="1:9" x14ac:dyDescent="0.3">
      <c r="A81">
        <v>15974</v>
      </c>
      <c r="B81" s="4" t="s">
        <v>122</v>
      </c>
      <c r="C81">
        <v>60</v>
      </c>
      <c r="D81" s="4" t="s">
        <v>108</v>
      </c>
      <c r="E81" s="4" t="s">
        <v>97</v>
      </c>
      <c r="F81" s="4" t="s">
        <v>98</v>
      </c>
      <c r="G81">
        <v>14</v>
      </c>
      <c r="H81" s="4" t="s">
        <v>66</v>
      </c>
      <c r="I81" s="4" t="s">
        <v>101</v>
      </c>
    </row>
    <row r="82" spans="1:9" x14ac:dyDescent="0.3">
      <c r="A82">
        <v>15976</v>
      </c>
      <c r="B82" s="4" t="s">
        <v>123</v>
      </c>
      <c r="C82">
        <v>60</v>
      </c>
      <c r="D82" s="4" t="s">
        <v>112</v>
      </c>
      <c r="E82" s="4" t="s">
        <v>97</v>
      </c>
      <c r="F82" s="4" t="s">
        <v>113</v>
      </c>
      <c r="G82">
        <v>6</v>
      </c>
      <c r="H82" s="4" t="s">
        <v>67</v>
      </c>
      <c r="I82" s="4" t="s">
        <v>102</v>
      </c>
    </row>
    <row r="83" spans="1:9" x14ac:dyDescent="0.3">
      <c r="A83">
        <v>15976</v>
      </c>
      <c r="B83" s="4" t="s">
        <v>123</v>
      </c>
      <c r="C83">
        <v>60</v>
      </c>
      <c r="D83" s="4" t="s">
        <v>112</v>
      </c>
      <c r="E83" s="4" t="s">
        <v>97</v>
      </c>
      <c r="F83" s="4" t="s">
        <v>113</v>
      </c>
      <c r="G83">
        <v>7</v>
      </c>
      <c r="H83" s="4" t="s">
        <v>68</v>
      </c>
      <c r="I83" s="4" t="s">
        <v>99</v>
      </c>
    </row>
    <row r="84" spans="1:9" x14ac:dyDescent="0.3">
      <c r="A84">
        <v>15976</v>
      </c>
      <c r="B84" s="4" t="s">
        <v>123</v>
      </c>
      <c r="C84">
        <v>60</v>
      </c>
      <c r="D84" s="4" t="s">
        <v>112</v>
      </c>
      <c r="E84" s="4" t="s">
        <v>97</v>
      </c>
      <c r="F84" s="4" t="s">
        <v>113</v>
      </c>
      <c r="G84">
        <v>8</v>
      </c>
      <c r="H84" s="4" t="s">
        <v>69</v>
      </c>
      <c r="I84" s="4" t="s">
        <v>109</v>
      </c>
    </row>
    <row r="85" spans="1:9" x14ac:dyDescent="0.3">
      <c r="A85">
        <v>15976</v>
      </c>
      <c r="B85" s="4" t="s">
        <v>123</v>
      </c>
      <c r="C85">
        <v>60</v>
      </c>
      <c r="D85" s="4" t="s">
        <v>112</v>
      </c>
      <c r="E85" s="4" t="s">
        <v>97</v>
      </c>
      <c r="F85" s="4" t="s">
        <v>113</v>
      </c>
      <c r="G85">
        <v>13</v>
      </c>
      <c r="H85" s="4" t="s">
        <v>67</v>
      </c>
      <c r="I85" s="4" t="s">
        <v>102</v>
      </c>
    </row>
    <row r="86" spans="1:9" x14ac:dyDescent="0.3">
      <c r="A86">
        <v>15976</v>
      </c>
      <c r="B86" s="4" t="s">
        <v>123</v>
      </c>
      <c r="C86">
        <v>60</v>
      </c>
      <c r="D86" s="4" t="s">
        <v>112</v>
      </c>
      <c r="E86" s="4" t="s">
        <v>97</v>
      </c>
      <c r="F86" s="4" t="s">
        <v>113</v>
      </c>
      <c r="G86">
        <v>14</v>
      </c>
      <c r="H86" s="4" t="s">
        <v>68</v>
      </c>
      <c r="I86" s="4" t="s">
        <v>99</v>
      </c>
    </row>
    <row r="87" spans="1:9" x14ac:dyDescent="0.3">
      <c r="A87">
        <v>15976</v>
      </c>
      <c r="B87" s="4" t="s">
        <v>123</v>
      </c>
      <c r="C87">
        <v>60</v>
      </c>
      <c r="D87" s="4" t="s">
        <v>112</v>
      </c>
      <c r="E87" s="4" t="s">
        <v>97</v>
      </c>
      <c r="F87" s="4" t="s">
        <v>113</v>
      </c>
      <c r="G87">
        <v>15</v>
      </c>
      <c r="H87" s="4" t="s">
        <v>70</v>
      </c>
      <c r="I87" s="4" t="s">
        <v>109</v>
      </c>
    </row>
    <row r="88" spans="1:9" x14ac:dyDescent="0.3">
      <c r="A88">
        <v>17881</v>
      </c>
      <c r="B88" s="4" t="s">
        <v>124</v>
      </c>
      <c r="C88">
        <v>15</v>
      </c>
      <c r="D88" s="4" t="s">
        <v>112</v>
      </c>
      <c r="E88" s="4" t="s">
        <v>104</v>
      </c>
      <c r="F88" s="4" t="s">
        <v>113</v>
      </c>
      <c r="G88">
        <v>13</v>
      </c>
      <c r="H88" s="4" t="s">
        <v>71</v>
      </c>
      <c r="I88" s="4" t="s">
        <v>109</v>
      </c>
    </row>
    <row r="89" spans="1:9" x14ac:dyDescent="0.3">
      <c r="A89">
        <v>18179</v>
      </c>
      <c r="B89" s="4" t="s">
        <v>125</v>
      </c>
      <c r="C89">
        <v>60</v>
      </c>
      <c r="D89" s="4" t="s">
        <v>108</v>
      </c>
      <c r="E89" s="4" t="s">
        <v>104</v>
      </c>
      <c r="F89" s="4" t="s">
        <v>98</v>
      </c>
      <c r="G89">
        <v>3</v>
      </c>
      <c r="H89" s="4" t="s">
        <v>72</v>
      </c>
      <c r="I89" s="4" t="s">
        <v>99</v>
      </c>
    </row>
    <row r="90" spans="1:9" x14ac:dyDescent="0.3">
      <c r="A90">
        <v>18179</v>
      </c>
      <c r="B90" s="4" t="s">
        <v>125</v>
      </c>
      <c r="C90">
        <v>60</v>
      </c>
      <c r="D90" s="4" t="s">
        <v>108</v>
      </c>
      <c r="E90" s="4" t="s">
        <v>104</v>
      </c>
      <c r="F90" s="4" t="s">
        <v>98</v>
      </c>
      <c r="G90">
        <v>3</v>
      </c>
      <c r="H90" s="4" t="s">
        <v>73</v>
      </c>
      <c r="I90" s="4" t="s">
        <v>101</v>
      </c>
    </row>
    <row r="91" spans="1:9" x14ac:dyDescent="0.3">
      <c r="A91">
        <v>18179</v>
      </c>
      <c r="B91" s="4" t="s">
        <v>125</v>
      </c>
      <c r="C91">
        <v>60</v>
      </c>
      <c r="D91" s="4" t="s">
        <v>108</v>
      </c>
      <c r="E91" s="4" t="s">
        <v>104</v>
      </c>
      <c r="F91" s="4" t="s">
        <v>98</v>
      </c>
      <c r="G91">
        <v>5</v>
      </c>
      <c r="H91" s="4" t="s">
        <v>74</v>
      </c>
      <c r="I91" s="4" t="s">
        <v>109</v>
      </c>
    </row>
    <row r="92" spans="1:9" x14ac:dyDescent="0.3">
      <c r="A92">
        <v>18179</v>
      </c>
      <c r="B92" s="4" t="s">
        <v>125</v>
      </c>
      <c r="C92">
        <v>60</v>
      </c>
      <c r="D92" s="4" t="s">
        <v>108</v>
      </c>
      <c r="E92" s="4" t="s">
        <v>104</v>
      </c>
      <c r="F92" s="4" t="s">
        <v>98</v>
      </c>
      <c r="G92">
        <v>7</v>
      </c>
      <c r="H92" s="4" t="s">
        <v>75</v>
      </c>
      <c r="I92" s="4" t="s">
        <v>99</v>
      </c>
    </row>
    <row r="93" spans="1:9" x14ac:dyDescent="0.3">
      <c r="A93">
        <v>18179</v>
      </c>
      <c r="B93" s="4" t="s">
        <v>125</v>
      </c>
      <c r="C93">
        <v>60</v>
      </c>
      <c r="D93" s="4" t="s">
        <v>108</v>
      </c>
      <c r="E93" s="4" t="s">
        <v>104</v>
      </c>
      <c r="F93" s="4" t="s">
        <v>98</v>
      </c>
      <c r="G93">
        <v>9</v>
      </c>
      <c r="H93" s="4" t="s">
        <v>76</v>
      </c>
      <c r="I93" s="4" t="s">
        <v>101</v>
      </c>
    </row>
    <row r="94" spans="1:9" x14ac:dyDescent="0.3">
      <c r="A94">
        <v>18179</v>
      </c>
      <c r="B94" s="4" t="s">
        <v>125</v>
      </c>
      <c r="C94">
        <v>60</v>
      </c>
      <c r="D94" s="4" t="s">
        <v>108</v>
      </c>
      <c r="E94" s="4" t="s">
        <v>104</v>
      </c>
      <c r="F94" s="4" t="s">
        <v>98</v>
      </c>
      <c r="G94">
        <v>11</v>
      </c>
      <c r="H94" s="4" t="s">
        <v>77</v>
      </c>
      <c r="I94" s="4" t="s">
        <v>99</v>
      </c>
    </row>
    <row r="95" spans="1:9" x14ac:dyDescent="0.3">
      <c r="A95">
        <v>19472</v>
      </c>
      <c r="B95" s="4" t="s">
        <v>126</v>
      </c>
      <c r="C95">
        <v>60</v>
      </c>
      <c r="D95" s="4" t="s">
        <v>112</v>
      </c>
      <c r="E95" s="4" t="s">
        <v>104</v>
      </c>
      <c r="F95" s="4" t="s">
        <v>113</v>
      </c>
      <c r="G95">
        <v>4</v>
      </c>
      <c r="H95" s="4" t="s">
        <v>78</v>
      </c>
      <c r="I95" s="4" t="s">
        <v>101</v>
      </c>
    </row>
    <row r="96" spans="1:9" x14ac:dyDescent="0.3">
      <c r="A96">
        <v>19472</v>
      </c>
      <c r="B96" s="4" t="s">
        <v>126</v>
      </c>
      <c r="C96">
        <v>60</v>
      </c>
      <c r="D96" s="4" t="s">
        <v>112</v>
      </c>
      <c r="E96" s="4" t="s">
        <v>104</v>
      </c>
      <c r="F96" s="4" t="s">
        <v>113</v>
      </c>
      <c r="G96">
        <v>8</v>
      </c>
      <c r="H96" s="4" t="s">
        <v>79</v>
      </c>
      <c r="I96" s="4" t="s">
        <v>101</v>
      </c>
    </row>
    <row r="97" spans="1:9" x14ac:dyDescent="0.3">
      <c r="A97">
        <v>19472</v>
      </c>
      <c r="B97" s="4" t="s">
        <v>126</v>
      </c>
      <c r="C97">
        <v>60</v>
      </c>
      <c r="D97" s="4" t="s">
        <v>112</v>
      </c>
      <c r="E97" s="4" t="s">
        <v>104</v>
      </c>
      <c r="F97" s="4" t="s">
        <v>113</v>
      </c>
      <c r="G97">
        <v>6</v>
      </c>
      <c r="H97" s="4" t="s">
        <v>80</v>
      </c>
      <c r="I97" s="4" t="s">
        <v>109</v>
      </c>
    </row>
    <row r="98" spans="1:9" x14ac:dyDescent="0.3">
      <c r="A98">
        <v>19472</v>
      </c>
      <c r="B98" s="4" t="s">
        <v>126</v>
      </c>
      <c r="C98">
        <v>60</v>
      </c>
      <c r="D98" s="4" t="s">
        <v>112</v>
      </c>
      <c r="E98" s="4" t="s">
        <v>104</v>
      </c>
      <c r="F98" s="4" t="s">
        <v>113</v>
      </c>
      <c r="G98">
        <v>11</v>
      </c>
      <c r="H98" s="4" t="s">
        <v>81</v>
      </c>
      <c r="I98" s="4" t="s">
        <v>109</v>
      </c>
    </row>
    <row r="99" spans="1:9" x14ac:dyDescent="0.3">
      <c r="A99">
        <v>19472</v>
      </c>
      <c r="B99" s="4" t="s">
        <v>126</v>
      </c>
      <c r="C99">
        <v>60</v>
      </c>
      <c r="D99" s="4" t="s">
        <v>112</v>
      </c>
      <c r="E99" s="4" t="s">
        <v>104</v>
      </c>
      <c r="F99" s="4" t="s">
        <v>113</v>
      </c>
      <c r="G99">
        <v>14</v>
      </c>
      <c r="H99" s="4" t="s">
        <v>82</v>
      </c>
      <c r="I99" s="4" t="s">
        <v>109</v>
      </c>
    </row>
    <row r="100" spans="1:9" x14ac:dyDescent="0.3">
      <c r="A100">
        <v>19476</v>
      </c>
      <c r="B100" s="4" t="s">
        <v>127</v>
      </c>
      <c r="C100">
        <v>60</v>
      </c>
      <c r="D100" s="4" t="s">
        <v>117</v>
      </c>
      <c r="E100" s="4" t="s">
        <v>104</v>
      </c>
      <c r="F100" s="4" t="s">
        <v>113</v>
      </c>
      <c r="G100">
        <v>2</v>
      </c>
      <c r="H100" s="4" t="s">
        <v>83</v>
      </c>
      <c r="I100" s="4" t="s">
        <v>101</v>
      </c>
    </row>
    <row r="101" spans="1:9" x14ac:dyDescent="0.3">
      <c r="A101">
        <v>19476</v>
      </c>
      <c r="B101" s="4" t="s">
        <v>127</v>
      </c>
      <c r="C101">
        <v>60</v>
      </c>
      <c r="D101" s="4" t="s">
        <v>117</v>
      </c>
      <c r="E101" s="4" t="s">
        <v>104</v>
      </c>
      <c r="F101" s="4" t="s">
        <v>113</v>
      </c>
      <c r="G101">
        <v>8</v>
      </c>
      <c r="H101" s="4" t="s">
        <v>84</v>
      </c>
      <c r="I101" s="4" t="s">
        <v>101</v>
      </c>
    </row>
    <row r="102" spans="1:9" x14ac:dyDescent="0.3">
      <c r="A102">
        <v>19476</v>
      </c>
      <c r="B102" s="4" t="s">
        <v>127</v>
      </c>
      <c r="C102">
        <v>60</v>
      </c>
      <c r="D102" s="4" t="s">
        <v>117</v>
      </c>
      <c r="E102" s="4" t="s">
        <v>104</v>
      </c>
      <c r="F102" s="4" t="s">
        <v>113</v>
      </c>
      <c r="G102">
        <v>14</v>
      </c>
      <c r="H102" s="4" t="s">
        <v>85</v>
      </c>
      <c r="I102" s="4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C88D-3083-4DF9-A946-18DCD8132A17}">
  <dimension ref="B2:C17"/>
  <sheetViews>
    <sheetView tabSelected="1" workbookViewId="0">
      <selection activeCell="E2" sqref="E2"/>
    </sheetView>
  </sheetViews>
  <sheetFormatPr baseColWidth="10" defaultRowHeight="14.4" x14ac:dyDescent="0.3"/>
  <cols>
    <col min="3" max="3" width="17.5546875" customWidth="1"/>
  </cols>
  <sheetData>
    <row r="2" spans="2:3" x14ac:dyDescent="0.3">
      <c r="B2" t="s">
        <v>1</v>
      </c>
      <c r="C2" t="s">
        <v>128</v>
      </c>
    </row>
    <row r="3" spans="2:3" x14ac:dyDescent="0.3">
      <c r="B3">
        <v>1</v>
      </c>
      <c r="C3">
        <f>COUNTIF(Dataset_limpio[Semana],1)</f>
        <v>0</v>
      </c>
    </row>
    <row r="4" spans="2:3" x14ac:dyDescent="0.3">
      <c r="B4">
        <v>2</v>
      </c>
      <c r="C4">
        <f>COUNTIF(Dataset_limpio[Semana],2)</f>
        <v>3</v>
      </c>
    </row>
    <row r="5" spans="2:3" x14ac:dyDescent="0.3">
      <c r="B5">
        <v>3</v>
      </c>
      <c r="C5">
        <f>COUNTIF(Dataset_limpio[Semana],3)</f>
        <v>5</v>
      </c>
    </row>
    <row r="6" spans="2:3" x14ac:dyDescent="0.3">
      <c r="B6">
        <v>4</v>
      </c>
      <c r="C6">
        <f>COUNTIF(Dataset_limpio[Semana],4)</f>
        <v>4</v>
      </c>
    </row>
    <row r="7" spans="2:3" x14ac:dyDescent="0.3">
      <c r="B7">
        <v>5</v>
      </c>
      <c r="C7">
        <f>COUNTIF(Dataset_limpio[Semana],5)</f>
        <v>8</v>
      </c>
    </row>
    <row r="8" spans="2:3" x14ac:dyDescent="0.3">
      <c r="B8">
        <v>6</v>
      </c>
      <c r="C8">
        <f>COUNTIF(Dataset_limpio[Semana],6)</f>
        <v>10</v>
      </c>
    </row>
    <row r="9" spans="2:3" x14ac:dyDescent="0.3">
      <c r="B9">
        <v>7</v>
      </c>
      <c r="C9">
        <f>COUNTIF(Dataset_limpio[Semana],7)</f>
        <v>7</v>
      </c>
    </row>
    <row r="10" spans="2:3" x14ac:dyDescent="0.3">
      <c r="B10">
        <v>8</v>
      </c>
      <c r="C10">
        <f>COUNTIF(Dataset_limpio[Semana],8)</f>
        <v>10</v>
      </c>
    </row>
    <row r="11" spans="2:3" x14ac:dyDescent="0.3">
      <c r="B11">
        <v>9</v>
      </c>
      <c r="C11">
        <f>COUNTIF(Dataset_limpio[Semana],9)</f>
        <v>8</v>
      </c>
    </row>
    <row r="12" spans="2:3" x14ac:dyDescent="0.3">
      <c r="B12">
        <v>10</v>
      </c>
      <c r="C12">
        <f>COUNTIF(Dataset_limpio[Semana],10)</f>
        <v>8</v>
      </c>
    </row>
    <row r="13" spans="2:3" x14ac:dyDescent="0.3">
      <c r="B13">
        <v>11</v>
      </c>
      <c r="C13">
        <f>COUNTIF(Dataset_limpio[Semana],11)</f>
        <v>7</v>
      </c>
    </row>
    <row r="14" spans="2:3" x14ac:dyDescent="0.3">
      <c r="B14">
        <v>12</v>
      </c>
      <c r="C14">
        <f>COUNTIF(Dataset_limpio[Semana],12)</f>
        <v>7</v>
      </c>
    </row>
    <row r="15" spans="2:3" x14ac:dyDescent="0.3">
      <c r="B15">
        <v>13</v>
      </c>
      <c r="C15">
        <f>COUNTIF(Dataset_limpio[Semana],13)</f>
        <v>10</v>
      </c>
    </row>
    <row r="16" spans="2:3" x14ac:dyDescent="0.3">
      <c r="B16">
        <v>14</v>
      </c>
      <c r="C16">
        <f>COUNTIF(Dataset_limpio[Semana],14)</f>
        <v>10</v>
      </c>
    </row>
    <row r="17" spans="2:3" x14ac:dyDescent="0.3">
      <c r="B17">
        <v>15</v>
      </c>
      <c r="C17">
        <f>COUNTIF(Dataset_limpio[Semana],15)</f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1BB7-1AD2-4758-AB98-074D4BE835BB}">
  <dimension ref="B2:Y44"/>
  <sheetViews>
    <sheetView topLeftCell="C1" zoomScale="70" zoomScaleNormal="70" workbookViewId="0">
      <selection activeCell="Q3" sqref="Q3"/>
    </sheetView>
  </sheetViews>
  <sheetFormatPr baseColWidth="10" defaultRowHeight="14.4" x14ac:dyDescent="0.3"/>
  <cols>
    <col min="3" max="3" width="21.33203125" bestFit="1" customWidth="1"/>
    <col min="4" max="4" width="25" bestFit="1" customWidth="1"/>
    <col min="5" max="5" width="3" bestFit="1" customWidth="1"/>
    <col min="6" max="6" width="23.88671875" bestFit="1" customWidth="1"/>
    <col min="7" max="7" width="3" bestFit="1" customWidth="1"/>
    <col min="8" max="8" width="25.21875" bestFit="1" customWidth="1"/>
    <col min="9" max="9" width="3" bestFit="1" customWidth="1"/>
    <col min="10" max="10" width="24.21875" bestFit="1" customWidth="1"/>
    <col min="11" max="11" width="5.6640625" bestFit="1" customWidth="1"/>
    <col min="12" max="13" width="3" bestFit="1" customWidth="1"/>
    <col min="14" max="14" width="5.6640625" bestFit="1" customWidth="1"/>
    <col min="15" max="15" width="3" bestFit="1" customWidth="1"/>
    <col min="16" max="16" width="2" bestFit="1" customWidth="1"/>
    <col min="17" max="17" width="3.6640625" bestFit="1" customWidth="1"/>
    <col min="18" max="18" width="2" bestFit="1" customWidth="1"/>
    <col min="19" max="19" width="20.6640625" bestFit="1" customWidth="1"/>
    <col min="20" max="20" width="22.21875" bestFit="1" customWidth="1"/>
    <col min="21" max="22" width="2" bestFit="1" customWidth="1"/>
    <col min="23" max="23" width="22.33203125" bestFit="1" customWidth="1"/>
    <col min="24" max="24" width="2" bestFit="1" customWidth="1"/>
    <col min="25" max="25" width="23.21875" bestFit="1" customWidth="1"/>
    <col min="26" max="26" width="4.6640625" bestFit="1" customWidth="1"/>
    <col min="27" max="29" width="2" bestFit="1" customWidth="1"/>
    <col min="30" max="30" width="22.33203125" bestFit="1" customWidth="1"/>
    <col min="31" max="31" width="15" bestFit="1" customWidth="1"/>
    <col min="32" max="32" width="11.88671875" bestFit="1" customWidth="1"/>
    <col min="33" max="34" width="6" bestFit="1" customWidth="1"/>
    <col min="35" max="35" width="10.6640625" bestFit="1" customWidth="1"/>
    <col min="36" max="39" width="6" bestFit="1" customWidth="1"/>
    <col min="40" max="40" width="10.6640625" bestFit="1" customWidth="1"/>
    <col min="41" max="48" width="6" bestFit="1" customWidth="1"/>
    <col min="49" max="49" width="10.6640625" bestFit="1" customWidth="1"/>
    <col min="50" max="56" width="25.21875" bestFit="1" customWidth="1"/>
    <col min="57" max="57" width="10.6640625" bestFit="1" customWidth="1"/>
    <col min="58" max="63" width="6" bestFit="1" customWidth="1"/>
    <col min="64" max="64" width="10.6640625" bestFit="1" customWidth="1"/>
    <col min="65" max="68" width="6" bestFit="1" customWidth="1"/>
    <col min="69" max="69" width="10.6640625" bestFit="1" customWidth="1"/>
    <col min="70" max="71" width="6" bestFit="1" customWidth="1"/>
    <col min="72" max="72" width="10.6640625" bestFit="1" customWidth="1"/>
    <col min="73" max="74" width="6" bestFit="1" customWidth="1"/>
    <col min="75" max="75" width="10.6640625" bestFit="1" customWidth="1"/>
    <col min="76" max="79" width="6" bestFit="1" customWidth="1"/>
    <col min="80" max="80" width="10.6640625" bestFit="1" customWidth="1"/>
    <col min="81" max="86" width="20.6640625" bestFit="1" customWidth="1"/>
    <col min="87" max="87" width="10.6640625" bestFit="1" customWidth="1"/>
    <col min="88" max="93" width="6" bestFit="1" customWidth="1"/>
    <col min="94" max="94" width="10.6640625" bestFit="1" customWidth="1"/>
    <col min="95" max="96" width="6" bestFit="1" customWidth="1"/>
    <col min="97" max="97" width="10.6640625" bestFit="1" customWidth="1"/>
    <col min="98" max="102" width="6" bestFit="1" customWidth="1"/>
    <col min="103" max="103" width="10.6640625" bestFit="1" customWidth="1"/>
    <col min="104" max="108" width="6" bestFit="1" customWidth="1"/>
    <col min="109" max="109" width="10.6640625" bestFit="1" customWidth="1"/>
    <col min="110" max="112" width="6" bestFit="1" customWidth="1"/>
    <col min="113" max="113" width="10.6640625" bestFit="1" customWidth="1"/>
    <col min="114" max="114" width="11.88671875" bestFit="1" customWidth="1"/>
  </cols>
  <sheetData>
    <row r="2" spans="2:25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x14ac:dyDescent="0.3">
      <c r="B4" s="1"/>
      <c r="C4" s="2" t="s">
        <v>88</v>
      </c>
      <c r="D4" s="2" t="s">
        <v>87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3">
      <c r="B5" s="1"/>
      <c r="C5" s="3">
        <v>13866</v>
      </c>
      <c r="D5" s="5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3">
      <c r="B6" s="1"/>
      <c r="C6" s="3">
        <v>13868</v>
      </c>
      <c r="D6" s="5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x14ac:dyDescent="0.3">
      <c r="B7" s="1"/>
      <c r="C7" s="3">
        <v>13869</v>
      </c>
      <c r="D7" s="5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x14ac:dyDescent="0.3">
      <c r="B8" s="1"/>
      <c r="C8" s="3">
        <v>13873</v>
      </c>
      <c r="D8" s="5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x14ac:dyDescent="0.3">
      <c r="B9" s="1"/>
      <c r="C9" s="3">
        <v>13874</v>
      </c>
      <c r="D9" s="5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x14ac:dyDescent="0.3">
      <c r="B10" s="1"/>
      <c r="C10" s="3">
        <v>13881</v>
      </c>
      <c r="D10" s="5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3">
      <c r="B11" s="1"/>
      <c r="C11" s="3">
        <v>13882</v>
      </c>
      <c r="D11" s="5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x14ac:dyDescent="0.3">
      <c r="B12" s="1"/>
      <c r="C12" s="3">
        <v>13884</v>
      </c>
      <c r="D12" s="5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x14ac:dyDescent="0.3">
      <c r="B13" s="1"/>
      <c r="C13" s="3">
        <v>13888</v>
      </c>
      <c r="D13" s="5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x14ac:dyDescent="0.3">
      <c r="B14" s="1"/>
      <c r="C14" s="3">
        <v>13892</v>
      </c>
      <c r="D14" s="5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x14ac:dyDescent="0.3">
      <c r="B15" s="1"/>
      <c r="C15" s="3">
        <v>15754</v>
      </c>
      <c r="D15" s="5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x14ac:dyDescent="0.3">
      <c r="B16" s="1"/>
      <c r="C16" s="3">
        <v>15970</v>
      </c>
      <c r="D16" s="5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3">
        <v>15971</v>
      </c>
      <c r="D17" s="5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3">
        <v>15973</v>
      </c>
      <c r="D18" s="5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3">
        <v>15974</v>
      </c>
      <c r="D19" s="5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3">
        <v>15976</v>
      </c>
      <c r="D20" s="5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3">
        <v>17881</v>
      </c>
      <c r="D21" s="5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3">
        <v>18179</v>
      </c>
      <c r="D22" s="5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3">
        <v>19472</v>
      </c>
      <c r="D23" s="5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3">
        <v>19476</v>
      </c>
      <c r="D24" s="5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3" t="s">
        <v>86</v>
      </c>
      <c r="D25" s="5">
        <v>101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</sheetData>
  <conditionalFormatting pivot="1" sqref="D5:D24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4A377-E719-4A7C-8870-EA448C7C0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Dataset_limpio</vt:lpstr>
      <vt:lpstr>Tablas Auxiliares</vt:lpstr>
      <vt:lpstr>Análisis de los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Velo Moreno</dc:creator>
  <cp:lastModifiedBy>Pablo Velo Moreno</cp:lastModifiedBy>
  <dcterms:created xsi:type="dcterms:W3CDTF">2023-12-20T10:56:35Z</dcterms:created>
  <dcterms:modified xsi:type="dcterms:W3CDTF">2023-12-23T14:57:18Z</dcterms:modified>
</cp:coreProperties>
</file>