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B30489FB-1899-46BA-ADD0-5E62C5584741}" xr6:coauthVersionLast="47" xr6:coauthVersionMax="47" xr10:uidLastSave="{00000000-0000-0000-0000-000000000000}"/>
  <bookViews>
    <workbookView xWindow="20370" yWindow="-120" windowWidth="29040" windowHeight="15840" xr2:uid="{256B651A-D66F-4ABD-9CD0-D5411174AA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53" i="1"/>
  <c r="I49" i="1" s="1"/>
  <c r="J50" i="1"/>
  <c r="F46" i="1"/>
  <c r="I51" i="1" s="1"/>
  <c r="E46" i="1"/>
  <c r="I50" i="1" s="1"/>
  <c r="D46" i="1"/>
  <c r="C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 senior. Nassar</author>
  </authors>
  <commentList>
    <comment ref="C6" authorId="0" shapeId="0" xr:uid="{B871D812-67F6-411F-92D8-05C3EDC57D8E}">
      <text>
        <r>
          <rPr>
            <b/>
            <sz val="9"/>
            <color indexed="81"/>
            <rFont val="Tahoma"/>
            <family val="2"/>
          </rPr>
          <t>Marcel senior. Nassar:</t>
        </r>
        <r>
          <rPr>
            <sz val="9"/>
            <color indexed="81"/>
            <rFont val="Tahoma"/>
            <family val="2"/>
          </rPr>
          <t xml:space="preserve">
curved panel</t>
        </r>
      </text>
    </comment>
    <comment ref="C7" authorId="0" shapeId="0" xr:uid="{388E26CD-5163-42FB-B663-E6B079B41012}">
      <text>
        <r>
          <rPr>
            <b/>
            <sz val="9"/>
            <color indexed="81"/>
            <rFont val="Tahoma"/>
            <family val="2"/>
          </rPr>
          <t>Marcel senior. Nassar:</t>
        </r>
        <r>
          <rPr>
            <sz val="9"/>
            <color indexed="81"/>
            <rFont val="Tahoma"/>
            <family val="2"/>
          </rPr>
          <t xml:space="preserve">
curved panel
</t>
        </r>
      </text>
    </comment>
    <comment ref="C28" authorId="0" shapeId="0" xr:uid="{0B020906-4CF1-495B-AA5A-7F64A03AD08F}">
      <text>
        <r>
          <rPr>
            <b/>
            <sz val="9"/>
            <color indexed="81"/>
            <rFont val="Tahoma"/>
            <family val="2"/>
          </rPr>
          <t>Marcel senior. Nassar:</t>
        </r>
        <r>
          <rPr>
            <sz val="9"/>
            <color indexed="81"/>
            <rFont val="Tahoma"/>
            <family val="2"/>
          </rPr>
          <t xml:space="preserve">
curved panel</t>
        </r>
      </text>
    </comment>
    <comment ref="C29" authorId="0" shapeId="0" xr:uid="{60E084EF-4432-4CC3-8A16-5B12AAC02858}">
      <text>
        <r>
          <rPr>
            <b/>
            <sz val="9"/>
            <color indexed="81"/>
            <rFont val="Tahoma"/>
            <family val="2"/>
          </rPr>
          <t>Marcel senior. Nassar:</t>
        </r>
        <r>
          <rPr>
            <sz val="9"/>
            <color indexed="81"/>
            <rFont val="Tahoma"/>
            <family val="2"/>
          </rPr>
          <t xml:space="preserve">
curved panel
</t>
        </r>
      </text>
    </comment>
  </commentList>
</comments>
</file>

<file path=xl/sharedStrings.xml><?xml version="1.0" encoding="utf-8"?>
<sst xmlns="http://schemas.openxmlformats.org/spreadsheetml/2006/main" count="66" uniqueCount="31">
  <si>
    <t>Taylormade ( 1-7 Boyle St Sutherland )</t>
  </si>
  <si>
    <t>Job</t>
  </si>
  <si>
    <t>Panel No.</t>
  </si>
  <si>
    <t>Area/m2</t>
  </si>
  <si>
    <t>Thickness mm</t>
  </si>
  <si>
    <t>weight/t</t>
  </si>
  <si>
    <t>m3/hr</t>
  </si>
  <si>
    <t>Production Actual Date</t>
  </si>
  <si>
    <t>Delivery Actual Date</t>
  </si>
  <si>
    <t>150 / 250</t>
  </si>
  <si>
    <t>urgent need 1st</t>
  </si>
  <si>
    <t>204-A</t>
  </si>
  <si>
    <t>175 / 250</t>
  </si>
  <si>
    <t>x</t>
  </si>
  <si>
    <t>225-A</t>
  </si>
  <si>
    <t>Total</t>
  </si>
  <si>
    <t>Total Dwg</t>
  </si>
  <si>
    <t>Produced</t>
  </si>
  <si>
    <t>Delivered</t>
  </si>
  <si>
    <t>area=1793.9</t>
  </si>
  <si>
    <t>panels=198</t>
  </si>
  <si>
    <t>Status</t>
  </si>
  <si>
    <t>Incomplete</t>
  </si>
  <si>
    <t xml:space="preserve">delivery </t>
  </si>
  <si>
    <t>Contracted Sq m</t>
  </si>
  <si>
    <t>Produced Sq m</t>
  </si>
  <si>
    <t>Total Sq m</t>
  </si>
  <si>
    <t>$/m2</t>
  </si>
  <si>
    <t>Sales Price</t>
  </si>
  <si>
    <t>Labour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</si>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</sst>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/mm/yy"/>
    <numFmt numFmtId="165" formatCode="mmm\ d\,\ yyyy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9"/>
      <name val="Arial Rounded MT Bold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14" fontId="10" fillId="0" borderId="0" xfId="0" applyNumberFormat="1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64" fontId="8" fillId="6" borderId="3" xfId="0" applyNumberFormat="1" applyFont="1" applyFill="1" applyBorder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3" fillId="7" borderId="4" xfId="0" applyFont="1" applyFill="1" applyBorder="1" applyAlignment="1">
      <alignment horizontal="center"/>
    </xf>
    <xf numFmtId="2" fontId="13" fillId="7" borderId="4" xfId="0" applyNumberFormat="1" applyFont="1" applyFill="1" applyBorder="1" applyAlignment="1">
      <alignment horizontal="center"/>
    </xf>
    <xf numFmtId="166" fontId="13" fillId="7" borderId="4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8" fillId="0" borderId="0" xfId="0" applyFont="1"/>
    <xf numFmtId="0" fontId="14" fillId="0" borderId="0" xfId="0" applyFont="1"/>
    <xf numFmtId="1" fontId="13" fillId="7" borderId="4" xfId="0" applyNumberFormat="1" applyFont="1" applyFill="1" applyBorder="1" applyAlignment="1">
      <alignment horizontal="center"/>
    </xf>
    <xf numFmtId="0" fontId="13" fillId="7" borderId="5" xfId="0" applyFont="1" applyFill="1" applyBorder="1"/>
    <xf numFmtId="2" fontId="13" fillId="7" borderId="6" xfId="0" applyNumberFormat="1" applyFont="1" applyFill="1" applyBorder="1"/>
    <xf numFmtId="166" fontId="13" fillId="7" borderId="6" xfId="0" applyNumberFormat="1" applyFont="1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3" fillId="7" borderId="8" xfId="0" applyFont="1" applyFill="1" applyBorder="1"/>
    <xf numFmtId="2" fontId="13" fillId="7" borderId="0" xfId="0" applyNumberFormat="1" applyFont="1" applyFill="1"/>
    <xf numFmtId="166" fontId="13" fillId="7" borderId="0" xfId="0" applyNumberFormat="1" applyFont="1" applyFill="1" applyAlignment="1">
      <alignment horizontal="center"/>
    </xf>
    <xf numFmtId="164" fontId="13" fillId="7" borderId="9" xfId="0" applyNumberFormat="1" applyFont="1" applyFill="1" applyBorder="1" applyAlignment="1">
      <alignment horizontal="center"/>
    </xf>
    <xf numFmtId="9" fontId="8" fillId="0" borderId="0" xfId="1" applyFont="1"/>
    <xf numFmtId="1" fontId="8" fillId="0" borderId="0" xfId="0" applyNumberFormat="1" applyFont="1" applyAlignment="1">
      <alignment horizontal="center"/>
    </xf>
    <xf numFmtId="0" fontId="13" fillId="7" borderId="8" xfId="0" applyFont="1" applyFill="1" applyBorder="1" applyAlignment="1">
      <alignment horizontal="left"/>
    </xf>
    <xf numFmtId="2" fontId="13" fillId="7" borderId="0" xfId="0" applyNumberFormat="1" applyFont="1" applyFill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0" fontId="13" fillId="7" borderId="10" xfId="0" applyFont="1" applyFill="1" applyBorder="1"/>
    <xf numFmtId="2" fontId="13" fillId="7" borderId="11" xfId="0" applyNumberFormat="1" applyFont="1" applyFill="1" applyBorder="1"/>
    <xf numFmtId="166" fontId="13" fillId="7" borderId="11" xfId="0" applyNumberFormat="1" applyFon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16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E106-8047-4397-9627-B4E1B9A16829}">
  <dimension ref="A1:BP61"/>
  <sheetViews>
    <sheetView tabSelected="1" workbookViewId="0">
      <selection activeCell="O18" sqref="O18"/>
    </sheetView>
  </sheetViews>
  <sheetFormatPr defaultColWidth="9.140625" defaultRowHeight="15" x14ac:dyDescent="0.25"/>
  <cols>
    <col min="1" max="1" width="4" style="29" bestFit="1" customWidth="1"/>
    <col min="2" max="2" width="6.28515625" style="3" bestFit="1" customWidth="1"/>
    <col min="3" max="3" width="17.28515625" customWidth="1"/>
    <col min="4" max="4" width="9.85546875" customWidth="1"/>
    <col min="5" max="5" width="10.7109375" customWidth="1"/>
    <col min="6" max="6" width="10.7109375" style="56" customWidth="1"/>
    <col min="7" max="7" width="11.5703125" style="56" customWidth="1"/>
    <col min="8" max="8" width="19" style="57" bestFit="1" customWidth="1"/>
    <col min="9" max="10" width="16.5703125" style="48" bestFit="1" customWidth="1"/>
    <col min="11" max="11" width="16.85546875" style="58" customWidth="1"/>
    <col min="12" max="12" width="15.140625" style="59" customWidth="1"/>
    <col min="13" max="13" width="13.140625" bestFit="1" customWidth="1"/>
    <col min="14" max="14" width="13.85546875" bestFit="1" customWidth="1"/>
    <col min="15" max="15" width="11.5703125" bestFit="1" customWidth="1"/>
    <col min="16" max="16" width="14.85546875" bestFit="1" customWidth="1"/>
    <col min="17" max="17" width="15.28515625" bestFit="1" customWidth="1"/>
    <col min="18" max="18" width="14" bestFit="1" customWidth="1"/>
    <col min="19" max="19" width="12.42578125" bestFit="1" customWidth="1"/>
    <col min="20" max="20" width="21.140625" bestFit="1" customWidth="1"/>
    <col min="21" max="21" width="11" bestFit="1" customWidth="1"/>
    <col min="22" max="22" width="20" bestFit="1" customWidth="1"/>
    <col min="23" max="23" width="15.85546875" bestFit="1" customWidth="1"/>
    <col min="24" max="25" width="11" bestFit="1" customWidth="1"/>
    <col min="26" max="26" width="14" bestFit="1" customWidth="1"/>
    <col min="27" max="27" width="16.7109375" bestFit="1" customWidth="1"/>
    <col min="28" max="28" width="15.28515625" bestFit="1" customWidth="1"/>
    <col min="29" max="29" width="14.28515625" bestFit="1" customWidth="1"/>
    <col min="30" max="30" width="27.7109375" bestFit="1" customWidth="1"/>
    <col min="31" max="31" width="29.28515625" bestFit="1" customWidth="1"/>
    <col min="32" max="32" width="15.85546875" bestFit="1" customWidth="1"/>
    <col min="33" max="33" width="10.140625" bestFit="1" customWidth="1"/>
    <col min="34" max="34" width="13.140625" bestFit="1" customWidth="1"/>
    <col min="35" max="35" width="8.7109375" bestFit="1" customWidth="1"/>
    <col min="36" max="36" width="7.28515625" bestFit="1" customWidth="1"/>
    <col min="37" max="37" width="19.140625" bestFit="1" customWidth="1"/>
    <col min="38" max="38" width="20.7109375" bestFit="1" customWidth="1"/>
    <col min="39" max="39" width="22.85546875" bestFit="1" customWidth="1"/>
    <col min="40" max="40" width="24.42578125" bestFit="1" customWidth="1"/>
    <col min="41" max="41" width="4.28515625" bestFit="1" customWidth="1"/>
    <col min="42" max="42" width="7.28515625" bestFit="1" customWidth="1"/>
    <col min="43" max="43" width="9.5703125" bestFit="1" customWidth="1"/>
    <col min="44" max="44" width="12.5703125" bestFit="1" customWidth="1"/>
    <col min="45" max="45" width="13.140625" bestFit="1" customWidth="1"/>
    <col min="46" max="46" width="16.42578125" bestFit="1" customWidth="1"/>
    <col min="48" max="48" width="12.140625" bestFit="1" customWidth="1"/>
    <col min="49" max="49" width="19.28515625" bestFit="1" customWidth="1"/>
    <col min="50" max="50" width="22.5703125" bestFit="1" customWidth="1"/>
    <col min="51" max="51" width="11.140625" bestFit="1" customWidth="1"/>
    <col min="52" max="52" width="14.42578125" bestFit="1" customWidth="1"/>
    <col min="53" max="53" width="16" bestFit="1" customWidth="1"/>
    <col min="54" max="54" width="19.28515625" bestFit="1" customWidth="1"/>
    <col min="55" max="55" width="14.5703125" bestFit="1" customWidth="1"/>
    <col min="56" max="56" width="17.7109375" bestFit="1" customWidth="1"/>
    <col min="57" max="57" width="19.7109375" bestFit="1" customWidth="1"/>
    <col min="58" max="58" width="21.7109375" bestFit="1" customWidth="1"/>
    <col min="59" max="59" width="12" bestFit="1" customWidth="1"/>
    <col min="60" max="60" width="15.28515625" bestFit="1" customWidth="1"/>
    <col min="61" max="61" width="10.28515625" bestFit="1" customWidth="1"/>
    <col min="62" max="62" width="13.42578125" bestFit="1" customWidth="1"/>
    <col min="63" max="63" width="18.85546875" bestFit="1" customWidth="1"/>
    <col min="64" max="64" width="23.140625" bestFit="1" customWidth="1"/>
    <col min="65" max="65" width="25.7109375" bestFit="1" customWidth="1"/>
    <col min="66" max="66" width="28.85546875" bestFit="1" customWidth="1"/>
    <col min="67" max="67" width="17.140625" bestFit="1" customWidth="1"/>
    <col min="68" max="68" width="19.28515625" bestFit="1" customWidth="1"/>
    <col min="69" max="69" width="12.140625" bestFit="1" customWidth="1"/>
    <col min="70" max="70" width="15.42578125" bestFit="1" customWidth="1"/>
  </cols>
  <sheetData>
    <row r="1" spans="1:68" ht="56.25" customHeight="1" x14ac:dyDescent="0.25">
      <c r="A1" s="1"/>
      <c r="B1" s="1"/>
      <c r="C1" s="2" t="s">
        <v>0</v>
      </c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x14ac:dyDescent="0.25">
      <c r="A2" s="4"/>
      <c r="B2" s="5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9" t="s">
        <v>6</v>
      </c>
      <c r="H2" s="10" t="s">
        <v>7</v>
      </c>
      <c r="I2" s="11" t="s">
        <v>8</v>
      </c>
      <c r="J2"/>
      <c r="K2"/>
      <c r="L2"/>
      <c r="BO2" s="3"/>
      <c r="BP2" s="3"/>
    </row>
    <row r="3" spans="1:68" x14ac:dyDescent="0.25">
      <c r="A3" s="4">
        <v>1</v>
      </c>
      <c r="B3" s="12">
        <v>348</v>
      </c>
      <c r="C3" s="13">
        <v>201</v>
      </c>
      <c r="D3" s="14">
        <v>16.96</v>
      </c>
      <c r="E3" s="15" t="s">
        <v>9</v>
      </c>
      <c r="F3" s="16">
        <v>8.64</v>
      </c>
      <c r="G3" s="13">
        <v>0.4</v>
      </c>
      <c r="H3" s="17">
        <v>45166</v>
      </c>
      <c r="I3" s="18"/>
      <c r="J3" s="19" t="s">
        <v>10</v>
      </c>
      <c r="K3"/>
      <c r="L3"/>
      <c r="BO3" s="3"/>
      <c r="BP3" s="3"/>
    </row>
    <row r="4" spans="1:68" x14ac:dyDescent="0.25">
      <c r="A4" s="4">
        <v>2</v>
      </c>
      <c r="B4" s="12">
        <v>348</v>
      </c>
      <c r="C4" s="13">
        <v>202</v>
      </c>
      <c r="D4" s="14">
        <v>13.56</v>
      </c>
      <c r="E4" s="15" t="s">
        <v>9</v>
      </c>
      <c r="F4" s="16">
        <v>6.2</v>
      </c>
      <c r="G4" s="13">
        <v>0.4</v>
      </c>
      <c r="H4" s="17">
        <v>45166</v>
      </c>
      <c r="I4" s="18"/>
      <c r="J4" s="19" t="s">
        <v>10</v>
      </c>
      <c r="K4"/>
      <c r="L4"/>
      <c r="BO4" s="3"/>
      <c r="BP4" s="3"/>
    </row>
    <row r="5" spans="1:68" x14ac:dyDescent="0.25">
      <c r="A5" s="4">
        <v>3</v>
      </c>
      <c r="B5" s="12">
        <v>348</v>
      </c>
      <c r="C5" s="13">
        <v>203</v>
      </c>
      <c r="D5" s="14">
        <v>3.73</v>
      </c>
      <c r="E5" s="15">
        <v>150</v>
      </c>
      <c r="F5" s="16">
        <v>1.4</v>
      </c>
      <c r="G5" s="13">
        <v>0.4</v>
      </c>
      <c r="H5" s="17">
        <v>45146</v>
      </c>
      <c r="I5" s="18"/>
      <c r="J5" s="19" t="s">
        <v>10</v>
      </c>
      <c r="K5"/>
      <c r="L5"/>
      <c r="BO5" s="3"/>
      <c r="BP5" s="3"/>
    </row>
    <row r="6" spans="1:68" x14ac:dyDescent="0.25">
      <c r="A6" s="4">
        <v>4</v>
      </c>
      <c r="B6" s="12">
        <v>348</v>
      </c>
      <c r="C6" s="20">
        <v>204</v>
      </c>
      <c r="D6" s="14">
        <v>8.59</v>
      </c>
      <c r="E6" s="15" t="s">
        <v>9</v>
      </c>
      <c r="F6" s="16">
        <v>3.95</v>
      </c>
      <c r="G6" s="13">
        <v>0.4</v>
      </c>
      <c r="H6" s="21"/>
      <c r="I6" s="18"/>
      <c r="J6" s="19" t="s">
        <v>10</v>
      </c>
      <c r="K6"/>
      <c r="L6"/>
      <c r="BO6" s="3"/>
      <c r="BP6" s="3"/>
    </row>
    <row r="7" spans="1:68" x14ac:dyDescent="0.25">
      <c r="A7" s="4">
        <v>5</v>
      </c>
      <c r="B7" s="12">
        <v>348</v>
      </c>
      <c r="C7" s="20" t="s">
        <v>11</v>
      </c>
      <c r="D7" s="14">
        <v>9.7200000000000006</v>
      </c>
      <c r="E7" s="15" t="s">
        <v>9</v>
      </c>
      <c r="F7" s="16">
        <v>4.33</v>
      </c>
      <c r="G7" s="13">
        <v>0.4</v>
      </c>
      <c r="H7" s="21"/>
      <c r="I7" s="18"/>
      <c r="J7" s="19" t="s">
        <v>10</v>
      </c>
      <c r="K7"/>
      <c r="L7"/>
      <c r="BO7" s="3"/>
      <c r="BP7" s="3"/>
    </row>
    <row r="8" spans="1:68" x14ac:dyDescent="0.25">
      <c r="A8" s="4">
        <v>6</v>
      </c>
      <c r="B8" s="12">
        <v>348</v>
      </c>
      <c r="C8" s="13">
        <v>205</v>
      </c>
      <c r="D8" s="14">
        <v>5.82</v>
      </c>
      <c r="E8" s="15" t="s">
        <v>9</v>
      </c>
      <c r="F8" s="16">
        <v>2.65</v>
      </c>
      <c r="G8" s="13">
        <v>0.4</v>
      </c>
      <c r="H8" s="21"/>
      <c r="I8" s="18"/>
      <c r="J8" s="19" t="s">
        <v>10</v>
      </c>
      <c r="K8"/>
      <c r="L8"/>
      <c r="BO8" s="3"/>
      <c r="BP8" s="3"/>
    </row>
    <row r="9" spans="1:68" x14ac:dyDescent="0.25">
      <c r="A9" s="4">
        <v>7</v>
      </c>
      <c r="B9" s="12">
        <v>348</v>
      </c>
      <c r="C9" s="13">
        <v>206</v>
      </c>
      <c r="D9" s="14">
        <v>16.3</v>
      </c>
      <c r="E9" s="15" t="s">
        <v>9</v>
      </c>
      <c r="F9" s="16">
        <v>7.6</v>
      </c>
      <c r="G9" s="13">
        <v>0.4</v>
      </c>
      <c r="H9" s="17"/>
      <c r="I9" s="18"/>
      <c r="J9" s="22"/>
      <c r="K9"/>
      <c r="L9"/>
      <c r="BO9" s="3"/>
      <c r="BP9" s="3"/>
    </row>
    <row r="10" spans="1:68" x14ac:dyDescent="0.25">
      <c r="A10" s="4">
        <v>8</v>
      </c>
      <c r="B10" s="12">
        <v>348</v>
      </c>
      <c r="C10" s="13"/>
      <c r="D10" s="14"/>
      <c r="E10" s="15"/>
      <c r="F10" s="16"/>
      <c r="G10" s="13"/>
      <c r="H10" s="17"/>
      <c r="I10" s="18"/>
      <c r="J10" s="22"/>
      <c r="K10"/>
      <c r="L10"/>
      <c r="BO10" s="3"/>
      <c r="BP10" s="3"/>
    </row>
    <row r="11" spans="1:68" x14ac:dyDescent="0.25">
      <c r="A11" s="4">
        <v>9</v>
      </c>
      <c r="B11" s="12">
        <v>348</v>
      </c>
      <c r="C11" s="13">
        <v>208</v>
      </c>
      <c r="D11" s="14">
        <v>19.05</v>
      </c>
      <c r="E11" s="15" t="s">
        <v>9</v>
      </c>
      <c r="F11" s="16">
        <v>8.77</v>
      </c>
      <c r="G11" s="13">
        <v>0.4</v>
      </c>
      <c r="H11" s="17"/>
      <c r="I11" s="23"/>
      <c r="J11" s="22"/>
      <c r="K11"/>
      <c r="L11"/>
      <c r="BO11" s="3"/>
      <c r="BP11" s="3"/>
    </row>
    <row r="12" spans="1:68" x14ac:dyDescent="0.25">
      <c r="A12" s="4">
        <v>10</v>
      </c>
      <c r="B12" s="12">
        <v>348</v>
      </c>
      <c r="C12" s="13">
        <v>209</v>
      </c>
      <c r="D12" s="14">
        <v>2.94</v>
      </c>
      <c r="E12" s="15">
        <v>150</v>
      </c>
      <c r="F12" s="16">
        <v>1.1000000000000001</v>
      </c>
      <c r="G12" s="13">
        <v>0.4</v>
      </c>
      <c r="H12" s="17">
        <v>45146</v>
      </c>
      <c r="I12" s="23"/>
      <c r="J12" s="22"/>
      <c r="K12"/>
      <c r="L12"/>
      <c r="BO12" s="3"/>
      <c r="BP12" s="3"/>
    </row>
    <row r="13" spans="1:68" x14ac:dyDescent="0.25">
      <c r="A13" s="4">
        <v>11</v>
      </c>
      <c r="B13" s="12">
        <v>348</v>
      </c>
      <c r="C13" s="13"/>
      <c r="D13" s="14">
        <v>19.010000000000002</v>
      </c>
      <c r="E13" s="15" t="s">
        <v>9</v>
      </c>
      <c r="F13" s="16">
        <v>8.75</v>
      </c>
      <c r="G13" s="13">
        <v>0.4</v>
      </c>
      <c r="H13" s="17"/>
      <c r="I13" s="23"/>
      <c r="J13" s="22"/>
      <c r="K13"/>
      <c r="L13"/>
      <c r="BO13" s="3"/>
      <c r="BP13" s="3"/>
    </row>
    <row r="14" spans="1:68" x14ac:dyDescent="0.25">
      <c r="A14" s="4">
        <v>12</v>
      </c>
      <c r="B14" s="12">
        <v>348</v>
      </c>
      <c r="C14" s="13"/>
      <c r="D14" s="14"/>
      <c r="E14" s="15"/>
      <c r="F14" s="16"/>
      <c r="G14" s="13"/>
      <c r="H14" s="17"/>
      <c r="I14" s="23"/>
      <c r="J14"/>
      <c r="K14"/>
      <c r="L14"/>
      <c r="BO14" s="3"/>
      <c r="BP14" s="3"/>
    </row>
    <row r="15" spans="1:68" x14ac:dyDescent="0.25">
      <c r="A15" s="4">
        <v>13</v>
      </c>
      <c r="B15" s="12">
        <v>348</v>
      </c>
      <c r="C15" s="13">
        <v>212</v>
      </c>
      <c r="D15" s="14">
        <v>17.5</v>
      </c>
      <c r="E15" s="15" t="s">
        <v>12</v>
      </c>
      <c r="F15" s="16">
        <v>9.1</v>
      </c>
      <c r="G15" s="13">
        <v>0.4</v>
      </c>
      <c r="H15" s="17"/>
      <c r="I15" s="23"/>
      <c r="J15"/>
      <c r="K15"/>
      <c r="L15"/>
      <c r="BO15" s="3"/>
      <c r="BP15" s="3"/>
    </row>
    <row r="16" spans="1:68" x14ac:dyDescent="0.25">
      <c r="A16" s="4">
        <v>14</v>
      </c>
      <c r="B16" s="12">
        <v>348</v>
      </c>
      <c r="C16" s="13">
        <v>213</v>
      </c>
      <c r="D16" s="14">
        <v>16.329999999999998</v>
      </c>
      <c r="E16" s="15" t="s">
        <v>12</v>
      </c>
      <c r="F16" s="16">
        <v>8.35</v>
      </c>
      <c r="G16" s="13">
        <v>0.4</v>
      </c>
      <c r="H16" s="17"/>
      <c r="I16" s="23"/>
      <c r="J16"/>
      <c r="K16"/>
      <c r="L16"/>
      <c r="BO16" s="3"/>
      <c r="BP16" s="3"/>
    </row>
    <row r="17" spans="1:68" x14ac:dyDescent="0.25">
      <c r="A17" s="4">
        <v>15</v>
      </c>
      <c r="B17" s="12">
        <v>348</v>
      </c>
      <c r="C17" s="13"/>
      <c r="D17" s="14"/>
      <c r="E17" s="15"/>
      <c r="F17" s="16"/>
      <c r="G17" s="13"/>
      <c r="H17" s="17"/>
      <c r="I17" s="23"/>
      <c r="J17"/>
      <c r="K17"/>
      <c r="L17"/>
      <c r="BO17" s="3"/>
      <c r="BP17" s="3"/>
    </row>
    <row r="18" spans="1:68" x14ac:dyDescent="0.25">
      <c r="A18" s="4">
        <v>16</v>
      </c>
      <c r="B18" s="12">
        <v>348</v>
      </c>
      <c r="C18" s="13">
        <v>215</v>
      </c>
      <c r="D18" s="14">
        <v>19.670000000000002</v>
      </c>
      <c r="E18" s="15" t="s">
        <v>12</v>
      </c>
      <c r="F18" s="16">
        <v>10.1</v>
      </c>
      <c r="G18" s="13">
        <v>0.4</v>
      </c>
      <c r="H18" s="17"/>
      <c r="I18" s="23"/>
      <c r="J18"/>
      <c r="K18"/>
      <c r="L18"/>
      <c r="BO18" s="3"/>
      <c r="BP18" s="3"/>
    </row>
    <row r="19" spans="1:68" x14ac:dyDescent="0.25">
      <c r="A19" s="4">
        <v>17</v>
      </c>
      <c r="B19" s="12">
        <v>348</v>
      </c>
      <c r="C19" s="13"/>
      <c r="D19" s="14"/>
      <c r="E19" s="15"/>
      <c r="F19" s="16"/>
      <c r="G19" s="13"/>
      <c r="H19" s="17"/>
      <c r="I19" s="23"/>
      <c r="J19"/>
      <c r="K19"/>
      <c r="L19"/>
      <c r="BO19" s="3"/>
      <c r="BP19" s="3"/>
    </row>
    <row r="20" spans="1:68" x14ac:dyDescent="0.25">
      <c r="A20" s="4">
        <v>18</v>
      </c>
      <c r="B20" s="12">
        <v>348</v>
      </c>
      <c r="C20" s="13">
        <v>217</v>
      </c>
      <c r="D20" s="14" t="s">
        <v>13</v>
      </c>
      <c r="E20" s="15"/>
      <c r="F20" s="16"/>
      <c r="G20" s="13">
        <v>0.4</v>
      </c>
      <c r="H20" s="17">
        <v>45163</v>
      </c>
      <c r="I20" s="23"/>
      <c r="J20"/>
      <c r="K20"/>
      <c r="L20"/>
      <c r="BO20" s="3"/>
      <c r="BP20" s="3"/>
    </row>
    <row r="21" spans="1:68" x14ac:dyDescent="0.25">
      <c r="A21" s="4">
        <v>19</v>
      </c>
      <c r="B21" s="12">
        <v>348</v>
      </c>
      <c r="C21" s="13"/>
      <c r="D21" s="14"/>
      <c r="E21" s="15"/>
      <c r="F21" s="16"/>
      <c r="G21" s="13"/>
      <c r="H21" s="17"/>
      <c r="I21" s="23"/>
      <c r="J21"/>
      <c r="K21"/>
      <c r="L21"/>
      <c r="BO21" s="3"/>
      <c r="BP21" s="3"/>
    </row>
    <row r="22" spans="1:68" x14ac:dyDescent="0.25">
      <c r="A22" s="4">
        <v>20</v>
      </c>
      <c r="B22" s="12">
        <v>348</v>
      </c>
      <c r="C22" s="13"/>
      <c r="D22" s="14"/>
      <c r="E22" s="15"/>
      <c r="F22" s="16"/>
      <c r="G22" s="13"/>
      <c r="H22" s="17"/>
      <c r="I22" s="23"/>
      <c r="J22"/>
      <c r="K22"/>
      <c r="L22"/>
      <c r="BO22" s="3"/>
      <c r="BP22" s="3"/>
    </row>
    <row r="23" spans="1:68" x14ac:dyDescent="0.25">
      <c r="A23" s="4">
        <v>21</v>
      </c>
      <c r="B23" s="12">
        <v>348</v>
      </c>
      <c r="C23" s="13">
        <v>220</v>
      </c>
      <c r="D23" s="14">
        <v>25.9</v>
      </c>
      <c r="E23" s="15" t="s">
        <v>9</v>
      </c>
      <c r="F23" s="16">
        <v>12</v>
      </c>
      <c r="G23" s="13">
        <v>0.4</v>
      </c>
      <c r="H23" s="17"/>
      <c r="I23" s="23"/>
      <c r="J23"/>
      <c r="K23"/>
      <c r="L23"/>
      <c r="BO23" s="3"/>
      <c r="BP23" s="3"/>
    </row>
    <row r="24" spans="1:68" x14ac:dyDescent="0.25">
      <c r="A24" s="4">
        <v>22</v>
      </c>
      <c r="B24" s="12">
        <v>348</v>
      </c>
      <c r="C24" s="13">
        <v>221</v>
      </c>
      <c r="D24" s="14">
        <v>15.06</v>
      </c>
      <c r="E24" s="15" t="s">
        <v>9</v>
      </c>
      <c r="F24" s="16">
        <v>5.65</v>
      </c>
      <c r="G24" s="13">
        <v>0.4</v>
      </c>
      <c r="H24" s="17"/>
      <c r="I24" s="23"/>
      <c r="J24"/>
      <c r="K24"/>
      <c r="L24"/>
      <c r="BO24" s="3"/>
      <c r="BP24" s="3"/>
    </row>
    <row r="25" spans="1:68" x14ac:dyDescent="0.25">
      <c r="A25" s="4">
        <v>23</v>
      </c>
      <c r="B25" s="12">
        <v>348</v>
      </c>
      <c r="C25" s="13"/>
      <c r="D25" s="14"/>
      <c r="E25" s="15"/>
      <c r="F25" s="16"/>
      <c r="G25" s="13"/>
      <c r="H25" s="17"/>
      <c r="I25" s="23"/>
      <c r="J25"/>
      <c r="K25"/>
      <c r="L25"/>
      <c r="BO25" s="3"/>
      <c r="BP25" s="3"/>
    </row>
    <row r="26" spans="1:68" x14ac:dyDescent="0.25">
      <c r="A26" s="4">
        <v>24</v>
      </c>
      <c r="B26" s="12">
        <v>348</v>
      </c>
      <c r="C26" s="13">
        <v>223</v>
      </c>
      <c r="D26" s="14">
        <v>26.41</v>
      </c>
      <c r="E26" s="15" t="s">
        <v>12</v>
      </c>
      <c r="F26" s="16">
        <v>13.47</v>
      </c>
      <c r="G26" s="13">
        <v>0.4</v>
      </c>
      <c r="H26" s="24"/>
      <c r="I26" s="23"/>
      <c r="J26"/>
      <c r="K26"/>
      <c r="L26"/>
      <c r="BO26" s="3"/>
      <c r="BP26" s="3"/>
    </row>
    <row r="27" spans="1:68" x14ac:dyDescent="0.25">
      <c r="A27" s="4">
        <v>25</v>
      </c>
      <c r="B27" s="12">
        <v>348</v>
      </c>
      <c r="C27" s="13">
        <v>224</v>
      </c>
      <c r="D27" s="14">
        <v>5.82</v>
      </c>
      <c r="E27" s="15" t="s">
        <v>9</v>
      </c>
      <c r="F27" s="16">
        <v>2.65</v>
      </c>
      <c r="G27" s="13">
        <v>0.4</v>
      </c>
      <c r="H27" s="21"/>
      <c r="I27" s="23"/>
      <c r="J27" s="19" t="s">
        <v>10</v>
      </c>
      <c r="K27"/>
      <c r="L27"/>
      <c r="BO27" s="3"/>
      <c r="BP27" s="3"/>
    </row>
    <row r="28" spans="1:68" x14ac:dyDescent="0.25">
      <c r="A28" s="4">
        <v>26</v>
      </c>
      <c r="B28" s="12">
        <v>348</v>
      </c>
      <c r="C28" s="20">
        <v>225</v>
      </c>
      <c r="D28" s="14">
        <v>9.7200000000000006</v>
      </c>
      <c r="E28" s="15" t="s">
        <v>9</v>
      </c>
      <c r="F28" s="16">
        <v>4.33</v>
      </c>
      <c r="G28" s="13">
        <v>0.4</v>
      </c>
      <c r="H28" s="21"/>
      <c r="I28" s="23"/>
      <c r="J28" s="19" t="s">
        <v>10</v>
      </c>
      <c r="K28"/>
      <c r="L28"/>
      <c r="BO28" s="3"/>
      <c r="BP28" s="3"/>
    </row>
    <row r="29" spans="1:68" x14ac:dyDescent="0.25">
      <c r="A29" s="4">
        <v>27</v>
      </c>
      <c r="B29" s="12">
        <v>348</v>
      </c>
      <c r="C29" s="20" t="s">
        <v>14</v>
      </c>
      <c r="D29" s="14">
        <v>8.59</v>
      </c>
      <c r="E29" s="15" t="s">
        <v>9</v>
      </c>
      <c r="F29" s="16">
        <v>3.95</v>
      </c>
      <c r="G29" s="13">
        <v>0.4</v>
      </c>
      <c r="H29" s="21"/>
      <c r="I29" s="23"/>
      <c r="J29" s="19" t="s">
        <v>10</v>
      </c>
      <c r="K29"/>
      <c r="L29"/>
      <c r="BO29" s="3"/>
      <c r="BP29" s="3"/>
    </row>
    <row r="30" spans="1:68" x14ac:dyDescent="0.25">
      <c r="A30" s="4">
        <v>28</v>
      </c>
      <c r="B30" s="12">
        <v>348</v>
      </c>
      <c r="C30" s="13">
        <v>226</v>
      </c>
      <c r="D30" s="14">
        <v>3.73</v>
      </c>
      <c r="E30" s="15">
        <v>150</v>
      </c>
      <c r="F30" s="16">
        <v>1.4</v>
      </c>
      <c r="G30" s="13">
        <v>0.4</v>
      </c>
      <c r="H30" s="17">
        <v>45146</v>
      </c>
      <c r="I30" s="23"/>
      <c r="J30" s="19" t="s">
        <v>10</v>
      </c>
      <c r="K30"/>
      <c r="L30"/>
      <c r="BO30" s="3"/>
      <c r="BP30" s="3"/>
    </row>
    <row r="31" spans="1:68" x14ac:dyDescent="0.25">
      <c r="A31" s="4">
        <v>29</v>
      </c>
      <c r="B31" s="12">
        <v>348</v>
      </c>
      <c r="C31" s="13">
        <v>227</v>
      </c>
      <c r="D31" s="14">
        <v>13.56</v>
      </c>
      <c r="E31" s="15" t="s">
        <v>9</v>
      </c>
      <c r="F31" s="16">
        <v>6.2</v>
      </c>
      <c r="G31" s="13">
        <v>0.4</v>
      </c>
      <c r="H31" s="21"/>
      <c r="I31" s="23"/>
      <c r="J31" s="19" t="s">
        <v>10</v>
      </c>
      <c r="K31"/>
      <c r="L31"/>
      <c r="BO31" s="3"/>
      <c r="BP31" s="3"/>
    </row>
    <row r="32" spans="1:68" x14ac:dyDescent="0.25">
      <c r="A32" s="4">
        <v>30</v>
      </c>
      <c r="B32" s="12">
        <v>348</v>
      </c>
      <c r="C32" s="13">
        <v>228</v>
      </c>
      <c r="D32" s="14">
        <v>16.96</v>
      </c>
      <c r="E32" s="15" t="s">
        <v>9</v>
      </c>
      <c r="F32" s="16">
        <v>8.64</v>
      </c>
      <c r="G32" s="13">
        <v>0.4</v>
      </c>
      <c r="H32" s="21"/>
      <c r="I32" s="23"/>
      <c r="J32" s="19" t="s">
        <v>10</v>
      </c>
      <c r="K32"/>
      <c r="L32"/>
      <c r="BO32" s="3"/>
      <c r="BP32" s="3"/>
    </row>
    <row r="33" spans="1:68" x14ac:dyDescent="0.25">
      <c r="A33" s="4">
        <v>31</v>
      </c>
      <c r="B33" s="12">
        <v>348</v>
      </c>
      <c r="C33" s="13"/>
      <c r="D33" s="14"/>
      <c r="E33" s="15"/>
      <c r="F33" s="16"/>
      <c r="G33" s="13"/>
      <c r="H33" s="17"/>
      <c r="I33" s="23"/>
      <c r="J33" s="19" t="s">
        <v>10</v>
      </c>
      <c r="K33"/>
      <c r="L33"/>
      <c r="BO33" s="3"/>
      <c r="BP33" s="3"/>
    </row>
    <row r="34" spans="1:68" x14ac:dyDescent="0.25">
      <c r="A34" s="4">
        <v>32</v>
      </c>
      <c r="B34" s="12">
        <v>348</v>
      </c>
      <c r="C34" s="13">
        <v>230</v>
      </c>
      <c r="D34" s="14">
        <v>20.440000000000001</v>
      </c>
      <c r="E34" s="15" t="s">
        <v>9</v>
      </c>
      <c r="F34" s="16">
        <v>8.6999999999999993</v>
      </c>
      <c r="G34" s="13">
        <v>0.4</v>
      </c>
      <c r="H34" s="21"/>
      <c r="I34" s="23"/>
      <c r="J34" s="19" t="s">
        <v>10</v>
      </c>
      <c r="K34"/>
      <c r="L34"/>
      <c r="BO34" s="3"/>
      <c r="BP34" s="3"/>
    </row>
    <row r="35" spans="1:68" x14ac:dyDescent="0.25">
      <c r="A35" s="4">
        <v>33</v>
      </c>
      <c r="B35" s="12">
        <v>348</v>
      </c>
      <c r="C35" s="13"/>
      <c r="D35" s="14"/>
      <c r="E35" s="15"/>
      <c r="F35" s="16"/>
      <c r="G35" s="13"/>
      <c r="H35" s="17"/>
      <c r="I35" s="23"/>
      <c r="J35" s="19" t="s">
        <v>10</v>
      </c>
      <c r="K35"/>
      <c r="L35"/>
      <c r="BO35" s="3"/>
      <c r="BP35" s="3"/>
    </row>
    <row r="36" spans="1:68" x14ac:dyDescent="0.25">
      <c r="A36" s="4">
        <v>34</v>
      </c>
      <c r="B36" s="12">
        <v>348</v>
      </c>
      <c r="C36" s="13">
        <v>232</v>
      </c>
      <c r="D36" s="14">
        <v>20.440000000000001</v>
      </c>
      <c r="E36" s="15" t="s">
        <v>12</v>
      </c>
      <c r="F36" s="16">
        <v>9.5</v>
      </c>
      <c r="G36" s="13">
        <v>0.4</v>
      </c>
      <c r="H36" s="21"/>
      <c r="I36" s="23"/>
      <c r="J36" s="19" t="s">
        <v>10</v>
      </c>
      <c r="K36"/>
      <c r="L36"/>
      <c r="BO36" s="3"/>
      <c r="BP36" s="3"/>
    </row>
    <row r="37" spans="1:68" x14ac:dyDescent="0.25">
      <c r="A37" s="4">
        <v>35</v>
      </c>
      <c r="B37" s="12">
        <v>348</v>
      </c>
      <c r="C37" s="13"/>
      <c r="D37" s="14"/>
      <c r="E37" s="15"/>
      <c r="F37" s="16"/>
      <c r="G37" s="13"/>
      <c r="H37" s="17"/>
      <c r="I37" s="23"/>
      <c r="J37"/>
      <c r="K37"/>
      <c r="L37"/>
      <c r="BO37" s="3"/>
      <c r="BP37" s="3"/>
    </row>
    <row r="38" spans="1:68" x14ac:dyDescent="0.25">
      <c r="A38" s="4">
        <v>36</v>
      </c>
      <c r="B38" s="12">
        <v>348</v>
      </c>
      <c r="C38" s="13"/>
      <c r="D38" s="14"/>
      <c r="E38" s="15"/>
      <c r="F38" s="16"/>
      <c r="G38" s="13"/>
      <c r="H38" s="17"/>
      <c r="I38" s="23"/>
      <c r="J38"/>
      <c r="K38"/>
      <c r="L38"/>
      <c r="BO38" s="3"/>
      <c r="BP38" s="3"/>
    </row>
    <row r="39" spans="1:68" x14ac:dyDescent="0.25">
      <c r="A39" s="4">
        <v>37</v>
      </c>
      <c r="B39" s="12">
        <v>348</v>
      </c>
      <c r="C39" s="13"/>
      <c r="D39" s="14"/>
      <c r="E39" s="15"/>
      <c r="F39" s="16"/>
      <c r="G39" s="13"/>
      <c r="H39" s="17"/>
      <c r="I39" s="23"/>
      <c r="J39"/>
      <c r="K39"/>
      <c r="L39"/>
      <c r="BO39" s="3"/>
      <c r="BP39" s="3"/>
    </row>
    <row r="40" spans="1:68" x14ac:dyDescent="0.25">
      <c r="A40" s="4">
        <v>38</v>
      </c>
      <c r="B40" s="12">
        <v>348</v>
      </c>
      <c r="C40" s="13"/>
      <c r="D40" s="14"/>
      <c r="E40" s="15"/>
      <c r="F40" s="16"/>
      <c r="G40" s="13"/>
      <c r="H40" s="17"/>
      <c r="I40" s="23"/>
      <c r="J40"/>
      <c r="K40"/>
      <c r="L40"/>
      <c r="BO40" s="3"/>
      <c r="BP40" s="3"/>
    </row>
    <row r="41" spans="1:68" x14ac:dyDescent="0.25">
      <c r="A41" s="4">
        <v>39</v>
      </c>
      <c r="B41" s="12">
        <v>348</v>
      </c>
      <c r="C41" s="13"/>
      <c r="D41" s="14"/>
      <c r="E41" s="15"/>
      <c r="F41" s="16"/>
      <c r="G41" s="13"/>
      <c r="H41" s="17"/>
      <c r="I41" s="23"/>
      <c r="J41"/>
      <c r="K41"/>
      <c r="L41"/>
      <c r="BO41" s="3"/>
      <c r="BP41" s="3"/>
    </row>
    <row r="42" spans="1:68" x14ac:dyDescent="0.25">
      <c r="A42" s="4">
        <v>40</v>
      </c>
      <c r="B42" s="12">
        <v>348</v>
      </c>
      <c r="C42" s="13"/>
      <c r="D42" s="14"/>
      <c r="E42" s="15"/>
      <c r="F42" s="16"/>
      <c r="G42" s="13"/>
      <c r="H42" s="17"/>
      <c r="I42" s="23"/>
      <c r="J42"/>
      <c r="K42"/>
      <c r="L42"/>
      <c r="BO42" s="3"/>
      <c r="BP42" s="3"/>
    </row>
    <row r="43" spans="1:68" x14ac:dyDescent="0.25">
      <c r="A43" s="4">
        <v>41</v>
      </c>
      <c r="B43" s="12">
        <v>348</v>
      </c>
      <c r="C43" s="13"/>
      <c r="D43" s="14"/>
      <c r="E43" s="15"/>
      <c r="F43" s="16"/>
      <c r="G43" s="13"/>
      <c r="H43" s="17"/>
      <c r="I43" s="23"/>
      <c r="J43"/>
      <c r="K43"/>
      <c r="L43"/>
      <c r="BO43" s="3"/>
      <c r="BP43" s="3"/>
    </row>
    <row r="44" spans="1:68" ht="15.75" thickBot="1" x14ac:dyDescent="0.3">
      <c r="A44" s="4"/>
      <c r="B44" s="12"/>
      <c r="C44" s="25"/>
      <c r="D44" s="13"/>
      <c r="E44" s="26"/>
      <c r="F44" s="26"/>
      <c r="G44" s="26"/>
      <c r="H44" s="27"/>
      <c r="I44" s="28"/>
      <c r="J4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ht="15.75" thickBot="1" x14ac:dyDescent="0.3">
      <c r="C45" s="30" t="s">
        <v>15</v>
      </c>
      <c r="D45" s="31" t="s">
        <v>16</v>
      </c>
      <c r="E45" s="32" t="s">
        <v>17</v>
      </c>
      <c r="F45" s="33" t="s">
        <v>18</v>
      </c>
      <c r="G45" s="34"/>
      <c r="H45"/>
      <c r="I45" s="35"/>
      <c r="J45"/>
      <c r="K45" s="36"/>
      <c r="L45" s="36"/>
    </row>
    <row r="46" spans="1:68" ht="15.75" thickBot="1" x14ac:dyDescent="0.3">
      <c r="C46" s="30">
        <f>COUNTA(C3:C44)</f>
        <v>24</v>
      </c>
      <c r="D46" s="30">
        <f>COUNTA(D3:D44)</f>
        <v>25</v>
      </c>
      <c r="E46" s="37">
        <f>COUNTA(H3:H44)</f>
        <v>6</v>
      </c>
      <c r="F46" s="37">
        <f>COUNTA(I3:I44)</f>
        <v>0</v>
      </c>
      <c r="G46" s="34"/>
      <c r="H46"/>
      <c r="I46" s="35"/>
      <c r="J46"/>
      <c r="K46" s="36"/>
      <c r="L46" s="36"/>
    </row>
    <row r="47" spans="1:68" x14ac:dyDescent="0.25">
      <c r="C47" s="38"/>
      <c r="D47" s="39"/>
      <c r="E47" s="40"/>
      <c r="F47" s="41"/>
      <c r="G47" s="42"/>
      <c r="H47"/>
      <c r="I47" s="35"/>
      <c r="J47"/>
      <c r="K47" s="36"/>
      <c r="L47" s="36"/>
    </row>
    <row r="48" spans="1:68" x14ac:dyDescent="0.25">
      <c r="C48" s="43"/>
      <c r="D48" s="44"/>
      <c r="E48" s="45"/>
      <c r="F48" s="46"/>
      <c r="G48" s="34"/>
      <c r="H48"/>
      <c r="I48" s="35"/>
      <c r="J48"/>
      <c r="K48" s="36"/>
      <c r="L48" s="36"/>
    </row>
    <row r="49" spans="1:12" x14ac:dyDescent="0.25">
      <c r="C49" s="43" t="s">
        <v>0</v>
      </c>
      <c r="D49" s="44"/>
      <c r="E49" s="45"/>
      <c r="F49" s="46"/>
      <c r="G49" s="34"/>
      <c r="H49" t="s">
        <v>19</v>
      </c>
      <c r="I49" s="47">
        <f>D53/D52</f>
        <v>2.2810636044372591E-2</v>
      </c>
      <c r="K49" s="36"/>
      <c r="L49" s="36"/>
    </row>
    <row r="50" spans="1:12" x14ac:dyDescent="0.25">
      <c r="C50" s="49"/>
      <c r="D50" s="50"/>
      <c r="E50" s="45"/>
      <c r="F50" s="51"/>
      <c r="G50" s="34"/>
      <c r="H50" t="s">
        <v>20</v>
      </c>
      <c r="I50" s="47">
        <f>E46/198</f>
        <v>3.0303030303030304E-2</v>
      </c>
      <c r="J50">
        <f>24/198</f>
        <v>0.12121212121212122</v>
      </c>
      <c r="K50" s="36"/>
      <c r="L50" s="36"/>
    </row>
    <row r="51" spans="1:12" x14ac:dyDescent="0.25">
      <c r="C51" s="43" t="s">
        <v>21</v>
      </c>
      <c r="D51" s="44" t="s">
        <v>22</v>
      </c>
      <c r="E51" s="45"/>
      <c r="F51" s="51"/>
      <c r="G51" s="34"/>
      <c r="H51" t="s">
        <v>23</v>
      </c>
      <c r="I51" s="47">
        <f>F46/3</f>
        <v>0</v>
      </c>
      <c r="J51"/>
      <c r="K51" s="36"/>
      <c r="L51" s="36"/>
    </row>
    <row r="52" spans="1:12" x14ac:dyDescent="0.25">
      <c r="C52" s="43" t="s">
        <v>24</v>
      </c>
      <c r="D52" s="44">
        <v>1793.9</v>
      </c>
      <c r="E52" s="45"/>
      <c r="F52" s="51"/>
      <c r="G52" s="34"/>
      <c r="H52"/>
      <c r="I52" s="35"/>
      <c r="J52"/>
      <c r="K52" s="36"/>
      <c r="L52" s="36"/>
    </row>
    <row r="53" spans="1:12" x14ac:dyDescent="0.25">
      <c r="A53"/>
      <c r="B53"/>
      <c r="C53" s="43" t="s">
        <v>25</v>
      </c>
      <c r="D53" s="44">
        <f>SUMIF(H3:H44, "&gt;0", D3:D44)</f>
        <v>40.919999999999995</v>
      </c>
      <c r="E53" s="45"/>
      <c r="F53" s="51"/>
      <c r="G53" s="34"/>
      <c r="H53"/>
      <c r="I53" s="35"/>
      <c r="J53"/>
      <c r="K53" s="36"/>
      <c r="L53" s="36"/>
    </row>
    <row r="54" spans="1:12" x14ac:dyDescent="0.25">
      <c r="A54"/>
      <c r="B54"/>
      <c r="C54" s="43" t="s">
        <v>26</v>
      </c>
      <c r="D54" s="44">
        <f>SUM(D3:D44)</f>
        <v>335.81</v>
      </c>
      <c r="E54" s="45"/>
      <c r="F54" s="51"/>
      <c r="G54" s="34"/>
      <c r="H54"/>
      <c r="I54" s="35"/>
      <c r="J54"/>
      <c r="K54" s="36"/>
      <c r="L54" s="36"/>
    </row>
    <row r="55" spans="1:12" x14ac:dyDescent="0.25">
      <c r="A55"/>
      <c r="B55"/>
      <c r="C55" s="43"/>
      <c r="D55" s="44"/>
      <c r="E55" s="45"/>
      <c r="F55" s="51"/>
      <c r="G55" s="34"/>
      <c r="H55"/>
      <c r="I55" s="35"/>
      <c r="J55"/>
      <c r="K55" s="36"/>
      <c r="L55" s="36"/>
    </row>
    <row r="56" spans="1:12" x14ac:dyDescent="0.25">
      <c r="A56"/>
      <c r="B56"/>
      <c r="C56" s="43"/>
      <c r="D56" s="44"/>
      <c r="E56" s="45"/>
      <c r="F56" s="51"/>
      <c r="G56" s="34"/>
      <c r="H56"/>
      <c r="I56" s="35"/>
      <c r="J56"/>
      <c r="K56" s="36"/>
      <c r="L56" s="36"/>
    </row>
    <row r="57" spans="1:12" x14ac:dyDescent="0.25">
      <c r="A57"/>
      <c r="B57"/>
      <c r="C57" s="43" t="s">
        <v>27</v>
      </c>
      <c r="D57" s="44"/>
      <c r="E57" s="45"/>
      <c r="F57" s="51"/>
      <c r="G57" s="34"/>
      <c r="H57"/>
      <c r="I57" s="35"/>
      <c r="J57"/>
      <c r="K57" s="36"/>
      <c r="L57" s="36"/>
    </row>
    <row r="58" spans="1:12" x14ac:dyDescent="0.25">
      <c r="A58"/>
      <c r="B58"/>
      <c r="C58" s="43" t="s">
        <v>28</v>
      </c>
      <c r="D58" s="44"/>
      <c r="E58" s="45"/>
      <c r="F58" s="51"/>
      <c r="G58" s="34"/>
      <c r="H58"/>
      <c r="I58" s="35"/>
      <c r="J58"/>
      <c r="K58" s="36"/>
      <c r="L58" s="36"/>
    </row>
    <row r="59" spans="1:12" x14ac:dyDescent="0.25">
      <c r="A59"/>
      <c r="B59"/>
      <c r="C59" s="43" t="s">
        <v>29</v>
      </c>
      <c r="D59" s="44"/>
      <c r="E59" s="45"/>
      <c r="F59" s="51"/>
      <c r="G59" s="34"/>
      <c r="H59"/>
      <c r="I59" s="35"/>
      <c r="J59"/>
      <c r="K59" s="36"/>
      <c r="L59" s="36"/>
    </row>
    <row r="60" spans="1:12" x14ac:dyDescent="0.25">
      <c r="A60"/>
      <c r="B60"/>
      <c r="C60" s="43" t="s">
        <v>30</v>
      </c>
      <c r="D60" s="44"/>
      <c r="E60" s="45"/>
      <c r="F60" s="51"/>
      <c r="G60" s="34"/>
      <c r="H60"/>
      <c r="I60" s="35"/>
      <c r="J60"/>
      <c r="K60" s="36"/>
      <c r="L60" s="36"/>
    </row>
    <row r="61" spans="1:12" ht="15.75" thickBot="1" x14ac:dyDescent="0.3">
      <c r="A61"/>
      <c r="B61"/>
      <c r="C61" s="52"/>
      <c r="D61" s="53"/>
      <c r="E61" s="54"/>
      <c r="F61" s="55"/>
      <c r="G61" s="34"/>
      <c r="H61"/>
      <c r="I61" s="35"/>
      <c r="J61"/>
      <c r="K61" s="36"/>
      <c r="L61" s="36"/>
    </row>
  </sheetData>
  <protectedRanges>
    <protectedRange sqref="C2:D2" name="Range1"/>
    <protectedRange sqref="C3:C43" name="Range1_3"/>
    <protectedRange sqref="E3:E43" name="Range1_1_1_1"/>
    <protectedRange sqref="F3:F43" name="Range1_2_2_1"/>
  </protectedRange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Nassar</dc:creator>
  <cp:lastModifiedBy>DANIEL NASSAR</cp:lastModifiedBy>
  <dcterms:created xsi:type="dcterms:W3CDTF">2023-08-28T23:25:36Z</dcterms:created>
  <dcterms:modified xsi:type="dcterms:W3CDTF">2023-08-28T23:27:27Z</dcterms:modified>
</cp:coreProperties>
</file>