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D84C88A-6DE7-445B-8296-85D11CC275C6}" xr6:coauthVersionLast="47" xr6:coauthVersionMax="47" xr10:uidLastSave="{00000000-0000-0000-0000-000000000000}"/>
  <bookViews>
    <workbookView xWindow="270" yWindow="255" windowWidth="26085" windowHeight="198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1" l="1"/>
  <c r="AD5" i="1"/>
  <c r="AC5" i="1"/>
  <c r="AB5" i="1"/>
  <c r="AA5" i="1"/>
  <c r="Z5" i="1"/>
  <c r="Y5" i="1"/>
  <c r="X5" i="1"/>
  <c r="W5" i="1"/>
  <c r="V5" i="1"/>
  <c r="U5" i="1"/>
  <c r="AE4" i="1"/>
  <c r="AD4" i="1"/>
  <c r="AC4" i="1"/>
  <c r="AB4" i="1"/>
  <c r="AA4" i="1"/>
  <c r="Z4" i="1"/>
  <c r="Y4" i="1"/>
  <c r="X4" i="1"/>
  <c r="W4" i="1"/>
  <c r="V4" i="1"/>
  <c r="U4" i="1"/>
  <c r="AE3" i="1"/>
  <c r="AD3" i="1"/>
  <c r="AC3" i="1"/>
  <c r="AB3" i="1"/>
  <c r="AA3" i="1"/>
  <c r="Z3" i="1"/>
  <c r="Y3" i="1"/>
  <c r="X3" i="1"/>
  <c r="W3" i="1"/>
  <c r="V3" i="1"/>
  <c r="U3" i="1"/>
  <c r="AE2" i="1"/>
  <c r="X2" i="1"/>
  <c r="W2" i="1"/>
  <c r="V2" i="1"/>
  <c r="Y2" i="1"/>
  <c r="Z2" i="1"/>
  <c r="AA2" i="1"/>
  <c r="AB2" i="1"/>
  <c r="AC2" i="1"/>
  <c r="AD2" i="1"/>
  <c r="U2" i="1"/>
  <c r="AI2" i="1" l="1" a="1"/>
  <c r="A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<sst xmlns="http://schemas.openxmlformats.org/spreadsheetml/2006/main" count="31" uniqueCount="14">
  <si>
    <t>H</t>
  </si>
  <si>
    <t>R</t>
  </si>
  <si>
    <t>Red Line Mark Up Drawings</t>
  </si>
  <si>
    <t>As-built drawings to capture any deviation from the IFC drawings.</t>
  </si>
  <si>
    <t>Submit</t>
  </si>
  <si>
    <t>At Completion</t>
  </si>
  <si>
    <t>As-built Drawings</t>
  </si>
  <si>
    <t>Quality Management Plan</t>
  </si>
  <si>
    <t>Tunnel Operation and maintenance report</t>
  </si>
  <si>
    <t>Tunnel Operation and maintenance report to detail the maintenance frequency and maintenance procedures.</t>
  </si>
  <si>
    <t>Tunnel operation and _x000D_
maintenance report</t>
  </si>
  <si>
    <t>Final Handover Package</t>
  </si>
  <si>
    <t>Collation of all QA, as-built drawings,as-built records, installation records, PTT, testing and monitoring documentation. Provision of asset management operation and maintenance report to NZTA, including Producer Statements.</t>
  </si>
  <si>
    <t>As-built drawings, installation record, as built records, PTT,_x000D_
testing results,_x000D_
monitoring_x000D_
documentation,_x000D_
operation and _x000D_
maintenance report,_x000D_
Producer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</si>
</sst>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2" fontId="2" fillId="0" borderId="0" xfId="1" applyNumberFormat="1" applyFont="1" applyAlignment="1">
      <alignment vertical="center"/>
    </xf>
    <xf numFmtId="2" fontId="2" fillId="0" borderId="0" xfId="1" applyNumberFormat="1" applyFont="1" applyAlignment="1">
      <alignment vertical="center" wrapText="1"/>
    </xf>
  </cellXfs>
  <cellStyles count="3">
    <cellStyle name="Normal" xfId="0" builtinId="0"/>
    <cellStyle name="Normal 2" xfId="2" xr:uid="{049A0A55-E5C3-4443-B124-94A46B36D343}"/>
    <cellStyle name="Normal_ITP_160070-101" xfId="1" xr:uid="{E910BA13-730A-49CA-B2A3-3CECCDC1C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I45"/>
  <sheetViews>
    <sheetView tabSelected="1" topLeftCell="A2" workbookViewId="0">
      <selection activeCell="A2" sqref="A2"/>
    </sheetView>
  </sheetViews>
  <sheetFormatPr defaultRowHeight="15" customHeight="1"/>
  <cols>
    <col min="1" max="1" width="3.7109375" customWidth="1"/>
    <col min="2" max="2" width="4.140625" customWidth="1"/>
    <col min="3" max="3" width="4.5703125" customWidth="1"/>
    <col min="4" max="4" width="2.85546875" customWidth="1"/>
    <col min="5" max="5" width="1.85546875" customWidth="1"/>
    <col min="6" max="6" width="3" customWidth="1"/>
    <col min="7" max="7" width="5" customWidth="1"/>
    <col min="8" max="8" width="2.85546875" customWidth="1"/>
    <col min="9" max="9" width="2" customWidth="1"/>
    <col min="10" max="10" width="5.140625" customWidth="1"/>
    <col min="11" max="11" width="4.28515625" customWidth="1"/>
    <col min="12" max="12" width="5.140625" customWidth="1"/>
    <col min="13" max="13" width="2.42578125" customWidth="1"/>
    <col min="14" max="15" width="2.5703125" customWidth="1"/>
    <col min="16" max="16" width="2.42578125" customWidth="1"/>
    <col min="17" max="19" width="5" customWidth="1"/>
    <col min="20" max="20" width="4.140625" customWidth="1"/>
    <col min="21" max="21" width="11.42578125" customWidth="1"/>
    <col min="22" max="22" width="8.28515625" customWidth="1"/>
    <col min="23" max="23" width="10.140625" customWidth="1"/>
    <col min="24" max="24" width="10" customWidth="1"/>
    <col min="25" max="25" width="7.7109375" customWidth="1"/>
    <col min="26" max="26" width="7.42578125" customWidth="1"/>
    <col min="27" max="27" width="11.5703125" customWidth="1"/>
    <col min="28" max="28" width="9.42578125" customWidth="1"/>
    <col min="29" max="29" width="11.28515625" customWidth="1"/>
    <col min="32" max="32" width="1.7109375" customWidth="1"/>
    <col min="33" max="33" width="1.140625" customWidth="1"/>
    <col min="34" max="34" width="1.28515625" customWidth="1"/>
    <col min="35" max="35" width="56.7109375" customWidth="1"/>
  </cols>
  <sheetData>
    <row r="1" spans="1:35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5" ht="15" customHeight="1">
      <c r="A2" s="4">
        <v>5.0999999999999996</v>
      </c>
      <c r="B2" s="4" t="s">
        <v>2</v>
      </c>
      <c r="C2" s="5" t="s">
        <v>3</v>
      </c>
      <c r="D2" s="4"/>
      <c r="E2" s="5"/>
      <c r="F2" s="4"/>
      <c r="G2" s="4" t="s">
        <v>4</v>
      </c>
      <c r="H2" s="5" t="s">
        <v>5</v>
      </c>
      <c r="I2" s="5"/>
      <c r="J2" s="4" t="s">
        <v>0</v>
      </c>
      <c r="K2" s="4" t="s">
        <v>1</v>
      </c>
      <c r="L2" s="4"/>
      <c r="M2" s="4"/>
      <c r="N2" s="4" t="s">
        <v>2</v>
      </c>
      <c r="O2" s="4"/>
      <c r="P2" s="4"/>
      <c r="Q2" s="4"/>
      <c r="R2" s="4"/>
      <c r="S2" s="1"/>
      <c r="U2" t="str">
        <f>A2&amp;" - "&amp;B2</f>
        <v>5.1 - Red Line Mark Up Drawings</v>
      </c>
      <c r="V2" t="str">
        <f>"Description - "&amp;C2</f>
        <v>Description - As-built drawings to capture any deviation from the IFC drawings.</v>
      </c>
      <c r="W2" t="str">
        <f>"Specifications and Standards - "&amp;E2</f>
        <v xml:space="preserve">Specifications and Standards - </v>
      </c>
      <c r="X2" t="str">
        <f>"Method/Description - "&amp;G2</f>
        <v>Method/Description - Submit</v>
      </c>
      <c r="Y2" t="str">
        <f>"Test frequency - "&amp;H2</f>
        <v>Test frequency - At Completion</v>
      </c>
      <c r="Z2" t="str">
        <f>"Conformance Criteria - "&amp;I2</f>
        <v xml:space="preserve">Conformance Criteria - </v>
      </c>
      <c r="AA2" t="str">
        <f>"Constructor - "&amp;J2</f>
        <v>Constructor - H</v>
      </c>
      <c r="AB2" t="str">
        <f>"CPS - "&amp;K2</f>
        <v>CPS - R</v>
      </c>
      <c r="AC2" t="str">
        <f>"Lab - "&amp;L2</f>
        <v xml:space="preserve">Lab - </v>
      </c>
      <c r="AD2" t="str">
        <f>"IOM - "&amp;M2</f>
        <v xml:space="preserve">IOM - </v>
      </c>
      <c r="AE2" t="str">
        <f>"Verifying Records - "&amp;N2</f>
        <v>Verifying Records - Red Line Mark Up Drawings</v>
      </c>
      <c r="AI2" t="str" cm="1">
        <f t="array" ref="AI2:AI45">_xlfn.FILTERXML("&lt;t&gt;&lt;s&gt;"&amp;_xlfn.TEXTJOIN("&lt;/s&gt;&lt;s&gt;",,U2:AE43)&amp;"&lt;/s&gt;&lt;/t&gt;","//s")</f>
        <v>5.1 - Red Line Mark Up Drawings</v>
      </c>
    </row>
    <row r="3" spans="1:35" ht="15" customHeight="1">
      <c r="A3" s="4">
        <v>5.2</v>
      </c>
      <c r="B3" s="5" t="s">
        <v>6</v>
      </c>
      <c r="C3" s="5" t="s">
        <v>3</v>
      </c>
      <c r="D3" s="5"/>
      <c r="E3" s="5" t="s">
        <v>7</v>
      </c>
      <c r="F3" s="4"/>
      <c r="G3" s="5" t="s">
        <v>4</v>
      </c>
      <c r="H3" s="5" t="s">
        <v>5</v>
      </c>
      <c r="I3" s="5"/>
      <c r="J3" s="4" t="s">
        <v>0</v>
      </c>
      <c r="K3" s="4" t="s">
        <v>1</v>
      </c>
      <c r="L3" s="4"/>
      <c r="M3" s="4"/>
      <c r="N3" s="4"/>
      <c r="O3" s="4"/>
      <c r="P3" s="4"/>
      <c r="Q3" s="4"/>
      <c r="R3" s="4"/>
      <c r="S3" s="1"/>
      <c r="U3" t="str">
        <f t="shared" ref="U3:U33" si="0">A3&amp;" - "&amp;B3</f>
        <v>5.2 - As-built Drawings</v>
      </c>
      <c r="V3" t="str">
        <f t="shared" ref="V3:V33" si="1">"Description - "&amp;C3</f>
        <v>Description - As-built drawings to capture any deviation from the IFC drawings.</v>
      </c>
      <c r="W3" t="str">
        <f t="shared" ref="W3:W33" si="2">"Specifications and Standards - "&amp;E3</f>
        <v>Specifications and Standards - Quality Management Plan</v>
      </c>
      <c r="X3" t="str">
        <f t="shared" ref="X3:X33" si="3">"Method/Description - "&amp;G3</f>
        <v>Method/Description - Submit</v>
      </c>
      <c r="Y3" t="str">
        <f t="shared" ref="Y3:Y33" si="4">"Test frequency - "&amp;H3</f>
        <v>Test frequency - At Completion</v>
      </c>
      <c r="Z3" t="str">
        <f t="shared" ref="Z3:Z33" si="5">"Conformance Criteria - "&amp;I3</f>
        <v xml:space="preserve">Conformance Criteria - </v>
      </c>
      <c r="AA3" t="str">
        <f t="shared" ref="AA3:AA33" si="6">"Constructor - "&amp;J3</f>
        <v>Constructor - H</v>
      </c>
      <c r="AB3" t="str">
        <f t="shared" ref="AB3:AB33" si="7">"CPS - "&amp;K3</f>
        <v>CPS - R</v>
      </c>
      <c r="AC3" t="str">
        <f t="shared" ref="AC3:AC33" si="8">"Lab - "&amp;L3</f>
        <v xml:space="preserve">Lab - </v>
      </c>
      <c r="AD3" t="str">
        <f t="shared" ref="AD3:AD33" si="9">"IOM - "&amp;M3</f>
        <v xml:space="preserve">IOM - </v>
      </c>
      <c r="AE3" t="str">
        <f t="shared" ref="AE3:AE33" si="10">"Verifying Records - "&amp;N3</f>
        <v xml:space="preserve">Verifying Records - </v>
      </c>
      <c r="AI3" t="str">
        <v>Description - As-built drawings to capture any deviation from the IFC drawings.</v>
      </c>
    </row>
    <row r="4" spans="1:35" ht="15" customHeight="1">
      <c r="A4" s="4">
        <v>5.3</v>
      </c>
      <c r="B4" s="4" t="s">
        <v>8</v>
      </c>
      <c r="C4" s="4" t="s">
        <v>9</v>
      </c>
      <c r="D4" s="4"/>
      <c r="E4" s="5"/>
      <c r="F4" s="4"/>
      <c r="G4" s="5" t="s">
        <v>4</v>
      </c>
      <c r="H4" s="5" t="s">
        <v>5</v>
      </c>
      <c r="I4" s="5"/>
      <c r="J4" s="4" t="s">
        <v>0</v>
      </c>
      <c r="K4" s="4" t="s">
        <v>1</v>
      </c>
      <c r="L4" s="4"/>
      <c r="M4" s="4" t="s">
        <v>1</v>
      </c>
      <c r="N4" s="5" t="s">
        <v>10</v>
      </c>
      <c r="O4" s="4"/>
      <c r="P4" s="4"/>
      <c r="Q4" s="4"/>
      <c r="R4" s="4"/>
      <c r="S4" s="1"/>
      <c r="U4" t="str">
        <f t="shared" si="0"/>
        <v>5.3 - Tunnel Operation and maintenance report</v>
      </c>
      <c r="V4" t="str">
        <f t="shared" si="1"/>
        <v>Description - Tunnel Operation and maintenance report to detail the maintenance frequency and maintenance procedures.</v>
      </c>
      <c r="W4" t="str">
        <f t="shared" si="2"/>
        <v xml:space="preserve">Specifications and Standards - </v>
      </c>
      <c r="X4" t="str">
        <f t="shared" si="3"/>
        <v>Method/Description - Submit</v>
      </c>
      <c r="Y4" t="str">
        <f t="shared" si="4"/>
        <v>Test frequency - At Completion</v>
      </c>
      <c r="Z4" t="str">
        <f t="shared" si="5"/>
        <v xml:space="preserve">Conformance Criteria - </v>
      </c>
      <c r="AA4" t="str">
        <f t="shared" si="6"/>
        <v>Constructor - H</v>
      </c>
      <c r="AB4" t="str">
        <f t="shared" si="7"/>
        <v>CPS - R</v>
      </c>
      <c r="AC4" t="str">
        <f t="shared" si="8"/>
        <v xml:space="preserve">Lab - </v>
      </c>
      <c r="AD4" t="str">
        <f t="shared" si="9"/>
        <v>IOM - R</v>
      </c>
      <c r="AE4" t="str">
        <f t="shared" si="10"/>
        <v>Verifying Records - Tunnel operation and _x000D_
maintenance report</v>
      </c>
      <c r="AI4" t="str">
        <v>Specifications and Standards -</v>
      </c>
    </row>
    <row r="5" spans="1:35" ht="15" customHeight="1">
      <c r="A5" s="4">
        <v>5.4</v>
      </c>
      <c r="B5" s="4" t="s">
        <v>11</v>
      </c>
      <c r="C5" s="4" t="s">
        <v>12</v>
      </c>
      <c r="D5" s="4"/>
      <c r="E5" s="5" t="s">
        <v>7</v>
      </c>
      <c r="F5" s="4"/>
      <c r="G5" s="4" t="s">
        <v>4</v>
      </c>
      <c r="H5" s="5" t="s">
        <v>5</v>
      </c>
      <c r="I5" s="5"/>
      <c r="J5" s="4" t="s">
        <v>0</v>
      </c>
      <c r="K5" s="4" t="s">
        <v>1</v>
      </c>
      <c r="L5" s="4"/>
      <c r="M5" s="4" t="s">
        <v>1</v>
      </c>
      <c r="N5" s="5" t="s">
        <v>13</v>
      </c>
      <c r="O5" s="4"/>
      <c r="P5" s="4"/>
      <c r="Q5" s="4"/>
      <c r="R5" s="4"/>
      <c r="U5" t="str">
        <f t="shared" si="0"/>
        <v>5.4 - Final Handover Package</v>
      </c>
      <c r="V5" t="str">
        <f t="shared" si="1"/>
        <v>Description - Collation of all QA, as-built drawings,as-built records, installation records, PTT, testing and monitoring documentation. Provision of asset management operation and maintenance report to NZTA, including Producer Statements.</v>
      </c>
      <c r="W5" t="str">
        <f t="shared" si="2"/>
        <v>Specifications and Standards - Quality Management Plan</v>
      </c>
      <c r="X5" t="str">
        <f t="shared" si="3"/>
        <v>Method/Description - Submit</v>
      </c>
      <c r="Y5" t="str">
        <f t="shared" si="4"/>
        <v>Test frequency - At Completion</v>
      </c>
      <c r="Z5" t="str">
        <f t="shared" si="5"/>
        <v xml:space="preserve">Conformance Criteria - </v>
      </c>
      <c r="AA5" t="str">
        <f t="shared" si="6"/>
        <v>Constructor - H</v>
      </c>
      <c r="AB5" t="str">
        <f t="shared" si="7"/>
        <v>CPS - R</v>
      </c>
      <c r="AC5" t="str">
        <f t="shared" si="8"/>
        <v xml:space="preserve">Lab - </v>
      </c>
      <c r="AD5" t="str">
        <f t="shared" si="9"/>
        <v>IOM - R</v>
      </c>
      <c r="AE5" t="str">
        <f t="shared" si="10"/>
        <v>Verifying Records - As-built drawings, installation record, as built records, PTT,_x000D_
testing results,_x000D_
monitoring_x000D_
documentation,_x000D_
operation and _x000D_
maintenance report,_x000D_
Producer Statements</v>
      </c>
      <c r="AI5" t="str">
        <v>Method/Description - Submit</v>
      </c>
    </row>
    <row r="6" spans="1:35" ht="15" customHeight="1">
      <c r="A6" s="4"/>
      <c r="B6" s="4"/>
      <c r="C6" s="4"/>
      <c r="D6" s="4"/>
      <c r="E6" s="5"/>
      <c r="F6" s="4"/>
      <c r="G6" s="4"/>
      <c r="H6" s="4"/>
      <c r="I6" s="5"/>
      <c r="J6" s="4"/>
      <c r="K6" s="4"/>
      <c r="L6" s="4"/>
      <c r="M6" s="4"/>
      <c r="N6" s="4"/>
      <c r="O6" s="4"/>
      <c r="P6" s="4"/>
      <c r="Q6" s="4"/>
      <c r="R6" s="4"/>
      <c r="AI6" t="str">
        <v>Test frequency - At Completion</v>
      </c>
    </row>
    <row r="7" spans="1:35" ht="15" customHeight="1">
      <c r="A7" s="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AI7" t="str">
        <v>Conformance Criteria -</v>
      </c>
    </row>
    <row r="8" spans="1:35" ht="15" customHeight="1">
      <c r="A8" s="4"/>
      <c r="B8" s="4"/>
      <c r="C8" s="5"/>
      <c r="D8" s="4"/>
      <c r="E8" s="5"/>
      <c r="F8" s="4"/>
      <c r="G8" s="4"/>
      <c r="H8" s="4"/>
      <c r="I8" s="5"/>
      <c r="J8" s="4"/>
      <c r="K8" s="4"/>
      <c r="L8" s="4"/>
      <c r="M8" s="4"/>
      <c r="N8" s="4"/>
      <c r="O8" s="4"/>
      <c r="P8" s="4"/>
      <c r="Q8" s="4"/>
      <c r="R8" s="4"/>
      <c r="AI8" t="str">
        <v>Constructor - H</v>
      </c>
    </row>
    <row r="9" spans="1:35" ht="15" customHeight="1">
      <c r="A9" s="4"/>
      <c r="B9" s="4"/>
      <c r="C9" s="5"/>
      <c r="D9" s="4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AI9" t="str">
        <v>CPS - R</v>
      </c>
    </row>
    <row r="10" spans="1:35" ht="15" customHeight="1">
      <c r="A10" s="4"/>
      <c r="B10" s="4"/>
      <c r="C10" s="5"/>
      <c r="D10" s="4"/>
      <c r="E10" s="5"/>
      <c r="F10" s="4"/>
      <c r="G10" s="4"/>
      <c r="H10" s="4"/>
      <c r="I10" s="5"/>
      <c r="J10" s="4"/>
      <c r="K10" s="4"/>
      <c r="L10" s="4"/>
      <c r="M10" s="4"/>
      <c r="N10" s="4"/>
      <c r="O10" s="4"/>
      <c r="P10" s="4"/>
      <c r="Q10" s="4"/>
      <c r="R10" s="4"/>
      <c r="AI10" t="str">
        <v>Lab -</v>
      </c>
    </row>
    <row r="11" spans="1:35" ht="15" customHeight="1">
      <c r="A11" s="4"/>
      <c r="B11" s="5"/>
      <c r="C11" s="5"/>
      <c r="D11" s="4"/>
      <c r="E11" s="5"/>
      <c r="F11" s="4"/>
      <c r="G11" s="4"/>
      <c r="H11" s="4"/>
      <c r="I11" s="5"/>
      <c r="J11" s="4"/>
      <c r="K11" s="4"/>
      <c r="L11" s="4"/>
      <c r="M11" s="4"/>
      <c r="N11" s="4"/>
      <c r="O11" s="4"/>
      <c r="P11" s="4"/>
      <c r="Q11" s="4"/>
      <c r="R11" s="4"/>
      <c r="AI11" t="str">
        <v>IOM -</v>
      </c>
    </row>
    <row r="12" spans="1:35" ht="15" customHeight="1">
      <c r="A12" s="4"/>
      <c r="B12" s="4"/>
      <c r="C12" s="4"/>
      <c r="D12" s="4"/>
      <c r="E12" s="5"/>
      <c r="F12" s="4"/>
      <c r="G12" s="4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AI12" t="str">
        <v>Verifying Records - Red Line Mark Up Drawings</v>
      </c>
    </row>
    <row r="13" spans="1:35" ht="15" customHeight="1">
      <c r="A13" s="4"/>
      <c r="B13" s="4"/>
      <c r="C13" s="5"/>
      <c r="D13" s="4"/>
      <c r="E13" s="5"/>
      <c r="F13" s="4"/>
      <c r="G13" s="5"/>
      <c r="H13" s="4"/>
      <c r="I13" s="5"/>
      <c r="J13" s="4"/>
      <c r="K13" s="4"/>
      <c r="L13" s="4"/>
      <c r="M13" s="4"/>
      <c r="N13" s="4"/>
      <c r="O13" s="4"/>
      <c r="P13" s="4"/>
      <c r="Q13" s="4"/>
      <c r="R13" s="4"/>
      <c r="AI13" t="str">
        <v>5.2 - As-built Drawings</v>
      </c>
    </row>
    <row r="14" spans="1:35" ht="15" customHeight="1">
      <c r="A14" s="4"/>
      <c r="B14" s="4"/>
      <c r="C14" s="4"/>
      <c r="D14" s="4"/>
      <c r="E14" s="5"/>
      <c r="F14" s="4"/>
      <c r="G14" s="4"/>
      <c r="H14" s="4"/>
      <c r="I14" s="5"/>
      <c r="J14" s="4"/>
      <c r="K14" s="4"/>
      <c r="L14" s="4"/>
      <c r="M14" s="4"/>
      <c r="N14" s="5"/>
      <c r="O14" s="4"/>
      <c r="P14" s="4"/>
      <c r="Q14" s="4"/>
      <c r="R14" s="4"/>
      <c r="AI14" t="str">
        <v>Description - As-built drawings to capture any deviation from the IFC drawings.</v>
      </c>
    </row>
    <row r="15" spans="1:35" ht="15" customHeight="1">
      <c r="A15" s="4"/>
      <c r="B15" s="4"/>
      <c r="C15" s="5"/>
      <c r="D15" s="4"/>
      <c r="E15" s="5"/>
      <c r="F15" s="4"/>
      <c r="G15" s="4"/>
      <c r="H15" s="4"/>
      <c r="I15" s="5"/>
      <c r="J15" s="4"/>
      <c r="K15" s="4"/>
      <c r="L15" s="4"/>
      <c r="M15" s="4"/>
      <c r="N15" s="5"/>
      <c r="O15" s="4"/>
      <c r="P15" s="4"/>
      <c r="Q15" s="4"/>
      <c r="R15" s="4"/>
      <c r="AI15" t="str">
        <v>Specifications and Standards - Quality Management Plan</v>
      </c>
    </row>
    <row r="16" spans="1:35" ht="15" customHeight="1">
      <c r="A16" s="4"/>
      <c r="B16" s="4"/>
      <c r="C16" s="4"/>
      <c r="D16" s="4"/>
      <c r="E16" s="5"/>
      <c r="F16" s="4"/>
      <c r="G16" s="4"/>
      <c r="H16" s="4"/>
      <c r="I16" s="5"/>
      <c r="J16" s="4"/>
      <c r="K16" s="4"/>
      <c r="L16" s="4"/>
      <c r="M16" s="4"/>
      <c r="N16" s="4"/>
      <c r="O16" s="4"/>
      <c r="P16" s="4"/>
      <c r="Q16" s="4"/>
      <c r="R16" s="4"/>
      <c r="AI16" t="str">
        <v>Method/Description - Submit</v>
      </c>
    </row>
    <row r="17" spans="1:35" ht="15" customHeight="1">
      <c r="A17" s="4"/>
      <c r="B17" s="4"/>
      <c r="C17" s="5"/>
      <c r="D17" s="4"/>
      <c r="E17" s="5"/>
      <c r="F17" s="4"/>
      <c r="G17" s="4"/>
      <c r="H17" s="5"/>
      <c r="I17" s="5"/>
      <c r="J17" s="4"/>
      <c r="K17" s="4"/>
      <c r="L17" s="4"/>
      <c r="M17" s="4"/>
      <c r="N17" s="4"/>
      <c r="O17" s="4"/>
      <c r="P17" s="4"/>
      <c r="Q17" s="4"/>
      <c r="R17" s="4"/>
      <c r="AI17" t="str">
        <v>Test frequency - At Completion</v>
      </c>
    </row>
    <row r="18" spans="1:35" ht="15" customHeight="1">
      <c r="A18" s="4"/>
      <c r="B18" s="4"/>
      <c r="C18" s="5"/>
      <c r="D18" s="4"/>
      <c r="E18" s="5"/>
      <c r="F18" s="4"/>
      <c r="G18" s="5"/>
      <c r="H18" s="4"/>
      <c r="I18" s="5"/>
      <c r="J18" s="4"/>
      <c r="K18" s="4"/>
      <c r="L18" s="4"/>
      <c r="M18" s="4"/>
      <c r="N18" s="5"/>
      <c r="O18" s="4"/>
      <c r="P18" s="4"/>
      <c r="Q18" s="4"/>
      <c r="R18" s="4"/>
      <c r="AI18" t="str">
        <v>Conformance Criteria -</v>
      </c>
    </row>
    <row r="19" spans="1:35" ht="15" customHeight="1">
      <c r="A19" s="4"/>
      <c r="B19" s="4"/>
      <c r="C19" s="4"/>
      <c r="D19" s="4"/>
      <c r="E19" s="5"/>
      <c r="F19" s="4"/>
      <c r="G19" s="4"/>
      <c r="H19" s="4"/>
      <c r="I19" s="5"/>
      <c r="J19" s="4"/>
      <c r="K19" s="4"/>
      <c r="L19" s="4"/>
      <c r="M19" s="4"/>
      <c r="N19" s="4"/>
      <c r="O19" s="4"/>
      <c r="P19" s="4"/>
      <c r="Q19" s="4"/>
      <c r="R19" s="4"/>
      <c r="AI19" t="str">
        <v>Constructor - H</v>
      </c>
    </row>
    <row r="20" spans="1:35" ht="15" customHeight="1">
      <c r="A20" s="4"/>
      <c r="B20" s="4"/>
      <c r="C20" s="5"/>
      <c r="D20" s="4"/>
      <c r="E20" s="5"/>
      <c r="F20" s="4"/>
      <c r="G20" s="4"/>
      <c r="H20" s="4"/>
      <c r="I20" s="5"/>
      <c r="J20" s="4"/>
      <c r="K20" s="4"/>
      <c r="L20" s="4"/>
      <c r="M20" s="4"/>
      <c r="N20" s="5"/>
      <c r="O20" s="4"/>
      <c r="P20" s="4"/>
      <c r="Q20" s="4"/>
      <c r="R20" s="4"/>
      <c r="AI20" t="str">
        <v>CPS - R</v>
      </c>
    </row>
    <row r="21" spans="1:35" ht="15" customHeight="1">
      <c r="A21" s="4"/>
      <c r="B21" s="4"/>
      <c r="C21" s="4"/>
      <c r="D21" s="4"/>
      <c r="E21" s="5"/>
      <c r="F21" s="4"/>
      <c r="G21" s="4"/>
      <c r="H21" s="4"/>
      <c r="I21" s="5"/>
      <c r="J21" s="4"/>
      <c r="K21" s="4"/>
      <c r="L21" s="4"/>
      <c r="M21" s="4"/>
      <c r="N21" s="4"/>
      <c r="O21" s="4"/>
      <c r="P21" s="4"/>
      <c r="Q21" s="4"/>
      <c r="R21" s="4"/>
      <c r="AI21" t="str">
        <v>Lab -</v>
      </c>
    </row>
    <row r="22" spans="1:35" ht="15" customHeight="1">
      <c r="A22" s="4"/>
      <c r="B22" s="4"/>
      <c r="C22" s="5"/>
      <c r="D22" s="4"/>
      <c r="E22" s="4"/>
      <c r="F22" s="4"/>
      <c r="G22" s="4"/>
      <c r="H22" s="4"/>
      <c r="I22" s="5"/>
      <c r="J22" s="4"/>
      <c r="K22" s="4"/>
      <c r="L22" s="4"/>
      <c r="M22" s="4"/>
      <c r="N22" s="5"/>
      <c r="O22" s="4"/>
      <c r="P22" s="4"/>
      <c r="Q22" s="4"/>
      <c r="R22" s="4"/>
      <c r="AI22" t="str">
        <v>IOM -</v>
      </c>
    </row>
    <row r="23" spans="1:35" ht="15" customHeight="1">
      <c r="A23" s="4"/>
      <c r="B23" s="4"/>
      <c r="C23" s="4"/>
      <c r="D23" s="4"/>
      <c r="E23" s="4"/>
      <c r="F23" s="4"/>
      <c r="G23" s="5"/>
      <c r="H23" s="4"/>
      <c r="I23" s="5"/>
      <c r="J23" s="4"/>
      <c r="K23" s="4"/>
      <c r="L23" s="4"/>
      <c r="M23" s="4"/>
      <c r="N23" s="4"/>
      <c r="O23" s="4"/>
      <c r="P23" s="4"/>
      <c r="Q23" s="4"/>
      <c r="R23" s="4"/>
      <c r="AI23" t="str">
        <v>Verifying Records -</v>
      </c>
    </row>
    <row r="24" spans="1:35" ht="15" customHeight="1">
      <c r="A24" s="4"/>
      <c r="B24" s="4"/>
      <c r="C24" s="4"/>
      <c r="D24" s="4"/>
      <c r="E24" s="5"/>
      <c r="F24" s="4"/>
      <c r="G24" s="5"/>
      <c r="H24" s="4"/>
      <c r="I24" s="5"/>
      <c r="J24" s="4"/>
      <c r="K24" s="4"/>
      <c r="L24" s="4"/>
      <c r="M24" s="4"/>
      <c r="N24" s="4"/>
      <c r="O24" s="4"/>
      <c r="P24" s="4"/>
      <c r="Q24" s="4"/>
      <c r="R24" s="4"/>
      <c r="AI24" t="str">
        <v>5.3 - Tunnel Operation and maintenance report</v>
      </c>
    </row>
    <row r="25" spans="1:35" ht="15" customHeight="1">
      <c r="A25" s="4"/>
      <c r="B25" s="4"/>
      <c r="C25" s="4"/>
      <c r="D25" s="4"/>
      <c r="E25" s="5"/>
      <c r="F25" s="4"/>
      <c r="G25" s="5"/>
      <c r="H25" s="5"/>
      <c r="I25" s="5"/>
      <c r="J25" s="4"/>
      <c r="K25" s="4"/>
      <c r="L25" s="4"/>
      <c r="M25" s="4"/>
      <c r="N25" s="4"/>
      <c r="O25" s="4"/>
      <c r="P25" s="4"/>
      <c r="Q25" s="4"/>
      <c r="R25" s="4"/>
      <c r="AI25" t="str">
        <v>Description - Tunnel Operation and maintenance report to detail the maintenance frequency and maintenance procedures.</v>
      </c>
    </row>
    <row r="26" spans="1:35" ht="15" customHeight="1">
      <c r="A26" s="4"/>
      <c r="B26" s="4"/>
      <c r="C26" s="5"/>
      <c r="D26" s="4"/>
      <c r="E26" s="5"/>
      <c r="F26" s="4"/>
      <c r="G26" s="4"/>
      <c r="H26" s="4"/>
      <c r="I26" s="5"/>
      <c r="J26" s="4"/>
      <c r="K26" s="4"/>
      <c r="L26" s="4"/>
      <c r="M26" s="4"/>
      <c r="N26" s="5"/>
      <c r="O26" s="4"/>
      <c r="P26" s="4"/>
      <c r="Q26" s="4"/>
      <c r="R26" s="4"/>
      <c r="AI26" t="str">
        <v>Specifications and Standards -</v>
      </c>
    </row>
    <row r="27" spans="1:35" ht="15" customHeight="1">
      <c r="A27" s="4"/>
      <c r="B27" s="4"/>
      <c r="C27" s="4"/>
      <c r="D27" s="4"/>
      <c r="E27" s="5"/>
      <c r="F27" s="4"/>
      <c r="G27" s="4"/>
      <c r="H27" s="4"/>
      <c r="I27" s="5"/>
      <c r="J27" s="4"/>
      <c r="K27" s="4"/>
      <c r="L27" s="4"/>
      <c r="M27" s="4"/>
      <c r="N27" s="5"/>
      <c r="O27" s="4"/>
      <c r="P27" s="4"/>
      <c r="Q27" s="4"/>
      <c r="R27" s="4"/>
      <c r="AI27" t="str">
        <v>Method/Description - Submit</v>
      </c>
    </row>
    <row r="28" spans="1:35" ht="15" customHeight="1">
      <c r="A28" s="4"/>
      <c r="B28" s="4"/>
      <c r="C28" s="4"/>
      <c r="D28" s="4"/>
      <c r="E28" s="4"/>
      <c r="F28" s="4"/>
      <c r="G28" s="4"/>
      <c r="H28" s="4"/>
      <c r="I28" s="5"/>
      <c r="J28" s="4"/>
      <c r="K28" s="4"/>
      <c r="L28" s="4"/>
      <c r="M28" s="4"/>
      <c r="N28" s="4"/>
      <c r="O28" s="4"/>
      <c r="P28" s="4"/>
      <c r="Q28" s="4"/>
      <c r="R28" s="4"/>
      <c r="AI28" t="str">
        <v>Test frequency - At Completion</v>
      </c>
    </row>
    <row r="29" spans="1:35" ht="15" customHeight="1">
      <c r="A29" s="4"/>
      <c r="B29" s="4"/>
      <c r="C29" s="5"/>
      <c r="D29" s="4"/>
      <c r="E29" s="5"/>
      <c r="F29" s="4"/>
      <c r="G29" s="4"/>
      <c r="H29" s="5"/>
      <c r="I29" s="5"/>
      <c r="J29" s="4"/>
      <c r="K29" s="4"/>
      <c r="L29" s="4"/>
      <c r="M29" s="4"/>
      <c r="N29" s="4"/>
      <c r="O29" s="4"/>
      <c r="P29" s="4"/>
      <c r="Q29" s="4"/>
      <c r="R29" s="4"/>
      <c r="AI29" t="str">
        <v>Conformance Criteria -</v>
      </c>
    </row>
    <row r="30" spans="1:35" ht="15" customHeight="1">
      <c r="A30" s="4"/>
      <c r="B30" s="4"/>
      <c r="C30" s="4"/>
      <c r="D30" s="4"/>
      <c r="E30" s="4"/>
      <c r="F30" s="4"/>
      <c r="G30" s="4"/>
      <c r="H30" s="4"/>
      <c r="I30" s="5"/>
      <c r="J30" s="4"/>
      <c r="K30" s="4"/>
      <c r="L30" s="4"/>
      <c r="M30" s="4"/>
      <c r="N30" s="4"/>
      <c r="O30" s="4"/>
      <c r="P30" s="4"/>
      <c r="Q30" s="4"/>
      <c r="R30" s="4"/>
      <c r="AI30" t="str">
        <v>Constructor - H</v>
      </c>
    </row>
    <row r="31" spans="1:35" ht="15" customHeight="1">
      <c r="A31" s="4"/>
      <c r="B31" s="4"/>
      <c r="C31" s="4"/>
      <c r="D31" s="4"/>
      <c r="E31" s="4"/>
      <c r="F31" s="4"/>
      <c r="G31" s="4"/>
      <c r="H31" s="4"/>
      <c r="I31" s="5"/>
      <c r="J31" s="4"/>
      <c r="K31" s="4"/>
      <c r="L31" s="4"/>
      <c r="M31" s="4"/>
      <c r="N31" s="4"/>
      <c r="O31" s="4"/>
      <c r="P31" s="4"/>
      <c r="Q31" s="4"/>
      <c r="R31" s="4"/>
      <c r="AI31" t="str">
        <v>CPS - R</v>
      </c>
    </row>
    <row r="32" spans="1:35" ht="15" customHeight="1">
      <c r="A32" s="4"/>
      <c r="B32" s="4"/>
      <c r="C32" s="4"/>
      <c r="D32" s="4"/>
      <c r="E32" s="5"/>
      <c r="F32" s="4"/>
      <c r="G32" s="4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AI32" t="str">
        <v>Lab -</v>
      </c>
    </row>
    <row r="33" spans="1:35" ht="15" customHeight="1">
      <c r="A33" s="4"/>
      <c r="B33" s="4"/>
      <c r="C33" s="4"/>
      <c r="D33" s="4"/>
      <c r="E33" s="5"/>
      <c r="F33" s="4"/>
      <c r="G33" s="4"/>
      <c r="H33" s="5"/>
      <c r="I33" s="5"/>
      <c r="J33" s="4"/>
      <c r="K33" s="4"/>
      <c r="L33" s="4"/>
      <c r="M33" s="4"/>
      <c r="N33" s="4"/>
      <c r="O33" s="4"/>
      <c r="P33" s="4"/>
      <c r="Q33" s="4"/>
      <c r="R33" s="4"/>
      <c r="AI33" t="str">
        <v>IOM - R</v>
      </c>
    </row>
    <row r="34" spans="1:35" ht="15" customHeight="1">
      <c r="A34" s="4"/>
      <c r="B34" s="4"/>
      <c r="C34" s="4"/>
      <c r="D34" s="4"/>
      <c r="E34" s="4"/>
      <c r="F34" s="4"/>
      <c r="G34" s="4"/>
      <c r="H34" s="4"/>
      <c r="I34" s="5"/>
      <c r="J34" s="4"/>
      <c r="K34" s="4"/>
      <c r="L34" s="4"/>
      <c r="M34" s="4"/>
      <c r="N34" s="4"/>
      <c r="O34" s="4"/>
      <c r="P34" s="4"/>
      <c r="Q34" s="4"/>
      <c r="R34" s="4"/>
      <c r="AI34" t="str">
        <v>Verifying Records - Tunnel operation and 
maintenance report</v>
      </c>
    </row>
    <row r="35" spans="1:35" ht="15" customHeight="1">
      <c r="I35" s="1"/>
      <c r="AI35" t="str">
        <v>5.4 - Final Handover Package</v>
      </c>
    </row>
    <row r="36" spans="1:35" ht="15" customHeight="1">
      <c r="E36" s="1"/>
      <c r="AI36" t="str">
        <v>Description - Collation of all QA, as-built drawings,as-built records, installation records, PTT, testing and monitoring documentation. Provision of asset management operation and maintenance report to NZTA, including Producer Statements.</v>
      </c>
    </row>
    <row r="37" spans="1:35" ht="15" customHeight="1">
      <c r="E37" s="1"/>
      <c r="I37" s="1"/>
      <c r="AI37" t="str">
        <v>Specifications and Standards - Quality Management Plan</v>
      </c>
    </row>
    <row r="38" spans="1:35" ht="15" customHeight="1">
      <c r="C38" s="1"/>
      <c r="I38" s="1"/>
      <c r="AI38" t="str">
        <v>Method/Description - Submit</v>
      </c>
    </row>
    <row r="39" spans="1:35" ht="15" customHeight="1">
      <c r="H39" s="1"/>
      <c r="AI39" t="str">
        <v>Test frequency - At Completion</v>
      </c>
    </row>
    <row r="40" spans="1:35" ht="15" customHeight="1">
      <c r="H40" s="1"/>
      <c r="AI40" t="str">
        <v>Conformance Criteria -</v>
      </c>
    </row>
    <row r="41" spans="1:35" ht="15" customHeight="1">
      <c r="E41" s="1"/>
      <c r="AI41" t="str">
        <v>Constructor - H</v>
      </c>
    </row>
    <row r="42" spans="1:35" ht="15" customHeight="1">
      <c r="I42" s="1"/>
      <c r="AI42" t="str">
        <v>CPS - R</v>
      </c>
    </row>
    <row r="43" spans="1:35" ht="15" customHeight="1">
      <c r="AI43" t="str">
        <v>Lab -</v>
      </c>
    </row>
    <row r="44" spans="1:35" ht="15" customHeight="1">
      <c r="AI44" t="str">
        <v>IOM - R</v>
      </c>
    </row>
    <row r="45" spans="1:35" ht="15" customHeight="1">
      <c r="AI45" t="str">
        <v>Verifying Records - As-built drawings, installation record, as built records, PTT,
testing results,
monitoring
documentation,
operation and 
maintenance report,
Producer Statements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2025-07-03T02:49:27Z</dcterms:modified>
</cp:coreProperties>
</file>