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166925"/>
  <mc:AlternateContent xmlns:mc="http://schemas.openxmlformats.org/markup-compatibility/2006">
    <mc:Choice Requires="x15">
      <x15ac:absPath xmlns:x15ac="http://schemas.microsoft.com/office/spreadsheetml/2010/11/ac" url="C:\Users\William\Desktop\CONQA\_Git\CONQA\"/>
    </mc:Choice>
  </mc:AlternateContent>
  <xr:revisionPtr revIDLastSave="0" documentId="13_ncr:1_{A61A3CE3-2C3F-4756-BF5D-24E849ED9B0D}" xr6:coauthVersionLast="47" xr6:coauthVersionMax="47" xr10:uidLastSave="{00000000-0000-0000-0000-000000000000}"/>
  <bookViews>
    <workbookView xWindow="375" yWindow="450" windowWidth="27090" windowHeight="17865" xr2:uid="{9D717462-EC9A-4D8E-92EA-87391A4D97B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I2" i="1" l="1" a="1"/>
  <c r="AI2" i="1" s="1"/>
  <c r="AE42" i="1"/>
  <c r="AD42" i="1"/>
  <c r="AC42" i="1"/>
  <c r="AB42" i="1"/>
  <c r="AA42" i="1"/>
  <c r="Z42" i="1"/>
  <c r="Y42" i="1"/>
  <c r="X42" i="1"/>
  <c r="V42" i="1"/>
  <c r="U42" i="1"/>
  <c r="AE41" i="1"/>
  <c r="AD41" i="1"/>
  <c r="AC41" i="1"/>
  <c r="AB41" i="1"/>
  <c r="AA41" i="1"/>
  <c r="Z41" i="1"/>
  <c r="Y41" i="1"/>
  <c r="X41" i="1"/>
  <c r="V41" i="1"/>
  <c r="U41" i="1"/>
  <c r="AE40" i="1"/>
  <c r="AD40" i="1"/>
  <c r="AC40" i="1"/>
  <c r="AB40" i="1"/>
  <c r="AA40" i="1"/>
  <c r="Z40" i="1"/>
  <c r="Y40" i="1"/>
  <c r="X40" i="1"/>
  <c r="V40" i="1"/>
  <c r="U40" i="1"/>
  <c r="AE39" i="1"/>
  <c r="AD39" i="1"/>
  <c r="AC39" i="1"/>
  <c r="AB39" i="1"/>
  <c r="AA39" i="1"/>
  <c r="Z39" i="1"/>
  <c r="Y39" i="1"/>
  <c r="X39" i="1"/>
  <c r="V39" i="1"/>
  <c r="U39" i="1"/>
  <c r="AE38" i="1"/>
  <c r="AD38" i="1"/>
  <c r="AC38" i="1"/>
  <c r="AB38" i="1"/>
  <c r="AA38" i="1"/>
  <c r="Z38" i="1"/>
  <c r="Y38" i="1"/>
  <c r="X38" i="1"/>
  <c r="V38" i="1"/>
  <c r="U38" i="1"/>
  <c r="AE37" i="1"/>
  <c r="AD37" i="1"/>
  <c r="AC37" i="1"/>
  <c r="AB37" i="1"/>
  <c r="AA37" i="1"/>
  <c r="Z37" i="1"/>
  <c r="Y37" i="1"/>
  <c r="X37" i="1"/>
  <c r="V37" i="1"/>
  <c r="U37" i="1"/>
  <c r="AE36" i="1"/>
  <c r="AD36" i="1"/>
  <c r="AC36" i="1"/>
  <c r="AB36" i="1"/>
  <c r="AA36" i="1"/>
  <c r="Z36" i="1"/>
  <c r="Y36" i="1"/>
  <c r="X36" i="1"/>
  <c r="V36" i="1"/>
  <c r="U36" i="1"/>
  <c r="AE35" i="1"/>
  <c r="AD35" i="1"/>
  <c r="AC35" i="1"/>
  <c r="AB35" i="1"/>
  <c r="AA35" i="1"/>
  <c r="Z35" i="1"/>
  <c r="Y35" i="1"/>
  <c r="X35" i="1"/>
  <c r="V35" i="1"/>
  <c r="U35" i="1"/>
  <c r="AE34" i="1"/>
  <c r="AD34" i="1"/>
  <c r="AC34" i="1"/>
  <c r="AB34" i="1"/>
  <c r="AA34" i="1"/>
  <c r="Z34" i="1"/>
  <c r="Y34" i="1"/>
  <c r="X34" i="1"/>
  <c r="V34" i="1"/>
  <c r="U34" i="1"/>
  <c r="AE33" i="1"/>
  <c r="AD33" i="1"/>
  <c r="AC33" i="1"/>
  <c r="AB33" i="1"/>
  <c r="AA33" i="1"/>
  <c r="Z33" i="1"/>
  <c r="Y33" i="1"/>
  <c r="X33" i="1"/>
  <c r="V33" i="1"/>
  <c r="U33" i="1"/>
  <c r="AE32" i="1"/>
  <c r="AD32" i="1"/>
  <c r="AC32" i="1"/>
  <c r="AB32" i="1"/>
  <c r="AA32" i="1"/>
  <c r="Z32" i="1"/>
  <c r="Y32" i="1"/>
  <c r="X32" i="1"/>
  <c r="V32" i="1"/>
  <c r="U32" i="1"/>
  <c r="AE31" i="1"/>
  <c r="AD31" i="1"/>
  <c r="AC31" i="1"/>
  <c r="AB31" i="1"/>
  <c r="AA31" i="1"/>
  <c r="Z31" i="1"/>
  <c r="Y31" i="1"/>
  <c r="X31" i="1"/>
  <c r="V31" i="1"/>
  <c r="U31" i="1"/>
  <c r="AE30" i="1"/>
  <c r="AD30" i="1"/>
  <c r="AC30" i="1"/>
  <c r="AB30" i="1"/>
  <c r="AA30" i="1"/>
  <c r="Z30" i="1"/>
  <c r="Y30" i="1"/>
  <c r="X30" i="1"/>
  <c r="V30" i="1"/>
  <c r="U30" i="1"/>
  <c r="AE29" i="1"/>
  <c r="AD29" i="1"/>
  <c r="AC29" i="1"/>
  <c r="AB29" i="1"/>
  <c r="AA29" i="1"/>
  <c r="Z29" i="1"/>
  <c r="Y29" i="1"/>
  <c r="X29" i="1"/>
  <c r="V29" i="1"/>
  <c r="U29" i="1"/>
  <c r="AE28" i="1"/>
  <c r="AD28" i="1"/>
  <c r="AC28" i="1"/>
  <c r="AB28" i="1"/>
  <c r="AA28" i="1"/>
  <c r="Z28" i="1"/>
  <c r="Y28" i="1"/>
  <c r="X28" i="1"/>
  <c r="V28" i="1"/>
  <c r="U28" i="1"/>
  <c r="AE27" i="1"/>
  <c r="AD27" i="1"/>
  <c r="AC27" i="1"/>
  <c r="AB27" i="1"/>
  <c r="AA27" i="1"/>
  <c r="Z27" i="1"/>
  <c r="Y27" i="1"/>
  <c r="X27" i="1"/>
  <c r="V27" i="1"/>
  <c r="U27" i="1"/>
  <c r="AE26" i="1"/>
  <c r="AD26" i="1"/>
  <c r="AC26" i="1"/>
  <c r="AB26" i="1"/>
  <c r="AA26" i="1"/>
  <c r="Z26" i="1"/>
  <c r="Y26" i="1"/>
  <c r="X26" i="1"/>
  <c r="V26" i="1"/>
  <c r="U26" i="1"/>
  <c r="AE25" i="1"/>
  <c r="AD25" i="1"/>
  <c r="AC25" i="1"/>
  <c r="AB25" i="1"/>
  <c r="AA25" i="1"/>
  <c r="Z25" i="1"/>
  <c r="Y25" i="1"/>
  <c r="X25" i="1"/>
  <c r="V25" i="1"/>
  <c r="U25" i="1"/>
  <c r="AE24" i="1"/>
  <c r="AD24" i="1"/>
  <c r="AC24" i="1"/>
  <c r="AB24" i="1"/>
  <c r="AA24" i="1"/>
  <c r="Z24" i="1"/>
  <c r="Y24" i="1"/>
  <c r="X24" i="1"/>
  <c r="V24" i="1"/>
  <c r="U24" i="1"/>
  <c r="AE23" i="1"/>
  <c r="AD23" i="1"/>
  <c r="AC23" i="1"/>
  <c r="AB23" i="1"/>
  <c r="AA23" i="1"/>
  <c r="Z23" i="1"/>
  <c r="Y23" i="1"/>
  <c r="X23" i="1"/>
  <c r="V23" i="1"/>
  <c r="U23" i="1"/>
  <c r="AE22" i="1"/>
  <c r="AD22" i="1"/>
  <c r="AC22" i="1"/>
  <c r="AB22" i="1"/>
  <c r="AA22" i="1"/>
  <c r="Z22" i="1"/>
  <c r="Y22" i="1"/>
  <c r="X22" i="1"/>
  <c r="V22" i="1"/>
  <c r="U22" i="1"/>
  <c r="AE21" i="1"/>
  <c r="AD21" i="1"/>
  <c r="AC21" i="1"/>
  <c r="AB21" i="1"/>
  <c r="AA21" i="1"/>
  <c r="Z21" i="1"/>
  <c r="Y21" i="1"/>
  <c r="X21" i="1"/>
  <c r="V21" i="1"/>
  <c r="U21" i="1"/>
  <c r="AE20" i="1"/>
  <c r="AD20" i="1"/>
  <c r="AC20" i="1"/>
  <c r="AB20" i="1"/>
  <c r="AA20" i="1"/>
  <c r="Z20" i="1"/>
  <c r="Y20" i="1"/>
  <c r="X20" i="1"/>
  <c r="V20" i="1"/>
  <c r="U20" i="1"/>
  <c r="AE19" i="1"/>
  <c r="AD19" i="1"/>
  <c r="AC19" i="1"/>
  <c r="AB19" i="1"/>
  <c r="AA19" i="1"/>
  <c r="Z19" i="1"/>
  <c r="Y19" i="1"/>
  <c r="X19" i="1"/>
  <c r="V19" i="1"/>
  <c r="U19" i="1"/>
  <c r="AE18" i="1"/>
  <c r="AD18" i="1"/>
  <c r="AC18" i="1"/>
  <c r="AB18" i="1"/>
  <c r="AA18" i="1"/>
  <c r="Z18" i="1"/>
  <c r="Y18" i="1"/>
  <c r="X18" i="1"/>
  <c r="V18" i="1"/>
  <c r="U18" i="1"/>
  <c r="AE17" i="1"/>
  <c r="AD17" i="1"/>
  <c r="AC17" i="1"/>
  <c r="AB17" i="1"/>
  <c r="AA17" i="1"/>
  <c r="Z17" i="1"/>
  <c r="Y17" i="1"/>
  <c r="X17" i="1"/>
  <c r="V17" i="1"/>
  <c r="U17" i="1"/>
  <c r="AE16" i="1"/>
  <c r="AD16" i="1"/>
  <c r="AC16" i="1"/>
  <c r="AB16" i="1"/>
  <c r="AA16" i="1"/>
  <c r="Z16" i="1"/>
  <c r="Y16" i="1"/>
  <c r="X16" i="1"/>
  <c r="V16" i="1"/>
  <c r="U16" i="1"/>
  <c r="AE15" i="1"/>
  <c r="AD15" i="1"/>
  <c r="AC15" i="1"/>
  <c r="AB15" i="1"/>
  <c r="AA15" i="1"/>
  <c r="Z15" i="1"/>
  <c r="Y15" i="1"/>
  <c r="X15" i="1"/>
  <c r="V15" i="1"/>
  <c r="U15" i="1"/>
  <c r="AE14" i="1"/>
  <c r="AD14" i="1"/>
  <c r="AC14" i="1"/>
  <c r="AB14" i="1"/>
  <c r="AA14" i="1"/>
  <c r="Z14" i="1"/>
  <c r="Y14" i="1"/>
  <c r="X14" i="1"/>
  <c r="V14" i="1"/>
  <c r="U14" i="1"/>
  <c r="AE13" i="1"/>
  <c r="AD13" i="1"/>
  <c r="AC13" i="1"/>
  <c r="AB13" i="1"/>
  <c r="AA13" i="1"/>
  <c r="Z13" i="1"/>
  <c r="Y13" i="1"/>
  <c r="X13" i="1"/>
  <c r="V13" i="1"/>
  <c r="U13" i="1"/>
  <c r="AE12" i="1"/>
  <c r="AD12" i="1"/>
  <c r="AC12" i="1"/>
  <c r="AB12" i="1"/>
  <c r="AA12" i="1"/>
  <c r="Z12" i="1"/>
  <c r="Y12" i="1"/>
  <c r="X12" i="1"/>
  <c r="V12" i="1"/>
  <c r="U12" i="1"/>
  <c r="AE11" i="1"/>
  <c r="AD11" i="1"/>
  <c r="AC11" i="1"/>
  <c r="AB11" i="1"/>
  <c r="AA11" i="1"/>
  <c r="Z11" i="1"/>
  <c r="Y11" i="1"/>
  <c r="X11" i="1"/>
  <c r="V11" i="1"/>
  <c r="U11" i="1"/>
  <c r="AE10" i="1"/>
  <c r="AD10" i="1"/>
  <c r="AC10" i="1"/>
  <c r="AB10" i="1"/>
  <c r="AA10" i="1"/>
  <c r="Z10" i="1"/>
  <c r="Y10" i="1"/>
  <c r="X10" i="1"/>
  <c r="V10" i="1"/>
  <c r="U10" i="1"/>
  <c r="AE9" i="1"/>
  <c r="AD9" i="1"/>
  <c r="AC9" i="1"/>
  <c r="AB9" i="1"/>
  <c r="AA9" i="1"/>
  <c r="Z9" i="1"/>
  <c r="Y9" i="1"/>
  <c r="X9" i="1"/>
  <c r="V9" i="1"/>
  <c r="U9" i="1"/>
  <c r="AE8" i="1"/>
  <c r="AD8" i="1"/>
  <c r="AC8" i="1"/>
  <c r="AB8" i="1"/>
  <c r="AA8" i="1"/>
  <c r="Z8" i="1"/>
  <c r="Y8" i="1"/>
  <c r="X8" i="1"/>
  <c r="V8" i="1"/>
  <c r="U8" i="1"/>
  <c r="AE7" i="1"/>
  <c r="AD7" i="1"/>
  <c r="AC7" i="1"/>
  <c r="AB7" i="1"/>
  <c r="AA7" i="1"/>
  <c r="Z7" i="1"/>
  <c r="Y7" i="1"/>
  <c r="X7" i="1"/>
  <c r="V7" i="1"/>
  <c r="U7" i="1"/>
  <c r="AE6" i="1"/>
  <c r="AD6" i="1"/>
  <c r="AC6" i="1"/>
  <c r="AB6" i="1"/>
  <c r="AA6" i="1"/>
  <c r="Z6" i="1"/>
  <c r="Y6" i="1"/>
  <c r="X6" i="1"/>
  <c r="V6" i="1"/>
  <c r="U6" i="1"/>
  <c r="AE5" i="1"/>
  <c r="AD5" i="1"/>
  <c r="AC5" i="1"/>
  <c r="AB5" i="1"/>
  <c r="AA5" i="1"/>
  <c r="Z5" i="1"/>
  <c r="Y5" i="1"/>
  <c r="X5" i="1"/>
  <c r="V5" i="1"/>
  <c r="U5" i="1"/>
  <c r="AE4" i="1"/>
  <c r="AD4" i="1"/>
  <c r="AC4" i="1"/>
  <c r="AB4" i="1"/>
  <c r="AA4" i="1"/>
  <c r="Z4" i="1"/>
  <c r="Y4" i="1"/>
  <c r="X4" i="1"/>
  <c r="V4" i="1"/>
  <c r="U4" i="1"/>
  <c r="AE3" i="1"/>
  <c r="AD3" i="1"/>
  <c r="AC3" i="1"/>
  <c r="AB3" i="1"/>
  <c r="AA3" i="1"/>
  <c r="Z3" i="1"/>
  <c r="Y3" i="1"/>
  <c r="X3" i="1"/>
  <c r="V3" i="1"/>
  <c r="U3" i="1"/>
  <c r="AA2" i="1"/>
  <c r="AD2" i="1"/>
  <c r="AC2" i="1"/>
  <c r="AB2" i="1"/>
  <c r="X2" i="1"/>
  <c r="AE2" i="1"/>
  <c r="Z2" i="1"/>
  <c r="Y2" i="1"/>
  <c r="V2" i="1"/>
  <c r="U2"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<sst xmlns="http://schemas.openxmlformats.org/spreadsheetml/2006/main" count="437" uniqueCount="245">
  <si>
    <t>H</t>
  </si>
  <si>
    <t>N/A</t>
  </si>
  <si>
    <t>Technical Specification - C0653 - Tunnel Groundwater Control Systems Clause 6</t>
  </si>
  <si>
    <t>W</t>
  </si>
  <si>
    <t>Review</t>
  </si>
  <si>
    <t> </t>
  </si>
  <si>
    <t>Document Review</t>
  </si>
  <si>
    <t>R</t>
  </si>
  <si>
    <t>Visual Inspection</t>
  </si>
  <si>
    <t>Technical Specification C0660 - Tunnel Convergence Monitoring</t>
  </si>
  <si>
    <t>3.1.1.</t>
  </si>
  <si>
    <t>PTT</t>
  </si>
  <si>
    <t>PTT shall define the planned excavation limits and support types (RESS) prior to each defined period of excavation in each heading or bench face._x000D_
Tunnel excavation shall not commence on a shift until PTT has been signed off</t>
  </si>
  <si>
    <t>Technical Specifications C0650_x000D_
Tunnel Sequential Excavation_x000D_
Section 5.1</t>
  </si>
  <si>
    <t xml:space="preserve">PTT form </t>
  </si>
  <si>
    <t>Every advance or as agreed in DRM</t>
  </si>
  <si>
    <t>3.1.2.</t>
  </si>
  <si>
    <t>Face Mapping</t>
  </si>
  <si>
    <t>Recommend the required support type based on the Actual Ground Conditions._x000D_
Determine any corrective measures required to ensure safety and stability of the excavation._x000D_
Identify if the ground conditions depart from the expected range of conditions for which a support type has been designed and notify the Designer if new design is required.</t>
  </si>
  <si>
    <t>Geological mapping record</t>
  </si>
  <si>
    <t>Required Excavation and support sheet</t>
  </si>
  <si>
    <t>3.1.3.</t>
  </si>
  <si>
    <t>E-line control</t>
  </si>
  <si>
    <t>Control the E-Line before, during and after excavation is finished</t>
  </si>
  <si>
    <t>Drawing MMMA-DES-TUN-E1-DRG-8119</t>
  </si>
  <si>
    <t>Surveyor to set out and record as built. VMT system to provide e-line guidance</t>
  </si>
  <si>
    <t>Every advance</t>
  </si>
  <si>
    <t>Over excavation tolerance -0/+150mm</t>
  </si>
  <si>
    <t>As-built Report</t>
  </si>
  <si>
    <t>3.2.1.</t>
  </si>
  <si>
    <t>Delivery docket Check</t>
  </si>
  <si>
    <t>Check delivery docket to ensure the mix used is the correct mix</t>
  </si>
  <si>
    <t>Prior to any shotcrete application</t>
  </si>
  <si>
    <t>Delivery docket</t>
  </si>
  <si>
    <t>3.2.2.</t>
  </si>
  <si>
    <t>Rock Surface Preparation</t>
  </si>
  <si>
    <t>Prepare all surfaces to be shotcreted prior to application of shotcrete</t>
  </si>
  <si>
    <t>Technical Specification - C0650 -  Tunnel Civil Works_x000D_
Section 5.4</t>
  </si>
  <si>
    <t>Prior to spraying</t>
  </si>
  <si>
    <t xml:space="preserve">Surface clean and free of loose material, pre-wet surface immediately prior to spraying. _x000D_
Any residual flowing or seeping water shall be controlled using channels, chases, pipes, or other approved means. </t>
  </si>
  <si>
    <t>Cut CheckSHeet</t>
  </si>
  <si>
    <t>3.2.3.</t>
  </si>
  <si>
    <t>Shotcrete Surface Preparation</t>
  </si>
  <si>
    <t xml:space="preserve"> Surface clean and free of loose material, loose shotcrete rebound removed. Pre-wet surface immediately prior to spraying. Spalled, cracked, loose or contaminated shotcrete removed.</t>
  </si>
  <si>
    <t>3.2.4.</t>
  </si>
  <si>
    <t>Temperature check</t>
  </si>
  <si>
    <t>Check the temperature of the shotcrete is within acceptable range between 5°C and 35°C._x000D_
The ambient temperature shoule be more than or equal 5ᴼC.</t>
  </si>
  <si>
    <t>Technical Specification - C0651 - Tunnel Shotcrete Clause 5.4_x000D_
NZS 3109: 1997</t>
  </si>
  <si>
    <t>thermometer</t>
  </si>
  <si>
    <t>Each mixer truck prior to discharging</t>
  </si>
  <si>
    <t>Between 5°C and 35°C</t>
  </si>
  <si>
    <t>Shotcrete Installation Record refer to Item 3.2</t>
  </si>
  <si>
    <t>3.2.5.</t>
  </si>
  <si>
    <t>Slump check</t>
  </si>
  <si>
    <t>Slump to be within the alocated tolerance</t>
  </si>
  <si>
    <t>NZS 3112.1_x000D_
Technical Specification - C0651 - Tunnel Shotcrete Clause Clause 5.4</t>
  </si>
  <si>
    <t>slump test</t>
  </si>
  <si>
    <t>Each delivery truck prior to discharging</t>
  </si>
  <si>
    <t>220mm ± 20mm</t>
  </si>
  <si>
    <t>Shotcrete Record</t>
  </si>
  <si>
    <t>3.2.6.</t>
  </si>
  <si>
    <t>Personnel Entry</t>
  </si>
  <si>
    <t xml:space="preserve">Test prior to each personnel entry and/or face advance._x000D_
Test results must be verified once a month during construction. </t>
  </si>
  <si>
    <t>BS EN 14488-2_x000D_
Technical Specification - C0651 - Tunnel Shotcrete_x000D_
Table 6.4</t>
  </si>
  <si>
    <t>Penetrometer test</t>
  </si>
  <si>
    <t>Initially test prior to each personnel entry after spraying primary shotcrete. Once established, this curve must be verified once a month during construction.</t>
  </si>
  <si>
    <t>Min 1MPa for man entry (providing the shotcrete layer is 75mm thick, rockbolts have been installed and the rockbolt grout compressive strength is min 3MPa)</t>
  </si>
  <si>
    <t>Penetrometer test results refer to Item 3.3</t>
  </si>
  <si>
    <t>3.2.7.</t>
  </si>
  <si>
    <t>Beam End Test_x000D_
(early age compressive strength)</t>
  </si>
  <si>
    <t>Safe shotcrete strength before next advancement to max. advance length</t>
  </si>
  <si>
    <t>Technical Specification - C0651 - Tunnel Shotcrete_x000D_
Table 6.1 and 6.4_x000D_
ASTM C116</t>
  </si>
  <si>
    <t>field test</t>
  </si>
  <si>
    <t>Min. 1.00 MPa at 3 Hours_x000D_
Min. 5.00 MPa at 6 Hours_x000D_
Min. 7.00 MPa at 12 Hours_x000D_
Min. 12.00 MPa at 24-36 Hours</t>
  </si>
  <si>
    <t>Beam End Test Results refer to Item 3.3</t>
  </si>
  <si>
    <t>3.2.8.</t>
  </si>
  <si>
    <t>compressive strength (cast sample)</t>
  </si>
  <si>
    <t>To prove compressive strength compliance requirement</t>
  </si>
  <si>
    <t>NZS3112_x000D_
Technical Specification - C0651 - Tunnel Shotcrete_x000D_
Table 6.1 and 6.4</t>
  </si>
  <si>
    <t>certified lab test</t>
  </si>
  <si>
    <t>1 test  (I test shall include 4 cored specimen, 3 tested and 1 spare) for the first 50m3 of shotcrete and 1 test for every 250m3 of shotcrete thereafter</t>
  </si>
  <si>
    <t>_x000D_
Min. 35 MPa at 28 days</t>
  </si>
  <si>
    <t>IANZ lab test report</t>
  </si>
  <si>
    <t>3.2.9.</t>
  </si>
  <si>
    <t>compressive strength (cored sample)</t>
  </si>
  <si>
    <t>NZS3112_x000D_
Technical Specification - C0651 - Tunnel Shotcrete Table 6.4</t>
  </si>
  <si>
    <t>1 test for every 50m3 of sprayed shotcrete</t>
  </si>
  <si>
    <t>Min. 20 MPa at 7 days_x000D_
Min. 35 MPa at 28 days_x000D_
Min. 35 MPa at 90 days</t>
  </si>
  <si>
    <t>3.2.10.</t>
  </si>
  <si>
    <t>Residual Flexural Tensile Strength</t>
  </si>
  <si>
    <t>To prove compliance with flexural strength requirements</t>
  </si>
  <si>
    <t>BS EN 14651: 2005 + A1: 2007_x000D_
Technical Specification - C0651 - Tunnel Shotcrete_x000D_
Table 6.4 and 6.1</t>
  </si>
  <si>
    <t>1 test for the first 50m3 of shotcrete and 1 test for every 100m3 of shotcrete thereafter</t>
  </si>
  <si>
    <t>Min. FR,1 of 1.25MPa and FR,4 at 1MPa</t>
  </si>
  <si>
    <t>3.2.11.</t>
  </si>
  <si>
    <t>Drying Shrinkage Testing</t>
  </si>
  <si>
    <t>To prove compliance with shrinkage requirements</t>
  </si>
  <si>
    <t>AS1012.13_x000D_
Technical Specification - C0651 - Tunnel Shotcrete Table 6.4 and 6.1</t>
  </si>
  <si>
    <t>1 test for the first 50m3 of shotcrete and 1 test for every 250m3 of shotcrete thereafter</t>
  </si>
  <si>
    <t xml:space="preserve"> Max 850 micro strain</t>
  </si>
  <si>
    <t>3.2.12.</t>
  </si>
  <si>
    <t>Permeability testing</t>
  </si>
  <si>
    <t>to prove compliance with permeability requirements</t>
  </si>
  <si>
    <t>BS EN 12390-8_x000D_
Technical Specification - C0651 - Tunnel Shotcrete Table 6.4. and 6.1</t>
  </si>
  <si>
    <t>3 tests for the first 50m3 of shotcrete then 1 test every 1 month thereafter</t>
  </si>
  <si>
    <t>Maximum allowable penetration 25mm</t>
  </si>
  <si>
    <t>3.2.13.</t>
  </si>
  <si>
    <t>Steel fibre content</t>
  </si>
  <si>
    <t>To prove compliance with fibre content test requirement</t>
  </si>
  <si>
    <t>BS EN 14488-7 (fresh concrete)_x000D_
Technical Specification - C0651 - Tunnel Shotcrete_x000D_
Section 4.8</t>
  </si>
  <si>
    <t>Minimum 35kg/m3</t>
  </si>
  <si>
    <t>3.2.14.</t>
  </si>
  <si>
    <t>Relative density</t>
  </si>
  <si>
    <t>To prove compliance with the relative density requirement</t>
  </si>
  <si>
    <t>NZS 3112.1_x000D_
Technical Specification - C0651 - Tunnel Shotcrete Table 6.4  and 6.1</t>
  </si>
  <si>
    <t>Minimum 98% of the density measured from base mix</t>
  </si>
  <si>
    <t>3.2.15.</t>
  </si>
  <si>
    <t>Layer thickness, Tunnel Lining Intrados, C-Line</t>
  </si>
  <si>
    <t>Provide control means to verify the thickness of final shotcrete layer</t>
  </si>
  <si>
    <t>Technical Specification C0650 - Tunnel Sequential Excavation, section 5.7_x000D_
Drawing MMA-DES-TUN-E1-DRG-8119_x000D_
Drawing MMA-DES-TUN-E1-DRG-8130</t>
  </si>
  <si>
    <t>Survey scans, deep pins</t>
  </si>
  <si>
    <t xml:space="preserve">As-builts shall be taken of EACH layer of shotcrete </t>
  </si>
  <si>
    <t>Shotcrete thickness shall be sprayed in accordance with drawing MMA-DES-TUN-E1-DRG-8130 and within the tolerances outlined in drawing MMA-DES-TUN-E1-DRG-8119</t>
  </si>
  <si>
    <t>3.2.16.</t>
  </si>
  <si>
    <t>Construction joints</t>
  </si>
  <si>
    <t>Construction joints in the shotcrete lining top heading/bench shall be inspected by the Designer’s_x000D_
Representative as required by the Drawings.</t>
  </si>
  <si>
    <t>Technical Specification - C0651 - Tunnel Shotcrete Clause 3.2 Table 3.1</t>
  </si>
  <si>
    <t>Every Construction Joints</t>
  </si>
  <si>
    <t>Hold point released by CPS</t>
  </si>
  <si>
    <t>Site Inspection Report_x000D_
Shotcrete Checklist</t>
  </si>
  <si>
    <t>3.2.17.</t>
  </si>
  <si>
    <t>Curing</t>
  </si>
  <si>
    <t>Curing to be carried out in accordance with the Specification</t>
  </si>
  <si>
    <t>Technical Specification - C0651 - Tunnel Shotcrete Clause 5.5</t>
  </si>
  <si>
    <t>Each Spray</t>
  </si>
  <si>
    <t>Shotcrete Checklist</t>
  </si>
  <si>
    <t>3.2.18.</t>
  </si>
  <si>
    <t xml:space="preserve">Defects and Repair </t>
  </si>
  <si>
    <t>The final layer of shotcrete shall be inspected for any defects and repaired accordingly._x000D_
At the completion of the lining, all core holes in the lining (resulting from testing or inspection) shall be backfilled with non-shrink mortar of an equivalent strength and fire resistance properties unless otherwise specified. The surface of the restored hole shall be similar to the surrounding surface in texture and colour.</t>
  </si>
  <si>
    <t>Technical Specification C0650 - Tunnel Sequential Excavation, section 5.6</t>
  </si>
  <si>
    <t>Every defect on Every advance</t>
  </si>
  <si>
    <t xml:space="preserve">Crack CHAR(LESS)0.5mm ,Crack &gt;0.5mm -Non corformance report </t>
  </si>
  <si>
    <t xml:space="preserve">Post spray inspection record </t>
  </si>
  <si>
    <t>3.3.1.</t>
  </si>
  <si>
    <t>Reinforcing mesh for primary lining</t>
  </si>
  <si>
    <t>To prove position, cover and overlap are achieved</t>
  </si>
  <si>
    <t>Drawing MMMA-DES-TUN-E1-DRG-8011</t>
  </si>
  <si>
    <t>Visual inspection and survey</t>
  </si>
  <si>
    <t>Longitudinal and transverse overlap of 250mm ( one mesh square plus 50mm)_x000D_
Min. cover 65mm at the extrados and 85mm at the intrados</t>
  </si>
  <si>
    <t>Check sheet</t>
  </si>
  <si>
    <t>3.4.1.</t>
  </si>
  <si>
    <t>Drilling</t>
  </si>
  <si>
    <t>Bolts shall be installed to the depth, diameter, alignment and position specified on the Drawings or instructed by the Designer.</t>
  </si>
  <si>
    <t>Technical Specification C0652 - Tunnel Rock Reinforcement, section 5.2, 5.3_x000D_
Drawing MMMA-DES-TUN-E1-DRG-8011</t>
  </si>
  <si>
    <t>Survey</t>
  </si>
  <si>
    <t>Each bolt</t>
  </si>
  <si>
    <t>Rockbolts shall be installed perpendicular to the excavation face unless stated otherwise._x000D_
 Where rockbolts are not able to be installed perpendicular, the maximum deviation shall be 18 degrees from perpendicular._x000D_
Position Tolerence +150,-150mm_x000D_
No overdrill tolerance_x000D_
-The Constructor shall record a drilling log for each drillhole, including the date and time of installation_x000D_
and any difficulties or problems that were encountered.</t>
  </si>
  <si>
    <t>Drilling log</t>
  </si>
  <si>
    <t>3.4.2.</t>
  </si>
  <si>
    <t>Installation</t>
  </si>
  <si>
    <t>Record all information on installation (position, hole length and dianeterm length of the bolt…)</t>
  </si>
  <si>
    <t>Technical Specification C0652 - Tunnel Rock Reinforcement section 5.3</t>
  </si>
  <si>
    <t>Rockbolts to be clean and free from rust or any other physical damage at the time of installation_x000D_
-Type of bolts, diameter, length, location, spacing and orientation according to detailed design_x000D_
-The Constructor shall record a drilling log for each drillhole, including the date and time of installation_x000D_
and any difficulties or problems that were encountered.</t>
  </si>
  <si>
    <t>3.4.3.</t>
  </si>
  <si>
    <t>Grouting mixing</t>
  </si>
  <si>
    <t>To ensure correct practice</t>
  </si>
  <si>
    <t>Technical Specification C0652 - Tunnel Rock Reinforcement section 5.4.1_x000D_
NZ 3109</t>
  </si>
  <si>
    <t>Every batch prior to grouting</t>
  </si>
  <si>
    <t>Target w/c ratio as per MAR</t>
  </si>
  <si>
    <t>Grouting records</t>
  </si>
  <si>
    <t>3.4.4.</t>
  </si>
  <si>
    <t>Grout test</t>
  </si>
  <si>
    <t>Testing specimen to measure UCS</t>
  </si>
  <si>
    <t>Technical Specification C0652 - Tunnel Rock Reinforcement section 6.4_x000D_
NZ 3112.4:1986</t>
  </si>
  <si>
    <t>Compressive strength test</t>
  </si>
  <si>
    <t>Evevery batch prior to grouting (three cubes at 1 day, three cubes at 28 days)</t>
  </si>
  <si>
    <t>min 20MPa at 1 day_x000D_
min 40MPa at 28 days_x000D_
The average compressive strength determined from any group of cubes shall exceed the specified characterisitc strength by:_x000D_
1MPa at 1 day_x000D_
3MPa at 28 days</t>
  </si>
  <si>
    <t>Test results</t>
  </si>
  <si>
    <t>3.4.5.</t>
  </si>
  <si>
    <t xml:space="preserve">Resin </t>
  </si>
  <si>
    <t>To ensure correct practice and full encapsulation</t>
  </si>
  <si>
    <t>Technical Specification C0652 - Tunnel Rock Reinforcement section 5.4.2</t>
  </si>
  <si>
    <t>Sufficient number of resin cartridges to be used with each rock reinforcement installation in accordance with the approved project specific procedure developed during the trials._x000D_
daily records of all grouting works to be kept</t>
  </si>
  <si>
    <t>3.4.6.</t>
  </si>
  <si>
    <t>Pull test</t>
  </si>
  <si>
    <t>Demonstrate that the installed rock reinforcements can provide at least the design working load capacity._x000D_
.</t>
  </si>
  <si>
    <t>Technical Specification - C0652 - Tunnel Rock_x000D_
Reinforcement Clause 6.5</t>
  </si>
  <si>
    <t>Test</t>
  </si>
  <si>
    <t>1. First three installations of both rock bolts and rock dowels in each ground type as present in production._x000D_
2. 5% of the next 100 installations of rock bolts and rock dowels, proportionately throughout the ground types presenting._x000D_
3. 2.5% of the remaining bolts and dowels proportionately throughout the ground types presenting_x000D_
Note: 3 neighbouring installations of rock reinforcement surrounding a failed rock bolt or dowel test (and test frequency to revert back to 5% for the next 100 and 2.5% for the remaining installations)</t>
  </si>
  <si>
    <t>The bolt or dowel is deemed acceptable if, during the cycle, the displacement of the bolt or dowel_x000D_
head relative to the measuring datum (after allowing for any temperature changes) does not exceed_x000D_
the criteria for 100% of the working load, as set out in Table 6.4 of the specification._x000D_
Failure criteria: 2% Maximum Permissible Displacement or failure to maintain specified loads or ongoing creep of the rock bolt or rock dowel</t>
  </si>
  <si>
    <t>Testing records</t>
  </si>
  <si>
    <t>3.5.1.</t>
  </si>
  <si>
    <t>Spiles shall be installed to the depth, diameter, alignment and position specified on the Drawings or instructed by the Designer.</t>
  </si>
  <si>
    <t>Technical Specification C0652 - Tunnel Rock Reinforcement, section 5.2, 5.3</t>
  </si>
  <si>
    <t>Each spile</t>
  </si>
  <si>
    <t xml:space="preserve">Positional tolerance of portal spile bars not to exceed 25mm in any direction_x000D_
-Setout angle shall be as per drawing. Max. angular tolerance not to exceed 1 in 60._x000D_
</t>
  </si>
  <si>
    <t>Drilling record ,Survey Report</t>
  </si>
  <si>
    <t>3.5.2.</t>
  </si>
  <si>
    <t xml:space="preserve">Record information on installation. </t>
  </si>
  <si>
    <t>_x000D_
-Spiles shall be free of dirt, detrimental rust or any other deleterious substance._x000D_
- Type of spile, diameter, length, location, spacing and orientation according to detailed design.</t>
  </si>
  <si>
    <t>Rock Bolt Installation Record</t>
  </si>
  <si>
    <t>3.5.3.</t>
  </si>
  <si>
    <t>To ensure correct practice and w/c ratio check</t>
  </si>
  <si>
    <t>3.5.4.</t>
  </si>
  <si>
    <t>min 20MPa at 1 day_x000D_
min 40MPa at 28 days _x000D_
The average compressive strength determined from any group of cubes shall excess the specified characterisitc strength by:_x000D_
1MPa at 1 day_x000D_
3MPa at 28 days</t>
  </si>
  <si>
    <t>3.6.1.</t>
  </si>
  <si>
    <t>Dowels shall be drilled to the depth, diameter, alignment and position specified on the Drawings or instructed by the Designer.</t>
  </si>
  <si>
    <t>Each dowel</t>
  </si>
  <si>
    <t>Dowels shall be installed perpendicular to the excavation face unless stated otherwise._x000D_
 Where rockbolts are not able to be installed perpendicular, the maximum deviation shall be 18 degrees from perpendicular._x000D_
Position Tolerence +150,-150mm_x000D_
No overdrill tolerance _x000D_
-The Constructor shall record a drilling log for each drillhole, including the date and time of installation_x000D_
and any difficulties or problems that were encountered.</t>
  </si>
  <si>
    <t xml:space="preserve">Rock Bolt Installation Record/Check list /As built Survey </t>
  </si>
  <si>
    <t>3.6.2.</t>
  </si>
  <si>
    <t>Dowels shall be installed to the depth, diameter, alignment and position specified on the Drawings or instructed by the Designer.</t>
  </si>
  <si>
    <t>dowels to be clean or any other physical damage at the time of installation_x000D_
-Type of bolts, diameter, length, location, spacing and orientation according to detailed design_x000D_
-The Constructor shall record a drilling log for each drillhole, including the date and time of installation_x000D_
and any difficulties or problems that were encountered.</t>
  </si>
  <si>
    <t>3.6.3.</t>
  </si>
  <si>
    <t>Grouting</t>
  </si>
  <si>
    <t>Every batch prior to grouting (three cubes at 1 day, three cubes at 28 days)</t>
  </si>
  <si>
    <t xml:space="preserve">min 20MPa at 1 day, and average to exceed specified strength by 1MPa_x000D_
min 40MPa at 28 days, and average to exceed specified strength </t>
  </si>
  <si>
    <t>3.7.1.</t>
  </si>
  <si>
    <t>Drilling probe holes</t>
  </si>
  <si>
    <t>Record information during drilling_x000D_
Check the water inflow during and after drilling</t>
  </si>
  <si>
    <t>Technical specification C0650 - Tunnel Sequential Excavation, section 5.5</t>
  </si>
  <si>
    <t>Geological monitoring</t>
  </si>
  <si>
    <t>Maintain minimum one probe at  20 m ahead of the face at all times</t>
  </si>
  <si>
    <t>-Hole diameter minimum 50 mm_x000D_
- Not less than three probe holes shall be maintained a minimum of 6m ahead of the excavation face at all times and with at least 1 probe hole maintained a minimum 20m ahead of the excavation face at all times</t>
  </si>
  <si>
    <t xml:space="preserve">Probe holes record ,Survey As built report </t>
  </si>
  <si>
    <t>3.8.1.</t>
  </si>
  <si>
    <t>Tunnel convergency (Extensometer)</t>
  </si>
  <si>
    <t>Monitoring and reading records of the tunnel extensometer</t>
  </si>
  <si>
    <t>from excavation face_x000D_
&gt;100m  = Monthly_x000D_
40m-100m = Weekly_x000D_
15m - 40m = 2x weekly_x000D_
CHAR(LESS)15m = daily</t>
  </si>
  <si>
    <t xml:space="preserve">Monitoring Report </t>
  </si>
  <si>
    <t>3.8.2.</t>
  </si>
  <si>
    <t>In-Tunnel Optical Survey Convergence</t>
  </si>
  <si>
    <t xml:space="preserve">Monitoring and reading records on the tunnel optical survey targets </t>
  </si>
  <si>
    <t>3.9.1</t>
  </si>
  <si>
    <t>Strip drain installations</t>
  </si>
  <si>
    <t>Record location and ensure correct installation</t>
  </si>
  <si>
    <t>Technical Specification C0653 - Tunnel Groundwater Control Systems_x000D_
Section 5</t>
  </si>
  <si>
    <t>Location and quantity of the strip drains shall be as instructed on site by the Designer's representative</t>
  </si>
  <si>
    <t xml:space="preserve">Excavation and shotcrete check sheet,Survey as built record </t>
  </si>
  <si>
    <t>3.9.2</t>
  </si>
  <si>
    <t>Groundwater (rectification)</t>
  </si>
  <si>
    <t>Where the inflow into the tunnel exceeds the design criteria,appropriate post-installed drainage measures shall be proposed by the Constructor and approved by the Designer’s representative.</t>
  </si>
  <si>
    <t>Ongoing</t>
  </si>
  <si>
    <t>Shall not be exceed 3L/m of length/day averaged_x000D_
over a 100m length of tunnel. Where exceeded, the post-installation groundwater methodology is to be followed.</t>
  </si>
  <si>
    <t>Installation Checksheet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</si>
</sst>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sz val="8"/>
      <name val="Arial Unicode MS"/>
    </font>
    <font>
      <sz val="8"/>
      <name val="Arial Unicode MS"/>
      <family val="2"/>
    </font>
    <font>
      <sz val="10"/>
      <name val="Arial"/>
      <family val="2"/>
    </font>
  </fonts>
  <fills count="4">
    <fill>
      <patternFill patternType="none"/>
    </fill>
    <fill>
      <patternFill patternType="gray125"/>
    </fill>
    <fill>
      <patternFill patternType="solid">
        <fgColor rgb="FFFFFF00"/>
        <bgColor indexed="64"/>
      </patternFill>
    </fill>
    <fill>
      <patternFill patternType="solid">
        <fgColor theme="9"/>
        <bgColor indexed="64"/>
      </patternFill>
    </fill>
  </fills>
  <borders count="1">
    <border>
      <left/>
      <right/>
      <top/>
      <bottom/>
      <diagonal/>
    </border>
  </borders>
  <cellStyleXfs count="3">
    <xf numFmtId="0" fontId="0" fillId="0" borderId="0"/>
    <xf numFmtId="0" fontId="1" fillId="0" borderId="0"/>
    <xf numFmtId="0" fontId="3" fillId="0" borderId="0"/>
  </cellStyleXfs>
  <cellXfs count="6">
    <xf numFmtId="0" fontId="0" fillId="0" borderId="0" xfId="0"/>
    <xf numFmtId="0" fontId="0" fillId="0" borderId="0" xfId="0" applyAlignment="1">
      <alignment wrapText="1"/>
    </xf>
    <xf numFmtId="0" fontId="0" fillId="2" borderId="0" xfId="0" applyFill="1"/>
    <xf numFmtId="0" fontId="0" fillId="3" borderId="0" xfId="0" applyFill="1"/>
    <xf numFmtId="2" fontId="2" fillId="0" borderId="0" xfId="1" applyNumberFormat="1" applyFont="1" applyBorder="1" applyAlignment="1">
      <alignment vertical="center"/>
    </xf>
    <xf numFmtId="2" fontId="2" fillId="0" borderId="0" xfId="1" applyNumberFormat="1" applyFont="1" applyBorder="1" applyAlignment="1">
      <alignment vertical="center" wrapText="1"/>
    </xf>
  </cellXfs>
  <cellStyles count="3">
    <cellStyle name="Normal" xfId="0" builtinId="0"/>
    <cellStyle name="Normal 2" xfId="2" xr:uid="{049A0A55-E5C3-4443-B124-94A46B36D343}"/>
    <cellStyle name="Normal_ITP_160070-101" xfId="1" xr:uid="{E910BA13-730A-49CA-B2A3-3CECCDC1C16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569D8B-2D3C-4734-8A88-E4228D8D8D71}">
  <dimension ref="A1:AI411"/>
  <sheetViews>
    <sheetView tabSelected="1" workbookViewId="0">
      <selection activeCell="AI2" sqref="AI2"/>
    </sheetView>
  </sheetViews>
  <sheetFormatPr defaultRowHeight="15" customHeight="1"/>
  <cols>
    <col min="1" max="1" width="3.7109375" customWidth="1"/>
    <col min="2" max="2" width="4.140625" customWidth="1"/>
    <col min="3" max="3" width="4.5703125" customWidth="1"/>
    <col min="4" max="4" width="2.85546875" customWidth="1"/>
    <col min="5" max="5" width="1.85546875" customWidth="1"/>
    <col min="6" max="6" width="3" customWidth="1"/>
    <col min="7" max="7" width="5" customWidth="1"/>
    <col min="8" max="8" width="2.85546875" customWidth="1"/>
    <col min="9" max="9" width="2" customWidth="1"/>
    <col min="10" max="10" width="5.140625" customWidth="1"/>
    <col min="11" max="11" width="4.28515625" customWidth="1"/>
    <col min="12" max="12" width="5.140625" customWidth="1"/>
    <col min="13" max="13" width="2.42578125" customWidth="1"/>
    <col min="14" max="15" width="2.5703125" customWidth="1"/>
    <col min="16" max="16" width="2.42578125" customWidth="1"/>
    <col min="17" max="19" width="5" customWidth="1"/>
    <col min="20" max="20" width="4.140625" customWidth="1"/>
    <col min="21" max="21" width="11.42578125" customWidth="1"/>
    <col min="22" max="22" width="8.28515625" customWidth="1"/>
    <col min="23" max="23" width="10.140625" customWidth="1"/>
    <col min="24" max="24" width="10" customWidth="1"/>
    <col min="25" max="25" width="7.7109375" customWidth="1"/>
    <col min="26" max="26" width="7.42578125" customWidth="1"/>
    <col min="27" max="27" width="11.5703125" customWidth="1"/>
    <col min="28" max="28" width="9.42578125" customWidth="1"/>
    <col min="29" max="29" width="11.28515625" customWidth="1"/>
    <col min="32" max="32" width="1.7109375" customWidth="1"/>
    <col min="33" max="33" width="1.140625" customWidth="1"/>
    <col min="34" max="34" width="1.28515625" customWidth="1"/>
    <col min="35" max="35" width="64" customWidth="1"/>
  </cols>
  <sheetData>
    <row r="1" spans="1:35" ht="15" customHeight="1">
      <c r="A1" s="2"/>
      <c r="B1" s="2"/>
      <c r="C1" s="2"/>
      <c r="D1" s="2"/>
      <c r="E1" s="2"/>
      <c r="F1" s="2"/>
      <c r="G1" s="2"/>
      <c r="H1" s="2"/>
      <c r="I1" s="2"/>
      <c r="J1" s="2"/>
      <c r="K1" s="2"/>
      <c r="L1" s="2"/>
      <c r="M1" s="2"/>
      <c r="N1" s="2"/>
      <c r="O1" s="2"/>
      <c r="P1" s="2"/>
      <c r="Q1" s="2"/>
      <c r="R1" s="2"/>
      <c r="S1" s="2"/>
      <c r="U1" s="3"/>
      <c r="V1" s="3"/>
      <c r="W1" s="3"/>
      <c r="X1" s="3"/>
      <c r="Y1" s="3"/>
      <c r="Z1" s="3"/>
      <c r="AA1" s="3"/>
      <c r="AB1" s="3"/>
      <c r="AC1" s="3"/>
      <c r="AD1" s="3"/>
      <c r="AE1" s="3"/>
    </row>
    <row r="2" spans="1:35" ht="15" customHeight="1">
      <c r="A2" s="4" t="s">
        <v>10</v>
      </c>
      <c r="B2" s="4" t="s">
        <v>11</v>
      </c>
      <c r="C2" s="5" t="s">
        <v>12</v>
      </c>
      <c r="D2" s="4"/>
      <c r="E2" s="5" t="s">
        <v>13</v>
      </c>
      <c r="F2" s="4"/>
      <c r="G2" s="4" t="s">
        <v>14</v>
      </c>
      <c r="H2" s="5" t="s">
        <v>15</v>
      </c>
      <c r="I2" s="4" t="s">
        <v>1</v>
      </c>
      <c r="J2" s="4" t="s">
        <v>0</v>
      </c>
      <c r="K2" s="4" t="s">
        <v>0</v>
      </c>
      <c r="L2" s="4"/>
      <c r="M2" s="4"/>
      <c r="N2" s="4" t="s">
        <v>11</v>
      </c>
      <c r="O2" s="4"/>
      <c r="P2" s="4"/>
      <c r="Q2" s="4"/>
      <c r="R2" s="4"/>
      <c r="S2" s="1"/>
      <c r="U2" t="str">
        <f>A2&amp;" - "&amp;B2</f>
        <v>3.1.1. - PTT</v>
      </c>
      <c r="V2" t="str">
        <f>"Description - "&amp;C2</f>
        <v>Description - PTT shall define the planned excavation limits and support types (RESS) prior to each defined period of excavation in each heading or bench face._x000D_
Tunnel excavation shall not commence on a shift until PTT has been signed off</v>
      </c>
      <c r="X2" t="str">
        <f>"Method/Description - "&amp;G2</f>
        <v xml:space="preserve">Method/Description - PTT form </v>
      </c>
      <c r="Y2" t="str">
        <f>"Test frequency - "&amp;H2</f>
        <v>Test frequency - Every advance or as agreed in DRM</v>
      </c>
      <c r="Z2" t="str">
        <f>"Conformance Criteria - "&amp;I2</f>
        <v>Conformance Criteria - N/A</v>
      </c>
      <c r="AA2" t="str">
        <f>"Constructor - "&amp;J2</f>
        <v>Constructor - H</v>
      </c>
      <c r="AB2" t="str">
        <f>"CPS - "&amp;K2</f>
        <v>CPS - H</v>
      </c>
      <c r="AC2" t="str">
        <f>"Lab - "&amp;L2</f>
        <v xml:space="preserve">Lab - </v>
      </c>
      <c r="AD2" t="str">
        <f>"IOM - "&amp;M2</f>
        <v xml:space="preserve">IOM - </v>
      </c>
      <c r="AE2" t="str">
        <f>"Verifying Records - "&amp;N2</f>
        <v>Verifying Records - PTT</v>
      </c>
      <c r="AI2" t="str" cm="1">
        <f t="array" ref="AI2:AI411">_xlfn.FILTERXML("&lt;t&gt;&lt;s&gt;"&amp;_xlfn.TEXTJOIN("&lt;/s&gt;&lt;s&gt;",,U2:AE43)&amp;"&lt;/s&gt;&lt;/t&gt;","//s")</f>
        <v>3.1.1. - PTT</v>
      </c>
    </row>
    <row r="3" spans="1:35" ht="15" customHeight="1">
      <c r="A3" s="4" t="s">
        <v>16</v>
      </c>
      <c r="B3" s="4" t="s">
        <v>17</v>
      </c>
      <c r="C3" s="5" t="s">
        <v>18</v>
      </c>
      <c r="D3" s="4"/>
      <c r="E3" s="5" t="s">
        <v>13</v>
      </c>
      <c r="F3" s="4"/>
      <c r="G3" s="4" t="s">
        <v>19</v>
      </c>
      <c r="H3" s="5" t="s">
        <v>15</v>
      </c>
      <c r="I3" s="4" t="s">
        <v>1</v>
      </c>
      <c r="J3" s="4" t="s">
        <v>0</v>
      </c>
      <c r="K3" s="4" t="s">
        <v>0</v>
      </c>
      <c r="L3" s="4"/>
      <c r="M3" s="4"/>
      <c r="N3" s="4" t="s">
        <v>20</v>
      </c>
      <c r="O3" s="4"/>
      <c r="P3" s="4"/>
      <c r="Q3" s="4"/>
      <c r="R3" s="4"/>
      <c r="S3" s="1"/>
      <c r="U3" t="str">
        <f t="shared" ref="U3:U42" si="0">A3&amp;" - "&amp;B3</f>
        <v>3.1.2. - Face Mapping</v>
      </c>
      <c r="V3" t="str">
        <f t="shared" ref="V3:V42" si="1">"Description - "&amp;C3</f>
        <v>Description - Recommend the required support type based on the Actual Ground Conditions._x000D_
Determine any corrective measures required to ensure safety and stability of the excavation._x000D_
Identify if the ground conditions depart from the expected range of conditions for which a support type has been designed and notify the Designer if new design is required.</v>
      </c>
      <c r="X3" t="str">
        <f t="shared" ref="X3:X42" si="2">"Method/Description - "&amp;G3</f>
        <v>Method/Description - Geological mapping record</v>
      </c>
      <c r="Y3" t="str">
        <f t="shared" ref="Y3:Y42" si="3">"Test frequency - "&amp;H3</f>
        <v>Test frequency - Every advance or as agreed in DRM</v>
      </c>
      <c r="Z3" t="str">
        <f t="shared" ref="Z3:Z42" si="4">"Conformance Criteria - "&amp;I3</f>
        <v>Conformance Criteria - N/A</v>
      </c>
      <c r="AA3" t="str">
        <f t="shared" ref="AA3:AA42" si="5">"Constructor - "&amp;J3</f>
        <v>Constructor - H</v>
      </c>
      <c r="AB3" t="str">
        <f t="shared" ref="AB3:AB42" si="6">"CPS - "&amp;K3</f>
        <v>CPS - H</v>
      </c>
      <c r="AC3" t="str">
        <f t="shared" ref="AC3:AC42" si="7">"Lab - "&amp;L3</f>
        <v xml:space="preserve">Lab - </v>
      </c>
      <c r="AD3" t="str">
        <f t="shared" ref="AD3:AD42" si="8">"IOM - "&amp;M3</f>
        <v xml:space="preserve">IOM - </v>
      </c>
      <c r="AE3" t="str">
        <f t="shared" ref="AE3:AE42" si="9">"Verifying Records - "&amp;N3</f>
        <v>Verifying Records - Required Excavation and support sheet</v>
      </c>
      <c r="AI3" t="str">
        <v>Description - PTT shall define the planned excavation limits and support types (RESS) prior to each defined period of excavation in each heading or bench face.
Tunnel excavation shall not commence on a shift until PTT has been signed off</v>
      </c>
    </row>
    <row r="4" spans="1:35" ht="15" customHeight="1">
      <c r="A4" s="4" t="s">
        <v>21</v>
      </c>
      <c r="B4" s="4" t="s">
        <v>22</v>
      </c>
      <c r="C4" s="4" t="s">
        <v>23</v>
      </c>
      <c r="D4" s="4"/>
      <c r="E4" s="4" t="s">
        <v>24</v>
      </c>
      <c r="F4" s="4"/>
      <c r="G4" s="4" t="s">
        <v>25</v>
      </c>
      <c r="H4" s="5" t="s">
        <v>26</v>
      </c>
      <c r="I4" s="4" t="s">
        <v>27</v>
      </c>
      <c r="J4" s="4" t="s">
        <v>0</v>
      </c>
      <c r="K4" s="4" t="s">
        <v>3</v>
      </c>
      <c r="L4" s="4"/>
      <c r="M4" s="4"/>
      <c r="N4" s="4" t="s">
        <v>28</v>
      </c>
      <c r="O4" s="4"/>
      <c r="P4" s="4"/>
      <c r="Q4" s="4"/>
      <c r="R4" s="4"/>
      <c r="S4" s="1"/>
      <c r="U4" t="str">
        <f t="shared" si="0"/>
        <v>3.1.3. - E-line control</v>
      </c>
      <c r="V4" t="str">
        <f t="shared" si="1"/>
        <v>Description - Control the E-Line before, during and after excavation is finished</v>
      </c>
      <c r="X4" t="str">
        <f t="shared" si="2"/>
        <v>Method/Description - Surveyor to set out and record as built. VMT system to provide e-line guidance</v>
      </c>
      <c r="Y4" t="str">
        <f t="shared" si="3"/>
        <v>Test frequency - Every advance</v>
      </c>
      <c r="Z4" t="str">
        <f t="shared" si="4"/>
        <v>Conformance Criteria - Over excavation tolerance -0/+150mm</v>
      </c>
      <c r="AA4" t="str">
        <f t="shared" si="5"/>
        <v>Constructor - H</v>
      </c>
      <c r="AB4" t="str">
        <f t="shared" si="6"/>
        <v>CPS - W</v>
      </c>
      <c r="AC4" t="str">
        <f t="shared" si="7"/>
        <v xml:space="preserve">Lab - </v>
      </c>
      <c r="AD4" t="str">
        <f t="shared" si="8"/>
        <v xml:space="preserve">IOM - </v>
      </c>
      <c r="AE4" t="str">
        <f t="shared" si="9"/>
        <v>Verifying Records - As-built Report</v>
      </c>
      <c r="AI4" t="str">
        <v>Method/Description - PTT form</v>
      </c>
    </row>
    <row r="5" spans="1:35" ht="15" customHeight="1">
      <c r="A5" s="4" t="s">
        <v>29</v>
      </c>
      <c r="B5" s="4" t="s">
        <v>30</v>
      </c>
      <c r="C5" s="4" t="s">
        <v>31</v>
      </c>
      <c r="D5" s="4"/>
      <c r="E5" s="4" t="s">
        <v>1</v>
      </c>
      <c r="F5" s="4"/>
      <c r="G5" s="4" t="s">
        <v>6</v>
      </c>
      <c r="H5" s="5" t="s">
        <v>32</v>
      </c>
      <c r="I5" s="4" t="s">
        <v>1</v>
      </c>
      <c r="J5" s="4" t="s">
        <v>0</v>
      </c>
      <c r="K5" s="4" t="s">
        <v>7</v>
      </c>
      <c r="L5" s="4"/>
      <c r="M5" s="4"/>
      <c r="N5" s="4" t="s">
        <v>33</v>
      </c>
      <c r="O5" s="4"/>
      <c r="P5" s="4"/>
      <c r="Q5" s="4"/>
      <c r="R5" s="4"/>
      <c r="U5" t="str">
        <f t="shared" si="0"/>
        <v>3.2.1. - Delivery docket Check</v>
      </c>
      <c r="V5" t="str">
        <f t="shared" si="1"/>
        <v>Description - Check delivery docket to ensure the mix used is the correct mix</v>
      </c>
      <c r="X5" t="str">
        <f t="shared" si="2"/>
        <v>Method/Description - Document Review</v>
      </c>
      <c r="Y5" t="str">
        <f t="shared" si="3"/>
        <v>Test frequency - Prior to any shotcrete application</v>
      </c>
      <c r="Z5" t="str">
        <f t="shared" si="4"/>
        <v>Conformance Criteria - N/A</v>
      </c>
      <c r="AA5" t="str">
        <f t="shared" si="5"/>
        <v>Constructor - H</v>
      </c>
      <c r="AB5" t="str">
        <f t="shared" si="6"/>
        <v>CPS - R</v>
      </c>
      <c r="AC5" t="str">
        <f t="shared" si="7"/>
        <v xml:space="preserve">Lab - </v>
      </c>
      <c r="AD5" t="str">
        <f t="shared" si="8"/>
        <v xml:space="preserve">IOM - </v>
      </c>
      <c r="AE5" t="str">
        <f t="shared" si="9"/>
        <v>Verifying Records - Delivery docket</v>
      </c>
      <c r="AI5" t="str">
        <v>Test frequency - Every advance or as agreed in DRM</v>
      </c>
    </row>
    <row r="6" spans="1:35" ht="15" customHeight="1">
      <c r="A6" s="4" t="s">
        <v>34</v>
      </c>
      <c r="B6" s="4" t="s">
        <v>35</v>
      </c>
      <c r="C6" s="4" t="s">
        <v>36</v>
      </c>
      <c r="D6" s="4"/>
      <c r="E6" s="5" t="s">
        <v>37</v>
      </c>
      <c r="F6" s="4"/>
      <c r="G6" s="4" t="s">
        <v>8</v>
      </c>
      <c r="H6" s="4" t="s">
        <v>38</v>
      </c>
      <c r="I6" s="5" t="s">
        <v>39</v>
      </c>
      <c r="J6" s="4" t="s">
        <v>0</v>
      </c>
      <c r="K6" s="4" t="s">
        <v>3</v>
      </c>
      <c r="L6" s="4"/>
      <c r="M6" s="4"/>
      <c r="N6" s="4" t="s">
        <v>40</v>
      </c>
      <c r="O6" s="4"/>
      <c r="P6" s="4"/>
      <c r="Q6" s="4"/>
      <c r="R6" s="4"/>
      <c r="U6" t="str">
        <f t="shared" si="0"/>
        <v>3.2.2. - Rock Surface Preparation</v>
      </c>
      <c r="V6" t="str">
        <f t="shared" si="1"/>
        <v>Description - Prepare all surfaces to be shotcreted prior to application of shotcrete</v>
      </c>
      <c r="X6" t="str">
        <f t="shared" si="2"/>
        <v>Method/Description - Visual Inspection</v>
      </c>
      <c r="Y6" t="str">
        <f t="shared" si="3"/>
        <v>Test frequency - Prior to spraying</v>
      </c>
      <c r="Z6" t="str">
        <f t="shared" si="4"/>
        <v xml:space="preserve">Conformance Criteria - Surface clean and free of loose material, pre-wet surface immediately prior to spraying. _x000D_
Any residual flowing or seeping water shall be controlled using channels, chases, pipes, or other approved means. </v>
      </c>
      <c r="AA6" t="str">
        <f t="shared" si="5"/>
        <v>Constructor - H</v>
      </c>
      <c r="AB6" t="str">
        <f t="shared" si="6"/>
        <v>CPS - W</v>
      </c>
      <c r="AC6" t="str">
        <f t="shared" si="7"/>
        <v xml:space="preserve">Lab - </v>
      </c>
      <c r="AD6" t="str">
        <f t="shared" si="8"/>
        <v xml:space="preserve">IOM - </v>
      </c>
      <c r="AE6" t="str">
        <f t="shared" si="9"/>
        <v>Verifying Records - Cut CheckSHeet</v>
      </c>
      <c r="AI6" t="str">
        <v>Conformance Criteria - N/A</v>
      </c>
    </row>
    <row r="7" spans="1:35" ht="15" customHeight="1">
      <c r="A7" s="4" t="s">
        <v>41</v>
      </c>
      <c r="B7" s="4" t="s">
        <v>42</v>
      </c>
      <c r="C7" s="4" t="s">
        <v>36</v>
      </c>
      <c r="D7" s="4"/>
      <c r="E7" s="5" t="s">
        <v>37</v>
      </c>
      <c r="F7" s="4"/>
      <c r="G7" s="4" t="s">
        <v>8</v>
      </c>
      <c r="H7" s="4" t="s">
        <v>38</v>
      </c>
      <c r="I7" s="4" t="s">
        <v>43</v>
      </c>
      <c r="J7" s="4" t="s">
        <v>0</v>
      </c>
      <c r="K7" s="4" t="s">
        <v>3</v>
      </c>
      <c r="L7" s="4"/>
      <c r="M7" s="4"/>
      <c r="N7" s="4" t="s">
        <v>40</v>
      </c>
      <c r="O7" s="4"/>
      <c r="P7" s="4"/>
      <c r="Q7" s="4"/>
      <c r="R7" s="4"/>
      <c r="U7" t="str">
        <f t="shared" si="0"/>
        <v>3.2.3. - Shotcrete Surface Preparation</v>
      </c>
      <c r="V7" t="str">
        <f t="shared" si="1"/>
        <v>Description - Prepare all surfaces to be shotcreted prior to application of shotcrete</v>
      </c>
      <c r="X7" t="str">
        <f t="shared" si="2"/>
        <v>Method/Description - Visual Inspection</v>
      </c>
      <c r="Y7" t="str">
        <f t="shared" si="3"/>
        <v>Test frequency - Prior to spraying</v>
      </c>
      <c r="Z7" t="str">
        <f t="shared" si="4"/>
        <v>Conformance Criteria -  Surface clean and free of loose material, loose shotcrete rebound removed. Pre-wet surface immediately prior to spraying. Spalled, cracked, loose or contaminated shotcrete removed.</v>
      </c>
      <c r="AA7" t="str">
        <f t="shared" si="5"/>
        <v>Constructor - H</v>
      </c>
      <c r="AB7" t="str">
        <f t="shared" si="6"/>
        <v>CPS - W</v>
      </c>
      <c r="AC7" t="str">
        <f t="shared" si="7"/>
        <v xml:space="preserve">Lab - </v>
      </c>
      <c r="AD7" t="str">
        <f t="shared" si="8"/>
        <v xml:space="preserve">IOM - </v>
      </c>
      <c r="AE7" t="str">
        <f t="shared" si="9"/>
        <v>Verifying Records - Cut CheckSHeet</v>
      </c>
      <c r="AI7" t="str">
        <v>Constructor - H</v>
      </c>
    </row>
    <row r="8" spans="1:35" ht="15" customHeight="1">
      <c r="A8" s="4" t="s">
        <v>44</v>
      </c>
      <c r="B8" s="4" t="s">
        <v>45</v>
      </c>
      <c r="C8" s="5" t="s">
        <v>46</v>
      </c>
      <c r="D8" s="4"/>
      <c r="E8" s="5" t="s">
        <v>47</v>
      </c>
      <c r="F8" s="4"/>
      <c r="G8" s="4" t="s">
        <v>48</v>
      </c>
      <c r="H8" s="4" t="s">
        <v>49</v>
      </c>
      <c r="I8" s="4" t="s">
        <v>50</v>
      </c>
      <c r="J8" s="4" t="s">
        <v>0</v>
      </c>
      <c r="K8" s="4" t="s">
        <v>7</v>
      </c>
      <c r="L8" s="4"/>
      <c r="M8" s="4"/>
      <c r="N8" s="4" t="s">
        <v>51</v>
      </c>
      <c r="O8" s="4"/>
      <c r="P8" s="4"/>
      <c r="Q8" s="4"/>
      <c r="R8" s="4"/>
      <c r="U8" t="str">
        <f t="shared" si="0"/>
        <v>3.2.4. - Temperature check</v>
      </c>
      <c r="V8" t="str">
        <f t="shared" si="1"/>
        <v>Description - Check the temperature of the shotcrete is within acceptable range between 5°C and 35°C._x000D_
The ambient temperature shoule be more than or equal 5ᴼC.</v>
      </c>
      <c r="X8" t="str">
        <f t="shared" si="2"/>
        <v>Method/Description - thermometer</v>
      </c>
      <c r="Y8" t="str">
        <f t="shared" si="3"/>
        <v>Test frequency - Each mixer truck prior to discharging</v>
      </c>
      <c r="Z8" t="str">
        <f t="shared" si="4"/>
        <v>Conformance Criteria - Between 5°C and 35°C</v>
      </c>
      <c r="AA8" t="str">
        <f t="shared" si="5"/>
        <v>Constructor - H</v>
      </c>
      <c r="AB8" t="str">
        <f t="shared" si="6"/>
        <v>CPS - R</v>
      </c>
      <c r="AC8" t="str">
        <f t="shared" si="7"/>
        <v xml:space="preserve">Lab - </v>
      </c>
      <c r="AD8" t="str">
        <f t="shared" si="8"/>
        <v xml:space="preserve">IOM - </v>
      </c>
      <c r="AE8" t="str">
        <f t="shared" si="9"/>
        <v>Verifying Records - Shotcrete Installation Record refer to Item 3.2</v>
      </c>
      <c r="AI8" t="str">
        <v>CPS - H</v>
      </c>
    </row>
    <row r="9" spans="1:35" ht="15" customHeight="1">
      <c r="A9" s="4" t="s">
        <v>52</v>
      </c>
      <c r="B9" s="4" t="s">
        <v>53</v>
      </c>
      <c r="C9" s="5" t="s">
        <v>54</v>
      </c>
      <c r="D9" s="4"/>
      <c r="E9" s="5" t="s">
        <v>55</v>
      </c>
      <c r="F9" s="4"/>
      <c r="G9" s="4" t="s">
        <v>56</v>
      </c>
      <c r="H9" s="4" t="s">
        <v>57</v>
      </c>
      <c r="I9" s="4" t="s">
        <v>58</v>
      </c>
      <c r="J9" s="4" t="s">
        <v>0</v>
      </c>
      <c r="K9" s="4" t="s">
        <v>7</v>
      </c>
      <c r="L9" s="4" t="s">
        <v>5</v>
      </c>
      <c r="M9" s="4" t="s">
        <v>5</v>
      </c>
      <c r="N9" s="4" t="s">
        <v>59</v>
      </c>
      <c r="O9" s="4"/>
      <c r="P9" s="4"/>
      <c r="Q9" s="4"/>
      <c r="R9" s="4"/>
      <c r="U9" t="str">
        <f t="shared" si="0"/>
        <v>3.2.5. - Slump check</v>
      </c>
      <c r="V9" t="str">
        <f t="shared" si="1"/>
        <v>Description - Slump to be within the alocated tolerance</v>
      </c>
      <c r="X9" t="str">
        <f t="shared" si="2"/>
        <v>Method/Description - slump test</v>
      </c>
      <c r="Y9" t="str">
        <f t="shared" si="3"/>
        <v>Test frequency - Each delivery truck prior to discharging</v>
      </c>
      <c r="Z9" t="str">
        <f t="shared" si="4"/>
        <v>Conformance Criteria - 220mm ± 20mm</v>
      </c>
      <c r="AA9" t="str">
        <f t="shared" si="5"/>
        <v>Constructor - H</v>
      </c>
      <c r="AB9" t="str">
        <f t="shared" si="6"/>
        <v>CPS - R</v>
      </c>
      <c r="AC9" t="str">
        <f t="shared" si="7"/>
        <v>Lab -  </v>
      </c>
      <c r="AD9" t="str">
        <f t="shared" si="8"/>
        <v>IOM -  </v>
      </c>
      <c r="AE9" t="str">
        <f t="shared" si="9"/>
        <v>Verifying Records - Shotcrete Record</v>
      </c>
      <c r="AI9" t="str">
        <v>Lab -</v>
      </c>
    </row>
    <row r="10" spans="1:35" ht="15" customHeight="1">
      <c r="A10" s="4" t="s">
        <v>60</v>
      </c>
      <c r="B10" s="4" t="s">
        <v>61</v>
      </c>
      <c r="C10" s="5" t="s">
        <v>62</v>
      </c>
      <c r="D10" s="4"/>
      <c r="E10" s="5" t="s">
        <v>63</v>
      </c>
      <c r="F10" s="4"/>
      <c r="G10" s="4" t="s">
        <v>64</v>
      </c>
      <c r="H10" s="4" t="s">
        <v>65</v>
      </c>
      <c r="I10" s="4" t="s">
        <v>66</v>
      </c>
      <c r="J10" s="4" t="s">
        <v>0</v>
      </c>
      <c r="K10" s="4" t="s">
        <v>3</v>
      </c>
      <c r="L10" s="4" t="s">
        <v>5</v>
      </c>
      <c r="M10" s="4" t="s">
        <v>5</v>
      </c>
      <c r="N10" s="4" t="s">
        <v>67</v>
      </c>
      <c r="O10" s="4"/>
      <c r="P10" s="4"/>
      <c r="Q10" s="4"/>
      <c r="R10" s="4"/>
      <c r="U10" t="str">
        <f t="shared" si="0"/>
        <v>3.2.6. - Personnel Entry</v>
      </c>
      <c r="V10" t="str">
        <f t="shared" si="1"/>
        <v xml:space="preserve">Description - Test prior to each personnel entry and/or face advance._x000D_
Test results must be verified once a month during construction. </v>
      </c>
      <c r="X10" t="str">
        <f t="shared" si="2"/>
        <v>Method/Description - Penetrometer test</v>
      </c>
      <c r="Y10" t="str">
        <f t="shared" si="3"/>
        <v>Test frequency - Initially test prior to each personnel entry after spraying primary shotcrete. Once established, this curve must be verified once a month during construction.</v>
      </c>
      <c r="Z10" t="str">
        <f t="shared" si="4"/>
        <v>Conformance Criteria - Min 1MPa for man entry (providing the shotcrete layer is 75mm thick, rockbolts have been installed and the rockbolt grout compressive strength is min 3MPa)</v>
      </c>
      <c r="AA10" t="str">
        <f t="shared" si="5"/>
        <v>Constructor - H</v>
      </c>
      <c r="AB10" t="str">
        <f t="shared" si="6"/>
        <v>CPS - W</v>
      </c>
      <c r="AC10" t="str">
        <f t="shared" si="7"/>
        <v>Lab -  </v>
      </c>
      <c r="AD10" t="str">
        <f t="shared" si="8"/>
        <v>IOM -  </v>
      </c>
      <c r="AE10" t="str">
        <f t="shared" si="9"/>
        <v>Verifying Records - Penetrometer test results refer to Item 3.3</v>
      </c>
      <c r="AI10" t="str">
        <v>IOM -</v>
      </c>
    </row>
    <row r="11" spans="1:35" ht="15" customHeight="1">
      <c r="A11" s="4" t="s">
        <v>68</v>
      </c>
      <c r="B11" s="5" t="s">
        <v>69</v>
      </c>
      <c r="C11" s="5" t="s">
        <v>70</v>
      </c>
      <c r="D11" s="4"/>
      <c r="E11" s="5" t="s">
        <v>71</v>
      </c>
      <c r="F11" s="4"/>
      <c r="G11" s="4" t="s">
        <v>72</v>
      </c>
      <c r="H11" s="4" t="s">
        <v>65</v>
      </c>
      <c r="I11" s="5" t="s">
        <v>73</v>
      </c>
      <c r="J11" s="4" t="s">
        <v>0</v>
      </c>
      <c r="K11" s="4" t="s">
        <v>3</v>
      </c>
      <c r="L11" s="4" t="s">
        <v>5</v>
      </c>
      <c r="M11" s="4" t="s">
        <v>5</v>
      </c>
      <c r="N11" s="4" t="s">
        <v>74</v>
      </c>
      <c r="O11" s="4"/>
      <c r="P11" s="4"/>
      <c r="Q11" s="4"/>
      <c r="R11" s="4"/>
      <c r="U11" t="str">
        <f t="shared" si="0"/>
        <v>3.2.7. - Beam End Test_x000D_
(early age compressive strength)</v>
      </c>
      <c r="V11" t="str">
        <f t="shared" si="1"/>
        <v>Description - Safe shotcrete strength before next advancement to max. advance length</v>
      </c>
      <c r="X11" t="str">
        <f t="shared" si="2"/>
        <v>Method/Description - field test</v>
      </c>
      <c r="Y11" t="str">
        <f t="shared" si="3"/>
        <v>Test frequency - Initially test prior to each personnel entry after spraying primary shotcrete. Once established, this curve must be verified once a month during construction.</v>
      </c>
      <c r="Z11" t="str">
        <f t="shared" si="4"/>
        <v>Conformance Criteria - Min. 1.00 MPa at 3 Hours_x000D_
Min. 5.00 MPa at 6 Hours_x000D_
Min. 7.00 MPa at 12 Hours_x000D_
Min. 12.00 MPa at 24-36 Hours</v>
      </c>
      <c r="AA11" t="str">
        <f t="shared" si="5"/>
        <v>Constructor - H</v>
      </c>
      <c r="AB11" t="str">
        <f t="shared" si="6"/>
        <v>CPS - W</v>
      </c>
      <c r="AC11" t="str">
        <f t="shared" si="7"/>
        <v>Lab -  </v>
      </c>
      <c r="AD11" t="str">
        <f t="shared" si="8"/>
        <v>IOM -  </v>
      </c>
      <c r="AE11" t="str">
        <f t="shared" si="9"/>
        <v>Verifying Records - Beam End Test Results refer to Item 3.3</v>
      </c>
      <c r="AI11" t="str">
        <v>Verifying Records - PTT</v>
      </c>
    </row>
    <row r="12" spans="1:35" ht="15" customHeight="1">
      <c r="A12" s="4" t="s">
        <v>75</v>
      </c>
      <c r="B12" s="4" t="s">
        <v>76</v>
      </c>
      <c r="C12" s="4" t="s">
        <v>77</v>
      </c>
      <c r="D12" s="4"/>
      <c r="E12" s="5" t="s">
        <v>78</v>
      </c>
      <c r="F12" s="4"/>
      <c r="G12" s="4" t="s">
        <v>79</v>
      </c>
      <c r="H12" s="5" t="s">
        <v>80</v>
      </c>
      <c r="I12" s="5" t="s">
        <v>81</v>
      </c>
      <c r="J12" s="4" t="s">
        <v>3</v>
      </c>
      <c r="K12" s="4" t="s">
        <v>7</v>
      </c>
      <c r="L12" s="4" t="s">
        <v>5</v>
      </c>
      <c r="M12" s="4" t="s">
        <v>5</v>
      </c>
      <c r="N12" s="4" t="s">
        <v>82</v>
      </c>
      <c r="O12" s="4"/>
      <c r="P12" s="4"/>
      <c r="Q12" s="4"/>
      <c r="R12" s="4"/>
      <c r="U12" t="str">
        <f t="shared" si="0"/>
        <v>3.2.8. - compressive strength (cast sample)</v>
      </c>
      <c r="V12" t="str">
        <f t="shared" si="1"/>
        <v>Description - To prove compressive strength compliance requirement</v>
      </c>
      <c r="X12" t="str">
        <f t="shared" si="2"/>
        <v>Method/Description - certified lab test</v>
      </c>
      <c r="Y12" t="str">
        <f t="shared" si="3"/>
        <v>Test frequency - 1 test  (I test shall include 4 cored specimen, 3 tested and 1 spare) for the first 50m3 of shotcrete and 1 test for every 250m3 of shotcrete thereafter</v>
      </c>
      <c r="Z12" t="str">
        <f t="shared" si="4"/>
        <v>Conformance Criteria - _x000D_
Min. 35 MPa at 28 days</v>
      </c>
      <c r="AA12" t="str">
        <f t="shared" si="5"/>
        <v>Constructor - W</v>
      </c>
      <c r="AB12" t="str">
        <f t="shared" si="6"/>
        <v>CPS - R</v>
      </c>
      <c r="AC12" t="str">
        <f t="shared" si="7"/>
        <v>Lab -  </v>
      </c>
      <c r="AD12" t="str">
        <f t="shared" si="8"/>
        <v>IOM -  </v>
      </c>
      <c r="AE12" t="str">
        <f t="shared" si="9"/>
        <v>Verifying Records - IANZ lab test report</v>
      </c>
      <c r="AI12" t="str">
        <v>3.1.2. - Face Mapping</v>
      </c>
    </row>
    <row r="13" spans="1:35" ht="15" customHeight="1">
      <c r="A13" s="4" t="s">
        <v>83</v>
      </c>
      <c r="B13" s="4" t="s">
        <v>84</v>
      </c>
      <c r="C13" s="4" t="s">
        <v>77</v>
      </c>
      <c r="D13" s="4"/>
      <c r="E13" s="5" t="s">
        <v>85</v>
      </c>
      <c r="F13" s="4"/>
      <c r="G13" s="4" t="s">
        <v>79</v>
      </c>
      <c r="H13" s="4" t="s">
        <v>86</v>
      </c>
      <c r="I13" s="5" t="s">
        <v>87</v>
      </c>
      <c r="J13" s="4" t="s">
        <v>3</v>
      </c>
      <c r="K13" s="4" t="s">
        <v>7</v>
      </c>
      <c r="L13" s="4" t="s">
        <v>5</v>
      </c>
      <c r="M13" s="4" t="s">
        <v>5</v>
      </c>
      <c r="N13" s="4" t="s">
        <v>82</v>
      </c>
      <c r="O13" s="4"/>
      <c r="P13" s="4"/>
      <c r="Q13" s="4"/>
      <c r="R13" s="4"/>
      <c r="U13" t="str">
        <f t="shared" si="0"/>
        <v>3.2.9. - compressive strength (cored sample)</v>
      </c>
      <c r="V13" t="str">
        <f t="shared" si="1"/>
        <v>Description - To prove compressive strength compliance requirement</v>
      </c>
      <c r="X13" t="str">
        <f t="shared" si="2"/>
        <v>Method/Description - certified lab test</v>
      </c>
      <c r="Y13" t="str">
        <f t="shared" si="3"/>
        <v>Test frequency - 1 test for every 50m3 of sprayed shotcrete</v>
      </c>
      <c r="Z13" t="str">
        <f t="shared" si="4"/>
        <v>Conformance Criteria - Min. 20 MPa at 7 days_x000D_
Min. 35 MPa at 28 days_x000D_
Min. 35 MPa at 90 days</v>
      </c>
      <c r="AA13" t="str">
        <f t="shared" si="5"/>
        <v>Constructor - W</v>
      </c>
      <c r="AB13" t="str">
        <f t="shared" si="6"/>
        <v>CPS - R</v>
      </c>
      <c r="AC13" t="str">
        <f t="shared" si="7"/>
        <v>Lab -  </v>
      </c>
      <c r="AD13" t="str">
        <f t="shared" si="8"/>
        <v>IOM -  </v>
      </c>
      <c r="AE13" t="str">
        <f t="shared" si="9"/>
        <v>Verifying Records - IANZ lab test report</v>
      </c>
      <c r="AI13" t="str">
        <v>Description - Recommend the required support type based on the Actual Ground Conditions.
Determine any corrective measures required to ensure safety and stability of the excavation.
Identify if the ground conditions depart from the expected range of conditions for which a support type has been designed and notify the Designer if new design is required.</v>
      </c>
    </row>
    <row r="14" spans="1:35" ht="15" customHeight="1">
      <c r="A14" s="4" t="s">
        <v>88</v>
      </c>
      <c r="B14" s="4" t="s">
        <v>89</v>
      </c>
      <c r="C14" s="4" t="s">
        <v>90</v>
      </c>
      <c r="D14" s="4"/>
      <c r="E14" s="5" t="s">
        <v>91</v>
      </c>
      <c r="F14" s="4"/>
      <c r="G14" s="4" t="s">
        <v>79</v>
      </c>
      <c r="H14" s="4" t="s">
        <v>92</v>
      </c>
      <c r="I14" s="4" t="s">
        <v>93</v>
      </c>
      <c r="J14" s="4" t="s">
        <v>3</v>
      </c>
      <c r="K14" s="4" t="s">
        <v>7</v>
      </c>
      <c r="L14" s="4" t="s">
        <v>5</v>
      </c>
      <c r="M14" s="4" t="s">
        <v>5</v>
      </c>
      <c r="N14" s="4" t="s">
        <v>82</v>
      </c>
      <c r="O14" s="4"/>
      <c r="P14" s="4"/>
      <c r="Q14" s="4"/>
      <c r="R14" s="4"/>
      <c r="U14" t="str">
        <f t="shared" si="0"/>
        <v>3.2.10. - Residual Flexural Tensile Strength</v>
      </c>
      <c r="V14" t="str">
        <f t="shared" si="1"/>
        <v>Description - To prove compliance with flexural strength requirements</v>
      </c>
      <c r="X14" t="str">
        <f t="shared" si="2"/>
        <v>Method/Description - certified lab test</v>
      </c>
      <c r="Y14" t="str">
        <f t="shared" si="3"/>
        <v>Test frequency - 1 test for the first 50m3 of shotcrete and 1 test for every 100m3 of shotcrete thereafter</v>
      </c>
      <c r="Z14" t="str">
        <f t="shared" si="4"/>
        <v>Conformance Criteria - Min. FR,1 of 1.25MPa and FR,4 at 1MPa</v>
      </c>
      <c r="AA14" t="str">
        <f t="shared" si="5"/>
        <v>Constructor - W</v>
      </c>
      <c r="AB14" t="str">
        <f t="shared" si="6"/>
        <v>CPS - R</v>
      </c>
      <c r="AC14" t="str">
        <f t="shared" si="7"/>
        <v>Lab -  </v>
      </c>
      <c r="AD14" t="str">
        <f t="shared" si="8"/>
        <v>IOM -  </v>
      </c>
      <c r="AE14" t="str">
        <f t="shared" si="9"/>
        <v>Verifying Records - IANZ lab test report</v>
      </c>
      <c r="AI14" t="str">
        <v>Method/Description - Geological mapping record</v>
      </c>
    </row>
    <row r="15" spans="1:35" ht="15" customHeight="1">
      <c r="A15" s="4" t="s">
        <v>94</v>
      </c>
      <c r="B15" s="4" t="s">
        <v>95</v>
      </c>
      <c r="C15" s="4" t="s">
        <v>96</v>
      </c>
      <c r="D15" s="4"/>
      <c r="E15" s="5" t="s">
        <v>97</v>
      </c>
      <c r="F15" s="4"/>
      <c r="G15" s="4" t="s">
        <v>79</v>
      </c>
      <c r="H15" s="4" t="s">
        <v>98</v>
      </c>
      <c r="I15" s="4" t="s">
        <v>99</v>
      </c>
      <c r="J15" s="4" t="s">
        <v>3</v>
      </c>
      <c r="K15" s="4" t="s">
        <v>7</v>
      </c>
      <c r="L15" s="4" t="s">
        <v>5</v>
      </c>
      <c r="M15" s="4" t="s">
        <v>5</v>
      </c>
      <c r="N15" s="4" t="s">
        <v>82</v>
      </c>
      <c r="O15" s="4"/>
      <c r="P15" s="4"/>
      <c r="Q15" s="4"/>
      <c r="R15" s="4"/>
      <c r="U15" t="str">
        <f t="shared" si="0"/>
        <v>3.2.11. - Drying Shrinkage Testing</v>
      </c>
      <c r="V15" t="str">
        <f t="shared" si="1"/>
        <v>Description - To prove compliance with shrinkage requirements</v>
      </c>
      <c r="X15" t="str">
        <f t="shared" si="2"/>
        <v>Method/Description - certified lab test</v>
      </c>
      <c r="Y15" t="str">
        <f t="shared" si="3"/>
        <v>Test frequency - 1 test for the first 50m3 of shotcrete and 1 test for every 250m3 of shotcrete thereafter</v>
      </c>
      <c r="Z15" t="str">
        <f t="shared" si="4"/>
        <v>Conformance Criteria -  Max 850 micro strain</v>
      </c>
      <c r="AA15" t="str">
        <f t="shared" si="5"/>
        <v>Constructor - W</v>
      </c>
      <c r="AB15" t="str">
        <f t="shared" si="6"/>
        <v>CPS - R</v>
      </c>
      <c r="AC15" t="str">
        <f t="shared" si="7"/>
        <v>Lab -  </v>
      </c>
      <c r="AD15" t="str">
        <f t="shared" si="8"/>
        <v>IOM -  </v>
      </c>
      <c r="AE15" t="str">
        <f t="shared" si="9"/>
        <v>Verifying Records - IANZ lab test report</v>
      </c>
      <c r="AI15" t="str">
        <v>Test frequency - Every advance or as agreed in DRM</v>
      </c>
    </row>
    <row r="16" spans="1:35" ht="15" customHeight="1">
      <c r="A16" s="4" t="s">
        <v>100</v>
      </c>
      <c r="B16" s="4" t="s">
        <v>101</v>
      </c>
      <c r="C16" s="4" t="s">
        <v>102</v>
      </c>
      <c r="D16" s="4"/>
      <c r="E16" s="5" t="s">
        <v>103</v>
      </c>
      <c r="F16" s="4"/>
      <c r="G16" s="4" t="s">
        <v>79</v>
      </c>
      <c r="H16" s="4" t="s">
        <v>104</v>
      </c>
      <c r="I16" s="4" t="s">
        <v>105</v>
      </c>
      <c r="J16" s="4" t="s">
        <v>3</v>
      </c>
      <c r="K16" s="4" t="s">
        <v>7</v>
      </c>
      <c r="L16" s="4" t="s">
        <v>5</v>
      </c>
      <c r="M16" s="4" t="s">
        <v>5</v>
      </c>
      <c r="N16" s="4" t="s">
        <v>82</v>
      </c>
      <c r="O16" s="4"/>
      <c r="P16" s="4"/>
      <c r="Q16" s="4"/>
      <c r="R16" s="4"/>
      <c r="U16" t="str">
        <f t="shared" si="0"/>
        <v>3.2.12. - Permeability testing</v>
      </c>
      <c r="V16" t="str">
        <f t="shared" si="1"/>
        <v>Description - to prove compliance with permeability requirements</v>
      </c>
      <c r="X16" t="str">
        <f t="shared" si="2"/>
        <v>Method/Description - certified lab test</v>
      </c>
      <c r="Y16" t="str">
        <f t="shared" si="3"/>
        <v>Test frequency - 3 tests for the first 50m3 of shotcrete then 1 test every 1 month thereafter</v>
      </c>
      <c r="Z16" t="str">
        <f t="shared" si="4"/>
        <v>Conformance Criteria - Maximum allowable penetration 25mm</v>
      </c>
      <c r="AA16" t="str">
        <f t="shared" si="5"/>
        <v>Constructor - W</v>
      </c>
      <c r="AB16" t="str">
        <f t="shared" si="6"/>
        <v>CPS - R</v>
      </c>
      <c r="AC16" t="str">
        <f t="shared" si="7"/>
        <v>Lab -  </v>
      </c>
      <c r="AD16" t="str">
        <f t="shared" si="8"/>
        <v>IOM -  </v>
      </c>
      <c r="AE16" t="str">
        <f t="shared" si="9"/>
        <v>Verifying Records - IANZ lab test report</v>
      </c>
      <c r="AI16" t="str">
        <v>Conformance Criteria - N/A</v>
      </c>
    </row>
    <row r="17" spans="1:35" ht="15" customHeight="1">
      <c r="A17" s="4" t="s">
        <v>106</v>
      </c>
      <c r="B17" s="4" t="s">
        <v>107</v>
      </c>
      <c r="C17" s="4" t="s">
        <v>108</v>
      </c>
      <c r="D17" s="4"/>
      <c r="E17" s="5" t="s">
        <v>109</v>
      </c>
      <c r="F17" s="4"/>
      <c r="G17" s="4" t="s">
        <v>79</v>
      </c>
      <c r="H17" s="4" t="s">
        <v>92</v>
      </c>
      <c r="I17" s="4" t="s">
        <v>110</v>
      </c>
      <c r="J17" s="4" t="s">
        <v>0</v>
      </c>
      <c r="K17" s="4" t="s">
        <v>7</v>
      </c>
      <c r="L17" s="4" t="s">
        <v>5</v>
      </c>
      <c r="M17" s="4" t="s">
        <v>5</v>
      </c>
      <c r="N17" s="4" t="s">
        <v>82</v>
      </c>
      <c r="O17" s="4"/>
      <c r="P17" s="4"/>
      <c r="Q17" s="4"/>
      <c r="R17" s="4"/>
      <c r="U17" t="str">
        <f t="shared" si="0"/>
        <v>3.2.13. - Steel fibre content</v>
      </c>
      <c r="V17" t="str">
        <f t="shared" si="1"/>
        <v>Description - To prove compliance with fibre content test requirement</v>
      </c>
      <c r="X17" t="str">
        <f t="shared" si="2"/>
        <v>Method/Description - certified lab test</v>
      </c>
      <c r="Y17" t="str">
        <f t="shared" si="3"/>
        <v>Test frequency - 1 test for the first 50m3 of shotcrete and 1 test for every 100m3 of shotcrete thereafter</v>
      </c>
      <c r="Z17" t="str">
        <f t="shared" si="4"/>
        <v>Conformance Criteria - Minimum 35kg/m3</v>
      </c>
      <c r="AA17" t="str">
        <f t="shared" si="5"/>
        <v>Constructor - H</v>
      </c>
      <c r="AB17" t="str">
        <f t="shared" si="6"/>
        <v>CPS - R</v>
      </c>
      <c r="AC17" t="str">
        <f t="shared" si="7"/>
        <v>Lab -  </v>
      </c>
      <c r="AD17" t="str">
        <f t="shared" si="8"/>
        <v>IOM -  </v>
      </c>
      <c r="AE17" t="str">
        <f t="shared" si="9"/>
        <v>Verifying Records - IANZ lab test report</v>
      </c>
      <c r="AI17" t="str">
        <v>Constructor - H</v>
      </c>
    </row>
    <row r="18" spans="1:35" ht="15" customHeight="1">
      <c r="A18" s="4" t="s">
        <v>111</v>
      </c>
      <c r="B18" s="4" t="s">
        <v>112</v>
      </c>
      <c r="C18" s="4" t="s">
        <v>113</v>
      </c>
      <c r="D18" s="4"/>
      <c r="E18" s="5" t="s">
        <v>114</v>
      </c>
      <c r="F18" s="4"/>
      <c r="G18" s="4" t="s">
        <v>79</v>
      </c>
      <c r="H18" s="4" t="s">
        <v>98</v>
      </c>
      <c r="I18" s="4" t="s">
        <v>115</v>
      </c>
      <c r="J18" s="4" t="s">
        <v>0</v>
      </c>
      <c r="K18" s="4" t="s">
        <v>7</v>
      </c>
      <c r="L18" s="4" t="s">
        <v>5</v>
      </c>
      <c r="M18" s="4" t="s">
        <v>5</v>
      </c>
      <c r="N18" s="4" t="s">
        <v>82</v>
      </c>
      <c r="O18" s="4"/>
      <c r="P18" s="4"/>
      <c r="Q18" s="4"/>
      <c r="R18" s="4"/>
      <c r="U18" t="str">
        <f t="shared" si="0"/>
        <v>3.2.14. - Relative density</v>
      </c>
      <c r="V18" t="str">
        <f t="shared" si="1"/>
        <v>Description - To prove compliance with the relative density requirement</v>
      </c>
      <c r="X18" t="str">
        <f t="shared" si="2"/>
        <v>Method/Description - certified lab test</v>
      </c>
      <c r="Y18" t="str">
        <f t="shared" si="3"/>
        <v>Test frequency - 1 test for the first 50m3 of shotcrete and 1 test for every 250m3 of shotcrete thereafter</v>
      </c>
      <c r="Z18" t="str">
        <f t="shared" si="4"/>
        <v>Conformance Criteria - Minimum 98% of the density measured from base mix</v>
      </c>
      <c r="AA18" t="str">
        <f t="shared" si="5"/>
        <v>Constructor - H</v>
      </c>
      <c r="AB18" t="str">
        <f t="shared" si="6"/>
        <v>CPS - R</v>
      </c>
      <c r="AC18" t="str">
        <f t="shared" si="7"/>
        <v>Lab -  </v>
      </c>
      <c r="AD18" t="str">
        <f t="shared" si="8"/>
        <v>IOM -  </v>
      </c>
      <c r="AE18" t="str">
        <f t="shared" si="9"/>
        <v>Verifying Records - IANZ lab test report</v>
      </c>
      <c r="AI18" t="str">
        <v>CPS - H</v>
      </c>
    </row>
    <row r="19" spans="1:35" ht="15" customHeight="1">
      <c r="A19" s="4" t="s">
        <v>116</v>
      </c>
      <c r="B19" s="4" t="s">
        <v>117</v>
      </c>
      <c r="C19" s="4" t="s">
        <v>118</v>
      </c>
      <c r="D19" s="4"/>
      <c r="E19" s="5" t="s">
        <v>119</v>
      </c>
      <c r="F19" s="4"/>
      <c r="G19" s="4" t="s">
        <v>120</v>
      </c>
      <c r="H19" s="4" t="s">
        <v>121</v>
      </c>
      <c r="I19" s="4" t="s">
        <v>122</v>
      </c>
      <c r="J19" s="4" t="s">
        <v>0</v>
      </c>
      <c r="K19" s="4" t="s">
        <v>7</v>
      </c>
      <c r="L19" s="4"/>
      <c r="M19" s="4"/>
      <c r="N19" s="4" t="s">
        <v>28</v>
      </c>
      <c r="O19" s="4"/>
      <c r="P19" s="4"/>
      <c r="Q19" s="4"/>
      <c r="R19" s="4"/>
      <c r="U19" t="str">
        <f t="shared" si="0"/>
        <v>3.2.15. - Layer thickness, Tunnel Lining Intrados, C-Line</v>
      </c>
      <c r="V19" t="str">
        <f t="shared" si="1"/>
        <v>Description - Provide control means to verify the thickness of final shotcrete layer</v>
      </c>
      <c r="X19" t="str">
        <f t="shared" si="2"/>
        <v>Method/Description - Survey scans, deep pins</v>
      </c>
      <c r="Y19" t="str">
        <f t="shared" si="3"/>
        <v xml:space="preserve">Test frequency - As-builts shall be taken of EACH layer of shotcrete </v>
      </c>
      <c r="Z19" t="str">
        <f t="shared" si="4"/>
        <v>Conformance Criteria - Shotcrete thickness shall be sprayed in accordance with drawing MMA-DES-TUN-E1-DRG-8130 and within the tolerances outlined in drawing MMA-DES-TUN-E1-DRG-8119</v>
      </c>
      <c r="AA19" t="str">
        <f t="shared" si="5"/>
        <v>Constructor - H</v>
      </c>
      <c r="AB19" t="str">
        <f t="shared" si="6"/>
        <v>CPS - R</v>
      </c>
      <c r="AC19" t="str">
        <f t="shared" si="7"/>
        <v xml:space="preserve">Lab - </v>
      </c>
      <c r="AD19" t="str">
        <f t="shared" si="8"/>
        <v xml:space="preserve">IOM - </v>
      </c>
      <c r="AE19" t="str">
        <f t="shared" si="9"/>
        <v>Verifying Records - As-built Report</v>
      </c>
      <c r="AI19" t="str">
        <v>Lab -</v>
      </c>
    </row>
    <row r="20" spans="1:35" ht="15" customHeight="1">
      <c r="A20" s="4" t="s">
        <v>123</v>
      </c>
      <c r="B20" s="4" t="s">
        <v>124</v>
      </c>
      <c r="C20" s="5" t="s">
        <v>125</v>
      </c>
      <c r="D20" s="4"/>
      <c r="E20" s="4" t="s">
        <v>126</v>
      </c>
      <c r="F20" s="4"/>
      <c r="G20" s="4" t="s">
        <v>8</v>
      </c>
      <c r="H20" s="4" t="s">
        <v>127</v>
      </c>
      <c r="I20" s="4" t="s">
        <v>128</v>
      </c>
      <c r="J20" s="4" t="s">
        <v>0</v>
      </c>
      <c r="K20" s="4" t="s">
        <v>0</v>
      </c>
      <c r="L20" s="4"/>
      <c r="M20" s="4"/>
      <c r="N20" s="5" t="s">
        <v>129</v>
      </c>
      <c r="O20" s="4"/>
      <c r="P20" s="4"/>
      <c r="Q20" s="4"/>
      <c r="R20" s="4"/>
      <c r="U20" t="str">
        <f t="shared" si="0"/>
        <v>3.2.16. - Construction joints</v>
      </c>
      <c r="V20" t="str">
        <f t="shared" si="1"/>
        <v>Description - Construction joints in the shotcrete lining top heading/bench shall be inspected by the Designer’s_x000D_
Representative as required by the Drawings.</v>
      </c>
      <c r="X20" t="str">
        <f t="shared" si="2"/>
        <v>Method/Description - Visual Inspection</v>
      </c>
      <c r="Y20" t="str">
        <f t="shared" si="3"/>
        <v>Test frequency - Every Construction Joints</v>
      </c>
      <c r="Z20" t="str">
        <f t="shared" si="4"/>
        <v>Conformance Criteria - Hold point released by CPS</v>
      </c>
      <c r="AA20" t="str">
        <f t="shared" si="5"/>
        <v>Constructor - H</v>
      </c>
      <c r="AB20" t="str">
        <f t="shared" si="6"/>
        <v>CPS - H</v>
      </c>
      <c r="AC20" t="str">
        <f t="shared" si="7"/>
        <v xml:space="preserve">Lab - </v>
      </c>
      <c r="AD20" t="str">
        <f t="shared" si="8"/>
        <v xml:space="preserve">IOM - </v>
      </c>
      <c r="AE20" t="str">
        <f t="shared" si="9"/>
        <v>Verifying Records - Site Inspection Report_x000D_
Shotcrete Checklist</v>
      </c>
      <c r="AI20" t="str">
        <v>IOM -</v>
      </c>
    </row>
    <row r="21" spans="1:35" ht="15" customHeight="1">
      <c r="A21" s="4" t="s">
        <v>130</v>
      </c>
      <c r="B21" s="4" t="s">
        <v>131</v>
      </c>
      <c r="C21" s="4" t="s">
        <v>132</v>
      </c>
      <c r="D21" s="4"/>
      <c r="E21" s="4" t="s">
        <v>133</v>
      </c>
      <c r="F21" s="4"/>
      <c r="G21" s="4" t="s">
        <v>5</v>
      </c>
      <c r="H21" s="4" t="s">
        <v>134</v>
      </c>
      <c r="I21" s="4" t="s">
        <v>5</v>
      </c>
      <c r="J21" s="4" t="s">
        <v>0</v>
      </c>
      <c r="K21" s="4" t="s">
        <v>7</v>
      </c>
      <c r="L21" s="4"/>
      <c r="M21" s="4"/>
      <c r="N21" s="4" t="s">
        <v>135</v>
      </c>
      <c r="O21" s="4"/>
      <c r="P21" s="4"/>
      <c r="Q21" s="4"/>
      <c r="R21" s="4"/>
      <c r="U21" t="str">
        <f t="shared" si="0"/>
        <v>3.2.17. - Curing</v>
      </c>
      <c r="V21" t="str">
        <f t="shared" si="1"/>
        <v>Description - Curing to be carried out in accordance with the Specification</v>
      </c>
      <c r="X21" t="str">
        <f t="shared" si="2"/>
        <v>Method/Description -  </v>
      </c>
      <c r="Y21" t="str">
        <f t="shared" si="3"/>
        <v>Test frequency - Each Spray</v>
      </c>
      <c r="Z21" t="str">
        <f t="shared" si="4"/>
        <v>Conformance Criteria -  </v>
      </c>
      <c r="AA21" t="str">
        <f t="shared" si="5"/>
        <v>Constructor - H</v>
      </c>
      <c r="AB21" t="str">
        <f t="shared" si="6"/>
        <v>CPS - R</v>
      </c>
      <c r="AC21" t="str">
        <f t="shared" si="7"/>
        <v xml:space="preserve">Lab - </v>
      </c>
      <c r="AD21" t="str">
        <f t="shared" si="8"/>
        <v xml:space="preserve">IOM - </v>
      </c>
      <c r="AE21" t="str">
        <f t="shared" si="9"/>
        <v>Verifying Records - Shotcrete Checklist</v>
      </c>
      <c r="AI21" t="str">
        <v>Verifying Records - Required Excavation and support sheet</v>
      </c>
    </row>
    <row r="22" spans="1:35" ht="15" customHeight="1">
      <c r="A22" s="4" t="s">
        <v>136</v>
      </c>
      <c r="B22" s="4" t="s">
        <v>137</v>
      </c>
      <c r="C22" s="5" t="s">
        <v>138</v>
      </c>
      <c r="D22" s="4"/>
      <c r="E22" s="4" t="s">
        <v>139</v>
      </c>
      <c r="F22" s="4"/>
      <c r="G22" s="4" t="s">
        <v>8</v>
      </c>
      <c r="H22" s="4" t="s">
        <v>140</v>
      </c>
      <c r="I22" s="4" t="s">
        <v>141</v>
      </c>
      <c r="J22" s="4" t="s">
        <v>0</v>
      </c>
      <c r="K22" s="4" t="s">
        <v>3</v>
      </c>
      <c r="L22" s="4"/>
      <c r="M22" s="4"/>
      <c r="N22" s="4" t="s">
        <v>142</v>
      </c>
      <c r="O22" s="4"/>
      <c r="P22" s="4"/>
      <c r="Q22" s="4"/>
      <c r="R22" s="4"/>
      <c r="U22" t="str">
        <f t="shared" si="0"/>
        <v xml:space="preserve">3.2.18. - Defects and Repair </v>
      </c>
      <c r="V22" t="str">
        <f t="shared" si="1"/>
        <v>Description - The final layer of shotcrete shall be inspected for any defects and repaired accordingly._x000D_
At the completion of the lining, all core holes in the lining (resulting from testing or inspection) shall be backfilled with non-shrink mortar of an equivalent strength and fire resistance properties unless otherwise specified. The surface of the restored hole shall be similar to the surrounding surface in texture and colour.</v>
      </c>
      <c r="X22" t="str">
        <f t="shared" si="2"/>
        <v>Method/Description - Visual Inspection</v>
      </c>
      <c r="Y22" t="str">
        <f t="shared" si="3"/>
        <v>Test frequency - Every defect on Every advance</v>
      </c>
      <c r="Z22" t="str">
        <f t="shared" si="4"/>
        <v xml:space="preserve">Conformance Criteria - Crack CHAR(LESS)0.5mm ,Crack &gt;0.5mm -Non corformance report </v>
      </c>
      <c r="AA22" t="str">
        <f t="shared" si="5"/>
        <v>Constructor - H</v>
      </c>
      <c r="AB22" t="str">
        <f t="shared" si="6"/>
        <v>CPS - W</v>
      </c>
      <c r="AC22" t="str">
        <f t="shared" si="7"/>
        <v xml:space="preserve">Lab - </v>
      </c>
      <c r="AD22" t="str">
        <f t="shared" si="8"/>
        <v xml:space="preserve">IOM - </v>
      </c>
      <c r="AE22" t="str">
        <f t="shared" si="9"/>
        <v xml:space="preserve">Verifying Records - Post spray inspection record </v>
      </c>
      <c r="AI22" t="str">
        <v>3.1.3. - E-line control</v>
      </c>
    </row>
    <row r="23" spans="1:35" ht="15" customHeight="1">
      <c r="A23" s="4" t="s">
        <v>143</v>
      </c>
      <c r="B23" s="4" t="s">
        <v>144</v>
      </c>
      <c r="C23" s="4" t="s">
        <v>145</v>
      </c>
      <c r="D23" s="4"/>
      <c r="E23" s="4" t="s">
        <v>146</v>
      </c>
      <c r="F23" s="4"/>
      <c r="G23" s="4" t="s">
        <v>147</v>
      </c>
      <c r="H23" s="4" t="s">
        <v>26</v>
      </c>
      <c r="I23" s="5" t="s">
        <v>148</v>
      </c>
      <c r="J23" s="4" t="s">
        <v>0</v>
      </c>
      <c r="K23" s="4" t="s">
        <v>3</v>
      </c>
      <c r="L23" s="4"/>
      <c r="M23" s="4"/>
      <c r="N23" s="4" t="s">
        <v>149</v>
      </c>
      <c r="O23" s="4"/>
      <c r="P23" s="4"/>
      <c r="Q23" s="4"/>
      <c r="R23" s="4"/>
      <c r="U23" t="str">
        <f t="shared" si="0"/>
        <v>3.3.1. - Reinforcing mesh for primary lining</v>
      </c>
      <c r="V23" t="str">
        <f t="shared" si="1"/>
        <v>Description - To prove position, cover and overlap are achieved</v>
      </c>
      <c r="X23" t="str">
        <f t="shared" si="2"/>
        <v>Method/Description - Visual inspection and survey</v>
      </c>
      <c r="Y23" t="str">
        <f t="shared" si="3"/>
        <v>Test frequency - Every advance</v>
      </c>
      <c r="Z23" t="str">
        <f t="shared" si="4"/>
        <v>Conformance Criteria - Longitudinal and transverse overlap of 250mm ( one mesh square plus 50mm)_x000D_
Min. cover 65mm at the extrados and 85mm at the intrados</v>
      </c>
      <c r="AA23" t="str">
        <f t="shared" si="5"/>
        <v>Constructor - H</v>
      </c>
      <c r="AB23" t="str">
        <f t="shared" si="6"/>
        <v>CPS - W</v>
      </c>
      <c r="AC23" t="str">
        <f t="shared" si="7"/>
        <v xml:space="preserve">Lab - </v>
      </c>
      <c r="AD23" t="str">
        <f t="shared" si="8"/>
        <v xml:space="preserve">IOM - </v>
      </c>
      <c r="AE23" t="str">
        <f t="shared" si="9"/>
        <v>Verifying Records - Check sheet</v>
      </c>
      <c r="AI23" t="str">
        <v>Description - Control the E-Line before, during and after excavation is finished</v>
      </c>
    </row>
    <row r="24" spans="1:35" ht="15" customHeight="1">
      <c r="A24" s="4" t="s">
        <v>150</v>
      </c>
      <c r="B24" s="4" t="s">
        <v>151</v>
      </c>
      <c r="C24" s="4" t="s">
        <v>152</v>
      </c>
      <c r="D24" s="4"/>
      <c r="E24" s="5" t="s">
        <v>153</v>
      </c>
      <c r="F24" s="4"/>
      <c r="G24" s="4" t="s">
        <v>154</v>
      </c>
      <c r="H24" s="4" t="s">
        <v>155</v>
      </c>
      <c r="I24" s="5" t="s">
        <v>156</v>
      </c>
      <c r="J24" s="4" t="s">
        <v>0</v>
      </c>
      <c r="K24" s="4" t="s">
        <v>3</v>
      </c>
      <c r="L24" s="4" t="s">
        <v>5</v>
      </c>
      <c r="M24" s="4" t="s">
        <v>5</v>
      </c>
      <c r="N24" s="4" t="s">
        <v>157</v>
      </c>
      <c r="O24" s="4"/>
      <c r="P24" s="4"/>
      <c r="Q24" s="4"/>
      <c r="R24" s="4"/>
      <c r="U24" t="str">
        <f t="shared" si="0"/>
        <v>3.4.1. - Drilling</v>
      </c>
      <c r="V24" t="str">
        <f t="shared" si="1"/>
        <v>Description - Bolts shall be installed to the depth, diameter, alignment and position specified on the Drawings or instructed by the Designer.</v>
      </c>
      <c r="X24" t="str">
        <f t="shared" si="2"/>
        <v>Method/Description - Survey</v>
      </c>
      <c r="Y24" t="str">
        <f t="shared" si="3"/>
        <v>Test frequency - Each bolt</v>
      </c>
      <c r="Z24" t="str">
        <f t="shared" si="4"/>
        <v>Conformance Criteria - Rockbolts shall be installed perpendicular to the excavation face unless stated otherwise._x000D_
 Where rockbolts are not able to be installed perpendicular, the maximum deviation shall be 18 degrees from perpendicular._x000D_
Position Tolerence +150,-150mm_x000D_
No overdrill tolerance_x000D_
-The Constructor shall record a drilling log for each drillhole, including the date and time of installation_x000D_
and any difficulties or problems that were encountered.</v>
      </c>
      <c r="AA24" t="str">
        <f t="shared" si="5"/>
        <v>Constructor - H</v>
      </c>
      <c r="AB24" t="str">
        <f t="shared" si="6"/>
        <v>CPS - W</v>
      </c>
      <c r="AC24" t="str">
        <f t="shared" si="7"/>
        <v>Lab -  </v>
      </c>
      <c r="AD24" t="str">
        <f t="shared" si="8"/>
        <v>IOM -  </v>
      </c>
      <c r="AE24" t="str">
        <f t="shared" si="9"/>
        <v>Verifying Records - Drilling log</v>
      </c>
      <c r="AI24" t="str">
        <v>Method/Description - Surveyor to set out and record as built. VMT system to provide e-line guidance</v>
      </c>
    </row>
    <row r="25" spans="1:35" ht="15" customHeight="1">
      <c r="A25" s="4" t="s">
        <v>158</v>
      </c>
      <c r="B25" s="4" t="s">
        <v>159</v>
      </c>
      <c r="C25" s="4" t="s">
        <v>160</v>
      </c>
      <c r="D25" s="4"/>
      <c r="E25" s="4" t="s">
        <v>161</v>
      </c>
      <c r="F25" s="4"/>
      <c r="G25" s="4" t="s">
        <v>4</v>
      </c>
      <c r="H25" s="4" t="s">
        <v>155</v>
      </c>
      <c r="I25" s="5" t="s">
        <v>162</v>
      </c>
      <c r="J25" s="4" t="s">
        <v>0</v>
      </c>
      <c r="K25" s="4" t="s">
        <v>3</v>
      </c>
      <c r="L25" s="4" t="s">
        <v>5</v>
      </c>
      <c r="M25" s="4" t="s">
        <v>5</v>
      </c>
      <c r="N25" s="4" t="s">
        <v>157</v>
      </c>
      <c r="O25" s="4"/>
      <c r="P25" s="4"/>
      <c r="Q25" s="4"/>
      <c r="R25" s="4"/>
      <c r="U25" t="str">
        <f t="shared" si="0"/>
        <v>3.4.2. - Installation</v>
      </c>
      <c r="V25" t="str">
        <f t="shared" si="1"/>
        <v>Description - Record all information on installation (position, hole length and dianeterm length of the bolt…)</v>
      </c>
      <c r="X25" t="str">
        <f t="shared" si="2"/>
        <v>Method/Description - Review</v>
      </c>
      <c r="Y25" t="str">
        <f t="shared" si="3"/>
        <v>Test frequency - Each bolt</v>
      </c>
      <c r="Z25" t="str">
        <f t="shared" si="4"/>
        <v>Conformance Criteria - Rockbolts to be clean and free from rust or any other physical damage at the time of installation_x000D_
-Type of bolts, diameter, length, location, spacing and orientation according to detailed design_x000D_
-The Constructor shall record a drilling log for each drillhole, including the date and time of installation_x000D_
and any difficulties or problems that were encountered.</v>
      </c>
      <c r="AA25" t="str">
        <f t="shared" si="5"/>
        <v>Constructor - H</v>
      </c>
      <c r="AB25" t="str">
        <f t="shared" si="6"/>
        <v>CPS - W</v>
      </c>
      <c r="AC25" t="str">
        <f t="shared" si="7"/>
        <v>Lab -  </v>
      </c>
      <c r="AD25" t="str">
        <f t="shared" si="8"/>
        <v>IOM -  </v>
      </c>
      <c r="AE25" t="str">
        <f t="shared" si="9"/>
        <v>Verifying Records - Drilling log</v>
      </c>
      <c r="AI25" t="str">
        <v>Test frequency - Every advance</v>
      </c>
    </row>
    <row r="26" spans="1:35" ht="15" customHeight="1">
      <c r="A26" s="4" t="s">
        <v>163</v>
      </c>
      <c r="B26" s="4" t="s">
        <v>164</v>
      </c>
      <c r="C26" s="4" t="s">
        <v>165</v>
      </c>
      <c r="D26" s="4"/>
      <c r="E26" s="5" t="s">
        <v>166</v>
      </c>
      <c r="F26" s="4"/>
      <c r="G26" s="4" t="s">
        <v>4</v>
      </c>
      <c r="H26" s="4" t="s">
        <v>167</v>
      </c>
      <c r="I26" s="4" t="s">
        <v>168</v>
      </c>
      <c r="J26" s="4" t="s">
        <v>0</v>
      </c>
      <c r="K26" s="4" t="s">
        <v>3</v>
      </c>
      <c r="L26" s="4" t="s">
        <v>5</v>
      </c>
      <c r="M26" s="4" t="s">
        <v>5</v>
      </c>
      <c r="N26" s="4" t="s">
        <v>169</v>
      </c>
      <c r="O26" s="4"/>
      <c r="P26" s="4"/>
      <c r="Q26" s="4"/>
      <c r="R26" s="4"/>
      <c r="U26" t="str">
        <f t="shared" si="0"/>
        <v>3.4.3. - Grouting mixing</v>
      </c>
      <c r="V26" t="str">
        <f t="shared" si="1"/>
        <v>Description - To ensure correct practice</v>
      </c>
      <c r="X26" t="str">
        <f t="shared" si="2"/>
        <v>Method/Description - Review</v>
      </c>
      <c r="Y26" t="str">
        <f t="shared" si="3"/>
        <v>Test frequency - Every batch prior to grouting</v>
      </c>
      <c r="Z26" t="str">
        <f t="shared" si="4"/>
        <v>Conformance Criteria - Target w/c ratio as per MAR</v>
      </c>
      <c r="AA26" t="str">
        <f t="shared" si="5"/>
        <v>Constructor - H</v>
      </c>
      <c r="AB26" t="str">
        <f t="shared" si="6"/>
        <v>CPS - W</v>
      </c>
      <c r="AC26" t="str">
        <f t="shared" si="7"/>
        <v>Lab -  </v>
      </c>
      <c r="AD26" t="str">
        <f t="shared" si="8"/>
        <v>IOM -  </v>
      </c>
      <c r="AE26" t="str">
        <f t="shared" si="9"/>
        <v>Verifying Records - Grouting records</v>
      </c>
      <c r="AI26" t="str">
        <v>Conformance Criteria - Over excavation tolerance -0/+150mm</v>
      </c>
    </row>
    <row r="27" spans="1:35" ht="15" customHeight="1">
      <c r="A27" s="4" t="s">
        <v>170</v>
      </c>
      <c r="B27" s="4" t="s">
        <v>171</v>
      </c>
      <c r="C27" s="4" t="s">
        <v>172</v>
      </c>
      <c r="D27" s="4"/>
      <c r="E27" s="5" t="s">
        <v>173</v>
      </c>
      <c r="F27" s="4"/>
      <c r="G27" s="4" t="s">
        <v>174</v>
      </c>
      <c r="H27" s="4" t="s">
        <v>175</v>
      </c>
      <c r="I27" s="5" t="s">
        <v>176</v>
      </c>
      <c r="J27" s="4" t="s">
        <v>0</v>
      </c>
      <c r="K27" s="4" t="s">
        <v>3</v>
      </c>
      <c r="L27" s="4" t="s">
        <v>5</v>
      </c>
      <c r="M27" s="4" t="s">
        <v>5</v>
      </c>
      <c r="N27" s="4" t="s">
        <v>177</v>
      </c>
      <c r="O27" s="4"/>
      <c r="P27" s="4"/>
      <c r="Q27" s="4"/>
      <c r="R27" s="4"/>
      <c r="U27" t="str">
        <f t="shared" si="0"/>
        <v>3.4.4. - Grout test</v>
      </c>
      <c r="V27" t="str">
        <f t="shared" si="1"/>
        <v>Description - Testing specimen to measure UCS</v>
      </c>
      <c r="X27" t="str">
        <f t="shared" si="2"/>
        <v>Method/Description - Compressive strength test</v>
      </c>
      <c r="Y27" t="str">
        <f t="shared" si="3"/>
        <v>Test frequency - Evevery batch prior to grouting (three cubes at 1 day, three cubes at 28 days)</v>
      </c>
      <c r="Z27" t="str">
        <f t="shared" si="4"/>
        <v>Conformance Criteria - min 20MPa at 1 day_x000D_
min 40MPa at 28 days_x000D_
The average compressive strength determined from any group of cubes shall exceed the specified characterisitc strength by:_x000D_
1MPa at 1 day_x000D_
3MPa at 28 days</v>
      </c>
      <c r="AA27" t="str">
        <f t="shared" si="5"/>
        <v>Constructor - H</v>
      </c>
      <c r="AB27" t="str">
        <f t="shared" si="6"/>
        <v>CPS - W</v>
      </c>
      <c r="AC27" t="str">
        <f t="shared" si="7"/>
        <v>Lab -  </v>
      </c>
      <c r="AD27" t="str">
        <f t="shared" si="8"/>
        <v>IOM -  </v>
      </c>
      <c r="AE27" t="str">
        <f t="shared" si="9"/>
        <v>Verifying Records - Test results</v>
      </c>
      <c r="AI27" t="str">
        <v>Constructor - H</v>
      </c>
    </row>
    <row r="28" spans="1:35" ht="15" customHeight="1">
      <c r="A28" s="4" t="s">
        <v>178</v>
      </c>
      <c r="B28" s="4" t="s">
        <v>179</v>
      </c>
      <c r="C28" s="4" t="s">
        <v>180</v>
      </c>
      <c r="D28" s="4"/>
      <c r="E28" s="4" t="s">
        <v>181</v>
      </c>
      <c r="F28" s="4"/>
      <c r="G28" s="4" t="s">
        <v>4</v>
      </c>
      <c r="H28" s="4" t="s">
        <v>155</v>
      </c>
      <c r="I28" s="5" t="s">
        <v>182</v>
      </c>
      <c r="J28" s="4" t="s">
        <v>0</v>
      </c>
      <c r="K28" s="4" t="s">
        <v>3</v>
      </c>
      <c r="L28" s="4" t="s">
        <v>5</v>
      </c>
      <c r="M28" s="4" t="s">
        <v>5</v>
      </c>
      <c r="N28" s="4" t="s">
        <v>169</v>
      </c>
      <c r="O28" s="4"/>
      <c r="P28" s="4"/>
      <c r="Q28" s="4"/>
      <c r="R28" s="4"/>
      <c r="U28" t="str">
        <f t="shared" si="0"/>
        <v xml:space="preserve">3.4.5. - Resin </v>
      </c>
      <c r="V28" t="str">
        <f t="shared" si="1"/>
        <v>Description - To ensure correct practice and full encapsulation</v>
      </c>
      <c r="X28" t="str">
        <f t="shared" si="2"/>
        <v>Method/Description - Review</v>
      </c>
      <c r="Y28" t="str">
        <f t="shared" si="3"/>
        <v>Test frequency - Each bolt</v>
      </c>
      <c r="Z28" t="str">
        <f t="shared" si="4"/>
        <v>Conformance Criteria - Sufficient number of resin cartridges to be used with each rock reinforcement installation in accordance with the approved project specific procedure developed during the trials._x000D_
daily records of all grouting works to be kept</v>
      </c>
      <c r="AA28" t="str">
        <f t="shared" si="5"/>
        <v>Constructor - H</v>
      </c>
      <c r="AB28" t="str">
        <f t="shared" si="6"/>
        <v>CPS - W</v>
      </c>
      <c r="AC28" t="str">
        <f t="shared" si="7"/>
        <v>Lab -  </v>
      </c>
      <c r="AD28" t="str">
        <f t="shared" si="8"/>
        <v>IOM -  </v>
      </c>
      <c r="AE28" t="str">
        <f t="shared" si="9"/>
        <v>Verifying Records - Grouting records</v>
      </c>
      <c r="AI28" t="str">
        <v>CPS - W</v>
      </c>
    </row>
    <row r="29" spans="1:35" ht="15" customHeight="1">
      <c r="A29" s="4" t="s">
        <v>183</v>
      </c>
      <c r="B29" s="4" t="s">
        <v>184</v>
      </c>
      <c r="C29" s="5" t="s">
        <v>185</v>
      </c>
      <c r="D29" s="4"/>
      <c r="E29" s="5" t="s">
        <v>186</v>
      </c>
      <c r="F29" s="4"/>
      <c r="G29" s="4" t="s">
        <v>187</v>
      </c>
      <c r="H29" s="5" t="s">
        <v>188</v>
      </c>
      <c r="I29" s="5" t="s">
        <v>189</v>
      </c>
      <c r="J29" s="4" t="s">
        <v>0</v>
      </c>
      <c r="K29" s="4" t="s">
        <v>3</v>
      </c>
      <c r="L29" s="4" t="s">
        <v>5</v>
      </c>
      <c r="M29" s="4" t="s">
        <v>5</v>
      </c>
      <c r="N29" s="4" t="s">
        <v>190</v>
      </c>
      <c r="O29" s="4"/>
      <c r="P29" s="4"/>
      <c r="Q29" s="4"/>
      <c r="R29" s="4"/>
      <c r="U29" t="str">
        <f t="shared" si="0"/>
        <v>3.4.6. - Pull test</v>
      </c>
      <c r="V29" t="str">
        <f t="shared" si="1"/>
        <v>Description - Demonstrate that the installed rock reinforcements can provide at least the design working load capacity._x000D_
.</v>
      </c>
      <c r="X29" t="str">
        <f t="shared" si="2"/>
        <v>Method/Description - Test</v>
      </c>
      <c r="Y29" t="str">
        <f t="shared" si="3"/>
        <v>Test frequency - 1. First three installations of both rock bolts and rock dowels in each ground type as present in production._x000D_
2. 5% of the next 100 installations of rock bolts and rock dowels, proportionately throughout the ground types presenting._x000D_
3. 2.5% of the remaining bolts and dowels proportionately throughout the ground types presenting_x000D_
Note: 3 neighbouring installations of rock reinforcement surrounding a failed rock bolt or dowel test (and test frequency to revert back to 5% for the next 100 and 2.5% for the remaining installations)</v>
      </c>
      <c r="Z29" t="str">
        <f t="shared" si="4"/>
        <v>Conformance Criteria - The bolt or dowel is deemed acceptable if, during the cycle, the displacement of the bolt or dowel_x000D_
head relative to the measuring datum (after allowing for any temperature changes) does not exceed_x000D_
the criteria for 100% of the working load, as set out in Table 6.4 of the specification._x000D_
Failure criteria: 2% Maximum Permissible Displacement or failure to maintain specified loads or ongoing creep of the rock bolt or rock dowel</v>
      </c>
      <c r="AA29" t="str">
        <f t="shared" si="5"/>
        <v>Constructor - H</v>
      </c>
      <c r="AB29" t="str">
        <f t="shared" si="6"/>
        <v>CPS - W</v>
      </c>
      <c r="AC29" t="str">
        <f t="shared" si="7"/>
        <v>Lab -  </v>
      </c>
      <c r="AD29" t="str">
        <f t="shared" si="8"/>
        <v>IOM -  </v>
      </c>
      <c r="AE29" t="str">
        <f t="shared" si="9"/>
        <v>Verifying Records - Testing records</v>
      </c>
      <c r="AI29" t="str">
        <v>Lab -</v>
      </c>
    </row>
    <row r="30" spans="1:35" ht="15" customHeight="1">
      <c r="A30" s="4" t="s">
        <v>191</v>
      </c>
      <c r="B30" s="4" t="s">
        <v>151</v>
      </c>
      <c r="C30" s="4" t="s">
        <v>192</v>
      </c>
      <c r="D30" s="4"/>
      <c r="E30" s="4" t="s">
        <v>193</v>
      </c>
      <c r="F30" s="4"/>
      <c r="G30" s="4" t="s">
        <v>154</v>
      </c>
      <c r="H30" s="4" t="s">
        <v>194</v>
      </c>
      <c r="I30" s="5" t="s">
        <v>195</v>
      </c>
      <c r="J30" s="4" t="s">
        <v>0</v>
      </c>
      <c r="K30" s="4" t="s">
        <v>3</v>
      </c>
      <c r="L30" s="4"/>
      <c r="M30" s="4"/>
      <c r="N30" s="4" t="s">
        <v>196</v>
      </c>
      <c r="O30" s="4"/>
      <c r="P30" s="4"/>
      <c r="Q30" s="4"/>
      <c r="R30" s="4"/>
      <c r="U30" t="str">
        <f t="shared" si="0"/>
        <v>3.5.1. - Drilling</v>
      </c>
      <c r="V30" t="str">
        <f t="shared" si="1"/>
        <v>Description - Spiles shall be installed to the depth, diameter, alignment and position specified on the Drawings or instructed by the Designer.</v>
      </c>
      <c r="X30" t="str">
        <f t="shared" si="2"/>
        <v>Method/Description - Survey</v>
      </c>
      <c r="Y30" t="str">
        <f t="shared" si="3"/>
        <v>Test frequency - Each spile</v>
      </c>
      <c r="Z30" t="str">
        <f t="shared" si="4"/>
        <v xml:space="preserve">Conformance Criteria - Positional tolerance of portal spile bars not to exceed 25mm in any direction_x000D_
-Setout angle shall be as per drawing. Max. angular tolerance not to exceed 1 in 60._x000D_
</v>
      </c>
      <c r="AA30" t="str">
        <f t="shared" si="5"/>
        <v>Constructor - H</v>
      </c>
      <c r="AB30" t="str">
        <f t="shared" si="6"/>
        <v>CPS - W</v>
      </c>
      <c r="AC30" t="str">
        <f t="shared" si="7"/>
        <v xml:space="preserve">Lab - </v>
      </c>
      <c r="AD30" t="str">
        <f t="shared" si="8"/>
        <v xml:space="preserve">IOM - </v>
      </c>
      <c r="AE30" t="str">
        <f t="shared" si="9"/>
        <v>Verifying Records - Drilling record ,Survey Report</v>
      </c>
      <c r="AI30" t="str">
        <v>IOM -</v>
      </c>
    </row>
    <row r="31" spans="1:35" ht="15" customHeight="1">
      <c r="A31" s="4" t="s">
        <v>197</v>
      </c>
      <c r="B31" s="4" t="s">
        <v>159</v>
      </c>
      <c r="C31" s="4" t="s">
        <v>198</v>
      </c>
      <c r="D31" s="4"/>
      <c r="E31" s="4" t="s">
        <v>161</v>
      </c>
      <c r="F31" s="4"/>
      <c r="G31" s="4" t="s">
        <v>4</v>
      </c>
      <c r="H31" s="4" t="s">
        <v>155</v>
      </c>
      <c r="I31" s="5" t="s">
        <v>199</v>
      </c>
      <c r="J31" s="4" t="s">
        <v>0</v>
      </c>
      <c r="K31" s="4" t="s">
        <v>3</v>
      </c>
      <c r="L31" s="4"/>
      <c r="M31" s="4"/>
      <c r="N31" s="4" t="s">
        <v>200</v>
      </c>
      <c r="O31" s="4"/>
      <c r="P31" s="4"/>
      <c r="Q31" s="4"/>
      <c r="R31" s="4"/>
      <c r="U31" t="str">
        <f t="shared" si="0"/>
        <v>3.5.2. - Installation</v>
      </c>
      <c r="V31" t="str">
        <f t="shared" si="1"/>
        <v xml:space="preserve">Description - Record information on installation. </v>
      </c>
      <c r="X31" t="str">
        <f t="shared" si="2"/>
        <v>Method/Description - Review</v>
      </c>
      <c r="Y31" t="str">
        <f t="shared" si="3"/>
        <v>Test frequency - Each bolt</v>
      </c>
      <c r="Z31" t="str">
        <f t="shared" si="4"/>
        <v>Conformance Criteria - _x000D_
-Spiles shall be free of dirt, detrimental rust or any other deleterious substance._x000D_
- Type of spile, diameter, length, location, spacing and orientation according to detailed design.</v>
      </c>
      <c r="AA31" t="str">
        <f t="shared" si="5"/>
        <v>Constructor - H</v>
      </c>
      <c r="AB31" t="str">
        <f t="shared" si="6"/>
        <v>CPS - W</v>
      </c>
      <c r="AC31" t="str">
        <f t="shared" si="7"/>
        <v xml:space="preserve">Lab - </v>
      </c>
      <c r="AD31" t="str">
        <f t="shared" si="8"/>
        <v xml:space="preserve">IOM - </v>
      </c>
      <c r="AE31" t="str">
        <f t="shared" si="9"/>
        <v>Verifying Records - Rock Bolt Installation Record</v>
      </c>
      <c r="AI31" t="str">
        <v>Verifying Records - As-built Report</v>
      </c>
    </row>
    <row r="32" spans="1:35" ht="15" customHeight="1">
      <c r="A32" s="4" t="s">
        <v>201</v>
      </c>
      <c r="B32" s="4" t="s">
        <v>164</v>
      </c>
      <c r="C32" s="4" t="s">
        <v>202</v>
      </c>
      <c r="D32" s="4"/>
      <c r="E32" s="5" t="s">
        <v>166</v>
      </c>
      <c r="F32" s="4"/>
      <c r="G32" s="4" t="s">
        <v>4</v>
      </c>
      <c r="H32" s="4" t="s">
        <v>167</v>
      </c>
      <c r="I32" s="4" t="s">
        <v>168</v>
      </c>
      <c r="J32" s="4" t="s">
        <v>0</v>
      </c>
      <c r="K32" s="4" t="s">
        <v>3</v>
      </c>
      <c r="L32" s="4"/>
      <c r="M32" s="4"/>
      <c r="N32" s="4" t="s">
        <v>200</v>
      </c>
      <c r="O32" s="4"/>
      <c r="P32" s="4"/>
      <c r="Q32" s="4"/>
      <c r="R32" s="4"/>
      <c r="U32" t="str">
        <f t="shared" si="0"/>
        <v>3.5.3. - Grouting mixing</v>
      </c>
      <c r="V32" t="str">
        <f t="shared" si="1"/>
        <v>Description - To ensure correct practice and w/c ratio check</v>
      </c>
      <c r="X32" t="str">
        <f t="shared" si="2"/>
        <v>Method/Description - Review</v>
      </c>
      <c r="Y32" t="str">
        <f t="shared" si="3"/>
        <v>Test frequency - Every batch prior to grouting</v>
      </c>
      <c r="Z32" t="str">
        <f t="shared" si="4"/>
        <v>Conformance Criteria - Target w/c ratio as per MAR</v>
      </c>
      <c r="AA32" t="str">
        <f t="shared" si="5"/>
        <v>Constructor - H</v>
      </c>
      <c r="AB32" t="str">
        <f t="shared" si="6"/>
        <v>CPS - W</v>
      </c>
      <c r="AC32" t="str">
        <f t="shared" si="7"/>
        <v xml:space="preserve">Lab - </v>
      </c>
      <c r="AD32" t="str">
        <f t="shared" si="8"/>
        <v xml:space="preserve">IOM - </v>
      </c>
      <c r="AE32" t="str">
        <f t="shared" si="9"/>
        <v>Verifying Records - Rock Bolt Installation Record</v>
      </c>
      <c r="AI32" t="str">
        <v>3.2.1. - Delivery docket Check</v>
      </c>
    </row>
    <row r="33" spans="1:35" ht="15" customHeight="1">
      <c r="A33" s="4" t="s">
        <v>203</v>
      </c>
      <c r="B33" s="4" t="s">
        <v>171</v>
      </c>
      <c r="C33" s="4" t="s">
        <v>172</v>
      </c>
      <c r="D33" s="4"/>
      <c r="E33" s="5" t="s">
        <v>173</v>
      </c>
      <c r="F33" s="4"/>
      <c r="G33" s="4" t="s">
        <v>174</v>
      </c>
      <c r="H33" s="4" t="s">
        <v>175</v>
      </c>
      <c r="I33" s="5" t="s">
        <v>204</v>
      </c>
      <c r="J33" s="4" t="s">
        <v>0</v>
      </c>
      <c r="K33" s="4" t="s">
        <v>3</v>
      </c>
      <c r="L33" s="4"/>
      <c r="M33" s="4"/>
      <c r="N33" s="4" t="s">
        <v>82</v>
      </c>
      <c r="O33" s="4"/>
      <c r="P33" s="4"/>
      <c r="Q33" s="4"/>
      <c r="R33" s="4"/>
      <c r="U33" t="str">
        <f t="shared" si="0"/>
        <v>3.5.4. - Grout test</v>
      </c>
      <c r="V33" t="str">
        <f t="shared" si="1"/>
        <v>Description - Testing specimen to measure UCS</v>
      </c>
      <c r="X33" t="str">
        <f t="shared" si="2"/>
        <v>Method/Description - Compressive strength test</v>
      </c>
      <c r="Y33" t="str">
        <f t="shared" si="3"/>
        <v>Test frequency - Evevery batch prior to grouting (three cubes at 1 day, three cubes at 28 days)</v>
      </c>
      <c r="Z33" t="str">
        <f t="shared" si="4"/>
        <v>Conformance Criteria - min 20MPa at 1 day_x000D_
min 40MPa at 28 days _x000D_
The average compressive strength determined from any group of cubes shall excess the specified characterisitc strength by:_x000D_
1MPa at 1 day_x000D_
3MPa at 28 days</v>
      </c>
      <c r="AA33" t="str">
        <f t="shared" si="5"/>
        <v>Constructor - H</v>
      </c>
      <c r="AB33" t="str">
        <f t="shared" si="6"/>
        <v>CPS - W</v>
      </c>
      <c r="AC33" t="str">
        <f t="shared" si="7"/>
        <v xml:space="preserve">Lab - </v>
      </c>
      <c r="AD33" t="str">
        <f t="shared" si="8"/>
        <v xml:space="preserve">IOM - </v>
      </c>
      <c r="AE33" t="str">
        <f t="shared" si="9"/>
        <v>Verifying Records - IANZ lab test report</v>
      </c>
      <c r="AI33" t="str">
        <v>Description - Check delivery docket to ensure the mix used is the correct mix</v>
      </c>
    </row>
    <row r="34" spans="1:35" ht="15" customHeight="1">
      <c r="A34" s="4" t="s">
        <v>205</v>
      </c>
      <c r="B34" s="4" t="s">
        <v>151</v>
      </c>
      <c r="C34" s="4" t="s">
        <v>206</v>
      </c>
      <c r="D34" s="4"/>
      <c r="E34" s="4" t="s">
        <v>193</v>
      </c>
      <c r="F34" s="4"/>
      <c r="G34" s="4" t="s">
        <v>154</v>
      </c>
      <c r="H34" s="4" t="s">
        <v>207</v>
      </c>
      <c r="I34" s="5" t="s">
        <v>208</v>
      </c>
      <c r="J34" s="4" t="s">
        <v>0</v>
      </c>
      <c r="K34" s="4" t="s">
        <v>3</v>
      </c>
      <c r="L34" s="4"/>
      <c r="M34" s="4"/>
      <c r="N34" s="4" t="s">
        <v>209</v>
      </c>
      <c r="O34" s="4"/>
      <c r="P34" s="4"/>
      <c r="Q34" s="4"/>
      <c r="R34" s="4"/>
      <c r="U34" t="str">
        <f t="shared" si="0"/>
        <v>3.6.1. - Drilling</v>
      </c>
      <c r="V34" t="str">
        <f t="shared" si="1"/>
        <v>Description - Dowels shall be drilled to the depth, diameter, alignment and position specified on the Drawings or instructed by the Designer.</v>
      </c>
      <c r="X34" t="str">
        <f t="shared" si="2"/>
        <v>Method/Description - Survey</v>
      </c>
      <c r="Y34" t="str">
        <f t="shared" si="3"/>
        <v>Test frequency - Each dowel</v>
      </c>
      <c r="Z34" t="str">
        <f t="shared" si="4"/>
        <v>Conformance Criteria - Dowels shall be installed perpendicular to the excavation face unless stated otherwise._x000D_
 Where rockbolts are not able to be installed perpendicular, the maximum deviation shall be 18 degrees from perpendicular._x000D_
Position Tolerence +150,-150mm_x000D_
No overdrill tolerance _x000D_
-The Constructor shall record a drilling log for each drillhole, including the date and time of installation_x000D_
and any difficulties or problems that were encountered.</v>
      </c>
      <c r="AA34" t="str">
        <f t="shared" si="5"/>
        <v>Constructor - H</v>
      </c>
      <c r="AB34" t="str">
        <f t="shared" si="6"/>
        <v>CPS - W</v>
      </c>
      <c r="AC34" t="str">
        <f t="shared" si="7"/>
        <v xml:space="preserve">Lab - </v>
      </c>
      <c r="AD34" t="str">
        <f t="shared" si="8"/>
        <v xml:space="preserve">IOM - </v>
      </c>
      <c r="AE34" t="str">
        <f t="shared" si="9"/>
        <v xml:space="preserve">Verifying Records - Rock Bolt Installation Record/Check list /As built Survey </v>
      </c>
      <c r="AI34" t="str">
        <v>Method/Description - Document Review</v>
      </c>
    </row>
    <row r="35" spans="1:35" ht="15" customHeight="1">
      <c r="A35" t="s">
        <v>210</v>
      </c>
      <c r="B35" t="s">
        <v>159</v>
      </c>
      <c r="C35" t="s">
        <v>211</v>
      </c>
      <c r="E35" t="s">
        <v>161</v>
      </c>
      <c r="G35" t="s">
        <v>4</v>
      </c>
      <c r="H35" t="s">
        <v>207</v>
      </c>
      <c r="I35" s="1" t="s">
        <v>212</v>
      </c>
      <c r="J35" t="s">
        <v>0</v>
      </c>
      <c r="K35" t="s">
        <v>3</v>
      </c>
      <c r="N35" t="s">
        <v>200</v>
      </c>
      <c r="U35" t="str">
        <f t="shared" si="0"/>
        <v>3.6.2. - Installation</v>
      </c>
      <c r="V35" t="str">
        <f t="shared" si="1"/>
        <v>Description - Dowels shall be installed to the depth, diameter, alignment and position specified on the Drawings or instructed by the Designer.</v>
      </c>
      <c r="X35" t="str">
        <f t="shared" si="2"/>
        <v>Method/Description - Review</v>
      </c>
      <c r="Y35" t="str">
        <f t="shared" si="3"/>
        <v>Test frequency - Each dowel</v>
      </c>
      <c r="Z35" t="str">
        <f t="shared" si="4"/>
        <v>Conformance Criteria - dowels to be clean or any other physical damage at the time of installation_x000D_
-Type of bolts, diameter, length, location, spacing and orientation according to detailed design_x000D_
-The Constructor shall record a drilling log for each drillhole, including the date and time of installation_x000D_
and any difficulties or problems that were encountered.</v>
      </c>
      <c r="AA35" t="str">
        <f t="shared" si="5"/>
        <v>Constructor - H</v>
      </c>
      <c r="AB35" t="str">
        <f t="shared" si="6"/>
        <v>CPS - W</v>
      </c>
      <c r="AC35" t="str">
        <f t="shared" si="7"/>
        <v xml:space="preserve">Lab - </v>
      </c>
      <c r="AD35" t="str">
        <f t="shared" si="8"/>
        <v xml:space="preserve">IOM - </v>
      </c>
      <c r="AE35" t="str">
        <f t="shared" si="9"/>
        <v>Verifying Records - Rock Bolt Installation Record</v>
      </c>
      <c r="AI35" t="str">
        <v>Test frequency - Prior to any shotcrete application</v>
      </c>
    </row>
    <row r="36" spans="1:35" ht="15" customHeight="1">
      <c r="A36" t="s">
        <v>213</v>
      </c>
      <c r="B36" t="s">
        <v>214</v>
      </c>
      <c r="C36" t="s">
        <v>202</v>
      </c>
      <c r="E36" s="1" t="s">
        <v>166</v>
      </c>
      <c r="G36" t="s">
        <v>4</v>
      </c>
      <c r="H36" t="s">
        <v>167</v>
      </c>
      <c r="I36" t="s">
        <v>168</v>
      </c>
      <c r="J36" t="s">
        <v>0</v>
      </c>
      <c r="K36" t="s">
        <v>3</v>
      </c>
      <c r="N36" t="s">
        <v>200</v>
      </c>
      <c r="U36" t="str">
        <f t="shared" si="0"/>
        <v>3.6.3. - Grouting</v>
      </c>
      <c r="V36" t="str">
        <f t="shared" si="1"/>
        <v>Description - To ensure correct practice and w/c ratio check</v>
      </c>
      <c r="X36" t="str">
        <f t="shared" si="2"/>
        <v>Method/Description - Review</v>
      </c>
      <c r="Y36" t="str">
        <f t="shared" si="3"/>
        <v>Test frequency - Every batch prior to grouting</v>
      </c>
      <c r="Z36" t="str">
        <f t="shared" si="4"/>
        <v>Conformance Criteria - Target w/c ratio as per MAR</v>
      </c>
      <c r="AA36" t="str">
        <f t="shared" si="5"/>
        <v>Constructor - H</v>
      </c>
      <c r="AB36" t="str">
        <f t="shared" si="6"/>
        <v>CPS - W</v>
      </c>
      <c r="AC36" t="str">
        <f t="shared" si="7"/>
        <v xml:space="preserve">Lab - </v>
      </c>
      <c r="AD36" t="str">
        <f t="shared" si="8"/>
        <v xml:space="preserve">IOM - </v>
      </c>
      <c r="AE36" t="str">
        <f t="shared" si="9"/>
        <v>Verifying Records - Rock Bolt Installation Record</v>
      </c>
      <c r="AI36" t="str">
        <v>Conformance Criteria - N/A</v>
      </c>
    </row>
    <row r="37" spans="1:35" ht="15" customHeight="1">
      <c r="C37" t="s">
        <v>172</v>
      </c>
      <c r="E37" s="1" t="s">
        <v>173</v>
      </c>
      <c r="G37" t="s">
        <v>174</v>
      </c>
      <c r="H37" t="s">
        <v>215</v>
      </c>
      <c r="I37" s="1" t="s">
        <v>216</v>
      </c>
      <c r="J37" t="s">
        <v>0</v>
      </c>
      <c r="K37" t="s">
        <v>3</v>
      </c>
      <c r="N37" t="s">
        <v>82</v>
      </c>
      <c r="U37" t="str">
        <f t="shared" si="0"/>
        <v xml:space="preserve"> - </v>
      </c>
      <c r="V37" t="str">
        <f t="shared" si="1"/>
        <v>Description - Testing specimen to measure UCS</v>
      </c>
      <c r="X37" t="str">
        <f t="shared" si="2"/>
        <v>Method/Description - Compressive strength test</v>
      </c>
      <c r="Y37" t="str">
        <f t="shared" si="3"/>
        <v>Test frequency - Every batch prior to grouting (three cubes at 1 day, three cubes at 28 days)</v>
      </c>
      <c r="Z37" t="str">
        <f t="shared" si="4"/>
        <v xml:space="preserve">Conformance Criteria - min 20MPa at 1 day, and average to exceed specified strength by 1MPa_x000D_
min 40MPa at 28 days, and average to exceed specified strength </v>
      </c>
      <c r="AA37" t="str">
        <f t="shared" si="5"/>
        <v>Constructor - H</v>
      </c>
      <c r="AB37" t="str">
        <f t="shared" si="6"/>
        <v>CPS - W</v>
      </c>
      <c r="AC37" t="str">
        <f t="shared" si="7"/>
        <v xml:space="preserve">Lab - </v>
      </c>
      <c r="AD37" t="str">
        <f t="shared" si="8"/>
        <v xml:space="preserve">IOM - </v>
      </c>
      <c r="AE37" t="str">
        <f t="shared" si="9"/>
        <v>Verifying Records - IANZ lab test report</v>
      </c>
      <c r="AI37" t="str">
        <v>Constructor - H</v>
      </c>
    </row>
    <row r="38" spans="1:35" ht="15" customHeight="1">
      <c r="A38" t="s">
        <v>217</v>
      </c>
      <c r="B38" t="s">
        <v>218</v>
      </c>
      <c r="C38" s="1" t="s">
        <v>219</v>
      </c>
      <c r="E38" t="s">
        <v>220</v>
      </c>
      <c r="G38" t="s">
        <v>221</v>
      </c>
      <c r="H38" t="s">
        <v>222</v>
      </c>
      <c r="I38" s="1" t="s">
        <v>223</v>
      </c>
      <c r="J38" t="s">
        <v>0</v>
      </c>
      <c r="K38" t="s">
        <v>3</v>
      </c>
      <c r="N38" t="s">
        <v>224</v>
      </c>
      <c r="U38" t="str">
        <f t="shared" si="0"/>
        <v>3.7.1. - Drilling probe holes</v>
      </c>
      <c r="V38" t="str">
        <f t="shared" si="1"/>
        <v>Description - Record information during drilling_x000D_
Check the water inflow during and after drilling</v>
      </c>
      <c r="X38" t="str">
        <f t="shared" si="2"/>
        <v>Method/Description - Geological monitoring</v>
      </c>
      <c r="Y38" t="str">
        <f t="shared" si="3"/>
        <v>Test frequency - Maintain minimum one probe at  20 m ahead of the face at all times</v>
      </c>
      <c r="Z38" t="str">
        <f t="shared" si="4"/>
        <v>Conformance Criteria - -Hole diameter minimum 50 mm_x000D_
- Not less than three probe holes shall be maintained a minimum of 6m ahead of the excavation face at all times and with at least 1 probe hole maintained a minimum 20m ahead of the excavation face at all times</v>
      </c>
      <c r="AA38" t="str">
        <f t="shared" si="5"/>
        <v>Constructor - H</v>
      </c>
      <c r="AB38" t="str">
        <f t="shared" si="6"/>
        <v>CPS - W</v>
      </c>
      <c r="AC38" t="str">
        <f t="shared" si="7"/>
        <v xml:space="preserve">Lab - </v>
      </c>
      <c r="AD38" t="str">
        <f t="shared" si="8"/>
        <v xml:space="preserve">IOM - </v>
      </c>
      <c r="AE38" t="str">
        <f t="shared" si="9"/>
        <v xml:space="preserve">Verifying Records - Probe holes record ,Survey As built report </v>
      </c>
      <c r="AI38" t="str">
        <v>CPS - R</v>
      </c>
    </row>
    <row r="39" spans="1:35" ht="15" customHeight="1">
      <c r="A39" t="s">
        <v>225</v>
      </c>
      <c r="B39" t="s">
        <v>226</v>
      </c>
      <c r="C39" t="s">
        <v>227</v>
      </c>
      <c r="E39" t="s">
        <v>9</v>
      </c>
      <c r="G39" t="s">
        <v>4</v>
      </c>
      <c r="H39" s="1" t="s">
        <v>228</v>
      </c>
      <c r="J39" t="s">
        <v>0</v>
      </c>
      <c r="K39" t="s">
        <v>7</v>
      </c>
      <c r="N39" t="s">
        <v>229</v>
      </c>
      <c r="U39" t="str">
        <f t="shared" si="0"/>
        <v>3.8.1. - Tunnel convergency (Extensometer)</v>
      </c>
      <c r="V39" t="str">
        <f t="shared" si="1"/>
        <v>Description - Monitoring and reading records of the tunnel extensometer</v>
      </c>
      <c r="X39" t="str">
        <f t="shared" si="2"/>
        <v>Method/Description - Review</v>
      </c>
      <c r="Y39" t="str">
        <f t="shared" si="3"/>
        <v>Test frequency - from excavation face_x000D_
&gt;100m  = Monthly_x000D_
40m-100m = Weekly_x000D_
15m - 40m = 2x weekly_x000D_
CHAR(LESS)15m = daily</v>
      </c>
      <c r="Z39" t="str">
        <f t="shared" si="4"/>
        <v xml:space="preserve">Conformance Criteria - </v>
      </c>
      <c r="AA39" t="str">
        <f t="shared" si="5"/>
        <v>Constructor - H</v>
      </c>
      <c r="AB39" t="str">
        <f t="shared" si="6"/>
        <v>CPS - R</v>
      </c>
      <c r="AC39" t="str">
        <f t="shared" si="7"/>
        <v xml:space="preserve">Lab - </v>
      </c>
      <c r="AD39" t="str">
        <f t="shared" si="8"/>
        <v xml:space="preserve">IOM - </v>
      </c>
      <c r="AE39" t="str">
        <f t="shared" si="9"/>
        <v xml:space="preserve">Verifying Records - Monitoring Report </v>
      </c>
      <c r="AI39" t="str">
        <v>Lab -</v>
      </c>
    </row>
    <row r="40" spans="1:35" ht="15" customHeight="1">
      <c r="A40" t="s">
        <v>230</v>
      </c>
      <c r="B40" t="s">
        <v>231</v>
      </c>
      <c r="C40" t="s">
        <v>232</v>
      </c>
      <c r="E40" t="s">
        <v>9</v>
      </c>
      <c r="G40" t="s">
        <v>4</v>
      </c>
      <c r="H40" s="1" t="s">
        <v>228</v>
      </c>
      <c r="J40" t="s">
        <v>0</v>
      </c>
      <c r="K40" t="s">
        <v>7</v>
      </c>
      <c r="N40" t="s">
        <v>229</v>
      </c>
      <c r="U40" t="str">
        <f t="shared" si="0"/>
        <v>3.8.2. - In-Tunnel Optical Survey Convergence</v>
      </c>
      <c r="V40" t="str">
        <f t="shared" si="1"/>
        <v xml:space="preserve">Description - Monitoring and reading records on the tunnel optical survey targets </v>
      </c>
      <c r="X40" t="str">
        <f t="shared" si="2"/>
        <v>Method/Description - Review</v>
      </c>
      <c r="Y40" t="str">
        <f t="shared" si="3"/>
        <v>Test frequency - from excavation face_x000D_
&gt;100m  = Monthly_x000D_
40m-100m = Weekly_x000D_
15m - 40m = 2x weekly_x000D_
CHAR(LESS)15m = daily</v>
      </c>
      <c r="Z40" t="str">
        <f t="shared" si="4"/>
        <v xml:space="preserve">Conformance Criteria - </v>
      </c>
      <c r="AA40" t="str">
        <f t="shared" si="5"/>
        <v>Constructor - H</v>
      </c>
      <c r="AB40" t="str">
        <f t="shared" si="6"/>
        <v>CPS - R</v>
      </c>
      <c r="AC40" t="str">
        <f t="shared" si="7"/>
        <v xml:space="preserve">Lab - </v>
      </c>
      <c r="AD40" t="str">
        <f t="shared" si="8"/>
        <v xml:space="preserve">IOM - </v>
      </c>
      <c r="AE40" t="str">
        <f t="shared" si="9"/>
        <v xml:space="preserve">Verifying Records - Monitoring Report </v>
      </c>
      <c r="AI40" t="str">
        <v>IOM -</v>
      </c>
    </row>
    <row r="41" spans="1:35" ht="15" customHeight="1">
      <c r="A41" t="s">
        <v>233</v>
      </c>
      <c r="B41" t="s">
        <v>234</v>
      </c>
      <c r="C41" t="s">
        <v>235</v>
      </c>
      <c r="E41" s="1" t="s">
        <v>236</v>
      </c>
      <c r="G41" t="s">
        <v>4</v>
      </c>
      <c r="I41" t="s">
        <v>237</v>
      </c>
      <c r="J41" t="s">
        <v>0</v>
      </c>
      <c r="K41" t="s">
        <v>7</v>
      </c>
      <c r="N41" t="s">
        <v>238</v>
      </c>
      <c r="U41" t="str">
        <f t="shared" si="0"/>
        <v>3.9.1 - Strip drain installations</v>
      </c>
      <c r="V41" t="str">
        <f t="shared" si="1"/>
        <v>Description - Record location and ensure correct installation</v>
      </c>
      <c r="X41" t="str">
        <f t="shared" si="2"/>
        <v>Method/Description - Review</v>
      </c>
      <c r="Y41" t="str">
        <f t="shared" si="3"/>
        <v xml:space="preserve">Test frequency - </v>
      </c>
      <c r="Z41" t="str">
        <f t="shared" si="4"/>
        <v>Conformance Criteria - Location and quantity of the strip drains shall be as instructed on site by the Designer's representative</v>
      </c>
      <c r="AA41" t="str">
        <f t="shared" si="5"/>
        <v>Constructor - H</v>
      </c>
      <c r="AB41" t="str">
        <f t="shared" si="6"/>
        <v>CPS - R</v>
      </c>
      <c r="AC41" t="str">
        <f t="shared" si="7"/>
        <v xml:space="preserve">Lab - </v>
      </c>
      <c r="AD41" t="str">
        <f t="shared" si="8"/>
        <v xml:space="preserve">IOM - </v>
      </c>
      <c r="AE41" t="str">
        <f t="shared" si="9"/>
        <v xml:space="preserve">Verifying Records - Excavation and shotcrete check sheet,Survey as built record </v>
      </c>
      <c r="AI41" t="str">
        <v>Verifying Records - Delivery docket</v>
      </c>
    </row>
    <row r="42" spans="1:35" ht="15" customHeight="1">
      <c r="A42" t="s">
        <v>239</v>
      </c>
      <c r="B42" t="s">
        <v>240</v>
      </c>
      <c r="C42" t="s">
        <v>241</v>
      </c>
      <c r="E42" t="s">
        <v>2</v>
      </c>
      <c r="G42" t="s">
        <v>8</v>
      </c>
      <c r="H42" t="s">
        <v>242</v>
      </c>
      <c r="I42" s="1" t="s">
        <v>243</v>
      </c>
      <c r="J42" t="s">
        <v>0</v>
      </c>
      <c r="K42" t="s">
        <v>0</v>
      </c>
      <c r="N42" t="s">
        <v>244</v>
      </c>
      <c r="U42" t="str">
        <f t="shared" si="0"/>
        <v>3.9.2 - Groundwater (rectification)</v>
      </c>
      <c r="V42" t="str">
        <f t="shared" si="1"/>
        <v>Description - Where the inflow into the tunnel exceeds the design criteria,appropriate post-installed drainage measures shall be proposed by the Constructor and approved by the Designer’s representative.</v>
      </c>
      <c r="X42" t="str">
        <f t="shared" si="2"/>
        <v>Method/Description - Visual Inspection</v>
      </c>
      <c r="Y42" t="str">
        <f t="shared" si="3"/>
        <v>Test frequency - Ongoing</v>
      </c>
      <c r="Z42" t="str">
        <f t="shared" si="4"/>
        <v>Conformance Criteria - Shall not be exceed 3L/m of length/day averaged_x000D_
over a 100m length of tunnel. Where exceeded, the post-installation groundwater methodology is to be followed.</v>
      </c>
      <c r="AA42" t="str">
        <f t="shared" si="5"/>
        <v>Constructor - H</v>
      </c>
      <c r="AB42" t="str">
        <f t="shared" si="6"/>
        <v>CPS - H</v>
      </c>
      <c r="AC42" t="str">
        <f t="shared" si="7"/>
        <v xml:space="preserve">Lab - </v>
      </c>
      <c r="AD42" t="str">
        <f t="shared" si="8"/>
        <v xml:space="preserve">IOM - </v>
      </c>
      <c r="AE42" t="str">
        <f t="shared" si="9"/>
        <v>Verifying Records - Installation Checksheet</v>
      </c>
      <c r="AI42" t="str">
        <v>3.2.2. - Rock Surface Preparation</v>
      </c>
    </row>
    <row r="43" spans="1:35" ht="15" customHeight="1">
      <c r="AI43" t="str">
        <v>Description - Prepare all surfaces to be shotcreted prior to application of shotcrete</v>
      </c>
    </row>
    <row r="44" spans="1:35" ht="15" customHeight="1">
      <c r="AI44" t="str">
        <v>Method/Description - Visual Inspection</v>
      </c>
    </row>
    <row r="45" spans="1:35" ht="15" customHeight="1">
      <c r="AI45" t="str">
        <v>Test frequency - Prior to spraying</v>
      </c>
    </row>
    <row r="46" spans="1:35" ht="15" customHeight="1">
      <c r="AI46" t="str">
        <v>Conformance Criteria - Surface clean and free of loose material, pre-wet surface immediately prior to spraying. 
Any residual flowing or seeping water shall be controlled using channels, chases, pipes, or other approved means.</v>
      </c>
    </row>
    <row r="47" spans="1:35" ht="15" customHeight="1">
      <c r="AI47" t="str">
        <v>Constructor - H</v>
      </c>
    </row>
    <row r="48" spans="1:35" ht="15" customHeight="1">
      <c r="AI48" t="str">
        <v>CPS - W</v>
      </c>
    </row>
    <row r="49" spans="35:35" ht="15" customHeight="1">
      <c r="AI49" t="str">
        <v>Lab -</v>
      </c>
    </row>
    <row r="50" spans="35:35" ht="15" customHeight="1">
      <c r="AI50" t="str">
        <v>IOM -</v>
      </c>
    </row>
    <row r="51" spans="35:35" ht="15" customHeight="1">
      <c r="AI51" t="str">
        <v>Verifying Records - Cut CheckSHeet</v>
      </c>
    </row>
    <row r="52" spans="35:35" ht="15" customHeight="1">
      <c r="AI52" t="str">
        <v>3.2.3. - Shotcrete Surface Preparation</v>
      </c>
    </row>
    <row r="53" spans="35:35" ht="15" customHeight="1">
      <c r="AI53" t="str">
        <v>Description - Prepare all surfaces to be shotcreted prior to application of shotcrete</v>
      </c>
    </row>
    <row r="54" spans="35:35" ht="15" customHeight="1">
      <c r="AI54" t="str">
        <v>Method/Description - Visual Inspection</v>
      </c>
    </row>
    <row r="55" spans="35:35" ht="15" customHeight="1">
      <c r="AI55" t="str">
        <v>Test frequency - Prior to spraying</v>
      </c>
    </row>
    <row r="56" spans="35:35" ht="15" customHeight="1">
      <c r="AI56" t="str">
        <v>Conformance Criteria -  Surface clean and free of loose material, loose shotcrete rebound removed. Pre-wet surface immediately prior to spraying. Spalled, cracked, loose or contaminated shotcrete removed.</v>
      </c>
    </row>
    <row r="57" spans="35:35" ht="15" customHeight="1">
      <c r="AI57" t="str">
        <v>Constructor - H</v>
      </c>
    </row>
    <row r="58" spans="35:35" ht="15" customHeight="1">
      <c r="AI58" t="str">
        <v>CPS - W</v>
      </c>
    </row>
    <row r="59" spans="35:35" ht="15" customHeight="1">
      <c r="AI59" t="str">
        <v>Lab -</v>
      </c>
    </row>
    <row r="60" spans="35:35" ht="15" customHeight="1">
      <c r="AI60" t="str">
        <v>IOM -</v>
      </c>
    </row>
    <row r="61" spans="35:35" ht="15" customHeight="1">
      <c r="AI61" t="str">
        <v>Verifying Records - Cut CheckSHeet</v>
      </c>
    </row>
    <row r="62" spans="35:35" ht="15" customHeight="1">
      <c r="AI62" t="str">
        <v>3.2.4. - Temperature check</v>
      </c>
    </row>
    <row r="63" spans="35:35" ht="15" customHeight="1">
      <c r="AI63" t="str">
        <v>Description - Check the temperature of the shotcrete is within acceptable range between 5°C and 35°C.
The ambient temperature shoule be more than or equal 5ᴼC.</v>
      </c>
    </row>
    <row r="64" spans="35:35" ht="15" customHeight="1">
      <c r="AI64" t="str">
        <v>Method/Description - thermometer</v>
      </c>
    </row>
    <row r="65" spans="35:35" ht="15" customHeight="1">
      <c r="AI65" t="str">
        <v>Test frequency - Each mixer truck prior to discharging</v>
      </c>
    </row>
    <row r="66" spans="35:35" ht="15" customHeight="1">
      <c r="AI66" t="str">
        <v>Conformance Criteria - Between 5°C and 35°C</v>
      </c>
    </row>
    <row r="67" spans="35:35" ht="15" customHeight="1">
      <c r="AI67" t="str">
        <v>Constructor - H</v>
      </c>
    </row>
    <row r="68" spans="35:35" ht="15" customHeight="1">
      <c r="AI68" t="str">
        <v>CPS - R</v>
      </c>
    </row>
    <row r="69" spans="35:35" ht="15" customHeight="1">
      <c r="AI69" t="str">
        <v>Lab -</v>
      </c>
    </row>
    <row r="70" spans="35:35" ht="15" customHeight="1">
      <c r="AI70" t="str">
        <v>IOM -</v>
      </c>
    </row>
    <row r="71" spans="35:35" ht="15" customHeight="1">
      <c r="AI71" t="str">
        <v>Verifying Records - Shotcrete Installation Record refer to Item 3.2</v>
      </c>
    </row>
    <row r="72" spans="35:35" ht="15" customHeight="1">
      <c r="AI72" t="str">
        <v>3.2.5. - Slump check</v>
      </c>
    </row>
    <row r="73" spans="35:35" ht="15" customHeight="1">
      <c r="AI73" t="str">
        <v>Description - Slump to be within the alocated tolerance</v>
      </c>
    </row>
    <row r="74" spans="35:35" ht="15" customHeight="1">
      <c r="AI74" t="str">
        <v>Method/Description - slump test</v>
      </c>
    </row>
    <row r="75" spans="35:35" ht="15" customHeight="1">
      <c r="AI75" t="str">
        <v>Test frequency - Each delivery truck prior to discharging</v>
      </c>
    </row>
    <row r="76" spans="35:35" ht="15" customHeight="1">
      <c r="AI76" t="str">
        <v>Conformance Criteria - 220mm ± 20mm</v>
      </c>
    </row>
    <row r="77" spans="35:35" ht="15" customHeight="1">
      <c r="AI77" t="str">
        <v>Constructor - H</v>
      </c>
    </row>
    <row r="78" spans="35:35" ht="15" customHeight="1">
      <c r="AI78" t="str">
        <v>CPS - R</v>
      </c>
    </row>
    <row r="79" spans="35:35" ht="15" customHeight="1">
      <c r="AI79" t="str">
        <v>Lab -  </v>
      </c>
    </row>
    <row r="80" spans="35:35" ht="15" customHeight="1">
      <c r="AI80" t="str">
        <v>IOM -  </v>
      </c>
    </row>
    <row r="81" spans="35:35" ht="15" customHeight="1">
      <c r="AI81" t="str">
        <v>Verifying Records - Shotcrete Record</v>
      </c>
    </row>
    <row r="82" spans="35:35" ht="15" customHeight="1">
      <c r="AI82" t="str">
        <v>3.2.6. - Personnel Entry</v>
      </c>
    </row>
    <row r="83" spans="35:35" ht="15" customHeight="1">
      <c r="AI83" t="str">
        <v>Description - Test prior to each personnel entry and/or face advance.
Test results must be verified once a month during construction.</v>
      </c>
    </row>
    <row r="84" spans="35:35" ht="15" customHeight="1">
      <c r="AI84" t="str">
        <v>Method/Description - Penetrometer test</v>
      </c>
    </row>
    <row r="85" spans="35:35" ht="15" customHeight="1">
      <c r="AI85" t="str">
        <v>Test frequency - Initially test prior to each personnel entry after spraying primary shotcrete. Once established, this curve must be verified once a month during construction.</v>
      </c>
    </row>
    <row r="86" spans="35:35" ht="15" customHeight="1">
      <c r="AI86" t="str">
        <v>Conformance Criteria - Min 1MPa for man entry (providing the shotcrete layer is 75mm thick, rockbolts have been installed and the rockbolt grout compressive strength is min 3MPa)</v>
      </c>
    </row>
    <row r="87" spans="35:35" ht="15" customHeight="1">
      <c r="AI87" t="str">
        <v>Constructor - H</v>
      </c>
    </row>
    <row r="88" spans="35:35" ht="15" customHeight="1">
      <c r="AI88" t="str">
        <v>CPS - W</v>
      </c>
    </row>
    <row r="89" spans="35:35" ht="15" customHeight="1">
      <c r="AI89" t="str">
        <v>Lab -  </v>
      </c>
    </row>
    <row r="90" spans="35:35" ht="15" customHeight="1">
      <c r="AI90" t="str">
        <v>IOM -  </v>
      </c>
    </row>
    <row r="91" spans="35:35" ht="15" customHeight="1">
      <c r="AI91" t="str">
        <v>Verifying Records - Penetrometer test results refer to Item 3.3</v>
      </c>
    </row>
    <row r="92" spans="35:35" ht="15" customHeight="1">
      <c r="AI92" t="str">
        <v>3.2.7. - Beam End Test
(early age compressive strength)</v>
      </c>
    </row>
    <row r="93" spans="35:35" ht="15" customHeight="1">
      <c r="AI93" t="str">
        <v>Description - Safe shotcrete strength before next advancement to max. advance length</v>
      </c>
    </row>
    <row r="94" spans="35:35" ht="15" customHeight="1">
      <c r="AI94" t="str">
        <v>Method/Description - field test</v>
      </c>
    </row>
    <row r="95" spans="35:35" ht="15" customHeight="1">
      <c r="AI95" t="str">
        <v>Test frequency - Initially test prior to each personnel entry after spraying primary shotcrete. Once established, this curve must be verified once a month during construction.</v>
      </c>
    </row>
    <row r="96" spans="35:35" ht="15" customHeight="1">
      <c r="AI96" t="str">
        <v>Conformance Criteria - Min. 1.00 MPa at 3 Hours
Min. 5.00 MPa at 6 Hours
Min. 7.00 MPa at 12 Hours
Min. 12.00 MPa at 24-36 Hours</v>
      </c>
    </row>
    <row r="97" spans="35:35" ht="15" customHeight="1">
      <c r="AI97" t="str">
        <v>Constructor - H</v>
      </c>
    </row>
    <row r="98" spans="35:35" ht="15" customHeight="1">
      <c r="AI98" t="str">
        <v>CPS - W</v>
      </c>
    </row>
    <row r="99" spans="35:35" ht="15" customHeight="1">
      <c r="AI99" t="str">
        <v>Lab -  </v>
      </c>
    </row>
    <row r="100" spans="35:35" ht="15" customHeight="1">
      <c r="AI100" t="str">
        <v>IOM -  </v>
      </c>
    </row>
    <row r="101" spans="35:35" ht="15" customHeight="1">
      <c r="AI101" t="str">
        <v>Verifying Records - Beam End Test Results refer to Item 3.3</v>
      </c>
    </row>
    <row r="102" spans="35:35" ht="15" customHeight="1">
      <c r="AI102" t="str">
        <v>3.2.8. - compressive strength (cast sample)</v>
      </c>
    </row>
    <row r="103" spans="35:35" ht="15" customHeight="1">
      <c r="AI103" t="str">
        <v>Description - To prove compressive strength compliance requirement</v>
      </c>
    </row>
    <row r="104" spans="35:35" ht="15" customHeight="1">
      <c r="AI104" t="str">
        <v>Method/Description - certified lab test</v>
      </c>
    </row>
    <row r="105" spans="35:35" ht="15" customHeight="1">
      <c r="AI105" t="str">
        <v>Test frequency - 1 test  (I test shall include 4 cored specimen, 3 tested and 1 spare) for the first 50m3 of shotcrete and 1 test for every 250m3 of shotcrete thereafter</v>
      </c>
    </row>
    <row r="106" spans="35:35" ht="15" customHeight="1">
      <c r="AI106" t="str">
        <v>Conformance Criteria - 
Min. 35 MPa at 28 days</v>
      </c>
    </row>
    <row r="107" spans="35:35" ht="15" customHeight="1">
      <c r="AI107" t="str">
        <v>Constructor - W</v>
      </c>
    </row>
    <row r="108" spans="35:35" ht="15" customHeight="1">
      <c r="AI108" t="str">
        <v>CPS - R</v>
      </c>
    </row>
    <row r="109" spans="35:35" ht="15" customHeight="1">
      <c r="AI109" t="str">
        <v>Lab -  </v>
      </c>
    </row>
    <row r="110" spans="35:35" ht="15" customHeight="1">
      <c r="AI110" t="str">
        <v>IOM -  </v>
      </c>
    </row>
    <row r="111" spans="35:35" ht="15" customHeight="1">
      <c r="AI111" t="str">
        <v>Verifying Records - IANZ lab test report</v>
      </c>
    </row>
    <row r="112" spans="35:35" ht="15" customHeight="1">
      <c r="AI112" t="str">
        <v>3.2.9. - compressive strength (cored sample)</v>
      </c>
    </row>
    <row r="113" spans="35:35" ht="15" customHeight="1">
      <c r="AI113" t="str">
        <v>Description - To prove compressive strength compliance requirement</v>
      </c>
    </row>
    <row r="114" spans="35:35" ht="15" customHeight="1">
      <c r="AI114" t="str">
        <v>Method/Description - certified lab test</v>
      </c>
    </row>
    <row r="115" spans="35:35" ht="15" customHeight="1">
      <c r="AI115" t="str">
        <v>Test frequency - 1 test for every 50m3 of sprayed shotcrete</v>
      </c>
    </row>
    <row r="116" spans="35:35" ht="15" customHeight="1">
      <c r="AI116" t="str">
        <v>Conformance Criteria - Min. 20 MPa at 7 days
Min. 35 MPa at 28 days
Min. 35 MPa at 90 days</v>
      </c>
    </row>
    <row r="117" spans="35:35" ht="15" customHeight="1">
      <c r="AI117" t="str">
        <v>Constructor - W</v>
      </c>
    </row>
    <row r="118" spans="35:35" ht="15" customHeight="1">
      <c r="AI118" t="str">
        <v>CPS - R</v>
      </c>
    </row>
    <row r="119" spans="35:35" ht="15" customHeight="1">
      <c r="AI119" t="str">
        <v>Lab -  </v>
      </c>
    </row>
    <row r="120" spans="35:35" ht="15" customHeight="1">
      <c r="AI120" t="str">
        <v>IOM -  </v>
      </c>
    </row>
    <row r="121" spans="35:35" ht="15" customHeight="1">
      <c r="AI121" t="str">
        <v>Verifying Records - IANZ lab test report</v>
      </c>
    </row>
    <row r="122" spans="35:35" ht="15" customHeight="1">
      <c r="AI122" t="str">
        <v>3.2.10. - Residual Flexural Tensile Strength</v>
      </c>
    </row>
    <row r="123" spans="35:35" ht="15" customHeight="1">
      <c r="AI123" t="str">
        <v>Description - To prove compliance with flexural strength requirements</v>
      </c>
    </row>
    <row r="124" spans="35:35" ht="15" customHeight="1">
      <c r="AI124" t="str">
        <v>Method/Description - certified lab test</v>
      </c>
    </row>
    <row r="125" spans="35:35" ht="15" customHeight="1">
      <c r="AI125" t="str">
        <v>Test frequency - 1 test for the first 50m3 of shotcrete and 1 test for every 100m3 of shotcrete thereafter</v>
      </c>
    </row>
    <row r="126" spans="35:35" ht="15" customHeight="1">
      <c r="AI126" t="str">
        <v>Conformance Criteria - Min. FR,1 of 1.25MPa and FR,4 at 1MPa</v>
      </c>
    </row>
    <row r="127" spans="35:35" ht="15" customHeight="1">
      <c r="AI127" t="str">
        <v>Constructor - W</v>
      </c>
    </row>
    <row r="128" spans="35:35" ht="15" customHeight="1">
      <c r="AI128" t="str">
        <v>CPS - R</v>
      </c>
    </row>
    <row r="129" spans="35:35" ht="15" customHeight="1">
      <c r="AI129" t="str">
        <v>Lab -  </v>
      </c>
    </row>
    <row r="130" spans="35:35" ht="15" customHeight="1">
      <c r="AI130" t="str">
        <v>IOM -  </v>
      </c>
    </row>
    <row r="131" spans="35:35" ht="15" customHeight="1">
      <c r="AI131" t="str">
        <v>Verifying Records - IANZ lab test report</v>
      </c>
    </row>
    <row r="132" spans="35:35" ht="15" customHeight="1">
      <c r="AI132" t="str">
        <v>3.2.11. - Drying Shrinkage Testing</v>
      </c>
    </row>
    <row r="133" spans="35:35" ht="15" customHeight="1">
      <c r="AI133" t="str">
        <v>Description - To prove compliance with shrinkage requirements</v>
      </c>
    </row>
    <row r="134" spans="35:35" ht="15" customHeight="1">
      <c r="AI134" t="str">
        <v>Method/Description - certified lab test</v>
      </c>
    </row>
    <row r="135" spans="35:35" ht="15" customHeight="1">
      <c r="AI135" t="str">
        <v>Test frequency - 1 test for the first 50m3 of shotcrete and 1 test for every 250m3 of shotcrete thereafter</v>
      </c>
    </row>
    <row r="136" spans="35:35" ht="15" customHeight="1">
      <c r="AI136" t="str">
        <v>Conformance Criteria -  Max 850 micro strain</v>
      </c>
    </row>
    <row r="137" spans="35:35" ht="15" customHeight="1">
      <c r="AI137" t="str">
        <v>Constructor - W</v>
      </c>
    </row>
    <row r="138" spans="35:35" ht="15" customHeight="1">
      <c r="AI138" t="str">
        <v>CPS - R</v>
      </c>
    </row>
    <row r="139" spans="35:35" ht="15" customHeight="1">
      <c r="AI139" t="str">
        <v>Lab -  </v>
      </c>
    </row>
    <row r="140" spans="35:35" ht="15" customHeight="1">
      <c r="AI140" t="str">
        <v>IOM -  </v>
      </c>
    </row>
    <row r="141" spans="35:35" ht="15" customHeight="1">
      <c r="AI141" t="str">
        <v>Verifying Records - IANZ lab test report</v>
      </c>
    </row>
    <row r="142" spans="35:35" ht="15" customHeight="1">
      <c r="AI142" t="str">
        <v>3.2.12. - Permeability testing</v>
      </c>
    </row>
    <row r="143" spans="35:35" ht="15" customHeight="1">
      <c r="AI143" t="str">
        <v>Description - to prove compliance with permeability requirements</v>
      </c>
    </row>
    <row r="144" spans="35:35" ht="15" customHeight="1">
      <c r="AI144" t="str">
        <v>Method/Description - certified lab test</v>
      </c>
    </row>
    <row r="145" spans="35:35" ht="15" customHeight="1">
      <c r="AI145" t="str">
        <v>Test frequency - 3 tests for the first 50m3 of shotcrete then 1 test every 1 month thereafter</v>
      </c>
    </row>
    <row r="146" spans="35:35" ht="15" customHeight="1">
      <c r="AI146" t="str">
        <v>Conformance Criteria - Maximum allowable penetration 25mm</v>
      </c>
    </row>
    <row r="147" spans="35:35" ht="15" customHeight="1">
      <c r="AI147" t="str">
        <v>Constructor - W</v>
      </c>
    </row>
    <row r="148" spans="35:35" ht="15" customHeight="1">
      <c r="AI148" t="str">
        <v>CPS - R</v>
      </c>
    </row>
    <row r="149" spans="35:35" ht="15" customHeight="1">
      <c r="AI149" t="str">
        <v>Lab -  </v>
      </c>
    </row>
    <row r="150" spans="35:35" ht="15" customHeight="1">
      <c r="AI150" t="str">
        <v>IOM -  </v>
      </c>
    </row>
    <row r="151" spans="35:35" ht="15" customHeight="1">
      <c r="AI151" t="str">
        <v>Verifying Records - IANZ lab test report</v>
      </c>
    </row>
    <row r="152" spans="35:35" ht="15" customHeight="1">
      <c r="AI152" t="str">
        <v>3.2.13. - Steel fibre content</v>
      </c>
    </row>
    <row r="153" spans="35:35" ht="15" customHeight="1">
      <c r="AI153" t="str">
        <v>Description - To prove compliance with fibre content test requirement</v>
      </c>
    </row>
    <row r="154" spans="35:35" ht="15" customHeight="1">
      <c r="AI154" t="str">
        <v>Method/Description - certified lab test</v>
      </c>
    </row>
    <row r="155" spans="35:35" ht="15" customHeight="1">
      <c r="AI155" t="str">
        <v>Test frequency - 1 test for the first 50m3 of shotcrete and 1 test for every 100m3 of shotcrete thereafter</v>
      </c>
    </row>
    <row r="156" spans="35:35" ht="15" customHeight="1">
      <c r="AI156" t="str">
        <v>Conformance Criteria - Minimum 35kg/m3</v>
      </c>
    </row>
    <row r="157" spans="35:35" ht="15" customHeight="1">
      <c r="AI157" t="str">
        <v>Constructor - H</v>
      </c>
    </row>
    <row r="158" spans="35:35" ht="15" customHeight="1">
      <c r="AI158" t="str">
        <v>CPS - R</v>
      </c>
    </row>
    <row r="159" spans="35:35" ht="15" customHeight="1">
      <c r="AI159" t="str">
        <v>Lab -  </v>
      </c>
    </row>
    <row r="160" spans="35:35" ht="15" customHeight="1">
      <c r="AI160" t="str">
        <v>IOM -  </v>
      </c>
    </row>
    <row r="161" spans="35:35" ht="15" customHeight="1">
      <c r="AI161" t="str">
        <v>Verifying Records - IANZ lab test report</v>
      </c>
    </row>
    <row r="162" spans="35:35" ht="15" customHeight="1">
      <c r="AI162" t="str">
        <v>3.2.14. - Relative density</v>
      </c>
    </row>
    <row r="163" spans="35:35" ht="15" customHeight="1">
      <c r="AI163" t="str">
        <v>Description - To prove compliance with the relative density requirement</v>
      </c>
    </row>
    <row r="164" spans="35:35" ht="15" customHeight="1">
      <c r="AI164" t="str">
        <v>Method/Description - certified lab test</v>
      </c>
    </row>
    <row r="165" spans="35:35" ht="15" customHeight="1">
      <c r="AI165" t="str">
        <v>Test frequency - 1 test for the first 50m3 of shotcrete and 1 test for every 250m3 of shotcrete thereafter</v>
      </c>
    </row>
    <row r="166" spans="35:35" ht="15" customHeight="1">
      <c r="AI166" t="str">
        <v>Conformance Criteria - Minimum 98% of the density measured from base mix</v>
      </c>
    </row>
    <row r="167" spans="35:35" ht="15" customHeight="1">
      <c r="AI167" t="str">
        <v>Constructor - H</v>
      </c>
    </row>
    <row r="168" spans="35:35" ht="15" customHeight="1">
      <c r="AI168" t="str">
        <v>CPS - R</v>
      </c>
    </row>
    <row r="169" spans="35:35" ht="15" customHeight="1">
      <c r="AI169" t="str">
        <v>Lab -  </v>
      </c>
    </row>
    <row r="170" spans="35:35" ht="15" customHeight="1">
      <c r="AI170" t="str">
        <v>IOM -  </v>
      </c>
    </row>
    <row r="171" spans="35:35" ht="15" customHeight="1">
      <c r="AI171" t="str">
        <v>Verifying Records - IANZ lab test report</v>
      </c>
    </row>
    <row r="172" spans="35:35" ht="15" customHeight="1">
      <c r="AI172" t="str">
        <v>3.2.15. - Layer thickness, Tunnel Lining Intrados, C-Line</v>
      </c>
    </row>
    <row r="173" spans="35:35" ht="15" customHeight="1">
      <c r="AI173" t="str">
        <v>Description - Provide control means to verify the thickness of final shotcrete layer</v>
      </c>
    </row>
    <row r="174" spans="35:35" ht="15" customHeight="1">
      <c r="AI174" t="str">
        <v>Method/Description - Survey scans, deep pins</v>
      </c>
    </row>
    <row r="175" spans="35:35" ht="15" customHeight="1">
      <c r="AI175" t="str">
        <v>Test frequency - As-builts shall be taken of EACH layer of shotcrete</v>
      </c>
    </row>
    <row r="176" spans="35:35" ht="15" customHeight="1">
      <c r="AI176" t="str">
        <v>Conformance Criteria - Shotcrete thickness shall be sprayed in accordance with drawing MMA-DES-TUN-E1-DRG-8130 and within the tolerances outlined in drawing MMA-DES-TUN-E1-DRG-8119</v>
      </c>
    </row>
    <row r="177" spans="35:35" ht="15" customHeight="1">
      <c r="AI177" t="str">
        <v>Constructor - H</v>
      </c>
    </row>
    <row r="178" spans="35:35" ht="15" customHeight="1">
      <c r="AI178" t="str">
        <v>CPS - R</v>
      </c>
    </row>
    <row r="179" spans="35:35" ht="15" customHeight="1">
      <c r="AI179" t="str">
        <v>Lab -</v>
      </c>
    </row>
    <row r="180" spans="35:35" ht="15" customHeight="1">
      <c r="AI180" t="str">
        <v>IOM -</v>
      </c>
    </row>
    <row r="181" spans="35:35" ht="15" customHeight="1">
      <c r="AI181" t="str">
        <v>Verifying Records - As-built Report</v>
      </c>
    </row>
    <row r="182" spans="35:35" ht="15" customHeight="1">
      <c r="AI182" t="str">
        <v>3.2.16. - Construction joints</v>
      </c>
    </row>
    <row r="183" spans="35:35" ht="15" customHeight="1">
      <c r="AI183" t="str">
        <v>Description - Construction joints in the shotcrete lining top heading/bench shall be inspected by the Designer’s
Representative as required by the Drawings.</v>
      </c>
    </row>
    <row r="184" spans="35:35" ht="15" customHeight="1">
      <c r="AI184" t="str">
        <v>Method/Description - Visual Inspection</v>
      </c>
    </row>
    <row r="185" spans="35:35" ht="15" customHeight="1">
      <c r="AI185" t="str">
        <v>Test frequency - Every Construction Joints</v>
      </c>
    </row>
    <row r="186" spans="35:35" ht="15" customHeight="1">
      <c r="AI186" t="str">
        <v>Conformance Criteria - Hold point released by CPS</v>
      </c>
    </row>
    <row r="187" spans="35:35" ht="15" customHeight="1">
      <c r="AI187" t="str">
        <v>Constructor - H</v>
      </c>
    </row>
    <row r="188" spans="35:35" ht="15" customHeight="1">
      <c r="AI188" t="str">
        <v>CPS - H</v>
      </c>
    </row>
    <row r="189" spans="35:35" ht="15" customHeight="1">
      <c r="AI189" t="str">
        <v>Lab -</v>
      </c>
    </row>
    <row r="190" spans="35:35" ht="15" customHeight="1">
      <c r="AI190" t="str">
        <v>IOM -</v>
      </c>
    </row>
    <row r="191" spans="35:35" ht="15" customHeight="1">
      <c r="AI191" t="str">
        <v>Verifying Records - Site Inspection Report
Shotcrete Checklist</v>
      </c>
    </row>
    <row r="192" spans="35:35" ht="15" customHeight="1">
      <c r="AI192" t="str">
        <v>3.2.17. - Curing</v>
      </c>
    </row>
    <row r="193" spans="35:35" ht="15" customHeight="1">
      <c r="AI193" t="str">
        <v>Description - Curing to be carried out in accordance with the Specification</v>
      </c>
    </row>
    <row r="194" spans="35:35" ht="15" customHeight="1">
      <c r="AI194" t="str">
        <v>Method/Description -  </v>
      </c>
    </row>
    <row r="195" spans="35:35" ht="15" customHeight="1">
      <c r="AI195" t="str">
        <v>Test frequency - Each Spray</v>
      </c>
    </row>
    <row r="196" spans="35:35" ht="15" customHeight="1">
      <c r="AI196" t="str">
        <v>Conformance Criteria -  </v>
      </c>
    </row>
    <row r="197" spans="35:35" ht="15" customHeight="1">
      <c r="AI197" t="str">
        <v>Constructor - H</v>
      </c>
    </row>
    <row r="198" spans="35:35" ht="15" customHeight="1">
      <c r="AI198" t="str">
        <v>CPS - R</v>
      </c>
    </row>
    <row r="199" spans="35:35" ht="15" customHeight="1">
      <c r="AI199" t="str">
        <v>Lab -</v>
      </c>
    </row>
    <row r="200" spans="35:35" ht="15" customHeight="1">
      <c r="AI200" t="str">
        <v>IOM -</v>
      </c>
    </row>
    <row r="201" spans="35:35" ht="15" customHeight="1">
      <c r="AI201" t="str">
        <v>Verifying Records - Shotcrete Checklist</v>
      </c>
    </row>
    <row r="202" spans="35:35" ht="15" customHeight="1">
      <c r="AI202" t="str">
        <v>3.2.18. - Defects and Repair</v>
      </c>
    </row>
    <row r="203" spans="35:35" ht="15" customHeight="1">
      <c r="AI203" t="str">
        <v>Description - The final layer of shotcrete shall be inspected for any defects and repaired accordingly.
At the completion of the lining, all core holes in the lining (resulting from testing or inspection) shall be backfilled with non-shrink mortar of an equivalent strength and fire resistance properties unless otherwise specified. The surface of the restored hole shall be similar to the surrounding surface in texture and colour.</v>
      </c>
    </row>
    <row r="204" spans="35:35" ht="15" customHeight="1">
      <c r="AI204" t="str">
        <v>Method/Description - Visual Inspection</v>
      </c>
    </row>
    <row r="205" spans="35:35" ht="15" customHeight="1">
      <c r="AI205" t="str">
        <v>Test frequency - Every defect on Every advance</v>
      </c>
    </row>
    <row r="206" spans="35:35" ht="15" customHeight="1">
      <c r="AI206" t="str">
        <v>Conformance Criteria - Crack CHAR(LESS)0.5mm ,Crack &gt;0.5mm -Non corformance report</v>
      </c>
    </row>
    <row r="207" spans="35:35" ht="15" customHeight="1">
      <c r="AI207" t="str">
        <v>Constructor - H</v>
      </c>
    </row>
    <row r="208" spans="35:35" ht="15" customHeight="1">
      <c r="AI208" t="str">
        <v>CPS - W</v>
      </c>
    </row>
    <row r="209" spans="35:35" ht="15" customHeight="1">
      <c r="AI209" t="str">
        <v>Lab -</v>
      </c>
    </row>
    <row r="210" spans="35:35" ht="15" customHeight="1">
      <c r="AI210" t="str">
        <v>IOM -</v>
      </c>
    </row>
    <row r="211" spans="35:35" ht="15" customHeight="1">
      <c r="AI211" t="str">
        <v>Verifying Records - Post spray inspection record</v>
      </c>
    </row>
    <row r="212" spans="35:35" ht="15" customHeight="1">
      <c r="AI212" t="str">
        <v>3.3.1. - Reinforcing mesh for primary lining</v>
      </c>
    </row>
    <row r="213" spans="35:35" ht="15" customHeight="1">
      <c r="AI213" t="str">
        <v>Description - To prove position, cover and overlap are achieved</v>
      </c>
    </row>
    <row r="214" spans="35:35" ht="15" customHeight="1">
      <c r="AI214" t="str">
        <v>Method/Description - Visual inspection and survey</v>
      </c>
    </row>
    <row r="215" spans="35:35" ht="15" customHeight="1">
      <c r="AI215" t="str">
        <v>Test frequency - Every advance</v>
      </c>
    </row>
    <row r="216" spans="35:35" ht="15" customHeight="1">
      <c r="AI216" t="str">
        <v>Conformance Criteria - Longitudinal and transverse overlap of 250mm ( one mesh square plus 50mm)
Min. cover 65mm at the extrados and 85mm at the intrados</v>
      </c>
    </row>
    <row r="217" spans="35:35" ht="15" customHeight="1">
      <c r="AI217" t="str">
        <v>Constructor - H</v>
      </c>
    </row>
    <row r="218" spans="35:35" ht="15" customHeight="1">
      <c r="AI218" t="str">
        <v>CPS - W</v>
      </c>
    </row>
    <row r="219" spans="35:35" ht="15" customHeight="1">
      <c r="AI219" t="str">
        <v>Lab -</v>
      </c>
    </row>
    <row r="220" spans="35:35" ht="15" customHeight="1">
      <c r="AI220" t="str">
        <v>IOM -</v>
      </c>
    </row>
    <row r="221" spans="35:35" ht="15" customHeight="1">
      <c r="AI221" t="str">
        <v>Verifying Records - Check sheet</v>
      </c>
    </row>
    <row r="222" spans="35:35" ht="15" customHeight="1">
      <c r="AI222" t="str">
        <v>3.4.1. - Drilling</v>
      </c>
    </row>
    <row r="223" spans="35:35" ht="15" customHeight="1">
      <c r="AI223" t="str">
        <v>Description - Bolts shall be installed to the depth, diameter, alignment and position specified on the Drawings or instructed by the Designer.</v>
      </c>
    </row>
    <row r="224" spans="35:35" ht="15" customHeight="1">
      <c r="AI224" t="str">
        <v>Method/Description - Survey</v>
      </c>
    </row>
    <row r="225" spans="35:35" ht="15" customHeight="1">
      <c r="AI225" t="str">
        <v>Test frequency - Each bolt</v>
      </c>
    </row>
    <row r="226" spans="35:35" ht="15" customHeight="1">
      <c r="AI226" t="str">
        <v>Conformance Criteria - Rockbolts shall be installed perpendicular to the excavation face unless stated otherwise.
 Where rockbolts are not able to be installed perpendicular, the maximum deviation shall be 18 degrees from perpendicular.
Position Tolerence +150,-150mm
No overdrill tolerance
-The Constructor shall record a drilling log for each drillhole, including the date and time of installation
and any difficulties or problems that were encountered.</v>
      </c>
    </row>
    <row r="227" spans="35:35" ht="15" customHeight="1">
      <c r="AI227" t="str">
        <v>Constructor - H</v>
      </c>
    </row>
    <row r="228" spans="35:35" ht="15" customHeight="1">
      <c r="AI228" t="str">
        <v>CPS - W</v>
      </c>
    </row>
    <row r="229" spans="35:35" ht="15" customHeight="1">
      <c r="AI229" t="str">
        <v>Lab -  </v>
      </c>
    </row>
    <row r="230" spans="35:35" ht="15" customHeight="1">
      <c r="AI230" t="str">
        <v>IOM -  </v>
      </c>
    </row>
    <row r="231" spans="35:35" ht="15" customHeight="1">
      <c r="AI231" t="str">
        <v>Verifying Records - Drilling log</v>
      </c>
    </row>
    <row r="232" spans="35:35" ht="15" customHeight="1">
      <c r="AI232" t="str">
        <v>3.4.2. - Installation</v>
      </c>
    </row>
    <row r="233" spans="35:35" ht="15" customHeight="1">
      <c r="AI233" t="str">
        <v>Description - Record all information on installation (position, hole length and dianeterm length of the bolt…)</v>
      </c>
    </row>
    <row r="234" spans="35:35" ht="15" customHeight="1">
      <c r="AI234" t="str">
        <v>Method/Description - Review</v>
      </c>
    </row>
    <row r="235" spans="35:35" ht="15" customHeight="1">
      <c r="AI235" t="str">
        <v>Test frequency - Each bolt</v>
      </c>
    </row>
    <row r="236" spans="35:35" ht="15" customHeight="1">
      <c r="AI236" t="str">
        <v>Conformance Criteria - Rockbolts to be clean and free from rust or any other physical damage at the time of installation
-Type of bolts, diameter, length, location, spacing and orientation according to detailed design
-The Constructor shall record a drilling log for each drillhole, including the date and time of installation
and any difficulties or problems that were encountered.</v>
      </c>
    </row>
    <row r="237" spans="35:35" ht="15" customHeight="1">
      <c r="AI237" t="str">
        <v>Constructor - H</v>
      </c>
    </row>
    <row r="238" spans="35:35" ht="15" customHeight="1">
      <c r="AI238" t="str">
        <v>CPS - W</v>
      </c>
    </row>
    <row r="239" spans="35:35" ht="15" customHeight="1">
      <c r="AI239" t="str">
        <v>Lab -  </v>
      </c>
    </row>
    <row r="240" spans="35:35" ht="15" customHeight="1">
      <c r="AI240" t="str">
        <v>IOM -  </v>
      </c>
    </row>
    <row r="241" spans="35:35" ht="15" customHeight="1">
      <c r="AI241" t="str">
        <v>Verifying Records - Drilling log</v>
      </c>
    </row>
    <row r="242" spans="35:35" ht="15" customHeight="1">
      <c r="AI242" t="str">
        <v>3.4.3. - Grouting mixing</v>
      </c>
    </row>
    <row r="243" spans="35:35" ht="15" customHeight="1">
      <c r="AI243" t="str">
        <v>Description - To ensure correct practice</v>
      </c>
    </row>
    <row r="244" spans="35:35" ht="15" customHeight="1">
      <c r="AI244" t="str">
        <v>Method/Description - Review</v>
      </c>
    </row>
    <row r="245" spans="35:35" ht="15" customHeight="1">
      <c r="AI245" t="str">
        <v>Test frequency - Every batch prior to grouting</v>
      </c>
    </row>
    <row r="246" spans="35:35" ht="15" customHeight="1">
      <c r="AI246" t="str">
        <v>Conformance Criteria - Target w/c ratio as per MAR</v>
      </c>
    </row>
    <row r="247" spans="35:35" ht="15" customHeight="1">
      <c r="AI247" t="str">
        <v>Constructor - H</v>
      </c>
    </row>
    <row r="248" spans="35:35" ht="15" customHeight="1">
      <c r="AI248" t="str">
        <v>CPS - W</v>
      </c>
    </row>
    <row r="249" spans="35:35" ht="15" customHeight="1">
      <c r="AI249" t="str">
        <v>Lab -  </v>
      </c>
    </row>
    <row r="250" spans="35:35" ht="15" customHeight="1">
      <c r="AI250" t="str">
        <v>IOM -  </v>
      </c>
    </row>
    <row r="251" spans="35:35" ht="15" customHeight="1">
      <c r="AI251" t="str">
        <v>Verifying Records - Grouting records</v>
      </c>
    </row>
    <row r="252" spans="35:35" ht="15" customHeight="1">
      <c r="AI252" t="str">
        <v>3.4.4. - Grout test</v>
      </c>
    </row>
    <row r="253" spans="35:35" ht="15" customHeight="1">
      <c r="AI253" t="str">
        <v>Description - Testing specimen to measure UCS</v>
      </c>
    </row>
    <row r="254" spans="35:35" ht="15" customHeight="1">
      <c r="AI254" t="str">
        <v>Method/Description - Compressive strength test</v>
      </c>
    </row>
    <row r="255" spans="35:35" ht="15" customHeight="1">
      <c r="AI255" t="str">
        <v>Test frequency - Evevery batch prior to grouting (three cubes at 1 day, three cubes at 28 days)</v>
      </c>
    </row>
    <row r="256" spans="35:35" ht="15" customHeight="1">
      <c r="AI256" t="str">
        <v>Conformance Criteria - min 20MPa at 1 day
min 40MPa at 28 days
The average compressive strength determined from any group of cubes shall exceed the specified characterisitc strength by:
1MPa at 1 day
3MPa at 28 days</v>
      </c>
    </row>
    <row r="257" spans="35:35" ht="15" customHeight="1">
      <c r="AI257" t="str">
        <v>Constructor - H</v>
      </c>
    </row>
    <row r="258" spans="35:35" ht="15" customHeight="1">
      <c r="AI258" t="str">
        <v>CPS - W</v>
      </c>
    </row>
    <row r="259" spans="35:35" ht="15" customHeight="1">
      <c r="AI259" t="str">
        <v>Lab -  </v>
      </c>
    </row>
    <row r="260" spans="35:35" ht="15" customHeight="1">
      <c r="AI260" t="str">
        <v>IOM -  </v>
      </c>
    </row>
    <row r="261" spans="35:35" ht="15" customHeight="1">
      <c r="AI261" t="str">
        <v>Verifying Records - Test results</v>
      </c>
    </row>
    <row r="262" spans="35:35" ht="15" customHeight="1">
      <c r="AI262" t="str">
        <v>3.4.5. - Resin</v>
      </c>
    </row>
    <row r="263" spans="35:35" ht="15" customHeight="1">
      <c r="AI263" t="str">
        <v>Description - To ensure correct practice and full encapsulation</v>
      </c>
    </row>
    <row r="264" spans="35:35" ht="15" customHeight="1">
      <c r="AI264" t="str">
        <v>Method/Description - Review</v>
      </c>
    </row>
    <row r="265" spans="35:35" ht="15" customHeight="1">
      <c r="AI265" t="str">
        <v>Test frequency - Each bolt</v>
      </c>
    </row>
    <row r="266" spans="35:35" ht="15" customHeight="1">
      <c r="AI266" t="str">
        <v>Conformance Criteria - Sufficient number of resin cartridges to be used with each rock reinforcement installation in accordance with the approved project specific procedure developed during the trials.
daily records of all grouting works to be kept</v>
      </c>
    </row>
    <row r="267" spans="35:35" ht="15" customHeight="1">
      <c r="AI267" t="str">
        <v>Constructor - H</v>
      </c>
    </row>
    <row r="268" spans="35:35" ht="15" customHeight="1">
      <c r="AI268" t="str">
        <v>CPS - W</v>
      </c>
    </row>
    <row r="269" spans="35:35" ht="15" customHeight="1">
      <c r="AI269" t="str">
        <v>Lab -  </v>
      </c>
    </row>
    <row r="270" spans="35:35" ht="15" customHeight="1">
      <c r="AI270" t="str">
        <v>IOM -  </v>
      </c>
    </row>
    <row r="271" spans="35:35" ht="15" customHeight="1">
      <c r="AI271" t="str">
        <v>Verifying Records - Grouting records</v>
      </c>
    </row>
    <row r="272" spans="35:35" ht="15" customHeight="1">
      <c r="AI272" t="str">
        <v>3.4.6. - Pull test</v>
      </c>
    </row>
    <row r="273" spans="35:35" ht="15" customHeight="1">
      <c r="AI273" t="str">
        <v>Description - Demonstrate that the installed rock reinforcements can provide at least the design working load capacity.
.</v>
      </c>
    </row>
    <row r="274" spans="35:35" ht="15" customHeight="1">
      <c r="AI274" t="str">
        <v>Method/Description - Test</v>
      </c>
    </row>
    <row r="275" spans="35:35" ht="15" customHeight="1">
      <c r="AI275" t="str">
        <v>Test frequency - 1. First three installations of both rock bolts and rock dowels in each ground type as present in production.
2. 5% of the next 100 installations of rock bolts and rock dowels, proportionately throughout the ground types presenting.
3. 2.5% of the remaining bolts and dowels proportionately throughout the ground types presenting
Note: 3 neighbouring installations of rock reinforcement surrounding a failed rock bolt or dowel test (and test frequency to revert back to 5% for the next 100 and 2.5% for the remaining installations)</v>
      </c>
    </row>
    <row r="276" spans="35:35" ht="15" customHeight="1">
      <c r="AI276" t="str">
        <v>Conformance Criteria - The bolt or dowel is deemed acceptable if, during the cycle, the displacement of the bolt or dowel
head relative to the measuring datum (after allowing for any temperature changes) does not exceed
the criteria for 100% of the working load, as set out in Table 6.4 of the specification.
Failure criteria: 2% Maximum Permissible Displacement or failure to maintain specified loads or ongoing creep of the rock bolt or rock dowel</v>
      </c>
    </row>
    <row r="277" spans="35:35" ht="15" customHeight="1">
      <c r="AI277" t="str">
        <v>Constructor - H</v>
      </c>
    </row>
    <row r="278" spans="35:35" ht="15" customHeight="1">
      <c r="AI278" t="str">
        <v>CPS - W</v>
      </c>
    </row>
    <row r="279" spans="35:35" ht="15" customHeight="1">
      <c r="AI279" t="str">
        <v>Lab -  </v>
      </c>
    </row>
    <row r="280" spans="35:35" ht="15" customHeight="1">
      <c r="AI280" t="str">
        <v>IOM -  </v>
      </c>
    </row>
    <row r="281" spans="35:35" ht="15" customHeight="1">
      <c r="AI281" t="str">
        <v>Verifying Records - Testing records</v>
      </c>
    </row>
    <row r="282" spans="35:35" ht="15" customHeight="1">
      <c r="AI282" t="str">
        <v>3.5.1. - Drilling</v>
      </c>
    </row>
    <row r="283" spans="35:35" ht="15" customHeight="1">
      <c r="AI283" t="str">
        <v>Description - Spiles shall be installed to the depth, diameter, alignment and position specified on the Drawings or instructed by the Designer.</v>
      </c>
    </row>
    <row r="284" spans="35:35" ht="15" customHeight="1">
      <c r="AI284" t="str">
        <v>Method/Description - Survey</v>
      </c>
    </row>
    <row r="285" spans="35:35" ht="15" customHeight="1">
      <c r="AI285" t="str">
        <v>Test frequency - Each spile</v>
      </c>
    </row>
    <row r="286" spans="35:35" ht="15" customHeight="1">
      <c r="AI286" t="str">
        <v>Conformance Criteria - Positional tolerance of portal spile bars not to exceed 25mm in any direction
-Setout angle shall be as per drawing. Max. angular tolerance not to exceed 1 in 60.</v>
      </c>
    </row>
    <row r="287" spans="35:35" ht="15" customHeight="1">
      <c r="AI287" t="str">
        <v>Constructor - H</v>
      </c>
    </row>
    <row r="288" spans="35:35" ht="15" customHeight="1">
      <c r="AI288" t="str">
        <v>CPS - W</v>
      </c>
    </row>
    <row r="289" spans="35:35" ht="15" customHeight="1">
      <c r="AI289" t="str">
        <v>Lab -</v>
      </c>
    </row>
    <row r="290" spans="35:35" ht="15" customHeight="1">
      <c r="AI290" t="str">
        <v>IOM -</v>
      </c>
    </row>
    <row r="291" spans="35:35" ht="15" customHeight="1">
      <c r="AI291" t="str">
        <v>Verifying Records - Drilling record ,Survey Report</v>
      </c>
    </row>
    <row r="292" spans="35:35" ht="15" customHeight="1">
      <c r="AI292" t="str">
        <v>3.5.2. - Installation</v>
      </c>
    </row>
    <row r="293" spans="35:35" ht="15" customHeight="1">
      <c r="AI293" t="str">
        <v>Description - Record information on installation.</v>
      </c>
    </row>
    <row r="294" spans="35:35" ht="15" customHeight="1">
      <c r="AI294" t="str">
        <v>Method/Description - Review</v>
      </c>
    </row>
    <row r="295" spans="35:35" ht="15" customHeight="1">
      <c r="AI295" t="str">
        <v>Test frequency - Each bolt</v>
      </c>
    </row>
    <row r="296" spans="35:35" ht="15" customHeight="1">
      <c r="AI296" t="str">
        <v>Conformance Criteria - 
-Spiles shall be free of dirt, detrimental rust or any other deleterious substance.
- Type of spile, diameter, length, location, spacing and orientation according to detailed design.</v>
      </c>
    </row>
    <row r="297" spans="35:35" ht="15" customHeight="1">
      <c r="AI297" t="str">
        <v>Constructor - H</v>
      </c>
    </row>
    <row r="298" spans="35:35" ht="15" customHeight="1">
      <c r="AI298" t="str">
        <v>CPS - W</v>
      </c>
    </row>
    <row r="299" spans="35:35" ht="15" customHeight="1">
      <c r="AI299" t="str">
        <v>Lab -</v>
      </c>
    </row>
    <row r="300" spans="35:35" ht="15" customHeight="1">
      <c r="AI300" t="str">
        <v>IOM -</v>
      </c>
    </row>
    <row r="301" spans="35:35" ht="15" customHeight="1">
      <c r="AI301" t="str">
        <v>Verifying Records - Rock Bolt Installation Record</v>
      </c>
    </row>
    <row r="302" spans="35:35" ht="15" customHeight="1">
      <c r="AI302" t="str">
        <v>3.5.3. - Grouting mixing</v>
      </c>
    </row>
    <row r="303" spans="35:35" ht="15" customHeight="1">
      <c r="AI303" t="str">
        <v>Description - To ensure correct practice and w/c ratio check</v>
      </c>
    </row>
    <row r="304" spans="35:35" ht="15" customHeight="1">
      <c r="AI304" t="str">
        <v>Method/Description - Review</v>
      </c>
    </row>
    <row r="305" spans="35:35" ht="15" customHeight="1">
      <c r="AI305" t="str">
        <v>Test frequency - Every batch prior to grouting</v>
      </c>
    </row>
    <row r="306" spans="35:35" ht="15" customHeight="1">
      <c r="AI306" t="str">
        <v>Conformance Criteria - Target w/c ratio as per MAR</v>
      </c>
    </row>
    <row r="307" spans="35:35" ht="15" customHeight="1">
      <c r="AI307" t="str">
        <v>Constructor - H</v>
      </c>
    </row>
    <row r="308" spans="35:35" ht="15" customHeight="1">
      <c r="AI308" t="str">
        <v>CPS - W</v>
      </c>
    </row>
    <row r="309" spans="35:35" ht="15" customHeight="1">
      <c r="AI309" t="str">
        <v>Lab -</v>
      </c>
    </row>
    <row r="310" spans="35:35" ht="15" customHeight="1">
      <c r="AI310" t="str">
        <v>IOM -</v>
      </c>
    </row>
    <row r="311" spans="35:35" ht="15" customHeight="1">
      <c r="AI311" t="str">
        <v>Verifying Records - Rock Bolt Installation Record</v>
      </c>
    </row>
    <row r="312" spans="35:35" ht="15" customHeight="1">
      <c r="AI312" t="str">
        <v>3.5.4. - Grout test</v>
      </c>
    </row>
    <row r="313" spans="35:35" ht="15" customHeight="1">
      <c r="AI313" t="str">
        <v>Description - Testing specimen to measure UCS</v>
      </c>
    </row>
    <row r="314" spans="35:35" ht="15" customHeight="1">
      <c r="AI314" t="str">
        <v>Method/Description - Compressive strength test</v>
      </c>
    </row>
    <row r="315" spans="35:35" ht="15" customHeight="1">
      <c r="AI315" t="str">
        <v>Test frequency - Evevery batch prior to grouting (three cubes at 1 day, three cubes at 28 days)</v>
      </c>
    </row>
    <row r="316" spans="35:35" ht="15" customHeight="1">
      <c r="AI316" t="str">
        <v>Conformance Criteria - min 20MPa at 1 day
min 40MPa at 28 days 
The average compressive strength determined from any group of cubes shall excess the specified characterisitc strength by:
1MPa at 1 day
3MPa at 28 days</v>
      </c>
    </row>
    <row r="317" spans="35:35" ht="15" customHeight="1">
      <c r="AI317" t="str">
        <v>Constructor - H</v>
      </c>
    </row>
    <row r="318" spans="35:35" ht="15" customHeight="1">
      <c r="AI318" t="str">
        <v>CPS - W</v>
      </c>
    </row>
    <row r="319" spans="35:35" ht="15" customHeight="1">
      <c r="AI319" t="str">
        <v>Lab -</v>
      </c>
    </row>
    <row r="320" spans="35:35" ht="15" customHeight="1">
      <c r="AI320" t="str">
        <v>IOM -</v>
      </c>
    </row>
    <row r="321" spans="35:35" ht="15" customHeight="1">
      <c r="AI321" t="str">
        <v>Verifying Records - IANZ lab test report</v>
      </c>
    </row>
    <row r="322" spans="35:35" ht="15" customHeight="1">
      <c r="AI322" t="str">
        <v>3.6.1. - Drilling</v>
      </c>
    </row>
    <row r="323" spans="35:35" ht="15" customHeight="1">
      <c r="AI323" t="str">
        <v>Description - Dowels shall be drilled to the depth, diameter, alignment and position specified on the Drawings or instructed by the Designer.</v>
      </c>
    </row>
    <row r="324" spans="35:35" ht="15" customHeight="1">
      <c r="AI324" t="str">
        <v>Method/Description - Survey</v>
      </c>
    </row>
    <row r="325" spans="35:35" ht="15" customHeight="1">
      <c r="AI325" t="str">
        <v>Test frequency - Each dowel</v>
      </c>
    </row>
    <row r="326" spans="35:35" ht="15" customHeight="1">
      <c r="AI326" t="str">
        <v>Conformance Criteria - Dowels shall be installed perpendicular to the excavation face unless stated otherwise.
 Where rockbolts are not able to be installed perpendicular, the maximum deviation shall be 18 degrees from perpendicular.
Position Tolerence +150,-150mm
No overdrill tolerance 
-The Constructor shall record a drilling log for each drillhole, including the date and time of installation
and any difficulties or problems that were encountered.</v>
      </c>
    </row>
    <row r="327" spans="35:35" ht="15" customHeight="1">
      <c r="AI327" t="str">
        <v>Constructor - H</v>
      </c>
    </row>
    <row r="328" spans="35:35" ht="15" customHeight="1">
      <c r="AI328" t="str">
        <v>CPS - W</v>
      </c>
    </row>
    <row r="329" spans="35:35" ht="15" customHeight="1">
      <c r="AI329" t="str">
        <v>Lab -</v>
      </c>
    </row>
    <row r="330" spans="35:35" ht="15" customHeight="1">
      <c r="AI330" t="str">
        <v>IOM -</v>
      </c>
    </row>
    <row r="331" spans="35:35" ht="15" customHeight="1">
      <c r="AI331" t="str">
        <v>Verifying Records - Rock Bolt Installation Record/Check list /As built Survey</v>
      </c>
    </row>
    <row r="332" spans="35:35" ht="15" customHeight="1">
      <c r="AI332" t="str">
        <v>3.6.2. - Installation</v>
      </c>
    </row>
    <row r="333" spans="35:35" ht="15" customHeight="1">
      <c r="AI333" t="str">
        <v>Description - Dowels shall be installed to the depth, diameter, alignment and position specified on the Drawings or instructed by the Designer.</v>
      </c>
    </row>
    <row r="334" spans="35:35" ht="15" customHeight="1">
      <c r="AI334" t="str">
        <v>Method/Description - Review</v>
      </c>
    </row>
    <row r="335" spans="35:35" ht="15" customHeight="1">
      <c r="AI335" t="str">
        <v>Test frequency - Each dowel</v>
      </c>
    </row>
    <row r="336" spans="35:35" ht="15" customHeight="1">
      <c r="AI336" t="str">
        <v>Conformance Criteria - dowels to be clean or any other physical damage at the time of installation
-Type of bolts, diameter, length, location, spacing and orientation according to detailed design
-The Constructor shall record a drilling log for each drillhole, including the date and time of installation
and any difficulties or problems that were encountered.</v>
      </c>
    </row>
    <row r="337" spans="35:35" ht="15" customHeight="1">
      <c r="AI337" t="str">
        <v>Constructor - H</v>
      </c>
    </row>
    <row r="338" spans="35:35" ht="15" customHeight="1">
      <c r="AI338" t="str">
        <v>CPS - W</v>
      </c>
    </row>
    <row r="339" spans="35:35" ht="15" customHeight="1">
      <c r="AI339" t="str">
        <v>Lab -</v>
      </c>
    </row>
    <row r="340" spans="35:35" ht="15" customHeight="1">
      <c r="AI340" t="str">
        <v>IOM -</v>
      </c>
    </row>
    <row r="341" spans="35:35" ht="15" customHeight="1">
      <c r="AI341" t="str">
        <v>Verifying Records - Rock Bolt Installation Record</v>
      </c>
    </row>
    <row r="342" spans="35:35" ht="15" customHeight="1">
      <c r="AI342" t="str">
        <v>3.6.3. - Grouting</v>
      </c>
    </row>
    <row r="343" spans="35:35" ht="15" customHeight="1">
      <c r="AI343" t="str">
        <v>Description - To ensure correct practice and w/c ratio check</v>
      </c>
    </row>
    <row r="344" spans="35:35" ht="15" customHeight="1">
      <c r="AI344" t="str">
        <v>Method/Description - Review</v>
      </c>
    </row>
    <row r="345" spans="35:35" ht="15" customHeight="1">
      <c r="AI345" t="str">
        <v>Test frequency - Every batch prior to grouting</v>
      </c>
    </row>
    <row r="346" spans="35:35" ht="15" customHeight="1">
      <c r="AI346" t="str">
        <v>Conformance Criteria - Target w/c ratio as per MAR</v>
      </c>
    </row>
    <row r="347" spans="35:35" ht="15" customHeight="1">
      <c r="AI347" t="str">
        <v>Constructor - H</v>
      </c>
    </row>
    <row r="348" spans="35:35" ht="15" customHeight="1">
      <c r="AI348" t="str">
        <v>CPS - W</v>
      </c>
    </row>
    <row r="349" spans="35:35" ht="15" customHeight="1">
      <c r="AI349" t="str">
        <v>Lab -</v>
      </c>
    </row>
    <row r="350" spans="35:35" ht="15" customHeight="1">
      <c r="AI350" t="str">
        <v>IOM -</v>
      </c>
    </row>
    <row r="351" spans="35:35" ht="15" customHeight="1">
      <c r="AI351" t="str">
        <v>Verifying Records - Rock Bolt Installation Record</v>
      </c>
    </row>
    <row r="352" spans="35:35" ht="15" customHeight="1">
      <c r="AI352" t="str">
        <v>-</v>
      </c>
    </row>
    <row r="353" spans="35:35" ht="15" customHeight="1">
      <c r="AI353" t="str">
        <v>Description - Testing specimen to measure UCS</v>
      </c>
    </row>
    <row r="354" spans="35:35" ht="15" customHeight="1">
      <c r="AI354" t="str">
        <v>Method/Description - Compressive strength test</v>
      </c>
    </row>
    <row r="355" spans="35:35" ht="15" customHeight="1">
      <c r="AI355" t="str">
        <v>Test frequency - Every batch prior to grouting (three cubes at 1 day, three cubes at 28 days)</v>
      </c>
    </row>
    <row r="356" spans="35:35" ht="15" customHeight="1">
      <c r="AI356" t="str">
        <v>Conformance Criteria - min 20MPa at 1 day, and average to exceed specified strength by 1MPa
min 40MPa at 28 days, and average to exceed specified strength</v>
      </c>
    </row>
    <row r="357" spans="35:35" ht="15" customHeight="1">
      <c r="AI357" t="str">
        <v>Constructor - H</v>
      </c>
    </row>
    <row r="358" spans="35:35" ht="15" customHeight="1">
      <c r="AI358" t="str">
        <v>CPS - W</v>
      </c>
    </row>
    <row r="359" spans="35:35" ht="15" customHeight="1">
      <c r="AI359" t="str">
        <v>Lab -</v>
      </c>
    </row>
    <row r="360" spans="35:35" ht="15" customHeight="1">
      <c r="AI360" t="str">
        <v>IOM -</v>
      </c>
    </row>
    <row r="361" spans="35:35" ht="15" customHeight="1">
      <c r="AI361" t="str">
        <v>Verifying Records - IANZ lab test report</v>
      </c>
    </row>
    <row r="362" spans="35:35" ht="15" customHeight="1">
      <c r="AI362" t="str">
        <v>3.7.1. - Drilling probe holes</v>
      </c>
    </row>
    <row r="363" spans="35:35" ht="15" customHeight="1">
      <c r="AI363" t="str">
        <v>Description - Record information during drilling
Check the water inflow during and after drilling</v>
      </c>
    </row>
    <row r="364" spans="35:35" ht="15" customHeight="1">
      <c r="AI364" t="str">
        <v>Method/Description - Geological monitoring</v>
      </c>
    </row>
    <row r="365" spans="35:35" ht="15" customHeight="1">
      <c r="AI365" t="str">
        <v>Test frequency - Maintain minimum one probe at  20 m ahead of the face at all times</v>
      </c>
    </row>
    <row r="366" spans="35:35" ht="15" customHeight="1">
      <c r="AI366" t="str">
        <v>Conformance Criteria - -Hole diameter minimum 50 mm
- Not less than three probe holes shall be maintained a minimum of 6m ahead of the excavation face at all times and with at least 1 probe hole maintained a minimum 20m ahead of the excavation face at all times</v>
      </c>
    </row>
    <row r="367" spans="35:35" ht="15" customHeight="1">
      <c r="AI367" t="str">
        <v>Constructor - H</v>
      </c>
    </row>
    <row r="368" spans="35:35" ht="15" customHeight="1">
      <c r="AI368" t="str">
        <v>CPS - W</v>
      </c>
    </row>
    <row r="369" spans="35:35" ht="15" customHeight="1">
      <c r="AI369" t="str">
        <v>Lab -</v>
      </c>
    </row>
    <row r="370" spans="35:35" ht="15" customHeight="1">
      <c r="AI370" t="str">
        <v>IOM -</v>
      </c>
    </row>
    <row r="371" spans="35:35" ht="15" customHeight="1">
      <c r="AI371" t="str">
        <v>Verifying Records - Probe holes record ,Survey As built report</v>
      </c>
    </row>
    <row r="372" spans="35:35" ht="15" customHeight="1">
      <c r="AI372" t="str">
        <v>3.8.1. - Tunnel convergency (Extensometer)</v>
      </c>
    </row>
    <row r="373" spans="35:35" ht="15" customHeight="1">
      <c r="AI373" t="str">
        <v>Description - Monitoring and reading records of the tunnel extensometer</v>
      </c>
    </row>
    <row r="374" spans="35:35" ht="15" customHeight="1">
      <c r="AI374" t="str">
        <v>Method/Description - Review</v>
      </c>
    </row>
    <row r="375" spans="35:35" ht="15" customHeight="1">
      <c r="AI375" t="str">
        <v>Test frequency - from excavation face
&gt;100m  = Monthly
40m-100m = Weekly
15m - 40m = 2x weekly
CHAR(LESS)15m = daily</v>
      </c>
    </row>
    <row r="376" spans="35:35" ht="15" customHeight="1">
      <c r="AI376" t="str">
        <v>Conformance Criteria -</v>
      </c>
    </row>
    <row r="377" spans="35:35" ht="15" customHeight="1">
      <c r="AI377" t="str">
        <v>Constructor - H</v>
      </c>
    </row>
    <row r="378" spans="35:35" ht="15" customHeight="1">
      <c r="AI378" t="str">
        <v>CPS - R</v>
      </c>
    </row>
    <row r="379" spans="35:35" ht="15" customHeight="1">
      <c r="AI379" t="str">
        <v>Lab -</v>
      </c>
    </row>
    <row r="380" spans="35:35" ht="15" customHeight="1">
      <c r="AI380" t="str">
        <v>IOM -</v>
      </c>
    </row>
    <row r="381" spans="35:35" ht="15" customHeight="1">
      <c r="AI381" t="str">
        <v>Verifying Records - Monitoring Report</v>
      </c>
    </row>
    <row r="382" spans="35:35" ht="15" customHeight="1">
      <c r="AI382" t="str">
        <v>3.8.2. - In-Tunnel Optical Survey Convergence</v>
      </c>
    </row>
    <row r="383" spans="35:35" ht="15" customHeight="1">
      <c r="AI383" t="str">
        <v>Description - Monitoring and reading records on the tunnel optical survey targets</v>
      </c>
    </row>
    <row r="384" spans="35:35" ht="15" customHeight="1">
      <c r="AI384" t="str">
        <v>Method/Description - Review</v>
      </c>
    </row>
    <row r="385" spans="35:35" ht="15" customHeight="1">
      <c r="AI385" t="str">
        <v>Test frequency - from excavation face
&gt;100m  = Monthly
40m-100m = Weekly
15m - 40m = 2x weekly
CHAR(LESS)15m = daily</v>
      </c>
    </row>
    <row r="386" spans="35:35" ht="15" customHeight="1">
      <c r="AI386" t="str">
        <v>Conformance Criteria -</v>
      </c>
    </row>
    <row r="387" spans="35:35" ht="15" customHeight="1">
      <c r="AI387" t="str">
        <v>Constructor - H</v>
      </c>
    </row>
    <row r="388" spans="35:35" ht="15" customHeight="1">
      <c r="AI388" t="str">
        <v>CPS - R</v>
      </c>
    </row>
    <row r="389" spans="35:35" ht="15" customHeight="1">
      <c r="AI389" t="str">
        <v>Lab -</v>
      </c>
    </row>
    <row r="390" spans="35:35" ht="15" customHeight="1">
      <c r="AI390" t="str">
        <v>IOM -</v>
      </c>
    </row>
    <row r="391" spans="35:35" ht="15" customHeight="1">
      <c r="AI391" t="str">
        <v>Verifying Records - Monitoring Report</v>
      </c>
    </row>
    <row r="392" spans="35:35" ht="15" customHeight="1">
      <c r="AI392" t="str">
        <v>3.9.1 - Strip drain installations</v>
      </c>
    </row>
    <row r="393" spans="35:35" ht="15" customHeight="1">
      <c r="AI393" t="str">
        <v>Description - Record location and ensure correct installation</v>
      </c>
    </row>
    <row r="394" spans="35:35" ht="15" customHeight="1">
      <c r="AI394" t="str">
        <v>Method/Description - Review</v>
      </c>
    </row>
    <row r="395" spans="35:35" ht="15" customHeight="1">
      <c r="AI395" t="str">
        <v>Test frequency -</v>
      </c>
    </row>
    <row r="396" spans="35:35" ht="15" customHeight="1">
      <c r="AI396" t="str">
        <v>Conformance Criteria - Location and quantity of the strip drains shall be as instructed on site by the Designer's representative</v>
      </c>
    </row>
    <row r="397" spans="35:35" ht="15" customHeight="1">
      <c r="AI397" t="str">
        <v>Constructor - H</v>
      </c>
    </row>
    <row r="398" spans="35:35" ht="15" customHeight="1">
      <c r="AI398" t="str">
        <v>CPS - R</v>
      </c>
    </row>
    <row r="399" spans="35:35" ht="15" customHeight="1">
      <c r="AI399" t="str">
        <v>Lab -</v>
      </c>
    </row>
    <row r="400" spans="35:35" ht="15" customHeight="1">
      <c r="AI400" t="str">
        <v>IOM -</v>
      </c>
    </row>
    <row r="401" spans="35:35" ht="15" customHeight="1">
      <c r="AI401" t="str">
        <v>Verifying Records - Excavation and shotcrete check sheet,Survey as built record</v>
      </c>
    </row>
    <row r="402" spans="35:35" ht="15" customHeight="1">
      <c r="AI402" t="str">
        <v>3.9.2 - Groundwater (rectification)</v>
      </c>
    </row>
    <row r="403" spans="35:35" ht="15" customHeight="1">
      <c r="AI403" t="str">
        <v>Description - Where the inflow into the tunnel exceeds the design criteria,appropriate post-installed drainage measures shall be proposed by the Constructor and approved by the Designer’s representative.</v>
      </c>
    </row>
    <row r="404" spans="35:35" ht="15" customHeight="1">
      <c r="AI404" t="str">
        <v>Method/Description - Visual Inspection</v>
      </c>
    </row>
    <row r="405" spans="35:35" ht="15" customHeight="1">
      <c r="AI405" t="str">
        <v>Test frequency - Ongoing</v>
      </c>
    </row>
    <row r="406" spans="35:35" ht="15" customHeight="1">
      <c r="AI406" t="str">
        <v>Conformance Criteria - Shall not be exceed 3L/m of length/day averaged
over a 100m length of tunnel. Where exceeded, the post-installation groundwater methodology is to be followed.</v>
      </c>
    </row>
    <row r="407" spans="35:35" ht="15" customHeight="1">
      <c r="AI407" t="str">
        <v>Constructor - H</v>
      </c>
    </row>
    <row r="408" spans="35:35" ht="15" customHeight="1">
      <c r="AI408" t="str">
        <v>CPS - H</v>
      </c>
    </row>
    <row r="409" spans="35:35" ht="15" customHeight="1">
      <c r="AI409" t="str">
        <v>Lab -</v>
      </c>
    </row>
    <row r="410" spans="35:35" ht="15" customHeight="1">
      <c r="AI410" t="str">
        <v>IOM -</v>
      </c>
    </row>
    <row r="411" spans="35:35" ht="15" customHeight="1">
      <c r="AI411" t="str">
        <v>Verifying Records - Installation Checksheet</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William Tat</dc:creator>
  <cp:lastModifiedBy>William Tat</cp:lastModifiedBy>
  <dcterms:created xsi:type="dcterms:W3CDTF">2024-01-22T00:41:57Z</dcterms:created>
  <dcterms:modified xsi:type="dcterms:W3CDTF">2024-12-09T23:34:13Z</dcterms:modified>
</cp:coreProperties>
</file>