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53418C8D-B6EB-4E53-A445-B8ADFAE34DB0}" xr6:coauthVersionLast="47" xr6:coauthVersionMax="47" xr10:uidLastSave="{00000000-0000-0000-0000-000000000000}"/>
  <bookViews>
    <workbookView xWindow="5610" yWindow="1935" windowWidth="26700" windowHeight="1773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T25" i="1"/>
  <c r="S25" i="1"/>
  <c r="R25" i="1"/>
  <c r="Q25" i="1"/>
  <c r="P25" i="1"/>
  <c r="O25" i="1"/>
  <c r="N25" i="1"/>
  <c r="M25" i="1"/>
  <c r="T24" i="1"/>
  <c r="S24" i="1"/>
  <c r="R24" i="1"/>
  <c r="Q24" i="1"/>
  <c r="P24" i="1"/>
  <c r="O24" i="1"/>
  <c r="N24" i="1"/>
  <c r="M24" i="1"/>
  <c r="T23" i="1"/>
  <c r="S23" i="1"/>
  <c r="R23" i="1"/>
  <c r="Q23" i="1"/>
  <c r="P23" i="1"/>
  <c r="O23" i="1"/>
  <c r="N23" i="1"/>
  <c r="M23" i="1"/>
  <c r="T22" i="1"/>
  <c r="S22" i="1"/>
  <c r="R22" i="1"/>
  <c r="Q22" i="1"/>
  <c r="P22" i="1"/>
  <c r="O22" i="1"/>
  <c r="N22" i="1"/>
  <c r="M22" i="1"/>
  <c r="T20" i="1"/>
  <c r="S20" i="1"/>
  <c r="R20" i="1"/>
  <c r="Q20" i="1"/>
  <c r="P20" i="1"/>
  <c r="O20" i="1"/>
  <c r="N20" i="1"/>
  <c r="M20" i="1"/>
  <c r="T19" i="1"/>
  <c r="S19" i="1"/>
  <c r="R19" i="1"/>
  <c r="Q19" i="1"/>
  <c r="P19" i="1"/>
  <c r="O19" i="1"/>
  <c r="N19" i="1"/>
  <c r="M19" i="1"/>
  <c r="T18" i="1"/>
  <c r="S18" i="1"/>
  <c r="R18" i="1"/>
  <c r="Q18" i="1"/>
  <c r="P18" i="1"/>
  <c r="O18" i="1"/>
  <c r="N18" i="1"/>
  <c r="M18" i="1"/>
  <c r="T17" i="1"/>
  <c r="S17" i="1"/>
  <c r="R17" i="1"/>
  <c r="Q17" i="1"/>
  <c r="P17" i="1"/>
  <c r="O17" i="1"/>
  <c r="N17" i="1"/>
  <c r="M17" i="1"/>
  <c r="T16" i="1"/>
  <c r="S16" i="1"/>
  <c r="R16" i="1"/>
  <c r="Q16" i="1"/>
  <c r="P16" i="1"/>
  <c r="O16" i="1"/>
  <c r="N16" i="1"/>
  <c r="M16" i="1"/>
  <c r="T15" i="1"/>
  <c r="S15" i="1"/>
  <c r="R15" i="1"/>
  <c r="Q15" i="1"/>
  <c r="P15" i="1"/>
  <c r="O15" i="1"/>
  <c r="N15" i="1"/>
  <c r="M15" i="1"/>
  <c r="T13" i="1"/>
  <c r="S13" i="1"/>
  <c r="R13" i="1"/>
  <c r="Q13" i="1"/>
  <c r="P13" i="1"/>
  <c r="O13" i="1"/>
  <c r="N13" i="1"/>
  <c r="M13" i="1"/>
  <c r="T12" i="1"/>
  <c r="S12" i="1"/>
  <c r="R12" i="1"/>
  <c r="Q12" i="1"/>
  <c r="P12" i="1"/>
  <c r="O12" i="1"/>
  <c r="N12" i="1"/>
  <c r="M12" i="1"/>
  <c r="T11" i="1"/>
  <c r="S11" i="1"/>
  <c r="R11" i="1"/>
  <c r="Q11" i="1"/>
  <c r="P11" i="1"/>
  <c r="O11" i="1"/>
  <c r="N11" i="1"/>
  <c r="M11" i="1"/>
  <c r="T10" i="1"/>
  <c r="S10" i="1"/>
  <c r="R10" i="1"/>
  <c r="Q10" i="1"/>
  <c r="P10" i="1"/>
  <c r="O10" i="1"/>
  <c r="N10" i="1"/>
  <c r="M10" i="1"/>
  <c r="T9" i="1"/>
  <c r="S9" i="1"/>
  <c r="R9" i="1"/>
  <c r="Q9" i="1"/>
  <c r="P9" i="1"/>
  <c r="O9" i="1"/>
  <c r="N9" i="1"/>
  <c r="M9" i="1"/>
  <c r="T8" i="1"/>
  <c r="S8" i="1"/>
  <c r="R8" i="1"/>
  <c r="Q8" i="1"/>
  <c r="P8" i="1"/>
  <c r="O8" i="1"/>
  <c r="N8" i="1"/>
  <c r="M8" i="1"/>
  <c r="T7" i="1"/>
  <c r="S7" i="1"/>
  <c r="R7" i="1"/>
  <c r="Q7" i="1"/>
  <c r="P7" i="1"/>
  <c r="O7" i="1"/>
  <c r="N7" i="1"/>
  <c r="M7" i="1"/>
  <c r="T6" i="1"/>
  <c r="S6" i="1"/>
  <c r="R6" i="1"/>
  <c r="Q6" i="1"/>
  <c r="P6" i="1"/>
  <c r="O6" i="1"/>
  <c r="N6" i="1"/>
  <c r="M6" i="1"/>
  <c r="T5" i="1"/>
  <c r="S5" i="1"/>
  <c r="R5" i="1"/>
  <c r="Q5" i="1"/>
  <c r="P5" i="1"/>
  <c r="O5" i="1"/>
  <c r="N5" i="1"/>
  <c r="M5" i="1"/>
  <c r="T4" i="1"/>
  <c r="S4" i="1"/>
  <c r="R4" i="1"/>
  <c r="Q4" i="1"/>
  <c r="P4" i="1"/>
  <c r="O4" i="1"/>
  <c r="N4" i="1"/>
  <c r="M4" i="1"/>
  <c r="T3" i="1"/>
  <c r="S3" i="1"/>
  <c r="R3" i="1"/>
  <c r="Q3" i="1"/>
  <c r="P3" i="1"/>
  <c r="O3" i="1"/>
  <c r="N3" i="1"/>
  <c r="M3" i="1"/>
  <c r="T2" i="1"/>
  <c r="M2" i="1"/>
  <c r="Q2" i="1"/>
  <c r="P2" i="1"/>
  <c r="O2" i="1"/>
  <c r="N2" i="1"/>
  <c r="S2" i="1" l="1"/>
  <c r="R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<sst xmlns="http://schemas.openxmlformats.org/spreadsheetml/2006/main" count="181" uniqueCount="107">
  <si>
    <t>5.01.01</t>
  </si>
  <si>
    <t>Subgrade CBR Testing</t>
  </si>
  <si>
    <t>DCP-Scala tesing of subgrade to not less 1.0m below design subgrade level. The average inferred CBR shall not be less than 5% or any single value less than 3% at any depth within 500mm of final subgrade level.</t>
  </si>
  <si>
    <t>NZS 4402:1986 - 6.5.2</t>
  </si>
  <si>
    <t>DCP Report</t>
  </si>
  <si>
    <t>min 2 tests per lot</t>
  </si>
  <si>
    <t>R</t>
  </si>
  <si>
    <t>PE</t>
  </si>
  <si>
    <t>CBR=5 OK_x000D_
CBR&gt;3 excavate 200mm and place geogrid_x000D_
CBRCHAR(LESS)3 notify Eng_x000D_
or as directed by Eng</t>
  </si>
  <si>
    <t>5.01.02</t>
  </si>
  <si>
    <t>Subgrade Compaction CHAR(AMP) Trimming</t>
  </si>
  <si>
    <t>Neatly trim and compact subgrade with appropriate equipment</t>
  </si>
  <si>
    <t>TNZ F/01: 1997 11.0</t>
  </si>
  <si>
    <t>HP</t>
  </si>
  <si>
    <t>ENG</t>
  </si>
  <si>
    <t>Or as directed by Eng</t>
  </si>
  <si>
    <t>6.01.01</t>
  </si>
  <si>
    <t>Material Placement</t>
  </si>
  <si>
    <t xml:space="preserve">The dimensional tolerances, uniformity, contamination and segregation shall be continuously monitored thoughout </t>
  </si>
  <si>
    <t>TNZ B/02: 2005 - 5.1</t>
  </si>
  <si>
    <t>Survey / Level Checks</t>
  </si>
  <si>
    <t>Continuous monitoring.</t>
  </si>
  <si>
    <t>I</t>
  </si>
  <si>
    <t>SV / PE</t>
  </si>
  <si>
    <t>6.01.02</t>
  </si>
  <si>
    <t>Sub-basecourse Pavement_x000D_
Layer Compaction</t>
  </si>
  <si>
    <t>Mean Value ≥ 95 Minimum Value ≥ 92</t>
  </si>
  <si>
    <t>TNZ B/02: 2005 - 7.6</t>
  </si>
  <si>
    <t>NDM Report</t>
  </si>
  <si>
    <t>Min 2 Tests per lot</t>
  </si>
  <si>
    <t>6.01.03</t>
  </si>
  <si>
    <t>Sub-basecourse Layer thickness.</t>
  </si>
  <si>
    <t>The Sub-basecourse shall be monitured for Layer thickness.</t>
  </si>
  <si>
    <t>TNZ B/02: 2005 - 7.5</t>
  </si>
  <si>
    <t>W</t>
  </si>
  <si>
    <t>6.01.04</t>
  </si>
  <si>
    <t>Basecourse Pavement_x000D_
Layer Compaction</t>
  </si>
  <si>
    <t>Mean Value ≥ 98 Minimum Value ≥ 95</t>
  </si>
  <si>
    <t>6.01.05</t>
  </si>
  <si>
    <t>Basecourse Layer thickness.</t>
  </si>
  <si>
    <t>The Basecourse shall be monitured for Layer thickness.</t>
  </si>
  <si>
    <t>6.01.06</t>
  </si>
  <si>
    <t>Surface Shape</t>
  </si>
  <si>
    <t>The standard of smoothness shall be such that there is_x000D_
no point in the surface that varies more than 10 mm from a 3 m straight edge placed on the road and any deviation from the straight edge is gradual..</t>
  </si>
  <si>
    <t>TNZ B/02: 2005 - 7.7</t>
  </si>
  <si>
    <t>Survey / Straight edge Report</t>
  </si>
  <si>
    <t>Prior to sealing</t>
  </si>
  <si>
    <t>6.01.07</t>
  </si>
  <si>
    <t>Holding Water</t>
  </si>
  <si>
    <t>No area of the completed surface shall have any depression that will allow water to pond where lateral or longitudinal fall is greater than 1%</t>
  </si>
  <si>
    <t>Survey</t>
  </si>
  <si>
    <t>6.01.08</t>
  </si>
  <si>
    <t>Surface Finish post sweeping</t>
  </si>
  <si>
    <t>The basecourse surface finish, as distinct from the surface shape, shall present a tightly consolidated surface when swept.</t>
  </si>
  <si>
    <t>TNZ B/02: 2005 - 7.8</t>
  </si>
  <si>
    <t>Photos</t>
  </si>
  <si>
    <t>6.01.09</t>
  </si>
  <si>
    <t>Pre-surfacing Requirements</t>
  </si>
  <si>
    <t>Surface to be dry and clean</t>
  </si>
  <si>
    <t>QPR2000 Manufacturer's Requirements</t>
  </si>
  <si>
    <t>6.01.10</t>
  </si>
  <si>
    <t>Surfacing</t>
  </si>
  <si>
    <t>Place QPR2000 in layers not exceeding 50mm thickness to 10-15mm above existing asphalt pavement top surface and compact with appropriate comapction equipment</t>
  </si>
  <si>
    <t>Post Sealing</t>
  </si>
  <si>
    <t>4.01.01</t>
  </si>
  <si>
    <t>Source Property Tests and Sampling</t>
  </si>
  <si>
    <t>The basecourse aggregate shall be sampled and tested by an IANZ Accredited laboratory for Crushing Resistance, Weathering Quality Index, and California Bearing Ratio.</t>
  </si>
  <si>
    <t>TNZ M/4: 2024 - 4_x000D_
NZS 4407 : 1991_x000D_
NZS 4402 : 1986</t>
  </si>
  <si>
    <t>IANZ Lab Reports</t>
  </si>
  <si>
    <t>10,000m3</t>
  </si>
  <si>
    <t>4.1.02</t>
  </si>
  <si>
    <t>Production Property Test Sampling</t>
  </si>
  <si>
    <t>The basecourse aggregate shall be sampled and tested by an IANZ Accredited laboratory for  Quality of Fine as per M/4 Figure 1, Broken Face Content, and WET Particle Size Distribution Limits and Shape Control.</t>
  </si>
  <si>
    <t>TNZ M/4: 2024 - 5_x000D_
NZS 4407 : 1991</t>
  </si>
  <si>
    <t>Testing for Layer Compaction - MDD</t>
  </si>
  <si>
    <t>The Maximum Dry Density (MDD) for construction shall be the maximum laboratory dry density at optimum water content (OWC).</t>
  </si>
  <si>
    <t>TNZ B/02: 2005 - 7.5 NZS 4402:1986 - 4.1.3</t>
  </si>
  <si>
    <t>5,000m2</t>
  </si>
  <si>
    <t>5000m3 is typically used where source is consistent</t>
  </si>
  <si>
    <t>4.02.01</t>
  </si>
  <si>
    <t>The basecourse aggregate shall be sampled and tested by an IANZ Accredited laboratory for Crushing Resistance, and California Bearing Ratio.</t>
  </si>
  <si>
    <t>TNZ M/3 Notes : 1986_x000D_
TNZ M/4: 2024_x000D_
NZS 4407 : 1991_x000D_
NZS 4402 : 1986</t>
  </si>
  <si>
    <t>M/3 is a guide not a specification. Refer to Contract Specification</t>
  </si>
  <si>
    <t>4.02.02</t>
  </si>
  <si>
    <t>The basecourse aggregate shall be sampled and tested by an IANZ Accredited laboratory for  Quality of Fines, Permeability, and Particle Size Distribution.</t>
  </si>
  <si>
    <t>TNZ M/3 Notes : 1986_x000D_
TNZ M/4: 2024_x000D_
NZS 4407 : 1991</t>
  </si>
  <si>
    <t xml:space="preserve">M/3 is a guide not a specification. Refer to Contract Specification. Refer to M/4 Figure 1 for Fines testing hierarchy </t>
  </si>
  <si>
    <t>4.02.03</t>
  </si>
  <si>
    <t>7.01.01</t>
  </si>
  <si>
    <t xml:space="preserve">Construction Record Compilation </t>
  </si>
  <si>
    <t>Compile construction records for final submission ensuring defects (NCRs) / Snags / missing records are captured or closed out, all tests have been received and passed, and changes / omissions have been noted.</t>
  </si>
  <si>
    <t>Downer</t>
  </si>
  <si>
    <t>Records</t>
  </si>
  <si>
    <t xml:space="preserve">Post construction </t>
  </si>
  <si>
    <t>SE</t>
  </si>
  <si>
    <t>7.01.02</t>
  </si>
  <si>
    <t>Survey Records</t>
  </si>
  <si>
    <t>Ensure all items have been surveyed and records are assembled for asbuilting</t>
  </si>
  <si>
    <t>SV</t>
  </si>
  <si>
    <t>7.01.03</t>
  </si>
  <si>
    <t>Redline Drawings</t>
  </si>
  <si>
    <t>Create a set of Redline Drawings for Asbuilt creation noting all changes and departures in red pen.</t>
  </si>
  <si>
    <t>Redlines</t>
  </si>
  <si>
    <t>7.01.04</t>
  </si>
  <si>
    <t>Defect, Snag and Punch List</t>
  </si>
  <si>
    <t>Update the project Defect, Snag and Punch List Register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</si>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</sst>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33"/>
  <sheetViews>
    <sheetView tabSelected="1" topLeftCell="D1" workbookViewId="0">
      <selection activeCell="V2" sqref="V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3" max="13" width="14.5703125" customWidth="1"/>
    <col min="14" max="14" width="14.85546875" customWidth="1"/>
    <col min="15" max="15" width="12.42578125" customWidth="1"/>
    <col min="16" max="16" width="15" customWidth="1"/>
    <col min="17" max="17" width="10.5703125" customWidth="1"/>
    <col min="18" max="19" width="14" customWidth="1"/>
    <col min="20" max="20" width="18.42578125" customWidth="1"/>
    <col min="21" max="21" width="21.42578125" customWidth="1"/>
    <col min="22" max="22" width="36.85546875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M1" s="3"/>
      <c r="N1" s="3"/>
      <c r="O1" s="3"/>
      <c r="P1" s="3"/>
      <c r="Q1" s="3"/>
      <c r="R1" s="3"/>
      <c r="S1" s="3"/>
      <c r="T1" s="3"/>
    </row>
    <row r="2" spans="1:22" ht="15" customHeight="1" x14ac:dyDescent="0.25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t="s">
        <v>6</v>
      </c>
      <c r="H2" t="s">
        <v>7</v>
      </c>
      <c r="K2" s="1" t="s">
        <v>8</v>
      </c>
      <c r="M2" t="str">
        <f>A2&amp;" - "&amp;B2</f>
        <v>5.01.01 - Subgrade CBR Testing</v>
      </c>
      <c r="N2" t="str">
        <f>"Acceptance / Conformance Criteria - "&amp;C2</f>
        <v>Acceptance / Conformance Criteria - DCP-Scala tesing of subgrade to not less 1.0m below design subgrade level. The average inferred CBR shall not be less than 5% or any single value less than 3% at any depth within 500mm of final subgrade level.</v>
      </c>
      <c r="O2" t="str">
        <f>"Standard / Specification - "&amp;D2</f>
        <v>Standard / Specification - NZS 4402:1986 - 6.5.2</v>
      </c>
      <c r="P2" t="str">
        <f>"Verifying Document - "&amp;E2</f>
        <v>Verifying Document - DCP Report</v>
      </c>
      <c r="Q2" t="str">
        <f>"Frequency - "&amp;F2</f>
        <v>Frequency - min 2 tests per lot</v>
      </c>
      <c r="R2" t="str">
        <f>"Verification Activity: Activity - "&amp;G2</f>
        <v>Verification Activity: Activity - R</v>
      </c>
      <c r="S2" t="str">
        <f>"Verification Activity: By - "&amp;H2</f>
        <v>Verification Activity: By - PE</v>
      </c>
      <c r="T2" t="str">
        <f>"Comments / Closeout Details - "&amp;K2</f>
        <v>Comments / Closeout Details - CBR=5 OK_x000D_
CBR&gt;3 excavate 200mm and place geogrid_x000D_
CBRCHAR(LESS)3 notify Eng_x000D_
or as directed by Eng</v>
      </c>
      <c r="V2" t="str" cm="1">
        <f t="array" ref="V2:V33">_xlfn.FILTERXML("&lt;t&gt;&lt;s&gt;"&amp;_xlfn.TEXTJOIN("&lt;/s&gt;&lt;s&gt;",,M22:T25)&amp;"&lt;/s&gt;&lt;/t&gt;","//s")</f>
        <v>7.01.01 - Construction Record Compilation</v>
      </c>
    </row>
    <row r="3" spans="1:22" ht="15" customHeight="1" x14ac:dyDescent="0.25">
      <c r="A3" t="s">
        <v>9</v>
      </c>
      <c r="B3" t="s">
        <v>10</v>
      </c>
      <c r="C3" s="1" t="s">
        <v>11</v>
      </c>
      <c r="D3" s="1" t="s">
        <v>12</v>
      </c>
      <c r="E3" s="1" t="s">
        <v>4</v>
      </c>
      <c r="F3" s="1" t="s">
        <v>5</v>
      </c>
      <c r="G3" t="s">
        <v>13</v>
      </c>
      <c r="H3" t="s">
        <v>14</v>
      </c>
      <c r="K3" t="s">
        <v>15</v>
      </c>
      <c r="M3" t="str">
        <f t="shared" ref="M3:M13" si="0">A3&amp;" - "&amp;B3</f>
        <v>5.01.02 - Subgrade Compaction CHAR(AMP) Trimming</v>
      </c>
      <c r="N3" t="str">
        <f t="shared" ref="N3:N13" si="1">"Acceptance / Conformance Criteria - "&amp;C3</f>
        <v>Acceptance / Conformance Criteria - Neatly trim and compact subgrade with appropriate equipment</v>
      </c>
      <c r="O3" t="str">
        <f t="shared" ref="O3:O13" si="2">"Standard / Specification - "&amp;D3</f>
        <v>Standard / Specification - TNZ F/01: 1997 11.0</v>
      </c>
      <c r="P3" t="str">
        <f t="shared" ref="P3:P13" si="3">"Verifying Document - "&amp;E3</f>
        <v>Verifying Document - DCP Report</v>
      </c>
      <c r="Q3" t="str">
        <f t="shared" ref="Q3:Q13" si="4">"Frequency - "&amp;F3</f>
        <v>Frequency - min 2 tests per lot</v>
      </c>
      <c r="R3" t="str">
        <f t="shared" ref="R3:R13" si="5">"Verification Activity: Activity - "&amp;G3</f>
        <v>Verification Activity: Activity - HP</v>
      </c>
      <c r="S3" t="str">
        <f t="shared" ref="S3:S13" si="6">"Verification Activity: By - "&amp;H3</f>
        <v>Verification Activity: By - ENG</v>
      </c>
      <c r="T3" t="str">
        <f t="shared" ref="T3:T13" si="7">"Comments / Closeout Details - "&amp;K3</f>
        <v>Comments / Closeout Details - Or as directed by Eng</v>
      </c>
      <c r="V3" t="str">
        <v>Acceptance / Conformance Criteria - Compile construction records for final submission ensuring defects (NCRs) / Snags / missing records are captured or closed out, all tests have been received and passed, and changes / omissions have been noted.</v>
      </c>
    </row>
    <row r="4" spans="1:22" ht="15" customHeight="1" x14ac:dyDescent="0.25">
      <c r="A4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t="s">
        <v>22</v>
      </c>
      <c r="H4" t="s">
        <v>23</v>
      </c>
      <c r="M4" t="str">
        <f t="shared" si="0"/>
        <v>6.01.01 - Material Placement</v>
      </c>
      <c r="N4" t="str">
        <f t="shared" si="1"/>
        <v xml:space="preserve">Acceptance / Conformance Criteria - The dimensional tolerances, uniformity, contamination and segregation shall be continuously monitored thoughout </v>
      </c>
      <c r="O4" t="str">
        <f t="shared" si="2"/>
        <v>Standard / Specification - TNZ B/02: 2005 - 5.1</v>
      </c>
      <c r="P4" t="str">
        <f t="shared" si="3"/>
        <v>Verifying Document - Survey / Level Checks</v>
      </c>
      <c r="Q4" t="str">
        <f t="shared" si="4"/>
        <v>Frequency - Continuous monitoring.</v>
      </c>
      <c r="R4" t="str">
        <f t="shared" si="5"/>
        <v>Verification Activity: Activity - I</v>
      </c>
      <c r="S4" t="str">
        <f t="shared" si="6"/>
        <v>Verification Activity: By - SV / PE</v>
      </c>
      <c r="T4" t="str">
        <f t="shared" si="7"/>
        <v xml:space="preserve">Comments / Closeout Details - </v>
      </c>
      <c r="V4" t="str">
        <v>Standard / Specification - Downer</v>
      </c>
    </row>
    <row r="5" spans="1:22" ht="15" customHeight="1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t="s">
        <v>13</v>
      </c>
      <c r="H5" t="s">
        <v>14</v>
      </c>
      <c r="K5" t="s">
        <v>15</v>
      </c>
      <c r="M5" t="str">
        <f t="shared" si="0"/>
        <v>6.01.02 - Sub-basecourse Pavement_x000D_
Layer Compaction</v>
      </c>
      <c r="N5" t="str">
        <f t="shared" si="1"/>
        <v>Acceptance / Conformance Criteria - Mean Value ≥ 95 Minimum Value ≥ 92</v>
      </c>
      <c r="O5" t="str">
        <f t="shared" si="2"/>
        <v>Standard / Specification - TNZ B/02: 2005 - 7.6</v>
      </c>
      <c r="P5" t="str">
        <f t="shared" si="3"/>
        <v>Verifying Document - NDM Report</v>
      </c>
      <c r="Q5" t="str">
        <f t="shared" si="4"/>
        <v>Frequency - Min 2 Tests per lot</v>
      </c>
      <c r="R5" t="str">
        <f t="shared" si="5"/>
        <v>Verification Activity: Activity - HP</v>
      </c>
      <c r="S5" t="str">
        <f t="shared" si="6"/>
        <v>Verification Activity: By - ENG</v>
      </c>
      <c r="T5" t="str">
        <f t="shared" si="7"/>
        <v>Comments / Closeout Details - Or as directed by Eng</v>
      </c>
      <c r="V5" t="str">
        <v>Verifying Document - Records</v>
      </c>
    </row>
    <row r="6" spans="1:22" ht="15" customHeight="1" x14ac:dyDescent="0.25">
      <c r="A6" t="s">
        <v>30</v>
      </c>
      <c r="B6" t="s">
        <v>31</v>
      </c>
      <c r="C6" s="1" t="s">
        <v>32</v>
      </c>
      <c r="D6" s="1" t="s">
        <v>33</v>
      </c>
      <c r="E6" t="s">
        <v>20</v>
      </c>
      <c r="F6" s="1" t="s">
        <v>21</v>
      </c>
      <c r="G6" t="s">
        <v>34</v>
      </c>
      <c r="H6" t="s">
        <v>23</v>
      </c>
      <c r="M6" t="str">
        <f t="shared" si="0"/>
        <v>6.01.03 - Sub-basecourse Layer thickness.</v>
      </c>
      <c r="N6" t="str">
        <f t="shared" si="1"/>
        <v>Acceptance / Conformance Criteria - The Sub-basecourse shall be monitured for Layer thickness.</v>
      </c>
      <c r="O6" t="str">
        <f t="shared" si="2"/>
        <v>Standard / Specification - TNZ B/02: 2005 - 7.5</v>
      </c>
      <c r="P6" t="str">
        <f t="shared" si="3"/>
        <v>Verifying Document - Survey / Level Checks</v>
      </c>
      <c r="Q6" t="str">
        <f t="shared" si="4"/>
        <v>Frequency - Continuous monitoring.</v>
      </c>
      <c r="R6" t="str">
        <f t="shared" si="5"/>
        <v>Verification Activity: Activity - W</v>
      </c>
      <c r="S6" t="str">
        <f t="shared" si="6"/>
        <v>Verification Activity: By - SV / PE</v>
      </c>
      <c r="T6" t="str">
        <f t="shared" si="7"/>
        <v xml:space="preserve">Comments / Closeout Details - </v>
      </c>
      <c r="V6" t="str">
        <v>Frequency - Post construction</v>
      </c>
    </row>
    <row r="7" spans="1:22" ht="15" customHeight="1" x14ac:dyDescent="0.25">
      <c r="A7" t="s">
        <v>35</v>
      </c>
      <c r="B7" s="1" t="s">
        <v>36</v>
      </c>
      <c r="C7" s="1" t="s">
        <v>37</v>
      </c>
      <c r="D7" s="1" t="s">
        <v>27</v>
      </c>
      <c r="E7" t="s">
        <v>28</v>
      </c>
      <c r="F7" t="s">
        <v>29</v>
      </c>
      <c r="G7" t="s">
        <v>13</v>
      </c>
      <c r="H7" t="s">
        <v>14</v>
      </c>
      <c r="K7" t="s">
        <v>15</v>
      </c>
      <c r="M7" t="str">
        <f t="shared" si="0"/>
        <v>6.01.04 - Basecourse Pavement_x000D_
Layer Compaction</v>
      </c>
      <c r="N7" t="str">
        <f t="shared" si="1"/>
        <v>Acceptance / Conformance Criteria - Mean Value ≥ 98 Minimum Value ≥ 95</v>
      </c>
      <c r="O7" t="str">
        <f t="shared" si="2"/>
        <v>Standard / Specification - TNZ B/02: 2005 - 7.6</v>
      </c>
      <c r="P7" t="str">
        <f t="shared" si="3"/>
        <v>Verifying Document - NDM Report</v>
      </c>
      <c r="Q7" t="str">
        <f t="shared" si="4"/>
        <v>Frequency - Min 2 Tests per lot</v>
      </c>
      <c r="R7" t="str">
        <f t="shared" si="5"/>
        <v>Verification Activity: Activity - HP</v>
      </c>
      <c r="S7" t="str">
        <f t="shared" si="6"/>
        <v>Verification Activity: By - ENG</v>
      </c>
      <c r="T7" t="str">
        <f t="shared" si="7"/>
        <v>Comments / Closeout Details - Or as directed by Eng</v>
      </c>
      <c r="V7" t="str">
        <v>Verification Activity: Activity - R</v>
      </c>
    </row>
    <row r="8" spans="1:22" ht="15" customHeight="1" x14ac:dyDescent="0.25">
      <c r="A8" t="s">
        <v>38</v>
      </c>
      <c r="B8" t="s">
        <v>39</v>
      </c>
      <c r="C8" s="1" t="s">
        <v>40</v>
      </c>
      <c r="D8" t="s">
        <v>33</v>
      </c>
      <c r="E8" s="1" t="s">
        <v>20</v>
      </c>
      <c r="F8" s="1" t="s">
        <v>21</v>
      </c>
      <c r="G8" t="s">
        <v>34</v>
      </c>
      <c r="H8" t="s">
        <v>23</v>
      </c>
      <c r="M8" t="str">
        <f t="shared" si="0"/>
        <v>6.01.05 - Basecourse Layer thickness.</v>
      </c>
      <c r="N8" t="str">
        <f t="shared" si="1"/>
        <v>Acceptance / Conformance Criteria - The Basecourse shall be monitured for Layer thickness.</v>
      </c>
      <c r="O8" t="str">
        <f t="shared" si="2"/>
        <v>Standard / Specification - TNZ B/02: 2005 - 7.5</v>
      </c>
      <c r="P8" t="str">
        <f t="shared" si="3"/>
        <v>Verifying Document - Survey / Level Checks</v>
      </c>
      <c r="Q8" t="str">
        <f t="shared" si="4"/>
        <v>Frequency - Continuous monitoring.</v>
      </c>
      <c r="R8" t="str">
        <f t="shared" si="5"/>
        <v>Verification Activity: Activity - W</v>
      </c>
      <c r="S8" t="str">
        <f t="shared" si="6"/>
        <v>Verification Activity: By - SV / PE</v>
      </c>
      <c r="T8" t="str">
        <f t="shared" si="7"/>
        <v xml:space="preserve">Comments / Closeout Details - </v>
      </c>
      <c r="V8" t="str">
        <v>Verification Activity: By - SE</v>
      </c>
    </row>
    <row r="9" spans="1:22" ht="15" customHeight="1" x14ac:dyDescent="0.25">
      <c r="A9" t="s">
        <v>41</v>
      </c>
      <c r="B9" t="s">
        <v>42</v>
      </c>
      <c r="C9" s="1" t="s">
        <v>43</v>
      </c>
      <c r="D9" t="s">
        <v>44</v>
      </c>
      <c r="E9" s="1" t="s">
        <v>45</v>
      </c>
      <c r="F9" s="1" t="s">
        <v>46</v>
      </c>
      <c r="G9" t="s">
        <v>22</v>
      </c>
      <c r="H9" t="s">
        <v>23</v>
      </c>
      <c r="M9" t="str">
        <f t="shared" si="0"/>
        <v>6.01.06 - Surface Shape</v>
      </c>
      <c r="N9" t="str">
        <f t="shared" si="1"/>
        <v>Acceptance / Conformance Criteria - The standard of smoothness shall be such that there is_x000D_
no point in the surface that varies more than 10 mm from a 3 m straight edge placed on the road and any deviation from the straight edge is gradual..</v>
      </c>
      <c r="O9" t="str">
        <f t="shared" si="2"/>
        <v>Standard / Specification - TNZ B/02: 2005 - 7.7</v>
      </c>
      <c r="P9" t="str">
        <f t="shared" si="3"/>
        <v>Verifying Document - Survey / Straight edge Report</v>
      </c>
      <c r="Q9" t="str">
        <f t="shared" si="4"/>
        <v>Frequency - Prior to sealing</v>
      </c>
      <c r="R9" t="str">
        <f t="shared" si="5"/>
        <v>Verification Activity: Activity - I</v>
      </c>
      <c r="S9" t="str">
        <f t="shared" si="6"/>
        <v>Verification Activity: By - SV / PE</v>
      </c>
      <c r="T9" t="str">
        <f t="shared" si="7"/>
        <v xml:space="preserve">Comments / Closeout Details - </v>
      </c>
      <c r="V9" t="str">
        <v>Comments / Closeout Details -</v>
      </c>
    </row>
    <row r="10" spans="1:22" ht="15" customHeight="1" x14ac:dyDescent="0.25">
      <c r="A10" t="s">
        <v>47</v>
      </c>
      <c r="B10" t="s">
        <v>48</v>
      </c>
      <c r="C10" s="1" t="s">
        <v>49</v>
      </c>
      <c r="D10" s="1" t="s">
        <v>44</v>
      </c>
      <c r="E10" s="1" t="s">
        <v>50</v>
      </c>
      <c r="F10" s="1" t="s">
        <v>46</v>
      </c>
      <c r="G10" t="s">
        <v>22</v>
      </c>
      <c r="H10" t="s">
        <v>23</v>
      </c>
      <c r="M10" t="str">
        <f t="shared" si="0"/>
        <v>6.01.07 - Holding Water</v>
      </c>
      <c r="N10" t="str">
        <f t="shared" si="1"/>
        <v>Acceptance / Conformance Criteria - No area of the completed surface shall have any depression that will allow water to pond where lateral or longitudinal fall is greater than 1%</v>
      </c>
      <c r="O10" t="str">
        <f t="shared" si="2"/>
        <v>Standard / Specification - TNZ B/02: 2005 - 7.7</v>
      </c>
      <c r="P10" t="str">
        <f t="shared" si="3"/>
        <v>Verifying Document - Survey</v>
      </c>
      <c r="Q10" t="str">
        <f t="shared" si="4"/>
        <v>Frequency - Prior to sealing</v>
      </c>
      <c r="R10" t="str">
        <f t="shared" si="5"/>
        <v>Verification Activity: Activity - I</v>
      </c>
      <c r="S10" t="str">
        <f t="shared" si="6"/>
        <v>Verification Activity: By - SV / PE</v>
      </c>
      <c r="T10" t="str">
        <f t="shared" si="7"/>
        <v xml:space="preserve">Comments / Closeout Details - </v>
      </c>
      <c r="V10" t="str">
        <v>7.01.02 - Survey Records</v>
      </c>
    </row>
    <row r="11" spans="1:22" ht="15" customHeight="1" x14ac:dyDescent="0.25">
      <c r="A11" t="s">
        <v>51</v>
      </c>
      <c r="B11" t="s">
        <v>52</v>
      </c>
      <c r="C11" s="1" t="s">
        <v>53</v>
      </c>
      <c r="D11" t="s">
        <v>54</v>
      </c>
      <c r="E11" s="1" t="s">
        <v>55</v>
      </c>
      <c r="F11" s="1" t="s">
        <v>46</v>
      </c>
      <c r="G11" t="s">
        <v>6</v>
      </c>
      <c r="H11" t="s">
        <v>7</v>
      </c>
      <c r="M11" t="str">
        <f t="shared" si="0"/>
        <v>6.01.08 - Surface Finish post sweeping</v>
      </c>
      <c r="N11" t="str">
        <f t="shared" si="1"/>
        <v>Acceptance / Conformance Criteria - The basecourse surface finish, as distinct from the surface shape, shall present a tightly consolidated surface when swept.</v>
      </c>
      <c r="O11" t="str">
        <f t="shared" si="2"/>
        <v>Standard / Specification - TNZ B/02: 2005 - 7.8</v>
      </c>
      <c r="P11" t="str">
        <f t="shared" si="3"/>
        <v>Verifying Document - Photos</v>
      </c>
      <c r="Q11" t="str">
        <f t="shared" si="4"/>
        <v>Frequency - Prior to sealing</v>
      </c>
      <c r="R11" t="str">
        <f t="shared" si="5"/>
        <v>Verification Activity: Activity - R</v>
      </c>
      <c r="S11" t="str">
        <f t="shared" si="6"/>
        <v>Verification Activity: By - PE</v>
      </c>
      <c r="T11" t="str">
        <f t="shared" si="7"/>
        <v xml:space="preserve">Comments / Closeout Details - </v>
      </c>
      <c r="V11" t="str">
        <v>Acceptance / Conformance Criteria - Ensure all items have been surveyed and records are assembled for asbuilting</v>
      </c>
    </row>
    <row r="12" spans="1:22" ht="15" customHeight="1" x14ac:dyDescent="0.25">
      <c r="A12" t="s">
        <v>56</v>
      </c>
      <c r="B12" t="s">
        <v>57</v>
      </c>
      <c r="C12" s="1" t="s">
        <v>58</v>
      </c>
      <c r="D12" t="s">
        <v>59</v>
      </c>
      <c r="E12" t="s">
        <v>55</v>
      </c>
      <c r="F12" t="s">
        <v>46</v>
      </c>
      <c r="G12" t="s">
        <v>6</v>
      </c>
      <c r="H12" t="s">
        <v>7</v>
      </c>
      <c r="M12" t="str">
        <f t="shared" si="0"/>
        <v>6.01.09 - Pre-surfacing Requirements</v>
      </c>
      <c r="N12" t="str">
        <f t="shared" si="1"/>
        <v>Acceptance / Conformance Criteria - Surface to be dry and clean</v>
      </c>
      <c r="O12" t="str">
        <f t="shared" si="2"/>
        <v>Standard / Specification - QPR2000 Manufacturer's Requirements</v>
      </c>
      <c r="P12" t="str">
        <f t="shared" si="3"/>
        <v>Verifying Document - Photos</v>
      </c>
      <c r="Q12" t="str">
        <f t="shared" si="4"/>
        <v>Frequency - Prior to sealing</v>
      </c>
      <c r="R12" t="str">
        <f t="shared" si="5"/>
        <v>Verification Activity: Activity - R</v>
      </c>
      <c r="S12" t="str">
        <f t="shared" si="6"/>
        <v>Verification Activity: By - PE</v>
      </c>
      <c r="T12" t="str">
        <f t="shared" si="7"/>
        <v xml:space="preserve">Comments / Closeout Details - </v>
      </c>
      <c r="V12" t="str">
        <v>Standard / Specification - Downer</v>
      </c>
    </row>
    <row r="13" spans="1:22" ht="15" customHeight="1" x14ac:dyDescent="0.25">
      <c r="A13" t="s">
        <v>60</v>
      </c>
      <c r="B13" t="s">
        <v>61</v>
      </c>
      <c r="C13" t="s">
        <v>62</v>
      </c>
      <c r="D13" t="s">
        <v>59</v>
      </c>
      <c r="E13" t="s">
        <v>55</v>
      </c>
      <c r="F13" s="1" t="s">
        <v>63</v>
      </c>
      <c r="G13" t="s">
        <v>6</v>
      </c>
      <c r="H13" t="s">
        <v>7</v>
      </c>
      <c r="M13" t="str">
        <f t="shared" si="0"/>
        <v>6.01.10 - Surfacing</v>
      </c>
      <c r="N13" t="str">
        <f t="shared" si="1"/>
        <v>Acceptance / Conformance Criteria - Place QPR2000 in layers not exceeding 50mm thickness to 10-15mm above existing asphalt pavement top surface and compact with appropriate comapction equipment</v>
      </c>
      <c r="O13" t="str">
        <f t="shared" si="2"/>
        <v>Standard / Specification - QPR2000 Manufacturer's Requirements</v>
      </c>
      <c r="P13" t="str">
        <f t="shared" si="3"/>
        <v>Verifying Document - Photos</v>
      </c>
      <c r="Q13" t="str">
        <f t="shared" si="4"/>
        <v>Frequency - Post Sealing</v>
      </c>
      <c r="R13" t="str">
        <f t="shared" si="5"/>
        <v>Verification Activity: Activity - R</v>
      </c>
      <c r="S13" t="str">
        <f t="shared" si="6"/>
        <v>Verification Activity: By - PE</v>
      </c>
      <c r="T13" t="str">
        <f t="shared" si="7"/>
        <v xml:space="preserve">Comments / Closeout Details - </v>
      </c>
      <c r="V13" t="str">
        <v>Verifying Document - Records</v>
      </c>
    </row>
    <row r="14" spans="1:22" ht="15" customHeight="1" x14ac:dyDescent="0.25">
      <c r="V14" t="str">
        <v>Frequency - Post construction</v>
      </c>
    </row>
    <row r="15" spans="1:22" ht="15" customHeight="1" x14ac:dyDescent="0.25">
      <c r="A15" t="s">
        <v>64</v>
      </c>
      <c r="B15" t="s">
        <v>65</v>
      </c>
      <c r="C15" t="s">
        <v>66</v>
      </c>
      <c r="D15" s="1" t="s">
        <v>67</v>
      </c>
      <c r="E15" t="s">
        <v>68</v>
      </c>
      <c r="F15" t="s">
        <v>69</v>
      </c>
      <c r="G15" t="s">
        <v>13</v>
      </c>
      <c r="H15" t="s">
        <v>14</v>
      </c>
      <c r="M15" t="str">
        <f t="shared" ref="M15:M20" si="8">A15&amp;" - "&amp;B15</f>
        <v>4.01.01 - Source Property Tests and Sampling</v>
      </c>
      <c r="N15" t="str">
        <f t="shared" ref="N15:N20" si="9">"Acceptance / Conformance Criteria - "&amp;C15</f>
        <v>Acceptance / Conformance Criteria - The basecourse aggregate shall be sampled and tested by an IANZ Accredited laboratory for Crushing Resistance, Weathering Quality Index, and California Bearing Ratio.</v>
      </c>
      <c r="O15" t="str">
        <f t="shared" ref="O15:O20" si="10">"Standard / Specification - "&amp;D15</f>
        <v>Standard / Specification - TNZ M/4: 2024 - 4_x000D_
NZS 4407 : 1991_x000D_
NZS 4402 : 1986</v>
      </c>
      <c r="P15" t="str">
        <f t="shared" ref="P15:P20" si="11">"Verifying Document - "&amp;E15</f>
        <v>Verifying Document - IANZ Lab Reports</v>
      </c>
      <c r="Q15" t="str">
        <f t="shared" ref="Q15:Q20" si="12">"Frequency - "&amp;F15</f>
        <v>Frequency - 10,000m3</v>
      </c>
      <c r="R15" t="str">
        <f t="shared" ref="R15:R20" si="13">"Verification Activity: Activity - "&amp;G15</f>
        <v>Verification Activity: Activity - HP</v>
      </c>
      <c r="S15" t="str">
        <f t="shared" ref="S15:S20" si="14">"Verification Activity: By - "&amp;H15</f>
        <v>Verification Activity: By - ENG</v>
      </c>
      <c r="T15" t="str">
        <f t="shared" ref="T15:T20" si="15">"Comments / Closeout Details - "&amp;K15</f>
        <v xml:space="preserve">Comments / Closeout Details - </v>
      </c>
      <c r="V15" t="str">
        <v>Verification Activity: Activity - R</v>
      </c>
    </row>
    <row r="16" spans="1:22" ht="15" customHeight="1" x14ac:dyDescent="0.25">
      <c r="A16" t="s">
        <v>70</v>
      </c>
      <c r="B16" t="s">
        <v>71</v>
      </c>
      <c r="C16" t="s">
        <v>72</v>
      </c>
      <c r="D16" s="1" t="s">
        <v>73</v>
      </c>
      <c r="E16" t="s">
        <v>68</v>
      </c>
      <c r="G16" t="s">
        <v>13</v>
      </c>
      <c r="H16" t="s">
        <v>14</v>
      </c>
      <c r="M16" t="str">
        <f t="shared" si="8"/>
        <v>4.1.02 - Production Property Test Sampling</v>
      </c>
      <c r="N16" t="str">
        <f t="shared" si="9"/>
        <v>Acceptance / Conformance Criteria - The basecourse aggregate shall be sampled and tested by an IANZ Accredited laboratory for  Quality of Fine as per M/4 Figure 1, Broken Face Content, and WET Particle Size Distribution Limits and Shape Control.</v>
      </c>
      <c r="O16" t="str">
        <f t="shared" si="10"/>
        <v>Standard / Specification - TNZ M/4: 2024 - 5_x000D_
NZS 4407 : 1991</v>
      </c>
      <c r="P16" t="str">
        <f t="shared" si="11"/>
        <v>Verifying Document - IANZ Lab Reports</v>
      </c>
      <c r="Q16" t="str">
        <f t="shared" si="12"/>
        <v xml:space="preserve">Frequency - </v>
      </c>
      <c r="R16" t="str">
        <f t="shared" si="13"/>
        <v>Verification Activity: Activity - HP</v>
      </c>
      <c r="S16" t="str">
        <f t="shared" si="14"/>
        <v>Verification Activity: By - ENG</v>
      </c>
      <c r="T16" t="str">
        <f t="shared" si="15"/>
        <v xml:space="preserve">Comments / Closeout Details - </v>
      </c>
      <c r="V16" t="str">
        <v>Verification Activity: By - SV</v>
      </c>
    </row>
    <row r="17" spans="1:22" ht="15" customHeight="1" x14ac:dyDescent="0.25">
      <c r="A17">
        <v>4.01</v>
      </c>
      <c r="B17" t="s">
        <v>74</v>
      </c>
      <c r="C17" t="s">
        <v>75</v>
      </c>
      <c r="D17" t="s">
        <v>76</v>
      </c>
      <c r="E17" t="s">
        <v>68</v>
      </c>
      <c r="F17" t="s">
        <v>77</v>
      </c>
      <c r="G17" t="s">
        <v>6</v>
      </c>
      <c r="H17" t="s">
        <v>7</v>
      </c>
      <c r="K17" t="s">
        <v>78</v>
      </c>
      <c r="M17" t="str">
        <f t="shared" si="8"/>
        <v>4.01 - Testing for Layer Compaction - MDD</v>
      </c>
      <c r="N17" t="str">
        <f t="shared" si="9"/>
        <v>Acceptance / Conformance Criteria - The Maximum Dry Density (MDD) for construction shall be the maximum laboratory dry density at optimum water content (OWC).</v>
      </c>
      <c r="O17" t="str">
        <f t="shared" si="10"/>
        <v>Standard / Specification - TNZ B/02: 2005 - 7.5 NZS 4402:1986 - 4.1.3</v>
      </c>
      <c r="P17" t="str">
        <f t="shared" si="11"/>
        <v>Verifying Document - IANZ Lab Reports</v>
      </c>
      <c r="Q17" t="str">
        <f t="shared" si="12"/>
        <v>Frequency - 5,000m2</v>
      </c>
      <c r="R17" t="str">
        <f t="shared" si="13"/>
        <v>Verification Activity: Activity - R</v>
      </c>
      <c r="S17" t="str">
        <f t="shared" si="14"/>
        <v>Verification Activity: By - PE</v>
      </c>
      <c r="T17" t="str">
        <f t="shared" si="15"/>
        <v>Comments / Closeout Details - 5000m3 is typically used where source is consistent</v>
      </c>
      <c r="V17" t="str">
        <v>Comments / Closeout Details -</v>
      </c>
    </row>
    <row r="18" spans="1:22" ht="15" customHeight="1" x14ac:dyDescent="0.25">
      <c r="A18" t="s">
        <v>79</v>
      </c>
      <c r="B18" t="s">
        <v>65</v>
      </c>
      <c r="C18" t="s">
        <v>80</v>
      </c>
      <c r="D18" s="1" t="s">
        <v>81</v>
      </c>
      <c r="E18" t="s">
        <v>68</v>
      </c>
      <c r="F18" t="s">
        <v>69</v>
      </c>
      <c r="G18" t="s">
        <v>13</v>
      </c>
      <c r="H18" t="s">
        <v>14</v>
      </c>
      <c r="K18" t="s">
        <v>82</v>
      </c>
      <c r="M18" t="str">
        <f t="shared" si="8"/>
        <v>4.02.01 - Source Property Tests and Sampling</v>
      </c>
      <c r="N18" t="str">
        <f t="shared" si="9"/>
        <v>Acceptance / Conformance Criteria - The basecourse aggregate shall be sampled and tested by an IANZ Accredited laboratory for Crushing Resistance, and California Bearing Ratio.</v>
      </c>
      <c r="O18" t="str">
        <f t="shared" si="10"/>
        <v>Standard / Specification - TNZ M/3 Notes : 1986_x000D_
TNZ M/4: 2024_x000D_
NZS 4407 : 1991_x000D_
NZS 4402 : 1986</v>
      </c>
      <c r="P18" t="str">
        <f t="shared" si="11"/>
        <v>Verifying Document - IANZ Lab Reports</v>
      </c>
      <c r="Q18" t="str">
        <f t="shared" si="12"/>
        <v>Frequency - 10,000m3</v>
      </c>
      <c r="R18" t="str">
        <f t="shared" si="13"/>
        <v>Verification Activity: Activity - HP</v>
      </c>
      <c r="S18" t="str">
        <f t="shared" si="14"/>
        <v>Verification Activity: By - ENG</v>
      </c>
      <c r="T18" t="str">
        <f t="shared" si="15"/>
        <v>Comments / Closeout Details - M/3 is a guide not a specification. Refer to Contract Specification</v>
      </c>
      <c r="V18" t="str">
        <v>7.01.03 - Redline Drawings</v>
      </c>
    </row>
    <row r="19" spans="1:22" ht="15" customHeight="1" x14ac:dyDescent="0.25">
      <c r="A19" t="s">
        <v>83</v>
      </c>
      <c r="B19" t="s">
        <v>71</v>
      </c>
      <c r="C19" t="s">
        <v>84</v>
      </c>
      <c r="D19" s="1" t="s">
        <v>85</v>
      </c>
      <c r="E19" t="s">
        <v>68</v>
      </c>
      <c r="G19" t="s">
        <v>13</v>
      </c>
      <c r="H19" t="s">
        <v>14</v>
      </c>
      <c r="K19" t="s">
        <v>86</v>
      </c>
      <c r="M19" t="str">
        <f t="shared" si="8"/>
        <v>4.02.02 - Production Property Test Sampling</v>
      </c>
      <c r="N19" t="str">
        <f t="shared" si="9"/>
        <v>Acceptance / Conformance Criteria - The basecourse aggregate shall be sampled and tested by an IANZ Accredited laboratory for  Quality of Fines, Permeability, and Particle Size Distribution.</v>
      </c>
      <c r="O19" t="str">
        <f t="shared" si="10"/>
        <v>Standard / Specification - TNZ M/3 Notes : 1986_x000D_
TNZ M/4: 2024_x000D_
NZS 4407 : 1991</v>
      </c>
      <c r="P19" t="str">
        <f t="shared" si="11"/>
        <v>Verifying Document - IANZ Lab Reports</v>
      </c>
      <c r="Q19" t="str">
        <f t="shared" si="12"/>
        <v xml:space="preserve">Frequency - </v>
      </c>
      <c r="R19" t="str">
        <f t="shared" si="13"/>
        <v>Verification Activity: Activity - HP</v>
      </c>
      <c r="S19" t="str">
        <f t="shared" si="14"/>
        <v>Verification Activity: By - ENG</v>
      </c>
      <c r="T19" t="str">
        <f t="shared" si="15"/>
        <v xml:space="preserve">Comments / Closeout Details - M/3 is a guide not a specification. Refer to Contract Specification. Refer to M/4 Figure 1 for Fines testing hierarchy </v>
      </c>
      <c r="V19" t="str">
        <v>Acceptance / Conformance Criteria - Create a set of Redline Drawings for Asbuilt creation noting all changes and departures in red pen.</v>
      </c>
    </row>
    <row r="20" spans="1:22" ht="15" customHeight="1" x14ac:dyDescent="0.25">
      <c r="A20" t="s">
        <v>87</v>
      </c>
      <c r="B20" t="s">
        <v>74</v>
      </c>
      <c r="C20" s="1" t="s">
        <v>75</v>
      </c>
      <c r="D20" t="s">
        <v>76</v>
      </c>
      <c r="E20" t="s">
        <v>68</v>
      </c>
      <c r="F20" t="s">
        <v>77</v>
      </c>
      <c r="G20" t="s">
        <v>6</v>
      </c>
      <c r="H20" t="s">
        <v>7</v>
      </c>
      <c r="K20" t="s">
        <v>78</v>
      </c>
      <c r="M20" t="str">
        <f t="shared" si="8"/>
        <v>4.02.03 - Testing for Layer Compaction - MDD</v>
      </c>
      <c r="N20" t="str">
        <f t="shared" si="9"/>
        <v>Acceptance / Conformance Criteria - The Maximum Dry Density (MDD) for construction shall be the maximum laboratory dry density at optimum water content (OWC).</v>
      </c>
      <c r="O20" t="str">
        <f t="shared" si="10"/>
        <v>Standard / Specification - TNZ B/02: 2005 - 7.5 NZS 4402:1986 - 4.1.3</v>
      </c>
      <c r="P20" t="str">
        <f t="shared" si="11"/>
        <v>Verifying Document - IANZ Lab Reports</v>
      </c>
      <c r="Q20" t="str">
        <f t="shared" si="12"/>
        <v>Frequency - 5,000m2</v>
      </c>
      <c r="R20" t="str">
        <f t="shared" si="13"/>
        <v>Verification Activity: Activity - R</v>
      </c>
      <c r="S20" t="str">
        <f t="shared" si="14"/>
        <v>Verification Activity: By - PE</v>
      </c>
      <c r="T20" t="str">
        <f t="shared" si="15"/>
        <v>Comments / Closeout Details - 5000m3 is typically used where source is consistent</v>
      </c>
      <c r="V20" t="str">
        <v>Standard / Specification - Downer</v>
      </c>
    </row>
    <row r="21" spans="1:22" ht="15" customHeight="1" x14ac:dyDescent="0.25">
      <c r="C21" s="1"/>
      <c r="F21" s="1"/>
      <c r="V21" t="str">
        <v>Verifying Document - Redlines</v>
      </c>
    </row>
    <row r="22" spans="1:22" ht="15" customHeight="1" x14ac:dyDescent="0.25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s="1" t="s">
        <v>93</v>
      </c>
      <c r="G22" t="s">
        <v>6</v>
      </c>
      <c r="H22" t="s">
        <v>94</v>
      </c>
      <c r="M22" t="str">
        <f t="shared" ref="M22:M25" si="16">A22&amp;" - "&amp;B22</f>
        <v xml:space="preserve">7.01.01 - Construction Record Compilation </v>
      </c>
      <c r="N22" t="str">
        <f t="shared" ref="N22:N25" si="17">"Acceptance / Conformance Criteria - "&amp;C22</f>
        <v>Acceptance / Conformance Criteria - Compile construction records for final submission ensuring defects (NCRs) / Snags / missing records are captured or closed out, all tests have been received and passed, and changes / omissions have been noted.</v>
      </c>
      <c r="O22" t="str">
        <f t="shared" ref="O22:O25" si="18">"Standard / Specification - "&amp;D22</f>
        <v>Standard / Specification - Downer</v>
      </c>
      <c r="P22" t="str">
        <f t="shared" ref="P22:P25" si="19">"Verifying Document - "&amp;E22</f>
        <v>Verifying Document - Records</v>
      </c>
      <c r="Q22" t="str">
        <f t="shared" ref="Q22:Q25" si="20">"Frequency - "&amp;F22</f>
        <v xml:space="preserve">Frequency - Post construction </v>
      </c>
      <c r="R22" t="str">
        <f t="shared" ref="R22:R25" si="21">"Verification Activity: Activity - "&amp;G22</f>
        <v>Verification Activity: Activity - R</v>
      </c>
      <c r="S22" t="str">
        <f t="shared" ref="S22:S25" si="22">"Verification Activity: By - "&amp;H22</f>
        <v>Verification Activity: By - SE</v>
      </c>
      <c r="T22" t="str">
        <f t="shared" ref="T22:T25" si="23">"Comments / Closeout Details - "&amp;K22</f>
        <v xml:space="preserve">Comments / Closeout Details - </v>
      </c>
      <c r="V22" t="str">
        <v>Frequency - Post construction</v>
      </c>
    </row>
    <row r="23" spans="1:22" ht="15" customHeight="1" x14ac:dyDescent="0.25">
      <c r="A23" t="s">
        <v>95</v>
      </c>
      <c r="B23" t="s">
        <v>96</v>
      </c>
      <c r="C23" t="s">
        <v>97</v>
      </c>
      <c r="D23" t="s">
        <v>91</v>
      </c>
      <c r="E23" t="s">
        <v>92</v>
      </c>
      <c r="F23" t="s">
        <v>93</v>
      </c>
      <c r="G23" t="s">
        <v>6</v>
      </c>
      <c r="H23" t="s">
        <v>98</v>
      </c>
      <c r="M23" t="str">
        <f t="shared" si="16"/>
        <v>7.01.02 - Survey Records</v>
      </c>
      <c r="N23" t="str">
        <f t="shared" si="17"/>
        <v>Acceptance / Conformance Criteria - Ensure all items have been surveyed and records are assembled for asbuilting</v>
      </c>
      <c r="O23" t="str">
        <f t="shared" si="18"/>
        <v>Standard / Specification - Downer</v>
      </c>
      <c r="P23" t="str">
        <f t="shared" si="19"/>
        <v>Verifying Document - Records</v>
      </c>
      <c r="Q23" t="str">
        <f t="shared" si="20"/>
        <v xml:space="preserve">Frequency - Post construction </v>
      </c>
      <c r="R23" t="str">
        <f t="shared" si="21"/>
        <v>Verification Activity: Activity - R</v>
      </c>
      <c r="S23" t="str">
        <f t="shared" si="22"/>
        <v>Verification Activity: By - SV</v>
      </c>
      <c r="T23" t="str">
        <f t="shared" si="23"/>
        <v xml:space="preserve">Comments / Closeout Details - </v>
      </c>
      <c r="V23" t="str">
        <v>Verification Activity: Activity - R</v>
      </c>
    </row>
    <row r="24" spans="1:22" ht="15" customHeight="1" x14ac:dyDescent="0.25">
      <c r="A24" t="s">
        <v>99</v>
      </c>
      <c r="B24" t="s">
        <v>100</v>
      </c>
      <c r="C24" t="s">
        <v>101</v>
      </c>
      <c r="D24" t="s">
        <v>91</v>
      </c>
      <c r="E24" t="s">
        <v>102</v>
      </c>
      <c r="F24" t="s">
        <v>93</v>
      </c>
      <c r="G24" t="s">
        <v>6</v>
      </c>
      <c r="H24" t="s">
        <v>7</v>
      </c>
      <c r="M24" t="str">
        <f t="shared" si="16"/>
        <v>7.01.03 - Redline Drawings</v>
      </c>
      <c r="N24" t="str">
        <f t="shared" si="17"/>
        <v>Acceptance / Conformance Criteria - Create a set of Redline Drawings for Asbuilt creation noting all changes and departures in red pen.</v>
      </c>
      <c r="O24" t="str">
        <f t="shared" si="18"/>
        <v>Standard / Specification - Downer</v>
      </c>
      <c r="P24" t="str">
        <f t="shared" si="19"/>
        <v>Verifying Document - Redlines</v>
      </c>
      <c r="Q24" t="str">
        <f t="shared" si="20"/>
        <v xml:space="preserve">Frequency - Post construction </v>
      </c>
      <c r="R24" t="str">
        <f t="shared" si="21"/>
        <v>Verification Activity: Activity - R</v>
      </c>
      <c r="S24" t="str">
        <f t="shared" si="22"/>
        <v>Verification Activity: By - PE</v>
      </c>
      <c r="T24" t="str">
        <f t="shared" si="23"/>
        <v xml:space="preserve">Comments / Closeout Details - </v>
      </c>
      <c r="V24" t="str">
        <v>Verification Activity: By - PE</v>
      </c>
    </row>
    <row r="25" spans="1:22" ht="15" customHeight="1" x14ac:dyDescent="0.25">
      <c r="A25" t="s">
        <v>103</v>
      </c>
      <c r="B25" t="s">
        <v>104</v>
      </c>
      <c r="C25" t="s">
        <v>105</v>
      </c>
      <c r="D25" t="s">
        <v>91</v>
      </c>
      <c r="E25" t="s">
        <v>106</v>
      </c>
      <c r="F25" t="s">
        <v>93</v>
      </c>
      <c r="G25" t="s">
        <v>6</v>
      </c>
      <c r="H25" t="s">
        <v>7</v>
      </c>
      <c r="M25" t="str">
        <f t="shared" si="16"/>
        <v>7.01.04 - Defect, Snag and Punch List</v>
      </c>
      <c r="N25" t="str">
        <f t="shared" si="17"/>
        <v>Acceptance / Conformance Criteria - Update the project Defect, Snag and Punch List Register</v>
      </c>
      <c r="O25" t="str">
        <f t="shared" si="18"/>
        <v>Standard / Specification - Downer</v>
      </c>
      <c r="P25" t="str">
        <f t="shared" si="19"/>
        <v>Verifying Document - Register</v>
      </c>
      <c r="Q25" t="str">
        <f t="shared" si="20"/>
        <v xml:space="preserve">Frequency - Post construction </v>
      </c>
      <c r="R25" t="str">
        <f t="shared" si="21"/>
        <v>Verification Activity: Activity - R</v>
      </c>
      <c r="S25" t="str">
        <f t="shared" si="22"/>
        <v>Verification Activity: By - PE</v>
      </c>
      <c r="T25" t="str">
        <f t="shared" si="23"/>
        <v xml:space="preserve">Comments / Closeout Details - </v>
      </c>
      <c r="V25" t="str">
        <v>Comments / Closeout Details -</v>
      </c>
    </row>
    <row r="26" spans="1:22" ht="15" customHeight="1" x14ac:dyDescent="0.25">
      <c r="V26" t="str">
        <v>7.01.04 - Defect, Snag and Punch List</v>
      </c>
    </row>
    <row r="27" spans="1:22" ht="15" customHeight="1" x14ac:dyDescent="0.25">
      <c r="V27" t="str">
        <v>Acceptance / Conformance Criteria - Update the project Defect, Snag and Punch List Register</v>
      </c>
    </row>
    <row r="28" spans="1:22" ht="15" customHeight="1" x14ac:dyDescent="0.25">
      <c r="V28" t="str">
        <v>Standard / Specification - Downer</v>
      </c>
    </row>
    <row r="29" spans="1:22" ht="15" customHeight="1" x14ac:dyDescent="0.25">
      <c r="V29" t="str">
        <v>Verifying Document - Register</v>
      </c>
    </row>
    <row r="30" spans="1:22" ht="15" customHeight="1" x14ac:dyDescent="0.25">
      <c r="V30" t="str">
        <v>Frequency - Post construction</v>
      </c>
    </row>
    <row r="31" spans="1:22" ht="15" customHeight="1" x14ac:dyDescent="0.25">
      <c r="V31" t="str">
        <v>Verification Activity: Activity - R</v>
      </c>
    </row>
    <row r="32" spans="1:22" ht="15" customHeight="1" x14ac:dyDescent="0.25">
      <c r="V32" t="str">
        <v>Verification Activity: By - PE</v>
      </c>
    </row>
    <row r="33" spans="22:22" ht="15" customHeight="1" x14ac:dyDescent="0.25">
      <c r="V33" t="str">
        <v>Comments / Closeout Details 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2024-10-07T22:58:08Z</dcterms:modified>
</cp:coreProperties>
</file>