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William\Desktop\CONQA\_Git\CONQA\Colas\40882611\"/>
    </mc:Choice>
  </mc:AlternateContent>
  <xr:revisionPtr revIDLastSave="0" documentId="13_ncr:1_{BF191F01-961B-4DF5-B5E9-157BE7A9CE73}" xr6:coauthVersionLast="47" xr6:coauthVersionMax="47" xr10:uidLastSave="{00000000-0000-0000-0000-000000000000}"/>
  <bookViews>
    <workbookView xWindow="330" yWindow="675" windowWidth="27285" windowHeight="1849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A2" i="1" l="1" a="1"/>
  <c r="BA2" i="1" s="1"/>
  <c r="AY24" i="1"/>
  <c r="AX24" i="1"/>
  <c r="AW24" i="1"/>
  <c r="AV24" i="1"/>
  <c r="AY23" i="1"/>
  <c r="AX23" i="1"/>
  <c r="AW23" i="1"/>
  <c r="AV23" i="1"/>
  <c r="AY22" i="1"/>
  <c r="AX22" i="1"/>
  <c r="AW22" i="1"/>
  <c r="AV22" i="1"/>
  <c r="AY21" i="1"/>
  <c r="AX21" i="1"/>
  <c r="AW21" i="1"/>
  <c r="AV21" i="1"/>
  <c r="AY20" i="1"/>
  <c r="AX20" i="1"/>
  <c r="AW20" i="1"/>
  <c r="AV20" i="1"/>
  <c r="AY19" i="1"/>
  <c r="AX19" i="1"/>
  <c r="AW19" i="1"/>
  <c r="AV19" i="1"/>
  <c r="AY18" i="1"/>
  <c r="AX18" i="1"/>
  <c r="AW18" i="1"/>
  <c r="AV18" i="1"/>
  <c r="AY17" i="1"/>
  <c r="AX17" i="1"/>
  <c r="AW17" i="1"/>
  <c r="AV17" i="1"/>
  <c r="AY16" i="1"/>
  <c r="AX16" i="1"/>
  <c r="AW16" i="1"/>
  <c r="AV16" i="1"/>
  <c r="AY15" i="1"/>
  <c r="AX15" i="1"/>
  <c r="AW15" i="1"/>
  <c r="AV15" i="1"/>
  <c r="AY14" i="1"/>
  <c r="AX14" i="1"/>
  <c r="AW14" i="1"/>
  <c r="AV14" i="1"/>
  <c r="T37" i="1"/>
  <c r="S37" i="1"/>
  <c r="R37" i="1"/>
  <c r="Q37" i="1"/>
  <c r="P37" i="1"/>
  <c r="O37" i="1"/>
  <c r="N37" i="1"/>
  <c r="M37" i="1"/>
  <c r="L37" i="1"/>
  <c r="T36" i="1"/>
  <c r="S36" i="1"/>
  <c r="R36" i="1"/>
  <c r="Q36" i="1"/>
  <c r="P36" i="1"/>
  <c r="O36" i="1"/>
  <c r="N36" i="1"/>
  <c r="M36" i="1"/>
  <c r="L36" i="1"/>
  <c r="T35" i="1"/>
  <c r="S35" i="1"/>
  <c r="R35" i="1"/>
  <c r="Q35" i="1"/>
  <c r="P35" i="1"/>
  <c r="O35" i="1"/>
  <c r="N35" i="1"/>
  <c r="M35" i="1"/>
  <c r="L35" i="1"/>
  <c r="T34" i="1"/>
  <c r="S34" i="1"/>
  <c r="R34" i="1"/>
  <c r="Q34" i="1"/>
  <c r="P34" i="1"/>
  <c r="O34" i="1"/>
  <c r="N34" i="1"/>
  <c r="M34" i="1"/>
  <c r="L34" i="1"/>
  <c r="T33" i="1"/>
  <c r="S33" i="1"/>
  <c r="R33" i="1"/>
  <c r="Q33" i="1"/>
  <c r="P33" i="1"/>
  <c r="O33" i="1"/>
  <c r="N33" i="1"/>
  <c r="M33" i="1"/>
  <c r="L33" i="1"/>
  <c r="T32" i="1"/>
  <c r="S32" i="1"/>
  <c r="R32" i="1"/>
  <c r="Q32" i="1"/>
  <c r="P32" i="1"/>
  <c r="O32" i="1"/>
  <c r="N32" i="1"/>
  <c r="M32" i="1"/>
  <c r="L32" i="1"/>
  <c r="T31" i="1"/>
  <c r="S31" i="1"/>
  <c r="R31" i="1"/>
  <c r="Q31" i="1"/>
  <c r="P31" i="1"/>
  <c r="O31" i="1"/>
  <c r="N31" i="1"/>
  <c r="M31" i="1"/>
  <c r="L31" i="1"/>
  <c r="T30" i="1"/>
  <c r="S30" i="1"/>
  <c r="R30" i="1"/>
  <c r="Q30" i="1"/>
  <c r="P30" i="1"/>
  <c r="O30" i="1"/>
  <c r="N30" i="1"/>
  <c r="M30" i="1"/>
  <c r="L30" i="1"/>
  <c r="T29" i="1"/>
  <c r="S29" i="1"/>
  <c r="R29" i="1"/>
  <c r="Q29" i="1"/>
  <c r="P29" i="1"/>
  <c r="O29" i="1"/>
  <c r="N29" i="1"/>
  <c r="M29" i="1"/>
  <c r="L29" i="1"/>
  <c r="T28" i="1"/>
  <c r="S28" i="1"/>
  <c r="R28" i="1"/>
  <c r="Q28" i="1"/>
  <c r="P28" i="1"/>
  <c r="O28" i="1"/>
  <c r="N28" i="1"/>
  <c r="M28" i="1"/>
  <c r="L28" i="1"/>
  <c r="T27" i="1"/>
  <c r="S27" i="1"/>
  <c r="R27" i="1"/>
  <c r="Q27" i="1"/>
  <c r="P27" i="1"/>
  <c r="O27" i="1"/>
  <c r="N27" i="1"/>
  <c r="M27" i="1"/>
  <c r="L27" i="1"/>
  <c r="T26" i="1"/>
  <c r="S26" i="1"/>
  <c r="R26" i="1"/>
  <c r="Q26" i="1"/>
  <c r="P26" i="1"/>
  <c r="O26" i="1"/>
  <c r="N26" i="1"/>
  <c r="M26" i="1"/>
  <c r="L26" i="1"/>
  <c r="T25" i="1"/>
  <c r="S25" i="1"/>
  <c r="R25" i="1"/>
  <c r="Q25" i="1"/>
  <c r="P25" i="1"/>
  <c r="O25" i="1"/>
  <c r="N25" i="1"/>
  <c r="M25" i="1"/>
  <c r="L25" i="1"/>
  <c r="T24" i="1"/>
  <c r="S24" i="1"/>
  <c r="R24" i="1"/>
  <c r="Q24" i="1"/>
  <c r="P24" i="1"/>
  <c r="O24" i="1"/>
  <c r="N24" i="1"/>
  <c r="M24" i="1"/>
  <c r="L24" i="1"/>
  <c r="T23" i="1"/>
  <c r="S23" i="1"/>
  <c r="R23" i="1"/>
  <c r="Q23" i="1"/>
  <c r="P23" i="1"/>
  <c r="O23" i="1"/>
  <c r="N23" i="1"/>
  <c r="M23" i="1"/>
  <c r="L23" i="1"/>
  <c r="T22" i="1"/>
  <c r="S22" i="1"/>
  <c r="R22" i="1"/>
  <c r="Q22" i="1"/>
  <c r="P22" i="1"/>
  <c r="O22" i="1"/>
  <c r="N22" i="1"/>
  <c r="M22" i="1"/>
  <c r="L22" i="1"/>
  <c r="T21" i="1"/>
  <c r="S21" i="1"/>
  <c r="R21" i="1"/>
  <c r="Q21" i="1"/>
  <c r="P21" i="1"/>
  <c r="O21" i="1"/>
  <c r="N21" i="1"/>
  <c r="M21" i="1"/>
  <c r="L21" i="1"/>
  <c r="T20" i="1"/>
  <c r="S20" i="1"/>
  <c r="R20" i="1"/>
  <c r="Q20" i="1"/>
  <c r="P20" i="1"/>
  <c r="O20" i="1"/>
  <c r="N20" i="1"/>
  <c r="M20" i="1"/>
  <c r="L20" i="1"/>
  <c r="T19" i="1"/>
  <c r="S19" i="1"/>
  <c r="R19" i="1"/>
  <c r="Q19" i="1"/>
  <c r="P19" i="1"/>
  <c r="O19" i="1"/>
  <c r="N19" i="1"/>
  <c r="M19" i="1"/>
  <c r="L19" i="1"/>
  <c r="T18" i="1"/>
  <c r="S18" i="1"/>
  <c r="R18" i="1"/>
  <c r="Q18" i="1"/>
  <c r="P18" i="1"/>
  <c r="O18" i="1"/>
  <c r="N18" i="1"/>
  <c r="M18" i="1"/>
  <c r="L18" i="1"/>
  <c r="T17" i="1"/>
  <c r="S17" i="1"/>
  <c r="R17" i="1"/>
  <c r="Q17" i="1"/>
  <c r="P17" i="1"/>
  <c r="O17" i="1"/>
  <c r="N17" i="1"/>
  <c r="M17" i="1"/>
  <c r="L17" i="1"/>
  <c r="T16" i="1"/>
  <c r="S16" i="1"/>
  <c r="R16" i="1"/>
  <c r="Q16" i="1"/>
  <c r="P16" i="1"/>
  <c r="O16" i="1"/>
  <c r="N16" i="1"/>
  <c r="M16" i="1"/>
  <c r="L16" i="1"/>
  <c r="T15" i="1"/>
  <c r="S15" i="1"/>
  <c r="R15" i="1"/>
  <c r="Q15" i="1"/>
  <c r="P15" i="1"/>
  <c r="O15" i="1"/>
  <c r="N15" i="1"/>
  <c r="M15" i="1"/>
  <c r="L15" i="1"/>
  <c r="T14" i="1"/>
  <c r="S14" i="1"/>
  <c r="R14" i="1"/>
  <c r="Q14" i="1"/>
  <c r="P14" i="1"/>
  <c r="O14" i="1"/>
  <c r="N14" i="1"/>
  <c r="M14" i="1"/>
  <c r="L14" i="1"/>
  <c r="T13" i="1"/>
  <c r="S13" i="1"/>
  <c r="R13" i="1"/>
  <c r="Q13" i="1"/>
  <c r="P13" i="1"/>
  <c r="O13" i="1"/>
  <c r="N13" i="1"/>
  <c r="M13" i="1"/>
  <c r="L13" i="1"/>
  <c r="T12" i="1"/>
  <c r="S12" i="1"/>
  <c r="R12" i="1"/>
  <c r="Q12" i="1"/>
  <c r="P12" i="1"/>
  <c r="O12" i="1"/>
  <c r="N12" i="1"/>
  <c r="M12" i="1"/>
  <c r="L12" i="1"/>
  <c r="T11" i="1"/>
  <c r="S11" i="1"/>
  <c r="R11" i="1"/>
  <c r="Q11" i="1"/>
  <c r="P11" i="1"/>
  <c r="O11" i="1"/>
  <c r="N11" i="1"/>
  <c r="M11" i="1"/>
  <c r="L11" i="1"/>
  <c r="T10" i="1"/>
  <c r="S10" i="1"/>
  <c r="R10" i="1"/>
  <c r="Q10" i="1"/>
  <c r="P10" i="1"/>
  <c r="O10" i="1"/>
  <c r="N10" i="1"/>
  <c r="M10" i="1"/>
  <c r="L10" i="1"/>
  <c r="T9" i="1"/>
  <c r="S9" i="1"/>
  <c r="R9" i="1"/>
  <c r="Q9" i="1"/>
  <c r="P9" i="1"/>
  <c r="O9" i="1"/>
  <c r="N9" i="1"/>
  <c r="M9" i="1"/>
  <c r="L9" i="1"/>
  <c r="T8" i="1"/>
  <c r="S8" i="1"/>
  <c r="R8" i="1"/>
  <c r="Q8" i="1"/>
  <c r="P8" i="1"/>
  <c r="O8" i="1"/>
  <c r="N8" i="1"/>
  <c r="M8" i="1"/>
  <c r="L8" i="1"/>
  <c r="T7" i="1"/>
  <c r="S7" i="1"/>
  <c r="R7" i="1"/>
  <c r="Q7" i="1"/>
  <c r="P7" i="1"/>
  <c r="O7" i="1"/>
  <c r="N7" i="1"/>
  <c r="M7" i="1"/>
  <c r="L7" i="1"/>
  <c r="T6" i="1"/>
  <c r="S6" i="1"/>
  <c r="R6" i="1"/>
  <c r="Q6" i="1"/>
  <c r="P6" i="1"/>
  <c r="O6" i="1"/>
  <c r="N6" i="1"/>
  <c r="M6" i="1"/>
  <c r="L6" i="1"/>
  <c r="T5" i="1"/>
  <c r="S5" i="1"/>
  <c r="R5" i="1"/>
  <c r="Q5" i="1"/>
  <c r="P5" i="1"/>
  <c r="O5" i="1"/>
  <c r="N5" i="1"/>
  <c r="M5" i="1"/>
  <c r="L5" i="1"/>
  <c r="T4" i="1"/>
  <c r="S4" i="1"/>
  <c r="R4" i="1"/>
  <c r="Q4" i="1"/>
  <c r="P4" i="1"/>
  <c r="O4" i="1"/>
  <c r="N4" i="1"/>
  <c r="M4" i="1"/>
  <c r="L4" i="1"/>
  <c r="T3" i="1"/>
  <c r="S3" i="1"/>
  <c r="R3" i="1"/>
  <c r="Q3" i="1"/>
  <c r="P3" i="1"/>
  <c r="O3" i="1"/>
  <c r="N3" i="1"/>
  <c r="M3" i="1"/>
  <c r="L3" i="1"/>
  <c r="S2" i="1"/>
  <c r="T2" i="1"/>
  <c r="M2" i="1"/>
  <c r="L2" i="1"/>
  <c r="V2" i="1" s="1" a="1"/>
  <c r="V2" i="1" s="1"/>
  <c r="R2" i="1"/>
  <c r="Q2" i="1"/>
  <c r="P2" i="1"/>
  <c r="O2" i="1"/>
  <c r="N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<sst xmlns="http://schemas.openxmlformats.org/spreadsheetml/2006/main" count="411" uniqueCount="185">
  <si>
    <t>W</t>
  </si>
  <si>
    <t>Milling Plans</t>
  </si>
  <si>
    <t>Agreed by client and fits with traffic management plan</t>
  </si>
  <si>
    <t>Every Day/Review as necessary</t>
  </si>
  <si>
    <t>—</t>
  </si>
  <si>
    <t>Photo of milling plan each day</t>
  </si>
  <si>
    <t>Milled Surface Level</t>
  </si>
  <si>
    <t>Spot checks with tape measure to achieve asphalt thickness requirements - only mill existing asphalt for 55mm</t>
  </si>
  <si>
    <t>As necessary</t>
  </si>
  <si>
    <t>Milling controlled on site - evidence when checking available space for asphalt prior to membrane seal</t>
  </si>
  <si>
    <t>String across and photo and a check find spots that need to be corrected</t>
  </si>
  <si>
    <t>Deflection Testing</t>
  </si>
  <si>
    <t>Not needed FWD testing has already been completed</t>
  </si>
  <si>
    <t>FWD testing completed</t>
  </si>
  <si>
    <t>DR</t>
  </si>
  <si>
    <t>Weather</t>
  </si>
  <si>
    <t>The prior to and the day of sealing</t>
  </si>
  <si>
    <t>Contractor visual on site and weather forecasts</t>
  </si>
  <si>
    <t>Confirm the base temperature is greater than 4 degree Celsius</t>
  </si>
  <si>
    <t>H</t>
  </si>
  <si>
    <t>Screen shot of weather from phone - also action ok to proceed?</t>
  </si>
  <si>
    <t>Surface suitable for sealing</t>
  </si>
  <si>
    <t>100% of area is tightly knitted</t>
  </si>
  <si>
    <t>Areas compacted and free from loose surface</t>
  </si>
  <si>
    <t>Surface should present a tight surface suitable for sealing</t>
  </si>
  <si>
    <t>Every 20meters Suk and Greg - photos before sealing and after / before asphalt and again after asphalt</t>
  </si>
  <si>
    <t>Visual inspection of surface to be sealed</t>
  </si>
  <si>
    <t>Tight surface suitable for sealing</t>
  </si>
  <si>
    <t>Prior to sealing</t>
  </si>
  <si>
    <t>Photos and fix areas observed that need fixing to comply</t>
  </si>
  <si>
    <t>Surface inspection</t>
  </si>
  <si>
    <t xml:space="preserve">surface to be free of loose material prior to application of the membrane seal </t>
  </si>
  <si>
    <t xml:space="preserve">Site Diary  </t>
  </si>
  <si>
    <t>Note covered in 3.3 above but this is an additional check on the day of sealing to ensure not damaged</t>
  </si>
  <si>
    <t>Signed ITP and/or photos</t>
  </si>
  <si>
    <t>Residual Bitumen Application Rate</t>
  </si>
  <si>
    <t>1.0l/m2 Residual Bitumen and Grade 6 or 1.4 l/m2 bitumen Grade 4 Chip</t>
  </si>
  <si>
    <t>Spray Sheet</t>
  </si>
  <si>
    <t>Photo from spray truck, bitumen usage, spray sheet</t>
  </si>
  <si>
    <t>Chip Application Rate</t>
  </si>
  <si>
    <t>Visually ok no excess chip</t>
  </si>
  <si>
    <t>Site diary/ Photos</t>
  </si>
  <si>
    <t>Tonnage used versus area, dockets and rate calculated written in a spreadsheet</t>
  </si>
  <si>
    <t>Pre-AC Construction Site Checklist (week prior)</t>
  </si>
  <si>
    <t>Prior to AC Construction on each site</t>
  </si>
  <si>
    <t>No change from design report</t>
  </si>
  <si>
    <t xml:space="preserve">Plan - </t>
  </si>
  <si>
    <t>Paving runs planned for joint locations not in wheel paths</t>
  </si>
  <si>
    <t>Joint location plan and meeting notes</t>
  </si>
  <si>
    <t>Space available to achieve specified asphalt thickness</t>
  </si>
  <si>
    <t>Strings and survey</t>
  </si>
  <si>
    <t>Specified AC depth achievable</t>
  </si>
  <si>
    <t>TAC / Membrane Seal</t>
  </si>
  <si>
    <t>Visually ok to place asphalt</t>
  </si>
  <si>
    <t>Each application pre paving</t>
  </si>
  <si>
    <t>Membrane seal not damaged and ok to pave on</t>
  </si>
  <si>
    <t>Sign off ITP membrane ok to proceed</t>
  </si>
  <si>
    <t xml:space="preserve">Asphalt temperature </t>
  </si>
  <si>
    <t>M10 - 145 degrees minimum tipped into paver from truck</t>
  </si>
  <si>
    <t xml:space="preserve">Every load on entry to site and again during compaction </t>
  </si>
  <si>
    <t>Reference QMP for set temperatures</t>
  </si>
  <si>
    <t>Thickness Monitoring</t>
  </si>
  <si>
    <t>Confirm Pavement height will allow thickness required to be achieved.</t>
  </si>
  <si>
    <t>Calculated per load on field report.</t>
  </si>
  <si>
    <t>Dipping on paver runs - Paving run check tonnage, width will calculate average thickness from field reports</t>
  </si>
  <si>
    <t>Premix field sheets tonnage vs area to determine average thickness</t>
  </si>
  <si>
    <t>Compaction</t>
  </si>
  <si>
    <t xml:space="preserve">NZTA M10 section 9.9.  NDM with correlated offset and prior days MTSG/Max Density, air voids 3 to 6%_x000D_
_x000D_
 </t>
  </si>
  <si>
    <t>Each paving run @ 20m centres and at core locations</t>
  </si>
  <si>
    <t>Compact and change rollers and sequence until air voids achieved.  At completion of compaction record NDM air voids and bulk density every 20 metres in centre of paving run</t>
  </si>
  <si>
    <t>Suk after compaction 20m centre measurements to record in lab report and core locations</t>
  </si>
  <si>
    <t>Surface shape</t>
  </si>
  <si>
    <t xml:space="preserve"> Shape -  NZTA M10 section 9.8._x000D_
Levels - NZTA M10 section 10.2</t>
  </si>
  <si>
    <t>Post AC Construction on each site</t>
  </si>
  <si>
    <t>Straight edge 3m - Suk and Greg - every 20m check and photos</t>
  </si>
  <si>
    <t>Visual inspection minimal segregation, bleeding and joints nearly invisible</t>
  </si>
  <si>
    <t>Visual inspection on surface and joint quality</t>
  </si>
  <si>
    <t>Every 10 - 15 metres</t>
  </si>
  <si>
    <t>Photos as above and inspectiion Suk and Greg</t>
  </si>
  <si>
    <t>Road Marking Reinstated</t>
  </si>
  <si>
    <t>Visual inspection on road marking location and quality</t>
  </si>
  <si>
    <t>Every 40 metres</t>
  </si>
  <si>
    <t>Photos and fix areas observed that need fixing to comply and paint and reflectivity complies with NZTA M7 specification</t>
  </si>
  <si>
    <t>Melvin to check and take a few photos</t>
  </si>
  <si>
    <t xml:space="preserve">Straight edge can be used for checking the surface shape.  _x000D_
Not more than 5mm under a 3m Straight Edge. _x000D_
Level - -0 CHAR(LESS) +5mm from Specified Level _x000D_
Where there is Kerb and Channel shall be flush with or no more than 5mm above the LOC.   </t>
  </si>
  <si>
    <t xml:space="preserve"> </t>
  </si>
  <si>
    <t>Treatment selection confirmed</t>
  </si>
  <si>
    <t>Client approved treatment selection and variations including membrane seal design</t>
  </si>
  <si>
    <t>Client approval signature</t>
  </si>
  <si>
    <t>Method of Work Plan</t>
  </si>
  <si>
    <t>Pre site works</t>
  </si>
  <si>
    <t>RQP Approved</t>
  </si>
  <si>
    <t>Asphalt JMF confirmed</t>
  </si>
  <si>
    <t>M10, Mix design report submitted to AT and is an approved JMF by AT while bitumen type will be different</t>
  </si>
  <si>
    <t>Design meets specification requirements</t>
  </si>
  <si>
    <t>For this project the mix design JMF is AT approved AC14 PG64V/E while a different bitumen is used being SAMI Green A20E but the same JMF for BC and PSD will be followed</t>
  </si>
  <si>
    <t>Underground and surface utilities identified and accounted for in design</t>
  </si>
  <si>
    <t>Existing utility owners contacted and acknowledgement of proposed works. _x000D_
Service lid condition and levels confirmed suitable for proposed works.</t>
  </si>
  <si>
    <t>Client to confirm ok to mill 60mm on Ha Cresc and 200mm on repair areas at trench location and Manakau Quarry</t>
  </si>
  <si>
    <t>Asphalt thickness check</t>
  </si>
  <si>
    <t>Design, finished subbase levels with tolerances and kerb height will result in minimum LCV asphalt thickness to be achieved?</t>
  </si>
  <si>
    <t>Agree with client minimum and average asphalt thickness to be achieved together with agreement on resulting asphalt volumes</t>
  </si>
  <si>
    <t>Note that often the calculated and priced asphalt quantity is based on the specified thickness and area and this approach assumes the specified asphalt thickness is an average and due to subbase unevenness its expected the resulting asphalt thickness will be 5mm less in some areas and some cores less than the required minimum thickness in NZTA M10 thus upfront agreement in needed with client on targeted average asphalt thickness with allowable tolerances and resulting asphalt volume.</t>
  </si>
  <si>
    <t>Meeting notes</t>
  </si>
  <si>
    <t>Pre-commencement/planning checklist completed</t>
  </si>
  <si>
    <t>Neighbours and AT notified, TTM plan approved.  Construction and testing planned both timing and resources plant and personnel.</t>
  </si>
  <si>
    <t>This item is for planning the job to ensure everything is covered. And responsibilities allocated.</t>
  </si>
  <si>
    <t>Pre-commencement Checklist and/or planning meeting notes</t>
  </si>
  <si>
    <t>Email meeting notes - checklist and signed</t>
  </si>
  <si>
    <t>Milled depth to remove existing asphalt up to 55mm if less than 55mm road level raised with new asphalt to achieve 55mm</t>
  </si>
  <si>
    <t>Height checked to ensure space for required membrane seal and asphalt</t>
  </si>
  <si>
    <t>Sample Bitumen for PG 64 V/E testing</t>
  </si>
  <si>
    <t>NZTA M1A - PG64V</t>
  </si>
  <si>
    <t>Once per project per bitumen type (SAMI Green A20E and A20E)</t>
  </si>
  <si>
    <t>This item is to sample SAMI Green A20E bitumen to conduct PG64V NZTA M1A testing to prove compliance after shipping and reheating.  Note that original bitumen certificates sent when approving the JMF in item 1.0</t>
  </si>
  <si>
    <t>Sampling record signed</t>
  </si>
  <si>
    <t>Binder content</t>
  </si>
  <si>
    <t>IANZ accredited test cert</t>
  </si>
  <si>
    <t>1 per 200t at asphalt plant</t>
  </si>
  <si>
    <t>NZTA M10:_x000D_
Individual Test Result: ± 0.5_x000D_
Mean of Three Test Results: ± 0.3</t>
  </si>
  <si>
    <t>Sample from plant</t>
  </si>
  <si>
    <t>Particle Size Distribution</t>
  </si>
  <si>
    <t>NZTA M10:_x000D_
Refer to Table 5.3</t>
  </si>
  <si>
    <t>Max. Specific Gravity (MSG) of mix</t>
  </si>
  <si>
    <t>1 per day or per 600t at asphalt plant</t>
  </si>
  <si>
    <t>Report</t>
  </si>
  <si>
    <t>Air Voids at lab design compaction</t>
  </si>
  <si>
    <t>1 per 600t at asphalt plant</t>
  </si>
  <si>
    <t>NZTA M10:_x000D_
Individual Test Results: +2.0, -1.0_x000D_
Mean of Three Test Results: +1.2, -0.6</t>
  </si>
  <si>
    <t>Sample and store for further performance testing</t>
  </si>
  <si>
    <t>For research purposes comparing SAMI Green A20E with A20E</t>
  </si>
  <si>
    <t>20 boxes (10kg each) sampled on site per asphalt mix type</t>
  </si>
  <si>
    <t>Modulus, Fatigue, Wheel Track Rutting to be tested after job completed for research purposes</t>
  </si>
  <si>
    <t>Sample on site and label</t>
  </si>
  <si>
    <t>Sample record</t>
  </si>
  <si>
    <t xml:space="preserve">Record any issues noted  </t>
  </si>
  <si>
    <t>Pre-commencement checklist (i.e. pre-start reqs, by foreman/crew manager)</t>
  </si>
  <si>
    <t>Site records</t>
  </si>
  <si>
    <t>Site records paving run check</t>
  </si>
  <si>
    <t>Lab report on NDM measured on site</t>
  </si>
  <si>
    <t>Site records and photos</t>
  </si>
  <si>
    <t>CORES</t>
  </si>
  <si>
    <t>IANZ accredited test cert._x000D_
NZTA M10 section 9.7</t>
  </si>
  <si>
    <t xml:space="preserve">Average Thickness &gt; Specified Depth (Nominal) and thickness agreed as per  item 1.5                                          </t>
  </si>
  <si>
    <t>Insitu density and air voids</t>
  </si>
  <si>
    <t xml:space="preserve">_x000D_
_x000D_
NZTA M10 section 9.9_x000D_
IANZ accredited test cert._x000D_
_x000D_
 </t>
  </si>
  <si>
    <t>Per day 8 cores in mat and 3 near joints - Air voids mat LCV&gt;2 and UCVCHAR(LESS)7; Joints LCV&gt;2 and UCVCHAR(LESS)9</t>
  </si>
  <si>
    <t>NZTA M10 Air voids requirement</t>
  </si>
  <si>
    <t>Falling Weigh Deflectometer Testing (FWD)</t>
  </si>
  <si>
    <t>Conduct FWD tests at 20m intervals using Geosolve same testing as done prior</t>
  </si>
  <si>
    <t>For research purposes</t>
  </si>
  <si>
    <t>QA Handover and RAMM update</t>
  </si>
  <si>
    <t>For each site on the project</t>
  </si>
  <si>
    <t xml:space="preserve">Over milled and Deep lift extents recorded and verified by Contract Engineer / QA_x000D_
Spray sheets for membrane area received by Contract Engineer from Sealing Team._x000D_
Surfacing layer extents recorded and verified by Contract Engineer._x000D_
RAMM update sheet </t>
  </si>
  <si>
    <t>Research Report</t>
  </si>
  <si>
    <t>Final research report with performance test results comparing SAMI Green with Standard</t>
  </si>
  <si>
    <t>SAMI Green A20E - Modified Bitumen - immediately after blending by SAMI Australia prior to shipping to Colas NZ</t>
  </si>
  <si>
    <t>NZTA M1A Performance Grade Testing - PG64…..</t>
  </si>
  <si>
    <t>Completed PG64E compliant</t>
  </si>
  <si>
    <t>SAMI Australia</t>
  </si>
  <si>
    <t>Asphalt Production Mix - AC14 PG64V/E SAMI Green A20E</t>
  </si>
  <si>
    <t>NZTA M10 Testing Production Mix Lab Airvoids, TMSG and Bitumen Content and Gradings</t>
  </si>
  <si>
    <t>Will be completed during production</t>
  </si>
  <si>
    <t>COLAS NZ</t>
  </si>
  <si>
    <t>Site Testing - Field Airvoids Measured by NDM</t>
  </si>
  <si>
    <t>Nuclear Density Meter used onsite to measure airvoids during construction</t>
  </si>
  <si>
    <t>During paving</t>
  </si>
  <si>
    <t>Site Testing - Core Airvoids</t>
  </si>
  <si>
    <t>NZTA M10 Core Airvoids - 8 on Mat and 3 on Joint</t>
  </si>
  <si>
    <t>After construction</t>
  </si>
  <si>
    <t>Performance Testing - Wheel Track Rutting as per NZTA M10</t>
  </si>
  <si>
    <t>Road Science</t>
  </si>
  <si>
    <t>Performance Testing - Resilient Modulus Test as per NZTA M10</t>
  </si>
  <si>
    <t>WSP</t>
  </si>
  <si>
    <t>Mix Design Tensile Strength Ratio - TSR as per NZTA M10</t>
  </si>
  <si>
    <t>Performance Testing - Beam Fatigue Single Strain - ATM 274 - 200 micro-strain</t>
  </si>
  <si>
    <t>Performance Testing - Beam Fatigue Full Set 18 Beams as per ATM 274 to obtain pavement design information</t>
  </si>
  <si>
    <t>Existing Pavement Deflection Testing - Prior to Construction</t>
  </si>
  <si>
    <t>Falling Weight Deflectometer Deflection Testing at 10m spacings to determine strains being exerted on asphalt mix to measure performance</t>
  </si>
  <si>
    <t>Completed on Ha Cres</t>
  </si>
  <si>
    <t>Geosolve</t>
  </si>
  <si>
    <t>New Surfaced Pavement Deflection Testing - After Construction</t>
  </si>
  <si>
    <t>Standard A20E - Modified Bitumen - immediately after blending by SAMI Australia prior to shipping to Colas NZ</t>
  </si>
  <si>
    <t>Asphalt Production Mix - AC14 PG64V/E A20E</t>
  </si>
  <si>
    <t>Already completed from mix sampled on another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</si>
</sst>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BA325"/>
  <sheetViews>
    <sheetView tabSelected="1" topLeftCell="AI1" workbookViewId="0">
      <selection activeCell="AX2" sqref="AX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2" max="12" width="11.5703125" customWidth="1"/>
    <col min="13" max="13" width="13.42578125" customWidth="1"/>
    <col min="14" max="14" width="13.140625" customWidth="1"/>
    <col min="15" max="15" width="12.5703125" customWidth="1"/>
    <col min="16" max="16" width="10.5703125" customWidth="1"/>
    <col min="17" max="17" width="12.42578125" customWidth="1"/>
    <col min="18" max="20" width="9.5703125" customWidth="1"/>
    <col min="21" max="21" width="3" customWidth="1"/>
    <col min="22" max="22" width="44.7109375" customWidth="1"/>
    <col min="41" max="46" width="0" hidden="1" customWidth="1"/>
    <col min="53" max="53" width="104" bestFit="1" customWidth="1"/>
  </cols>
  <sheetData>
    <row r="1" spans="1:53" ht="15" customHeight="1" x14ac:dyDescent="0.25">
      <c r="A1" s="2"/>
      <c r="B1" s="2"/>
      <c r="C1" s="2"/>
      <c r="D1" s="2"/>
      <c r="E1" s="2"/>
      <c r="F1" s="2"/>
      <c r="G1" s="2"/>
      <c r="H1" s="2"/>
      <c r="I1" s="2"/>
      <c r="J1" s="2"/>
      <c r="L1" s="3"/>
      <c r="M1" s="3"/>
      <c r="N1" s="3"/>
      <c r="O1" s="3"/>
      <c r="P1" s="3"/>
      <c r="Q1" s="3"/>
      <c r="R1" s="3"/>
      <c r="S1" s="3"/>
      <c r="T1" s="3"/>
      <c r="AK1" s="2"/>
      <c r="AL1" s="2"/>
      <c r="AM1" s="2"/>
      <c r="AN1" s="2"/>
      <c r="AO1" s="2"/>
      <c r="AP1" s="2"/>
      <c r="AQ1" s="2"/>
      <c r="AR1" s="2"/>
      <c r="AS1" s="2"/>
      <c r="AT1" s="2"/>
      <c r="AV1" s="3"/>
      <c r="AW1" s="3"/>
      <c r="AX1" s="3"/>
      <c r="AY1" s="3"/>
    </row>
    <row r="2" spans="1:53" ht="15" customHeight="1" x14ac:dyDescent="0.25">
      <c r="A2">
        <v>1.1000000000000001</v>
      </c>
      <c r="B2" t="s">
        <v>86</v>
      </c>
      <c r="C2" s="1" t="s">
        <v>4</v>
      </c>
      <c r="D2" s="1" t="s">
        <v>4</v>
      </c>
      <c r="E2" s="1" t="s">
        <v>87</v>
      </c>
      <c r="F2" s="1" t="s">
        <v>4</v>
      </c>
      <c r="G2" t="s">
        <v>14</v>
      </c>
      <c r="H2" t="s">
        <v>19</v>
      </c>
      <c r="I2" t="s">
        <v>88</v>
      </c>
      <c r="J2" t="s">
        <v>4</v>
      </c>
      <c r="L2" t="str">
        <f>A2&amp;" - "&amp;B2</f>
        <v>1.1 - Treatment selection confirmed</v>
      </c>
      <c r="M2" t="str">
        <f>"Applicable Standard CHAR(AMP) Acceptance Criteria - "&amp;C2</f>
        <v>Applicable Standard CHAR(AMP) Acceptance Criteria - —</v>
      </c>
      <c r="N2" t="str">
        <f>"Frequency - "&amp;D2</f>
        <v>Frequency - —</v>
      </c>
      <c r="O2" t="str">
        <f>"Criteria Notes - "&amp;E2</f>
        <v>Criteria Notes - Client approved treatment selection and variations including membrane seal design</v>
      </c>
      <c r="P2" t="str">
        <f>"Site Lead - "&amp;F2</f>
        <v>Site Lead - —</v>
      </c>
      <c r="Q2" t="str">
        <f>"CM - "&amp;G2</f>
        <v>CM - DR</v>
      </c>
      <c r="R2" t="str">
        <f>"Client Rep - "&amp;H2</f>
        <v>Client Rep - H</v>
      </c>
      <c r="S2" t="str">
        <f>"Records CHAR(AMP) Remarks - "&amp;I2</f>
        <v>Records CHAR(AMP) Remarks - Client approval signature</v>
      </c>
      <c r="T2" t="str">
        <f>"Evidence - "&amp;J2</f>
        <v>Evidence - —</v>
      </c>
      <c r="V2" t="str" cm="1">
        <f t="array" ref="V2:V325">_xlfn.FILTERXML("&lt;t&gt;&lt;s&gt;"&amp;_xlfn.TEXTJOIN("&lt;/s&gt;&lt;s&gt;",,L2:T40)&amp;"&lt;/s&gt;&lt;/t&gt;","//s")</f>
        <v>1.1 - Treatment selection confirmed</v>
      </c>
      <c r="AK2" t="s">
        <v>156</v>
      </c>
      <c r="AL2" t="s">
        <v>157</v>
      </c>
      <c r="AM2" s="1" t="s">
        <v>158</v>
      </c>
      <c r="AN2" s="1" t="s">
        <v>159</v>
      </c>
      <c r="AO2" s="1"/>
      <c r="AP2" s="1"/>
      <c r="BA2" t="str" cm="1">
        <f t="array" ref="BA2:BA45">_xlfn.FILTERXML("&lt;t&gt;&lt;s&gt;"&amp;_xlfn.TEXTJOIN("&lt;/s&gt;&lt;s&gt;",,AV2:AY40)&amp;"&lt;/s&gt;&lt;/t&gt;","//s")</f>
        <v>Standard A20E - Modified Bitumen - immediately after blending by SAMI Australia prior to shipping to Colas NZ</v>
      </c>
    </row>
    <row r="3" spans="1:53" ht="15" customHeight="1" x14ac:dyDescent="0.25">
      <c r="A3">
        <v>1.2</v>
      </c>
      <c r="B3" t="s">
        <v>89</v>
      </c>
      <c r="C3" s="1" t="s">
        <v>4</v>
      </c>
      <c r="D3" s="1" t="s">
        <v>90</v>
      </c>
      <c r="E3" s="1" t="s">
        <v>91</v>
      </c>
      <c r="F3" s="1" t="s">
        <v>4</v>
      </c>
      <c r="G3" t="s">
        <v>14</v>
      </c>
      <c r="H3" t="s">
        <v>19</v>
      </c>
      <c r="I3" t="s">
        <v>88</v>
      </c>
      <c r="J3" t="s">
        <v>4</v>
      </c>
      <c r="L3" t="str">
        <f t="shared" ref="L3:L37" si="0">A3&amp;" - "&amp;B3</f>
        <v>1.2 - Method of Work Plan</v>
      </c>
      <c r="M3" t="str">
        <f t="shared" ref="M3:M37" si="1">"Applicable Standard CHAR(AMP) Acceptance Criteria - "&amp;C3</f>
        <v>Applicable Standard CHAR(AMP) Acceptance Criteria - —</v>
      </c>
      <c r="N3" t="str">
        <f t="shared" ref="N3:N37" si="2">"Frequency - "&amp;D3</f>
        <v>Frequency - Pre site works</v>
      </c>
      <c r="O3" t="str">
        <f t="shared" ref="O3:O37" si="3">"Criteria Notes - "&amp;E3</f>
        <v>Criteria Notes - RQP Approved</v>
      </c>
      <c r="P3" t="str">
        <f t="shared" ref="P3:P37" si="4">"Site Lead - "&amp;F3</f>
        <v>Site Lead - —</v>
      </c>
      <c r="Q3" t="str">
        <f t="shared" ref="Q3:Q37" si="5">"CM - "&amp;G3</f>
        <v>CM - DR</v>
      </c>
      <c r="R3" t="str">
        <f t="shared" ref="R3:R37" si="6">"Client Rep - "&amp;H3</f>
        <v>Client Rep - H</v>
      </c>
      <c r="S3" t="str">
        <f t="shared" ref="S3:S37" si="7">"Records CHAR(AMP) Remarks - "&amp;I3</f>
        <v>Records CHAR(AMP) Remarks - Client approval signature</v>
      </c>
      <c r="T3" t="str">
        <f t="shared" ref="T3:T37" si="8">"Evidence - "&amp;J3</f>
        <v>Evidence - —</v>
      </c>
      <c r="V3" t="str">
        <v>Applicable Standard CHAR(AMP) Acceptance Criteria - —</v>
      </c>
      <c r="AK3" t="s">
        <v>160</v>
      </c>
      <c r="AL3" t="s">
        <v>161</v>
      </c>
      <c r="AM3" t="s">
        <v>162</v>
      </c>
      <c r="AN3" t="s">
        <v>163</v>
      </c>
      <c r="BA3" t="str">
        <v>Test - NZTA M1A Performance Grade Testing - PG64…..</v>
      </c>
    </row>
    <row r="4" spans="1:53" ht="15" customHeight="1" x14ac:dyDescent="0.25">
      <c r="A4">
        <v>1.3</v>
      </c>
      <c r="B4" s="1" t="s">
        <v>92</v>
      </c>
      <c r="C4" s="1" t="s">
        <v>93</v>
      </c>
      <c r="D4" s="1" t="s">
        <v>4</v>
      </c>
      <c r="E4" s="1" t="s">
        <v>94</v>
      </c>
      <c r="F4" s="1" t="s">
        <v>4</v>
      </c>
      <c r="G4" t="s">
        <v>14</v>
      </c>
      <c r="H4" t="s">
        <v>19</v>
      </c>
      <c r="I4" t="s">
        <v>95</v>
      </c>
      <c r="J4" t="s">
        <v>4</v>
      </c>
      <c r="L4" t="str">
        <f t="shared" si="0"/>
        <v>1.3 - Asphalt JMF confirmed</v>
      </c>
      <c r="M4" t="str">
        <f t="shared" si="1"/>
        <v>Applicable Standard CHAR(AMP) Acceptance Criteria - M10, Mix design report submitted to AT and is an approved JMF by AT while bitumen type will be different</v>
      </c>
      <c r="N4" t="str">
        <f t="shared" si="2"/>
        <v>Frequency - —</v>
      </c>
      <c r="O4" t="str">
        <f t="shared" si="3"/>
        <v>Criteria Notes - Design meets specification requirements</v>
      </c>
      <c r="P4" t="str">
        <f t="shared" si="4"/>
        <v>Site Lead - —</v>
      </c>
      <c r="Q4" t="str">
        <f t="shared" si="5"/>
        <v>CM - DR</v>
      </c>
      <c r="R4" t="str">
        <f t="shared" si="6"/>
        <v>Client Rep - H</v>
      </c>
      <c r="S4" t="str">
        <f t="shared" si="7"/>
        <v>Records CHAR(AMP) Remarks - For this project the mix design JMF is AT approved AC14 PG64V/E while a different bitumen is used being SAMI Green A20E but the same JMF for BC and PSD will be followed</v>
      </c>
      <c r="T4" t="str">
        <f t="shared" si="8"/>
        <v>Evidence - —</v>
      </c>
      <c r="V4" t="str">
        <v>Frequency - —</v>
      </c>
      <c r="AK4" t="s">
        <v>164</v>
      </c>
      <c r="AL4" t="s">
        <v>165</v>
      </c>
      <c r="AM4" t="s">
        <v>166</v>
      </c>
      <c r="AN4" t="s">
        <v>163</v>
      </c>
      <c r="BA4" t="str">
        <v>Notes - Completed PG64E compliant</v>
      </c>
    </row>
    <row r="5" spans="1:53" ht="15" customHeight="1" x14ac:dyDescent="0.25">
      <c r="A5" s="1">
        <v>1.4</v>
      </c>
      <c r="B5" t="s">
        <v>96</v>
      </c>
      <c r="C5" s="1" t="s">
        <v>4</v>
      </c>
      <c r="D5" s="1" t="s">
        <v>4</v>
      </c>
      <c r="E5" s="1" t="s">
        <v>97</v>
      </c>
      <c r="F5" s="1" t="s">
        <v>4</v>
      </c>
      <c r="G5" t="s">
        <v>14</v>
      </c>
      <c r="H5" t="s">
        <v>0</v>
      </c>
      <c r="I5" t="s">
        <v>98</v>
      </c>
      <c r="J5" t="s">
        <v>4</v>
      </c>
      <c r="L5" t="str">
        <f t="shared" si="0"/>
        <v>1.4 - Underground and surface utilities identified and accounted for in design</v>
      </c>
      <c r="M5" t="str">
        <f t="shared" si="1"/>
        <v>Applicable Standard CHAR(AMP) Acceptance Criteria - —</v>
      </c>
      <c r="N5" t="str">
        <f t="shared" si="2"/>
        <v>Frequency - —</v>
      </c>
      <c r="O5" t="str">
        <f t="shared" si="3"/>
        <v>Criteria Notes - Existing utility owners contacted and acknowledgement of proposed works. _x000D_
Service lid condition and levels confirmed suitable for proposed works.</v>
      </c>
      <c r="P5" t="str">
        <f t="shared" si="4"/>
        <v>Site Lead - —</v>
      </c>
      <c r="Q5" t="str">
        <f t="shared" si="5"/>
        <v>CM - DR</v>
      </c>
      <c r="R5" t="str">
        <f t="shared" si="6"/>
        <v>Client Rep - W</v>
      </c>
      <c r="S5" t="str">
        <f t="shared" si="7"/>
        <v>Records CHAR(AMP) Remarks - Client to confirm ok to mill 60mm on Ha Cresc and 200mm on repair areas at trench location and Manakau Quarry</v>
      </c>
      <c r="T5" t="str">
        <f t="shared" si="8"/>
        <v>Evidence - —</v>
      </c>
      <c r="V5" t="str">
        <v>Criteria Notes - Client approved treatment selection and variations including membrane seal design</v>
      </c>
      <c r="AK5" t="s">
        <v>167</v>
      </c>
      <c r="AL5" t="s">
        <v>168</v>
      </c>
      <c r="AM5" t="s">
        <v>169</v>
      </c>
      <c r="AN5" t="s">
        <v>163</v>
      </c>
      <c r="BA5" t="str">
        <v>Testing Provider - SAMI Australia</v>
      </c>
    </row>
    <row r="6" spans="1:53" ht="15" customHeight="1" x14ac:dyDescent="0.25">
      <c r="A6">
        <v>1.5</v>
      </c>
      <c r="B6" t="s">
        <v>99</v>
      </c>
      <c r="C6" s="1" t="s">
        <v>100</v>
      </c>
      <c r="D6" s="1" t="s">
        <v>90</v>
      </c>
      <c r="E6" t="s">
        <v>101</v>
      </c>
      <c r="F6" s="1" t="s">
        <v>4</v>
      </c>
      <c r="G6" t="s">
        <v>0</v>
      </c>
      <c r="H6" t="s">
        <v>0</v>
      </c>
      <c r="I6" t="s">
        <v>102</v>
      </c>
      <c r="J6" t="s">
        <v>103</v>
      </c>
      <c r="L6" t="str">
        <f t="shared" si="0"/>
        <v>1.5 - Asphalt thickness check</v>
      </c>
      <c r="M6" t="str">
        <f t="shared" si="1"/>
        <v>Applicable Standard CHAR(AMP) Acceptance Criteria - Design, finished subbase levels with tolerances and kerb height will result in minimum LCV asphalt thickness to be achieved?</v>
      </c>
      <c r="N6" t="str">
        <f t="shared" si="2"/>
        <v>Frequency - Pre site works</v>
      </c>
      <c r="O6" t="str">
        <f t="shared" si="3"/>
        <v>Criteria Notes - Agree with client minimum and average asphalt thickness to be achieved together with agreement on resulting asphalt volumes</v>
      </c>
      <c r="P6" t="str">
        <f t="shared" si="4"/>
        <v>Site Lead - —</v>
      </c>
      <c r="Q6" t="str">
        <f t="shared" si="5"/>
        <v>CM - W</v>
      </c>
      <c r="R6" t="str">
        <f t="shared" si="6"/>
        <v>Client Rep - W</v>
      </c>
      <c r="S6" t="str">
        <f t="shared" si="7"/>
        <v>Records CHAR(AMP) Remarks - Note that often the calculated and priced asphalt quantity is based on the specified thickness and area and this approach assumes the specified asphalt thickness is an average and due to subbase unevenness its expected the resulting asphalt thickness will be 5mm less in some areas and some cores less than the required minimum thickness in NZTA M10 thus upfront agreement in needed with client on targeted average asphalt thickness with allowable tolerances and resulting asphalt volume.</v>
      </c>
      <c r="T6" t="str">
        <f t="shared" si="8"/>
        <v>Evidence - Meeting notes</v>
      </c>
      <c r="V6" t="str">
        <v>Site Lead - —</v>
      </c>
      <c r="AK6" t="s">
        <v>160</v>
      </c>
      <c r="AL6" t="s">
        <v>170</v>
      </c>
      <c r="AM6" t="s">
        <v>169</v>
      </c>
      <c r="AN6" t="s">
        <v>171</v>
      </c>
      <c r="BA6" t="str">
        <v>Asphalt Production Mix - AC14 PG64V/E A20E</v>
      </c>
    </row>
    <row r="7" spans="1:53" ht="15" customHeight="1" x14ac:dyDescent="0.25">
      <c r="A7">
        <v>1.6</v>
      </c>
      <c r="B7" s="1" t="s">
        <v>104</v>
      </c>
      <c r="C7" s="1" t="s">
        <v>105</v>
      </c>
      <c r="D7" s="1" t="s">
        <v>4</v>
      </c>
      <c r="E7" t="s">
        <v>106</v>
      </c>
      <c r="F7" t="s">
        <v>4</v>
      </c>
      <c r="G7" s="1" t="s">
        <v>0</v>
      </c>
      <c r="H7" t="s">
        <v>0</v>
      </c>
      <c r="I7" t="s">
        <v>107</v>
      </c>
      <c r="J7" t="s">
        <v>108</v>
      </c>
      <c r="L7" t="str">
        <f t="shared" si="0"/>
        <v>1.6 - Pre-commencement/planning checklist completed</v>
      </c>
      <c r="M7" t="str">
        <f t="shared" si="1"/>
        <v>Applicable Standard CHAR(AMP) Acceptance Criteria - Neighbours and AT notified, TTM plan approved.  Construction and testing planned both timing and resources plant and personnel.</v>
      </c>
      <c r="N7" t="str">
        <f t="shared" si="2"/>
        <v>Frequency - —</v>
      </c>
      <c r="O7" t="str">
        <f t="shared" si="3"/>
        <v>Criteria Notes - This item is for planning the job to ensure everything is covered. And responsibilities allocated.</v>
      </c>
      <c r="P7" t="str">
        <f t="shared" si="4"/>
        <v>Site Lead - —</v>
      </c>
      <c r="Q7" t="str">
        <f t="shared" si="5"/>
        <v>CM - W</v>
      </c>
      <c r="R7" t="str">
        <f t="shared" si="6"/>
        <v>Client Rep - W</v>
      </c>
      <c r="S7" t="str">
        <f t="shared" si="7"/>
        <v>Records CHAR(AMP) Remarks - Pre-commencement Checklist and/or planning meeting notes</v>
      </c>
      <c r="T7" t="str">
        <f t="shared" si="8"/>
        <v>Evidence - Email meeting notes - checklist and signed</v>
      </c>
      <c r="V7" t="str">
        <v>CM - DR</v>
      </c>
      <c r="AK7" t="s">
        <v>160</v>
      </c>
      <c r="AL7" t="s">
        <v>172</v>
      </c>
      <c r="AM7" t="s">
        <v>169</v>
      </c>
      <c r="AN7" t="s">
        <v>173</v>
      </c>
      <c r="BA7" t="str">
        <v>Test - NZTA M10 Testing Production Mix Lab Airvoids, TMSG and Bitumen Content and Gradings</v>
      </c>
    </row>
    <row r="8" spans="1:53" ht="15" customHeight="1" x14ac:dyDescent="0.25">
      <c r="A8">
        <v>2.1</v>
      </c>
      <c r="B8" t="s">
        <v>1</v>
      </c>
      <c r="C8" s="1" t="s">
        <v>2</v>
      </c>
      <c r="D8" t="s">
        <v>3</v>
      </c>
      <c r="E8" s="1" t="s">
        <v>4</v>
      </c>
      <c r="F8" s="1" t="s">
        <v>0</v>
      </c>
      <c r="G8" t="s">
        <v>4</v>
      </c>
      <c r="H8" t="s">
        <v>4</v>
      </c>
      <c r="I8" t="s">
        <v>4</v>
      </c>
      <c r="J8" t="s">
        <v>5</v>
      </c>
      <c r="L8" t="str">
        <f t="shared" si="0"/>
        <v>2.1 - Milling Plans</v>
      </c>
      <c r="M8" t="str">
        <f t="shared" si="1"/>
        <v>Applicable Standard CHAR(AMP) Acceptance Criteria - Agreed by client and fits with traffic management plan</v>
      </c>
      <c r="N8" t="str">
        <f t="shared" si="2"/>
        <v>Frequency - Every Day/Review as necessary</v>
      </c>
      <c r="O8" t="str">
        <f t="shared" si="3"/>
        <v>Criteria Notes - —</v>
      </c>
      <c r="P8" t="str">
        <f t="shared" si="4"/>
        <v>Site Lead - W</v>
      </c>
      <c r="Q8" t="str">
        <f t="shared" si="5"/>
        <v>CM - —</v>
      </c>
      <c r="R8" t="str">
        <f t="shared" si="6"/>
        <v>Client Rep - —</v>
      </c>
      <c r="S8" t="str">
        <f t="shared" si="7"/>
        <v>Records CHAR(AMP) Remarks - —</v>
      </c>
      <c r="T8" t="str">
        <f t="shared" si="8"/>
        <v>Evidence - Photo of milling plan each day</v>
      </c>
      <c r="V8" t="str">
        <v>Client Rep - H</v>
      </c>
      <c r="AK8" t="s">
        <v>160</v>
      </c>
      <c r="AL8" t="s">
        <v>174</v>
      </c>
      <c r="AM8" t="s">
        <v>169</v>
      </c>
      <c r="AN8" t="s">
        <v>173</v>
      </c>
      <c r="BA8" t="str">
        <v>Notes - Will be completed during production</v>
      </c>
    </row>
    <row r="9" spans="1:53" ht="15" customHeight="1" x14ac:dyDescent="0.25">
      <c r="A9">
        <v>2.2000000000000002</v>
      </c>
      <c r="B9" t="s">
        <v>6</v>
      </c>
      <c r="C9" s="1" t="s">
        <v>7</v>
      </c>
      <c r="D9" s="1" t="s">
        <v>8</v>
      </c>
      <c r="E9" s="1" t="s">
        <v>9</v>
      </c>
      <c r="F9" s="1" t="s">
        <v>0</v>
      </c>
      <c r="G9" t="s">
        <v>4</v>
      </c>
      <c r="H9" t="s">
        <v>4</v>
      </c>
      <c r="I9" t="s">
        <v>109</v>
      </c>
      <c r="J9" t="s">
        <v>10</v>
      </c>
      <c r="L9" t="str">
        <f t="shared" si="0"/>
        <v>2.2 - Milled Surface Level</v>
      </c>
      <c r="M9" t="str">
        <f t="shared" si="1"/>
        <v>Applicable Standard CHAR(AMP) Acceptance Criteria - Spot checks with tape measure to achieve asphalt thickness requirements - only mill existing asphalt for 55mm</v>
      </c>
      <c r="N9" t="str">
        <f t="shared" si="2"/>
        <v>Frequency - As necessary</v>
      </c>
      <c r="O9" t="str">
        <f t="shared" si="3"/>
        <v>Criteria Notes - Milling controlled on site - evidence when checking available space for asphalt prior to membrane seal</v>
      </c>
      <c r="P9" t="str">
        <f t="shared" si="4"/>
        <v>Site Lead - W</v>
      </c>
      <c r="Q9" t="str">
        <f t="shared" si="5"/>
        <v>CM - —</v>
      </c>
      <c r="R9" t="str">
        <f t="shared" si="6"/>
        <v>Client Rep - —</v>
      </c>
      <c r="S9" t="str">
        <f t="shared" si="7"/>
        <v>Records CHAR(AMP) Remarks - Milled depth to remove existing asphalt up to 55mm if less than 55mm road level raised with new asphalt to achieve 55mm</v>
      </c>
      <c r="T9" t="str">
        <f t="shared" si="8"/>
        <v>Evidence - String across and photo and a check find spots that need to be corrected</v>
      </c>
      <c r="V9" t="str">
        <v>Records CHAR(AMP) Remarks - Client approval signature</v>
      </c>
      <c r="AK9" t="s">
        <v>160</v>
      </c>
      <c r="AL9" t="s">
        <v>175</v>
      </c>
      <c r="AM9" t="s">
        <v>169</v>
      </c>
      <c r="AN9" t="s">
        <v>171</v>
      </c>
      <c r="BA9" t="str">
        <v>Testing Provider - COLAS NZ</v>
      </c>
    </row>
    <row r="10" spans="1:53" ht="15" customHeight="1" x14ac:dyDescent="0.25">
      <c r="A10">
        <v>2.2999999999999998</v>
      </c>
      <c r="B10" t="s">
        <v>11</v>
      </c>
      <c r="C10" s="1" t="s">
        <v>12</v>
      </c>
      <c r="D10" s="1" t="s">
        <v>4</v>
      </c>
      <c r="E10" s="1" t="s">
        <v>13</v>
      </c>
      <c r="F10" s="1" t="s">
        <v>4</v>
      </c>
      <c r="G10" t="s">
        <v>14</v>
      </c>
      <c r="H10" t="s">
        <v>0</v>
      </c>
      <c r="I10" t="s">
        <v>110</v>
      </c>
      <c r="J10" t="s">
        <v>4</v>
      </c>
      <c r="L10" t="str">
        <f t="shared" si="0"/>
        <v>2.3 - Deflection Testing</v>
      </c>
      <c r="M10" t="str">
        <f t="shared" si="1"/>
        <v>Applicable Standard CHAR(AMP) Acceptance Criteria - Not needed FWD testing has already been completed</v>
      </c>
      <c r="N10" t="str">
        <f t="shared" si="2"/>
        <v>Frequency - —</v>
      </c>
      <c r="O10" t="str">
        <f t="shared" si="3"/>
        <v>Criteria Notes - FWD testing completed</v>
      </c>
      <c r="P10" t="str">
        <f t="shared" si="4"/>
        <v>Site Lead - —</v>
      </c>
      <c r="Q10" t="str">
        <f t="shared" si="5"/>
        <v>CM - DR</v>
      </c>
      <c r="R10" t="str">
        <f t="shared" si="6"/>
        <v>Client Rep - W</v>
      </c>
      <c r="S10" t="str">
        <f t="shared" si="7"/>
        <v>Records CHAR(AMP) Remarks - Height checked to ensure space for required membrane seal and asphalt</v>
      </c>
      <c r="T10" t="str">
        <f t="shared" si="8"/>
        <v>Evidence - —</v>
      </c>
      <c r="V10" t="str">
        <v>Evidence - —</v>
      </c>
      <c r="AK10" t="s">
        <v>160</v>
      </c>
      <c r="AL10" t="s">
        <v>176</v>
      </c>
      <c r="AM10" t="s">
        <v>169</v>
      </c>
      <c r="AN10" t="s">
        <v>171</v>
      </c>
      <c r="BA10" t="str">
        <v>Site Testing - Field Airvoids Measured by NDM</v>
      </c>
    </row>
    <row r="11" spans="1:53" ht="15" customHeight="1" x14ac:dyDescent="0.25">
      <c r="A11">
        <v>3.1</v>
      </c>
      <c r="B11" t="s">
        <v>15</v>
      </c>
      <c r="C11" s="1" t="s">
        <v>16</v>
      </c>
      <c r="D11" s="1" t="s">
        <v>17</v>
      </c>
      <c r="E11" s="1" t="s">
        <v>18</v>
      </c>
      <c r="F11" s="1" t="s">
        <v>0</v>
      </c>
      <c r="G11" t="s">
        <v>19</v>
      </c>
      <c r="H11" t="s">
        <v>0</v>
      </c>
      <c r="J11" t="s">
        <v>20</v>
      </c>
      <c r="L11" t="str">
        <f t="shared" si="0"/>
        <v>3.1 - Weather</v>
      </c>
      <c r="M11" t="str">
        <f t="shared" si="1"/>
        <v>Applicable Standard CHAR(AMP) Acceptance Criteria - The prior to and the day of sealing</v>
      </c>
      <c r="N11" t="str">
        <f t="shared" si="2"/>
        <v>Frequency - Contractor visual on site and weather forecasts</v>
      </c>
      <c r="O11" t="str">
        <f t="shared" si="3"/>
        <v>Criteria Notes - Confirm the base temperature is greater than 4 degree Celsius</v>
      </c>
      <c r="P11" t="str">
        <f t="shared" si="4"/>
        <v>Site Lead - W</v>
      </c>
      <c r="Q11" t="str">
        <f t="shared" si="5"/>
        <v>CM - H</v>
      </c>
      <c r="R11" t="str">
        <f t="shared" si="6"/>
        <v>Client Rep - W</v>
      </c>
      <c r="S11" t="str">
        <f t="shared" si="7"/>
        <v xml:space="preserve">Records CHAR(AMP) Remarks - </v>
      </c>
      <c r="T11" t="str">
        <f t="shared" si="8"/>
        <v>Evidence - Screen shot of weather from phone - also action ok to proceed?</v>
      </c>
      <c r="V11" t="str">
        <v>1.2 - Method of Work Plan</v>
      </c>
      <c r="AK11" t="s">
        <v>177</v>
      </c>
      <c r="AL11" t="s">
        <v>178</v>
      </c>
      <c r="AM11" t="s">
        <v>179</v>
      </c>
      <c r="AN11" t="s">
        <v>180</v>
      </c>
      <c r="BA11" t="str">
        <v>Test - Nuclear Density Meter used onsite to measure airvoids during construction</v>
      </c>
    </row>
    <row r="12" spans="1:53" ht="15" customHeight="1" x14ac:dyDescent="0.25">
      <c r="A12">
        <v>3.2</v>
      </c>
      <c r="B12" t="s">
        <v>21</v>
      </c>
      <c r="C12" s="1" t="s">
        <v>22</v>
      </c>
      <c r="D12" t="s">
        <v>23</v>
      </c>
      <c r="E12" t="s">
        <v>24</v>
      </c>
      <c r="F12" t="s">
        <v>19</v>
      </c>
      <c r="G12" t="s">
        <v>4</v>
      </c>
      <c r="H12" t="s">
        <v>4</v>
      </c>
      <c r="I12" t="s">
        <v>4</v>
      </c>
      <c r="J12" t="s">
        <v>25</v>
      </c>
      <c r="L12" t="str">
        <f t="shared" si="0"/>
        <v>3.2 - Surface suitable for sealing</v>
      </c>
      <c r="M12" t="str">
        <f t="shared" si="1"/>
        <v>Applicable Standard CHAR(AMP) Acceptance Criteria - 100% of area is tightly knitted</v>
      </c>
      <c r="N12" t="str">
        <f t="shared" si="2"/>
        <v>Frequency - Areas compacted and free from loose surface</v>
      </c>
      <c r="O12" t="str">
        <f t="shared" si="3"/>
        <v>Criteria Notes - Surface should present a tight surface suitable for sealing</v>
      </c>
      <c r="P12" t="str">
        <f t="shared" si="4"/>
        <v>Site Lead - H</v>
      </c>
      <c r="Q12" t="str">
        <f t="shared" si="5"/>
        <v>CM - —</v>
      </c>
      <c r="R12" t="str">
        <f t="shared" si="6"/>
        <v>Client Rep - —</v>
      </c>
      <c r="S12" t="str">
        <f t="shared" si="7"/>
        <v>Records CHAR(AMP) Remarks - —</v>
      </c>
      <c r="T12" t="str">
        <f t="shared" si="8"/>
        <v>Evidence - Every 20meters Suk and Greg - photos before sealing and after / before asphalt and again after asphalt</v>
      </c>
      <c r="V12" t="str">
        <v>Applicable Standard CHAR(AMP) Acceptance Criteria - —</v>
      </c>
      <c r="AK12" t="s">
        <v>181</v>
      </c>
      <c r="AL12" t="s">
        <v>178</v>
      </c>
      <c r="AM12" t="s">
        <v>169</v>
      </c>
      <c r="AN12" t="s">
        <v>180</v>
      </c>
      <c r="BA12" t="str">
        <v>Notes - During paving</v>
      </c>
    </row>
    <row r="13" spans="1:53" ht="15" customHeight="1" x14ac:dyDescent="0.25">
      <c r="A13">
        <v>3.3</v>
      </c>
      <c r="B13" t="s">
        <v>26</v>
      </c>
      <c r="C13" t="s">
        <v>27</v>
      </c>
      <c r="D13" t="s">
        <v>28</v>
      </c>
      <c r="E13" t="s">
        <v>29</v>
      </c>
      <c r="F13" s="1" t="s">
        <v>19</v>
      </c>
      <c r="G13" t="s">
        <v>4</v>
      </c>
      <c r="H13" t="s">
        <v>4</v>
      </c>
      <c r="I13" t="s">
        <v>4</v>
      </c>
      <c r="J13" t="s">
        <v>25</v>
      </c>
      <c r="L13" t="str">
        <f t="shared" si="0"/>
        <v>3.3 - Visual inspection of surface to be sealed</v>
      </c>
      <c r="M13" t="str">
        <f t="shared" si="1"/>
        <v>Applicable Standard CHAR(AMP) Acceptance Criteria - Tight surface suitable for sealing</v>
      </c>
      <c r="N13" t="str">
        <f t="shared" si="2"/>
        <v>Frequency - Prior to sealing</v>
      </c>
      <c r="O13" t="str">
        <f t="shared" si="3"/>
        <v>Criteria Notes - Photos and fix areas observed that need fixing to comply</v>
      </c>
      <c r="P13" t="str">
        <f t="shared" si="4"/>
        <v>Site Lead - H</v>
      </c>
      <c r="Q13" t="str">
        <f t="shared" si="5"/>
        <v>CM - —</v>
      </c>
      <c r="R13" t="str">
        <f t="shared" si="6"/>
        <v>Client Rep - —</v>
      </c>
      <c r="S13" t="str">
        <f t="shared" si="7"/>
        <v>Records CHAR(AMP) Remarks - —</v>
      </c>
      <c r="T13" t="str">
        <f t="shared" si="8"/>
        <v>Evidence - Every 20meters Suk and Greg - photos before sealing and after / before asphalt and again after asphalt</v>
      </c>
      <c r="V13" t="str">
        <v>Frequency - Pre site works</v>
      </c>
      <c r="BA13" t="str">
        <v>Testing Provider - COLAS NZ</v>
      </c>
    </row>
    <row r="14" spans="1:53" ht="15" customHeight="1" x14ac:dyDescent="0.25">
      <c r="A14">
        <v>4.0999999999999996</v>
      </c>
      <c r="B14" t="s">
        <v>30</v>
      </c>
      <c r="C14" t="s">
        <v>31</v>
      </c>
      <c r="D14" t="s">
        <v>32</v>
      </c>
      <c r="E14" t="s">
        <v>33</v>
      </c>
      <c r="F14" t="s">
        <v>19</v>
      </c>
      <c r="G14" t="s">
        <v>4</v>
      </c>
      <c r="H14" t="s">
        <v>4</v>
      </c>
      <c r="I14" t="s">
        <v>4</v>
      </c>
      <c r="J14" t="s">
        <v>34</v>
      </c>
      <c r="L14" t="str">
        <f t="shared" si="0"/>
        <v>4.1 - Surface inspection</v>
      </c>
      <c r="M14" t="str">
        <f t="shared" si="1"/>
        <v xml:space="preserve">Applicable Standard CHAR(AMP) Acceptance Criteria - surface to be free of loose material prior to application of the membrane seal </v>
      </c>
      <c r="N14" t="str">
        <f t="shared" si="2"/>
        <v xml:space="preserve">Frequency - Site Diary  </v>
      </c>
      <c r="O14" t="str">
        <f t="shared" si="3"/>
        <v>Criteria Notes - Note covered in 3.3 above but this is an additional check on the day of sealing to ensure not damaged</v>
      </c>
      <c r="P14" t="str">
        <f t="shared" si="4"/>
        <v>Site Lead - H</v>
      </c>
      <c r="Q14" t="str">
        <f t="shared" si="5"/>
        <v>CM - —</v>
      </c>
      <c r="R14" t="str">
        <f t="shared" si="6"/>
        <v>Client Rep - —</v>
      </c>
      <c r="S14" t="str">
        <f t="shared" si="7"/>
        <v>Records CHAR(AMP) Remarks - —</v>
      </c>
      <c r="T14" t="str">
        <f t="shared" si="8"/>
        <v>Evidence - Signed ITP and/or photos</v>
      </c>
      <c r="V14" t="str">
        <v>Criteria Notes - RQP Approved</v>
      </c>
      <c r="AK14" t="s">
        <v>182</v>
      </c>
      <c r="AL14" t="s">
        <v>157</v>
      </c>
      <c r="AM14" t="s">
        <v>158</v>
      </c>
      <c r="AN14" t="s">
        <v>159</v>
      </c>
      <c r="AV14" t="str">
        <f t="shared" ref="AV14:AV24" si="9">AK14</f>
        <v>Standard A20E - Modified Bitumen - immediately after blending by SAMI Australia prior to shipping to Colas NZ</v>
      </c>
      <c r="AW14" t="str">
        <f t="shared" ref="AW14:AW24" si="10">"Test - "&amp;AL14</f>
        <v>Test - NZTA M1A Performance Grade Testing - PG64…..</v>
      </c>
      <c r="AX14" t="str">
        <f t="shared" ref="AX14:AX24" si="11">"Notes - "&amp;AM14</f>
        <v>Notes - Completed PG64E compliant</v>
      </c>
      <c r="AY14" t="str">
        <f t="shared" ref="AY14:AY24" si="12">"Testing Provider - "&amp;AN14</f>
        <v>Testing Provider - SAMI Australia</v>
      </c>
      <c r="BA14" t="str">
        <v>Site Testing - Core Airvoids</v>
      </c>
    </row>
    <row r="15" spans="1:53" ht="15" customHeight="1" x14ac:dyDescent="0.25">
      <c r="A15">
        <v>4.2</v>
      </c>
      <c r="B15" t="s">
        <v>35</v>
      </c>
      <c r="C15" t="s">
        <v>36</v>
      </c>
      <c r="D15" s="1" t="s">
        <v>37</v>
      </c>
      <c r="E15" t="s">
        <v>4</v>
      </c>
      <c r="F15" t="s">
        <v>0</v>
      </c>
      <c r="G15" s="1" t="s">
        <v>4</v>
      </c>
      <c r="H15" t="s">
        <v>4</v>
      </c>
      <c r="I15" t="s">
        <v>4</v>
      </c>
      <c r="J15" t="s">
        <v>38</v>
      </c>
      <c r="L15" t="str">
        <f t="shared" si="0"/>
        <v>4.2 - Residual Bitumen Application Rate</v>
      </c>
      <c r="M15" t="str">
        <f t="shared" si="1"/>
        <v>Applicable Standard CHAR(AMP) Acceptance Criteria - 1.0l/m2 Residual Bitumen and Grade 6 or 1.4 l/m2 bitumen Grade 4 Chip</v>
      </c>
      <c r="N15" t="str">
        <f t="shared" si="2"/>
        <v>Frequency - Spray Sheet</v>
      </c>
      <c r="O15" t="str">
        <f t="shared" si="3"/>
        <v>Criteria Notes - —</v>
      </c>
      <c r="P15" t="str">
        <f t="shared" si="4"/>
        <v>Site Lead - W</v>
      </c>
      <c r="Q15" t="str">
        <f t="shared" si="5"/>
        <v>CM - —</v>
      </c>
      <c r="R15" t="str">
        <f t="shared" si="6"/>
        <v>Client Rep - —</v>
      </c>
      <c r="S15" t="str">
        <f t="shared" si="7"/>
        <v>Records CHAR(AMP) Remarks - —</v>
      </c>
      <c r="T15" t="str">
        <f t="shared" si="8"/>
        <v>Evidence - Photo from spray truck, bitumen usage, spray sheet</v>
      </c>
      <c r="V15" t="str">
        <v>Site Lead - —</v>
      </c>
      <c r="AK15" t="s">
        <v>183</v>
      </c>
      <c r="AL15" t="s">
        <v>161</v>
      </c>
      <c r="AM15" t="s">
        <v>162</v>
      </c>
      <c r="AN15" t="s">
        <v>163</v>
      </c>
      <c r="AV15" t="str">
        <f t="shared" si="9"/>
        <v>Asphalt Production Mix - AC14 PG64V/E A20E</v>
      </c>
      <c r="AW15" t="str">
        <f t="shared" si="10"/>
        <v>Test - NZTA M10 Testing Production Mix Lab Airvoids, TMSG and Bitumen Content and Gradings</v>
      </c>
      <c r="AX15" t="str">
        <f t="shared" si="11"/>
        <v>Notes - Will be completed during production</v>
      </c>
      <c r="AY15" t="str">
        <f t="shared" si="12"/>
        <v>Testing Provider - COLAS NZ</v>
      </c>
      <c r="BA15" t="str">
        <v>Test - NZTA M10 Core Airvoids - 8 on Mat and 3 on Joint</v>
      </c>
    </row>
    <row r="16" spans="1:53" ht="15" customHeight="1" x14ac:dyDescent="0.25">
      <c r="A16">
        <v>4.3</v>
      </c>
      <c r="B16" t="s">
        <v>39</v>
      </c>
      <c r="C16" t="s">
        <v>40</v>
      </c>
      <c r="D16" s="1" t="s">
        <v>41</v>
      </c>
      <c r="E16" t="s">
        <v>4</v>
      </c>
      <c r="F16" t="s">
        <v>0</v>
      </c>
      <c r="G16" t="s">
        <v>4</v>
      </c>
      <c r="H16" t="s">
        <v>4</v>
      </c>
      <c r="I16" t="s">
        <v>4</v>
      </c>
      <c r="J16" t="s">
        <v>42</v>
      </c>
      <c r="L16" t="str">
        <f t="shared" si="0"/>
        <v>4.3 - Chip Application Rate</v>
      </c>
      <c r="M16" t="str">
        <f t="shared" si="1"/>
        <v>Applicable Standard CHAR(AMP) Acceptance Criteria - Visually ok no excess chip</v>
      </c>
      <c r="N16" t="str">
        <f t="shared" si="2"/>
        <v>Frequency - Site diary/ Photos</v>
      </c>
      <c r="O16" t="str">
        <f t="shared" si="3"/>
        <v>Criteria Notes - —</v>
      </c>
      <c r="P16" t="str">
        <f t="shared" si="4"/>
        <v>Site Lead - W</v>
      </c>
      <c r="Q16" t="str">
        <f t="shared" si="5"/>
        <v>CM - —</v>
      </c>
      <c r="R16" t="str">
        <f t="shared" si="6"/>
        <v>Client Rep - —</v>
      </c>
      <c r="S16" t="str">
        <f t="shared" si="7"/>
        <v>Records CHAR(AMP) Remarks - —</v>
      </c>
      <c r="T16" t="str">
        <f t="shared" si="8"/>
        <v>Evidence - Tonnage used versus area, dockets and rate calculated written in a spreadsheet</v>
      </c>
      <c r="V16" t="str">
        <v>CM - DR</v>
      </c>
      <c r="AK16" t="s">
        <v>164</v>
      </c>
      <c r="AL16" t="s">
        <v>165</v>
      </c>
      <c r="AM16" t="s">
        <v>166</v>
      </c>
      <c r="AN16" t="s">
        <v>163</v>
      </c>
      <c r="AV16" t="str">
        <f t="shared" si="9"/>
        <v>Site Testing - Field Airvoids Measured by NDM</v>
      </c>
      <c r="AW16" t="str">
        <f t="shared" si="10"/>
        <v>Test - Nuclear Density Meter used onsite to measure airvoids during construction</v>
      </c>
      <c r="AX16" t="str">
        <f t="shared" si="11"/>
        <v>Notes - During paving</v>
      </c>
      <c r="AY16" t="str">
        <f t="shared" si="12"/>
        <v>Testing Provider - COLAS NZ</v>
      </c>
      <c r="BA16" t="str">
        <v>Notes - After construction</v>
      </c>
    </row>
    <row r="17" spans="1:53" ht="15" customHeight="1" x14ac:dyDescent="0.25">
      <c r="A17">
        <v>5.0999999999999996</v>
      </c>
      <c r="B17" t="s">
        <v>111</v>
      </c>
      <c r="C17" s="1" t="s">
        <v>112</v>
      </c>
      <c r="D17" t="s">
        <v>113</v>
      </c>
      <c r="E17" t="s">
        <v>114</v>
      </c>
      <c r="F17" t="s">
        <v>0</v>
      </c>
      <c r="G17" t="s">
        <v>4</v>
      </c>
      <c r="H17" t="s">
        <v>4</v>
      </c>
      <c r="I17" t="s">
        <v>4</v>
      </c>
      <c r="J17" t="s">
        <v>115</v>
      </c>
      <c r="L17" t="str">
        <f t="shared" si="0"/>
        <v>5.1 - Sample Bitumen for PG 64 V/E testing</v>
      </c>
      <c r="M17" t="str">
        <f t="shared" si="1"/>
        <v>Applicable Standard CHAR(AMP) Acceptance Criteria - NZTA M1A - PG64V</v>
      </c>
      <c r="N17" t="str">
        <f t="shared" si="2"/>
        <v>Frequency - Once per project per bitumen type (SAMI Green A20E and A20E)</v>
      </c>
      <c r="O17" t="str">
        <f t="shared" si="3"/>
        <v>Criteria Notes - This item is to sample SAMI Green A20E bitumen to conduct PG64V NZTA M1A testing to prove compliance after shipping and reheating.  Note that original bitumen certificates sent when approving the JMF in item 1.0</v>
      </c>
      <c r="P17" t="str">
        <f t="shared" si="4"/>
        <v>Site Lead - W</v>
      </c>
      <c r="Q17" t="str">
        <f t="shared" si="5"/>
        <v>CM - —</v>
      </c>
      <c r="R17" t="str">
        <f t="shared" si="6"/>
        <v>Client Rep - —</v>
      </c>
      <c r="S17" t="str">
        <f t="shared" si="7"/>
        <v>Records CHAR(AMP) Remarks - —</v>
      </c>
      <c r="T17" t="str">
        <f t="shared" si="8"/>
        <v>Evidence - Sampling record signed</v>
      </c>
      <c r="V17" t="str">
        <v>Client Rep - H</v>
      </c>
      <c r="AK17" t="s">
        <v>167</v>
      </c>
      <c r="AL17" t="s">
        <v>168</v>
      </c>
      <c r="AM17" t="s">
        <v>169</v>
      </c>
      <c r="AN17" t="s">
        <v>163</v>
      </c>
      <c r="AV17" t="str">
        <f t="shared" si="9"/>
        <v>Site Testing - Core Airvoids</v>
      </c>
      <c r="AW17" t="str">
        <f t="shared" si="10"/>
        <v>Test - NZTA M10 Core Airvoids - 8 on Mat and 3 on Joint</v>
      </c>
      <c r="AX17" t="str">
        <f t="shared" si="11"/>
        <v>Notes - After construction</v>
      </c>
      <c r="AY17" t="str">
        <f t="shared" si="12"/>
        <v>Testing Provider - COLAS NZ</v>
      </c>
      <c r="BA17" t="str">
        <v>Testing Provider - COLAS NZ</v>
      </c>
    </row>
    <row r="18" spans="1:53" ht="15" customHeight="1" x14ac:dyDescent="0.25">
      <c r="A18">
        <v>6.1</v>
      </c>
      <c r="B18" t="s">
        <v>116</v>
      </c>
      <c r="C18" s="1" t="s">
        <v>117</v>
      </c>
      <c r="D18" t="s">
        <v>118</v>
      </c>
      <c r="E18" s="1" t="s">
        <v>119</v>
      </c>
      <c r="F18" t="s">
        <v>4</v>
      </c>
      <c r="G18" t="s">
        <v>14</v>
      </c>
      <c r="H18" t="s">
        <v>0</v>
      </c>
      <c r="I18" t="s">
        <v>120</v>
      </c>
      <c r="J18" t="s">
        <v>4</v>
      </c>
      <c r="L18" t="str">
        <f t="shared" si="0"/>
        <v>6.1 - Binder content</v>
      </c>
      <c r="M18" t="str">
        <f t="shared" si="1"/>
        <v>Applicable Standard CHAR(AMP) Acceptance Criteria - IANZ accredited test cert</v>
      </c>
      <c r="N18" t="str">
        <f t="shared" si="2"/>
        <v>Frequency - 1 per 200t at asphalt plant</v>
      </c>
      <c r="O18" t="str">
        <f t="shared" si="3"/>
        <v>Criteria Notes - NZTA M10:_x000D_
Individual Test Result: ± 0.5_x000D_
Mean of Three Test Results: ± 0.3</v>
      </c>
      <c r="P18" t="str">
        <f t="shared" si="4"/>
        <v>Site Lead - —</v>
      </c>
      <c r="Q18" t="str">
        <f t="shared" si="5"/>
        <v>CM - DR</v>
      </c>
      <c r="R18" t="str">
        <f t="shared" si="6"/>
        <v>Client Rep - W</v>
      </c>
      <c r="S18" t="str">
        <f t="shared" si="7"/>
        <v>Records CHAR(AMP) Remarks - Sample from plant</v>
      </c>
      <c r="T18" t="str">
        <f t="shared" si="8"/>
        <v>Evidence - —</v>
      </c>
      <c r="V18" t="str">
        <v>Records CHAR(AMP) Remarks - Client approval signature</v>
      </c>
      <c r="AK18" t="s">
        <v>183</v>
      </c>
      <c r="AL18" t="s">
        <v>170</v>
      </c>
      <c r="AM18" t="s">
        <v>184</v>
      </c>
      <c r="AN18" t="s">
        <v>171</v>
      </c>
      <c r="AV18" t="str">
        <f t="shared" si="9"/>
        <v>Asphalt Production Mix - AC14 PG64V/E A20E</v>
      </c>
      <c r="AW18" t="str">
        <f t="shared" si="10"/>
        <v>Test - Performance Testing - Wheel Track Rutting as per NZTA M10</v>
      </c>
      <c r="AX18" t="str">
        <f t="shared" si="11"/>
        <v>Notes - Already completed from mix sampled on another site</v>
      </c>
      <c r="AY18" t="str">
        <f t="shared" si="12"/>
        <v>Testing Provider - Road Science</v>
      </c>
      <c r="BA18" t="str">
        <v>Asphalt Production Mix - AC14 PG64V/E A20E</v>
      </c>
    </row>
    <row r="19" spans="1:53" ht="15" customHeight="1" x14ac:dyDescent="0.25">
      <c r="A19">
        <v>6.2</v>
      </c>
      <c r="B19" t="s">
        <v>121</v>
      </c>
      <c r="C19" t="s">
        <v>117</v>
      </c>
      <c r="D19" t="s">
        <v>118</v>
      </c>
      <c r="E19" s="1" t="s">
        <v>122</v>
      </c>
      <c r="F19" t="s">
        <v>4</v>
      </c>
      <c r="G19" t="s">
        <v>14</v>
      </c>
      <c r="H19" t="s">
        <v>0</v>
      </c>
      <c r="I19" t="s">
        <v>120</v>
      </c>
      <c r="J19" t="s">
        <v>4</v>
      </c>
      <c r="L19" t="str">
        <f t="shared" si="0"/>
        <v>6.2 - Particle Size Distribution</v>
      </c>
      <c r="M19" t="str">
        <f t="shared" si="1"/>
        <v>Applicable Standard CHAR(AMP) Acceptance Criteria - IANZ accredited test cert</v>
      </c>
      <c r="N19" t="str">
        <f t="shared" si="2"/>
        <v>Frequency - 1 per 200t at asphalt plant</v>
      </c>
      <c r="O19" t="str">
        <f t="shared" si="3"/>
        <v>Criteria Notes - NZTA M10:_x000D_
Refer to Table 5.3</v>
      </c>
      <c r="P19" t="str">
        <f t="shared" si="4"/>
        <v>Site Lead - —</v>
      </c>
      <c r="Q19" t="str">
        <f t="shared" si="5"/>
        <v>CM - DR</v>
      </c>
      <c r="R19" t="str">
        <f t="shared" si="6"/>
        <v>Client Rep - W</v>
      </c>
      <c r="S19" t="str">
        <f t="shared" si="7"/>
        <v>Records CHAR(AMP) Remarks - Sample from plant</v>
      </c>
      <c r="T19" t="str">
        <f t="shared" si="8"/>
        <v>Evidence - —</v>
      </c>
      <c r="V19" t="str">
        <v>Evidence - —</v>
      </c>
      <c r="AK19" t="s">
        <v>183</v>
      </c>
      <c r="AL19" t="s">
        <v>172</v>
      </c>
      <c r="AM19" t="s">
        <v>184</v>
      </c>
      <c r="AN19" t="s">
        <v>173</v>
      </c>
      <c r="AV19" t="str">
        <f t="shared" si="9"/>
        <v>Asphalt Production Mix - AC14 PG64V/E A20E</v>
      </c>
      <c r="AW19" t="str">
        <f t="shared" si="10"/>
        <v>Test - Performance Testing - Resilient Modulus Test as per NZTA M10</v>
      </c>
      <c r="AX19" t="str">
        <f t="shared" si="11"/>
        <v>Notes - Already completed from mix sampled on another site</v>
      </c>
      <c r="AY19" t="str">
        <f t="shared" si="12"/>
        <v>Testing Provider - WSP</v>
      </c>
      <c r="BA19" t="str">
        <v>Test - Performance Testing - Wheel Track Rutting as per NZTA M10</v>
      </c>
    </row>
    <row r="20" spans="1:53" ht="15" customHeight="1" x14ac:dyDescent="0.25">
      <c r="A20">
        <v>6.3</v>
      </c>
      <c r="B20" t="s">
        <v>123</v>
      </c>
      <c r="C20" s="1" t="s">
        <v>117</v>
      </c>
      <c r="D20" t="s">
        <v>124</v>
      </c>
      <c r="E20" t="s">
        <v>125</v>
      </c>
      <c r="F20" t="s">
        <v>4</v>
      </c>
      <c r="G20" t="s">
        <v>14</v>
      </c>
      <c r="H20" t="s">
        <v>0</v>
      </c>
      <c r="I20" t="s">
        <v>120</v>
      </c>
      <c r="J20" t="s">
        <v>4</v>
      </c>
      <c r="L20" t="str">
        <f t="shared" si="0"/>
        <v>6.3 - Max. Specific Gravity (MSG) of mix</v>
      </c>
      <c r="M20" t="str">
        <f t="shared" si="1"/>
        <v>Applicable Standard CHAR(AMP) Acceptance Criteria - IANZ accredited test cert</v>
      </c>
      <c r="N20" t="str">
        <f t="shared" si="2"/>
        <v>Frequency - 1 per day or per 600t at asphalt plant</v>
      </c>
      <c r="O20" t="str">
        <f t="shared" si="3"/>
        <v>Criteria Notes - Report</v>
      </c>
      <c r="P20" t="str">
        <f t="shared" si="4"/>
        <v>Site Lead - —</v>
      </c>
      <c r="Q20" t="str">
        <f t="shared" si="5"/>
        <v>CM - DR</v>
      </c>
      <c r="R20" t="str">
        <f t="shared" si="6"/>
        <v>Client Rep - W</v>
      </c>
      <c r="S20" t="str">
        <f t="shared" si="7"/>
        <v>Records CHAR(AMP) Remarks - Sample from plant</v>
      </c>
      <c r="T20" t="str">
        <f t="shared" si="8"/>
        <v>Evidence - —</v>
      </c>
      <c r="V20" t="str">
        <v>1.3 - Asphalt JMF confirmed</v>
      </c>
      <c r="AK20" t="s">
        <v>183</v>
      </c>
      <c r="AL20" t="s">
        <v>174</v>
      </c>
      <c r="AM20" t="s">
        <v>184</v>
      </c>
      <c r="AN20" t="s">
        <v>173</v>
      </c>
      <c r="AV20" t="str">
        <f t="shared" si="9"/>
        <v>Asphalt Production Mix - AC14 PG64V/E A20E</v>
      </c>
      <c r="AW20" t="str">
        <f t="shared" si="10"/>
        <v>Test - Mix Design Tensile Strength Ratio - TSR as per NZTA M10</v>
      </c>
      <c r="AX20" t="str">
        <f t="shared" si="11"/>
        <v>Notes - Already completed from mix sampled on another site</v>
      </c>
      <c r="AY20" t="str">
        <f t="shared" si="12"/>
        <v>Testing Provider - WSP</v>
      </c>
      <c r="BA20" t="str">
        <v>Notes - Already completed from mix sampled on another site</v>
      </c>
    </row>
    <row r="21" spans="1:53" ht="15" customHeight="1" x14ac:dyDescent="0.25">
      <c r="A21">
        <v>6.4</v>
      </c>
      <c r="B21" t="s">
        <v>126</v>
      </c>
      <c r="C21" s="1" t="s">
        <v>117</v>
      </c>
      <c r="D21" t="s">
        <v>127</v>
      </c>
      <c r="E21" s="1" t="s">
        <v>128</v>
      </c>
      <c r="F21" s="1" t="s">
        <v>4</v>
      </c>
      <c r="G21" t="s">
        <v>14</v>
      </c>
      <c r="H21" t="s">
        <v>0</v>
      </c>
      <c r="I21" t="s">
        <v>120</v>
      </c>
      <c r="J21" t="s">
        <v>4</v>
      </c>
      <c r="L21" t="str">
        <f t="shared" si="0"/>
        <v>6.4 - Air Voids at lab design compaction</v>
      </c>
      <c r="M21" t="str">
        <f t="shared" si="1"/>
        <v>Applicable Standard CHAR(AMP) Acceptance Criteria - IANZ accredited test cert</v>
      </c>
      <c r="N21" t="str">
        <f t="shared" si="2"/>
        <v>Frequency - 1 per 600t at asphalt plant</v>
      </c>
      <c r="O21" t="str">
        <f t="shared" si="3"/>
        <v>Criteria Notes - NZTA M10:_x000D_
Individual Test Results: +2.0, -1.0_x000D_
Mean of Three Test Results: +1.2, -0.6</v>
      </c>
      <c r="P21" t="str">
        <f t="shared" si="4"/>
        <v>Site Lead - —</v>
      </c>
      <c r="Q21" t="str">
        <f t="shared" si="5"/>
        <v>CM - DR</v>
      </c>
      <c r="R21" t="str">
        <f t="shared" si="6"/>
        <v>Client Rep - W</v>
      </c>
      <c r="S21" t="str">
        <f t="shared" si="7"/>
        <v>Records CHAR(AMP) Remarks - Sample from plant</v>
      </c>
      <c r="T21" t="str">
        <f t="shared" si="8"/>
        <v>Evidence - —</v>
      </c>
      <c r="V21" t="str">
        <v>Applicable Standard CHAR(AMP) Acceptance Criteria - M10, Mix design report submitted to AT and is an approved JMF by AT while bitumen type will be different</v>
      </c>
      <c r="AK21" t="s">
        <v>183</v>
      </c>
      <c r="AL21" t="s">
        <v>175</v>
      </c>
      <c r="AM21" t="s">
        <v>184</v>
      </c>
      <c r="AN21" t="s">
        <v>171</v>
      </c>
      <c r="AV21" t="str">
        <f t="shared" si="9"/>
        <v>Asphalt Production Mix - AC14 PG64V/E A20E</v>
      </c>
      <c r="AW21" t="str">
        <f t="shared" si="10"/>
        <v>Test - Performance Testing - Beam Fatigue Single Strain - ATM 274 - 200 micro-strain</v>
      </c>
      <c r="AX21" t="str">
        <f t="shared" si="11"/>
        <v>Notes - Already completed from mix sampled on another site</v>
      </c>
      <c r="AY21" t="str">
        <f t="shared" si="12"/>
        <v>Testing Provider - Road Science</v>
      </c>
      <c r="BA21" t="str">
        <v>Testing Provider - Road Science</v>
      </c>
    </row>
    <row r="22" spans="1:53" ht="15" customHeight="1" x14ac:dyDescent="0.25">
      <c r="A22">
        <v>6.5</v>
      </c>
      <c r="B22" t="s">
        <v>129</v>
      </c>
      <c r="C22" t="s">
        <v>130</v>
      </c>
      <c r="D22" t="s">
        <v>131</v>
      </c>
      <c r="E22" t="s">
        <v>132</v>
      </c>
      <c r="F22" s="1" t="s">
        <v>4</v>
      </c>
      <c r="G22" t="s">
        <v>14</v>
      </c>
      <c r="H22" t="s">
        <v>0</v>
      </c>
      <c r="I22" t="s">
        <v>133</v>
      </c>
      <c r="J22" t="s">
        <v>134</v>
      </c>
      <c r="L22" t="str">
        <f t="shared" si="0"/>
        <v>6.5 - Sample and store for further performance testing</v>
      </c>
      <c r="M22" t="str">
        <f t="shared" si="1"/>
        <v>Applicable Standard CHAR(AMP) Acceptance Criteria - For research purposes comparing SAMI Green A20E with A20E</v>
      </c>
      <c r="N22" t="str">
        <f t="shared" si="2"/>
        <v>Frequency - 20 boxes (10kg each) sampled on site per asphalt mix type</v>
      </c>
      <c r="O22" t="str">
        <f t="shared" si="3"/>
        <v>Criteria Notes - Modulus, Fatigue, Wheel Track Rutting to be tested after job completed for research purposes</v>
      </c>
      <c r="P22" t="str">
        <f t="shared" si="4"/>
        <v>Site Lead - —</v>
      </c>
      <c r="Q22" t="str">
        <f t="shared" si="5"/>
        <v>CM - DR</v>
      </c>
      <c r="R22" t="str">
        <f t="shared" si="6"/>
        <v>Client Rep - W</v>
      </c>
      <c r="S22" t="str">
        <f t="shared" si="7"/>
        <v>Records CHAR(AMP) Remarks - Sample on site and label</v>
      </c>
      <c r="T22" t="str">
        <f t="shared" si="8"/>
        <v>Evidence - Sample record</v>
      </c>
      <c r="V22" t="str">
        <v>Frequency - —</v>
      </c>
      <c r="AK22" t="s">
        <v>183</v>
      </c>
      <c r="AL22" t="s">
        <v>176</v>
      </c>
      <c r="AM22" t="s">
        <v>169</v>
      </c>
      <c r="AN22" t="s">
        <v>171</v>
      </c>
      <c r="AV22" t="str">
        <f t="shared" si="9"/>
        <v>Asphalt Production Mix - AC14 PG64V/E A20E</v>
      </c>
      <c r="AW22" t="str">
        <f t="shared" si="10"/>
        <v>Test - Performance Testing - Beam Fatigue Full Set 18 Beams as per ATM 274 to obtain pavement design information</v>
      </c>
      <c r="AX22" t="str">
        <f t="shared" si="11"/>
        <v>Notes - After construction</v>
      </c>
      <c r="AY22" t="str">
        <f t="shared" si="12"/>
        <v>Testing Provider - Road Science</v>
      </c>
      <c r="BA22" t="str">
        <v>Asphalt Production Mix - AC14 PG64V/E A20E</v>
      </c>
    </row>
    <row r="23" spans="1:53" ht="15" customHeight="1" x14ac:dyDescent="0.25">
      <c r="A23">
        <v>7.1</v>
      </c>
      <c r="B23" t="s">
        <v>43</v>
      </c>
      <c r="C23" t="s">
        <v>4</v>
      </c>
      <c r="D23" t="s">
        <v>44</v>
      </c>
      <c r="E23" t="s">
        <v>45</v>
      </c>
      <c r="F23" t="s">
        <v>0</v>
      </c>
      <c r="G23" t="s">
        <v>0</v>
      </c>
      <c r="H23" t="s">
        <v>4</v>
      </c>
      <c r="I23" t="s">
        <v>135</v>
      </c>
      <c r="J23" t="s">
        <v>46</v>
      </c>
      <c r="L23" t="str">
        <f t="shared" si="0"/>
        <v>7.1 - Pre-AC Construction Site Checklist (week prior)</v>
      </c>
      <c r="M23" t="str">
        <f t="shared" si="1"/>
        <v>Applicable Standard CHAR(AMP) Acceptance Criteria - —</v>
      </c>
      <c r="N23" t="str">
        <f t="shared" si="2"/>
        <v>Frequency - Prior to AC Construction on each site</v>
      </c>
      <c r="O23" t="str">
        <f t="shared" si="3"/>
        <v>Criteria Notes - No change from design report</v>
      </c>
      <c r="P23" t="str">
        <f t="shared" si="4"/>
        <v>Site Lead - W</v>
      </c>
      <c r="Q23" t="str">
        <f t="shared" si="5"/>
        <v>CM - W</v>
      </c>
      <c r="R23" t="str">
        <f t="shared" si="6"/>
        <v>Client Rep - —</v>
      </c>
      <c r="S23" t="str">
        <f t="shared" si="7"/>
        <v xml:space="preserve">Records CHAR(AMP) Remarks - Record any issues noted  </v>
      </c>
      <c r="T23" t="str">
        <f t="shared" si="8"/>
        <v xml:space="preserve">Evidence - Plan - </v>
      </c>
      <c r="V23" t="str">
        <v>Criteria Notes - Design meets specification requirements</v>
      </c>
      <c r="AK23" t="s">
        <v>177</v>
      </c>
      <c r="AL23" t="s">
        <v>178</v>
      </c>
      <c r="AM23" t="s">
        <v>179</v>
      </c>
      <c r="AN23" t="s">
        <v>180</v>
      </c>
      <c r="AV23" t="str">
        <f t="shared" si="9"/>
        <v>Existing Pavement Deflection Testing - Prior to Construction</v>
      </c>
      <c r="AW23" t="str">
        <f t="shared" si="10"/>
        <v>Test - Falling Weight Deflectometer Deflection Testing at 10m spacings to determine strains being exerted on asphalt mix to measure performance</v>
      </c>
      <c r="AX23" t="str">
        <f t="shared" si="11"/>
        <v>Notes - Completed on Ha Cres</v>
      </c>
      <c r="AY23" t="str">
        <f t="shared" si="12"/>
        <v>Testing Provider - Geosolve</v>
      </c>
      <c r="BA23" t="str">
        <v>Test - Performance Testing - Resilient Modulus Test as per NZTA M10</v>
      </c>
    </row>
    <row r="24" spans="1:53" ht="15" customHeight="1" x14ac:dyDescent="0.25">
      <c r="A24">
        <v>7.2</v>
      </c>
      <c r="B24" t="s">
        <v>47</v>
      </c>
      <c r="C24" t="s">
        <v>4</v>
      </c>
      <c r="D24" t="s">
        <v>44</v>
      </c>
      <c r="E24" t="s">
        <v>85</v>
      </c>
      <c r="F24" t="s">
        <v>19</v>
      </c>
      <c r="G24" t="s">
        <v>19</v>
      </c>
      <c r="H24" t="s">
        <v>19</v>
      </c>
      <c r="I24" t="s">
        <v>136</v>
      </c>
      <c r="J24" t="s">
        <v>48</v>
      </c>
      <c r="L24" t="str">
        <f t="shared" si="0"/>
        <v>7.2 - Paving runs planned for joint locations not in wheel paths</v>
      </c>
      <c r="M24" t="str">
        <f t="shared" si="1"/>
        <v>Applicable Standard CHAR(AMP) Acceptance Criteria - —</v>
      </c>
      <c r="N24" t="str">
        <f t="shared" si="2"/>
        <v>Frequency - Prior to AC Construction on each site</v>
      </c>
      <c r="O24" t="str">
        <f t="shared" si="3"/>
        <v xml:space="preserve">Criteria Notes -  </v>
      </c>
      <c r="P24" t="str">
        <f t="shared" si="4"/>
        <v>Site Lead - H</v>
      </c>
      <c r="Q24" t="str">
        <f t="shared" si="5"/>
        <v>CM - H</v>
      </c>
      <c r="R24" t="str">
        <f t="shared" si="6"/>
        <v>Client Rep - H</v>
      </c>
      <c r="S24" t="str">
        <f t="shared" si="7"/>
        <v>Records CHAR(AMP) Remarks - Pre-commencement checklist (i.e. pre-start reqs, by foreman/crew manager)</v>
      </c>
      <c r="T24" t="str">
        <f t="shared" si="8"/>
        <v>Evidence - Joint location plan and meeting notes</v>
      </c>
      <c r="V24" t="str">
        <v>Site Lead - —</v>
      </c>
      <c r="AK24" t="s">
        <v>181</v>
      </c>
      <c r="AL24" t="s">
        <v>178</v>
      </c>
      <c r="AM24" t="s">
        <v>169</v>
      </c>
      <c r="AN24" t="s">
        <v>180</v>
      </c>
      <c r="AV24" t="str">
        <f t="shared" si="9"/>
        <v>New Surfaced Pavement Deflection Testing - After Construction</v>
      </c>
      <c r="AW24" t="str">
        <f t="shared" si="10"/>
        <v>Test - Falling Weight Deflectometer Deflection Testing at 10m spacings to determine strains being exerted on asphalt mix to measure performance</v>
      </c>
      <c r="AX24" t="str">
        <f t="shared" si="11"/>
        <v>Notes - After construction</v>
      </c>
      <c r="AY24" t="str">
        <f t="shared" si="12"/>
        <v>Testing Provider - Geosolve</v>
      </c>
      <c r="BA24" t="str">
        <v>Notes - Already completed from mix sampled on another site</v>
      </c>
    </row>
    <row r="25" spans="1:53" ht="15" customHeight="1" x14ac:dyDescent="0.25">
      <c r="A25">
        <v>7.3</v>
      </c>
      <c r="B25" t="s">
        <v>49</v>
      </c>
      <c r="C25" t="s">
        <v>50</v>
      </c>
      <c r="D25" t="s">
        <v>44</v>
      </c>
      <c r="E25" t="s">
        <v>51</v>
      </c>
      <c r="F25" t="s">
        <v>4</v>
      </c>
      <c r="G25" t="s">
        <v>0</v>
      </c>
      <c r="H25" t="s">
        <v>0</v>
      </c>
      <c r="I25" t="s">
        <v>137</v>
      </c>
      <c r="J25" t="s">
        <v>4</v>
      </c>
      <c r="L25" t="str">
        <f t="shared" si="0"/>
        <v>7.3 - Space available to achieve specified asphalt thickness</v>
      </c>
      <c r="M25" t="str">
        <f t="shared" si="1"/>
        <v>Applicable Standard CHAR(AMP) Acceptance Criteria - Strings and survey</v>
      </c>
      <c r="N25" t="str">
        <f t="shared" si="2"/>
        <v>Frequency - Prior to AC Construction on each site</v>
      </c>
      <c r="O25" t="str">
        <f t="shared" si="3"/>
        <v>Criteria Notes - Specified AC depth achievable</v>
      </c>
      <c r="P25" t="str">
        <f t="shared" si="4"/>
        <v>Site Lead - —</v>
      </c>
      <c r="Q25" t="str">
        <f t="shared" si="5"/>
        <v>CM - W</v>
      </c>
      <c r="R25" t="str">
        <f t="shared" si="6"/>
        <v>Client Rep - W</v>
      </c>
      <c r="S25" t="str">
        <f t="shared" si="7"/>
        <v>Records CHAR(AMP) Remarks - Site records</v>
      </c>
      <c r="T25" t="str">
        <f t="shared" si="8"/>
        <v>Evidence - —</v>
      </c>
      <c r="V25" t="str">
        <v>CM - DR</v>
      </c>
      <c r="BA25" t="str">
        <v>Testing Provider - WSP</v>
      </c>
    </row>
    <row r="26" spans="1:53" ht="15" customHeight="1" x14ac:dyDescent="0.25">
      <c r="A26">
        <v>7.4</v>
      </c>
      <c r="B26" t="s">
        <v>52</v>
      </c>
      <c r="C26" t="s">
        <v>53</v>
      </c>
      <c r="D26" t="s">
        <v>54</v>
      </c>
      <c r="E26" t="s">
        <v>55</v>
      </c>
      <c r="F26" t="s">
        <v>0</v>
      </c>
      <c r="G26" t="s">
        <v>0</v>
      </c>
      <c r="H26" t="s">
        <v>0</v>
      </c>
      <c r="I26" t="s">
        <v>137</v>
      </c>
      <c r="J26" t="s">
        <v>56</v>
      </c>
      <c r="L26" t="str">
        <f t="shared" si="0"/>
        <v>7.4 - TAC / Membrane Seal</v>
      </c>
      <c r="M26" t="str">
        <f t="shared" si="1"/>
        <v>Applicable Standard CHAR(AMP) Acceptance Criteria - Visually ok to place asphalt</v>
      </c>
      <c r="N26" t="str">
        <f t="shared" si="2"/>
        <v>Frequency - Each application pre paving</v>
      </c>
      <c r="O26" t="str">
        <f t="shared" si="3"/>
        <v>Criteria Notes - Membrane seal not damaged and ok to pave on</v>
      </c>
      <c r="P26" t="str">
        <f t="shared" si="4"/>
        <v>Site Lead - W</v>
      </c>
      <c r="Q26" t="str">
        <f t="shared" si="5"/>
        <v>CM - W</v>
      </c>
      <c r="R26" t="str">
        <f t="shared" si="6"/>
        <v>Client Rep - W</v>
      </c>
      <c r="S26" t="str">
        <f t="shared" si="7"/>
        <v>Records CHAR(AMP) Remarks - Site records</v>
      </c>
      <c r="T26" t="str">
        <f t="shared" si="8"/>
        <v>Evidence - Sign off ITP membrane ok to proceed</v>
      </c>
      <c r="V26" t="str">
        <v>Client Rep - H</v>
      </c>
      <c r="BA26" t="str">
        <v>Asphalt Production Mix - AC14 PG64V/E A20E</v>
      </c>
    </row>
    <row r="27" spans="1:53" ht="15" customHeight="1" x14ac:dyDescent="0.25">
      <c r="A27">
        <v>7.5</v>
      </c>
      <c r="B27" t="s">
        <v>57</v>
      </c>
      <c r="C27" t="s">
        <v>58</v>
      </c>
      <c r="D27" t="s">
        <v>59</v>
      </c>
      <c r="E27" t="s">
        <v>60</v>
      </c>
      <c r="F27" t="s">
        <v>14</v>
      </c>
      <c r="G27" t="s">
        <v>0</v>
      </c>
      <c r="H27" t="s">
        <v>0</v>
      </c>
      <c r="I27" t="s">
        <v>137</v>
      </c>
      <c r="J27" t="s">
        <v>4</v>
      </c>
      <c r="L27" t="str">
        <f t="shared" si="0"/>
        <v xml:space="preserve">7.5 - Asphalt temperature </v>
      </c>
      <c r="M27" t="str">
        <f t="shared" si="1"/>
        <v>Applicable Standard CHAR(AMP) Acceptance Criteria - M10 - 145 degrees minimum tipped into paver from truck</v>
      </c>
      <c r="N27" t="str">
        <f t="shared" si="2"/>
        <v xml:space="preserve">Frequency - Every load on entry to site and again during compaction </v>
      </c>
      <c r="O27" t="str">
        <f t="shared" si="3"/>
        <v>Criteria Notes - Reference QMP for set temperatures</v>
      </c>
      <c r="P27" t="str">
        <f t="shared" si="4"/>
        <v>Site Lead - DR</v>
      </c>
      <c r="Q27" t="str">
        <f t="shared" si="5"/>
        <v>CM - W</v>
      </c>
      <c r="R27" t="str">
        <f t="shared" si="6"/>
        <v>Client Rep - W</v>
      </c>
      <c r="S27" t="str">
        <f t="shared" si="7"/>
        <v>Records CHAR(AMP) Remarks - Site records</v>
      </c>
      <c r="T27" t="str">
        <f t="shared" si="8"/>
        <v>Evidence - —</v>
      </c>
      <c r="V27" t="str">
        <v>Records CHAR(AMP) Remarks - For this project the mix design JMF is AT approved AC14 PG64V/E while a different bitumen is used being SAMI Green A20E but the same JMF for BC and PSD will be followed</v>
      </c>
      <c r="BA27" t="str">
        <v>Test - Mix Design Tensile Strength Ratio - TSR as per NZTA M10</v>
      </c>
    </row>
    <row r="28" spans="1:53" ht="15" customHeight="1" x14ac:dyDescent="0.25">
      <c r="A28">
        <v>7.6</v>
      </c>
      <c r="B28" t="s">
        <v>61</v>
      </c>
      <c r="C28" t="s">
        <v>62</v>
      </c>
      <c r="D28" t="s">
        <v>63</v>
      </c>
      <c r="E28" t="s">
        <v>64</v>
      </c>
      <c r="F28" t="s">
        <v>14</v>
      </c>
      <c r="G28" t="s">
        <v>0</v>
      </c>
      <c r="H28" t="s">
        <v>0</v>
      </c>
      <c r="I28" t="s">
        <v>138</v>
      </c>
      <c r="J28" t="s">
        <v>65</v>
      </c>
      <c r="L28" t="str">
        <f t="shared" si="0"/>
        <v>7.6 - Thickness Monitoring</v>
      </c>
      <c r="M28" t="str">
        <f t="shared" si="1"/>
        <v>Applicable Standard CHAR(AMP) Acceptance Criteria - Confirm Pavement height will allow thickness required to be achieved.</v>
      </c>
      <c r="N28" t="str">
        <f t="shared" si="2"/>
        <v>Frequency - Calculated per load on field report.</v>
      </c>
      <c r="O28" t="str">
        <f t="shared" si="3"/>
        <v>Criteria Notes - Dipping on paver runs - Paving run check tonnage, width will calculate average thickness from field reports</v>
      </c>
      <c r="P28" t="str">
        <f t="shared" si="4"/>
        <v>Site Lead - DR</v>
      </c>
      <c r="Q28" t="str">
        <f t="shared" si="5"/>
        <v>CM - W</v>
      </c>
      <c r="R28" t="str">
        <f t="shared" si="6"/>
        <v>Client Rep - W</v>
      </c>
      <c r="S28" t="str">
        <f t="shared" si="7"/>
        <v>Records CHAR(AMP) Remarks - Site records paving run check</v>
      </c>
      <c r="T28" t="str">
        <f t="shared" si="8"/>
        <v>Evidence - Premix field sheets tonnage vs area to determine average thickness</v>
      </c>
      <c r="V28" t="str">
        <v>Evidence - —</v>
      </c>
      <c r="BA28" t="str">
        <v>Notes - Already completed from mix sampled on another site</v>
      </c>
    </row>
    <row r="29" spans="1:53" ht="15" customHeight="1" x14ac:dyDescent="0.25">
      <c r="A29">
        <v>7.7</v>
      </c>
      <c r="B29" t="s">
        <v>66</v>
      </c>
      <c r="C29" s="1" t="s">
        <v>67</v>
      </c>
      <c r="D29" t="s">
        <v>68</v>
      </c>
      <c r="E29" t="s">
        <v>69</v>
      </c>
      <c r="F29" t="s">
        <v>4</v>
      </c>
      <c r="G29" t="s">
        <v>14</v>
      </c>
      <c r="H29" t="s">
        <v>0</v>
      </c>
      <c r="I29" t="s">
        <v>139</v>
      </c>
      <c r="J29" t="s">
        <v>70</v>
      </c>
      <c r="L29" t="str">
        <f t="shared" si="0"/>
        <v>7.7 - Compaction</v>
      </c>
      <c r="M29" t="str">
        <f t="shared" si="1"/>
        <v xml:space="preserve">Applicable Standard CHAR(AMP) Acceptance Criteria - NZTA M10 section 9.9.  NDM with correlated offset and prior days MTSG/Max Density, air voids 3 to 6%_x000D_
_x000D_
 </v>
      </c>
      <c r="N29" t="str">
        <f t="shared" si="2"/>
        <v>Frequency - Each paving run @ 20m centres and at core locations</v>
      </c>
      <c r="O29" t="str">
        <f t="shared" si="3"/>
        <v>Criteria Notes - Compact and change rollers and sequence until air voids achieved.  At completion of compaction record NDM air voids and bulk density every 20 metres in centre of paving run</v>
      </c>
      <c r="P29" t="str">
        <f t="shared" si="4"/>
        <v>Site Lead - —</v>
      </c>
      <c r="Q29" t="str">
        <f t="shared" si="5"/>
        <v>CM - DR</v>
      </c>
      <c r="R29" t="str">
        <f t="shared" si="6"/>
        <v>Client Rep - W</v>
      </c>
      <c r="S29" t="str">
        <f t="shared" si="7"/>
        <v>Records CHAR(AMP) Remarks - Lab report on NDM measured on site</v>
      </c>
      <c r="T29" t="str">
        <f t="shared" si="8"/>
        <v>Evidence - Suk after compaction 20m centre measurements to record in lab report and core locations</v>
      </c>
      <c r="V29" t="str">
        <v>1.4 - Underground and surface utilities identified and accounted for in design</v>
      </c>
      <c r="BA29" t="str">
        <v>Testing Provider - WSP</v>
      </c>
    </row>
    <row r="30" spans="1:53" ht="15" customHeight="1" x14ac:dyDescent="0.25">
      <c r="A30">
        <v>7.8</v>
      </c>
      <c r="B30" t="s">
        <v>71</v>
      </c>
      <c r="C30" s="1" t="s">
        <v>72</v>
      </c>
      <c r="D30" t="s">
        <v>73</v>
      </c>
      <c r="E30" s="1" t="s">
        <v>84</v>
      </c>
      <c r="F30" t="s">
        <v>0</v>
      </c>
      <c r="G30" t="s">
        <v>0</v>
      </c>
      <c r="H30" t="s">
        <v>0</v>
      </c>
      <c r="I30" t="s">
        <v>140</v>
      </c>
      <c r="J30" t="s">
        <v>74</v>
      </c>
      <c r="L30" t="str">
        <f t="shared" si="0"/>
        <v>7.8 - Surface shape</v>
      </c>
      <c r="M30" t="str">
        <f t="shared" si="1"/>
        <v>Applicable Standard CHAR(AMP) Acceptance Criteria -  Shape -  NZTA M10 section 9.8._x000D_
Levels - NZTA M10 section 10.2</v>
      </c>
      <c r="N30" t="str">
        <f t="shared" si="2"/>
        <v>Frequency - Post AC Construction on each site</v>
      </c>
      <c r="O30" t="str">
        <f t="shared" si="3"/>
        <v xml:space="preserve">Criteria Notes - Straight edge can be used for checking the surface shape.  _x000D_
Not more than 5mm under a 3m Straight Edge. _x000D_
Level - -0 CHAR(LESS) +5mm from Specified Level _x000D_
Where there is Kerb and Channel shall be flush with or no more than 5mm above the LOC.   </v>
      </c>
      <c r="P30" t="str">
        <f t="shared" si="4"/>
        <v>Site Lead - W</v>
      </c>
      <c r="Q30" t="str">
        <f t="shared" si="5"/>
        <v>CM - W</v>
      </c>
      <c r="R30" t="str">
        <f t="shared" si="6"/>
        <v>Client Rep - W</v>
      </c>
      <c r="S30" t="str">
        <f t="shared" si="7"/>
        <v>Records CHAR(AMP) Remarks - Site records and photos</v>
      </c>
      <c r="T30" t="str">
        <f t="shared" si="8"/>
        <v>Evidence - Straight edge 3m - Suk and Greg - every 20m check and photos</v>
      </c>
      <c r="V30" t="str">
        <v>Applicable Standard CHAR(AMP) Acceptance Criteria - —</v>
      </c>
      <c r="BA30" t="str">
        <v>Asphalt Production Mix - AC14 PG64V/E A20E</v>
      </c>
    </row>
    <row r="31" spans="1:53" ht="15" customHeight="1" x14ac:dyDescent="0.25">
      <c r="A31">
        <v>7.9</v>
      </c>
      <c r="B31" t="s">
        <v>75</v>
      </c>
      <c r="C31" t="s">
        <v>76</v>
      </c>
      <c r="D31" t="s">
        <v>77</v>
      </c>
      <c r="E31" t="s">
        <v>29</v>
      </c>
      <c r="F31" t="s">
        <v>0</v>
      </c>
      <c r="G31" t="s">
        <v>0</v>
      </c>
      <c r="H31" t="s">
        <v>0</v>
      </c>
      <c r="I31" t="s">
        <v>137</v>
      </c>
      <c r="J31" t="s">
        <v>78</v>
      </c>
      <c r="L31" t="str">
        <f t="shared" si="0"/>
        <v>7.9 - Visual inspection minimal segregation, bleeding and joints nearly invisible</v>
      </c>
      <c r="M31" t="str">
        <f t="shared" si="1"/>
        <v>Applicable Standard CHAR(AMP) Acceptance Criteria - Visual inspection on surface and joint quality</v>
      </c>
      <c r="N31" t="str">
        <f t="shared" si="2"/>
        <v>Frequency - Every 10 - 15 metres</v>
      </c>
      <c r="O31" t="str">
        <f t="shared" si="3"/>
        <v>Criteria Notes - Photos and fix areas observed that need fixing to comply</v>
      </c>
      <c r="P31" t="str">
        <f t="shared" si="4"/>
        <v>Site Lead - W</v>
      </c>
      <c r="Q31" t="str">
        <f t="shared" si="5"/>
        <v>CM - W</v>
      </c>
      <c r="R31" t="str">
        <f t="shared" si="6"/>
        <v>Client Rep - W</v>
      </c>
      <c r="S31" t="str">
        <f t="shared" si="7"/>
        <v>Records CHAR(AMP) Remarks - Site records</v>
      </c>
      <c r="T31" t="str">
        <f t="shared" si="8"/>
        <v>Evidence - Photos as above and inspectiion Suk and Greg</v>
      </c>
      <c r="V31" t="str">
        <v>Frequency - —</v>
      </c>
      <c r="BA31" t="str">
        <v>Test - Performance Testing - Beam Fatigue Single Strain - ATM 274 - 200 micro-strain</v>
      </c>
    </row>
    <row r="32" spans="1:53" ht="15" customHeight="1" x14ac:dyDescent="0.25">
      <c r="A32">
        <v>7.1</v>
      </c>
      <c r="B32" t="s">
        <v>79</v>
      </c>
      <c r="C32" t="s">
        <v>80</v>
      </c>
      <c r="D32" t="s">
        <v>81</v>
      </c>
      <c r="E32" t="s">
        <v>82</v>
      </c>
      <c r="F32" t="s">
        <v>0</v>
      </c>
      <c r="G32" t="s">
        <v>0</v>
      </c>
      <c r="H32" t="s">
        <v>0</v>
      </c>
      <c r="I32" t="s">
        <v>137</v>
      </c>
      <c r="J32" t="s">
        <v>83</v>
      </c>
      <c r="L32" t="str">
        <f t="shared" si="0"/>
        <v>7.1 - Road Marking Reinstated</v>
      </c>
      <c r="M32" t="str">
        <f t="shared" si="1"/>
        <v>Applicable Standard CHAR(AMP) Acceptance Criteria - Visual inspection on road marking location and quality</v>
      </c>
      <c r="N32" t="str">
        <f t="shared" si="2"/>
        <v>Frequency - Every 40 metres</v>
      </c>
      <c r="O32" t="str">
        <f t="shared" si="3"/>
        <v>Criteria Notes - Photos and fix areas observed that need fixing to comply and paint and reflectivity complies with NZTA M7 specification</v>
      </c>
      <c r="P32" t="str">
        <f t="shared" si="4"/>
        <v>Site Lead - W</v>
      </c>
      <c r="Q32" t="str">
        <f t="shared" si="5"/>
        <v>CM - W</v>
      </c>
      <c r="R32" t="str">
        <f t="shared" si="6"/>
        <v>Client Rep - W</v>
      </c>
      <c r="S32" t="str">
        <f t="shared" si="7"/>
        <v>Records CHAR(AMP) Remarks - Site records</v>
      </c>
      <c r="T32" t="str">
        <f t="shared" si="8"/>
        <v>Evidence - Melvin to check and take a few photos</v>
      </c>
      <c r="V32" t="str">
        <v>Criteria Notes - Existing utility owners contacted and acknowledgement of proposed works. 
Service lid condition and levels confirmed suitable for proposed works.</v>
      </c>
      <c r="BA32" t="str">
        <v>Notes - Already completed from mix sampled on another site</v>
      </c>
    </row>
    <row r="33" spans="1:53" ht="15" customHeight="1" x14ac:dyDescent="0.25">
      <c r="A33">
        <v>8.1</v>
      </c>
      <c r="B33" t="s">
        <v>141</v>
      </c>
      <c r="C33" s="1" t="s">
        <v>142</v>
      </c>
      <c r="D33" t="s">
        <v>4</v>
      </c>
      <c r="E33" t="s">
        <v>143</v>
      </c>
      <c r="F33" t="s">
        <v>4</v>
      </c>
      <c r="G33" t="s">
        <v>14</v>
      </c>
      <c r="H33" t="s">
        <v>0</v>
      </c>
      <c r="I33" t="s">
        <v>4</v>
      </c>
      <c r="J33" t="s">
        <v>4</v>
      </c>
      <c r="L33" t="str">
        <f t="shared" si="0"/>
        <v>8.1 - CORES</v>
      </c>
      <c r="M33" t="str">
        <f t="shared" si="1"/>
        <v>Applicable Standard CHAR(AMP) Acceptance Criteria - IANZ accredited test cert._x000D_
NZTA M10 section 9.7</v>
      </c>
      <c r="N33" t="str">
        <f t="shared" si="2"/>
        <v>Frequency - —</v>
      </c>
      <c r="O33" t="str">
        <f t="shared" si="3"/>
        <v xml:space="preserve">Criteria Notes - Average Thickness &gt; Specified Depth (Nominal) and thickness agreed as per  item 1.5                                          </v>
      </c>
      <c r="P33" t="str">
        <f t="shared" si="4"/>
        <v>Site Lead - —</v>
      </c>
      <c r="Q33" t="str">
        <f t="shared" si="5"/>
        <v>CM - DR</v>
      </c>
      <c r="R33" t="str">
        <f t="shared" si="6"/>
        <v>Client Rep - W</v>
      </c>
      <c r="S33" t="str">
        <f t="shared" si="7"/>
        <v>Records CHAR(AMP) Remarks - —</v>
      </c>
      <c r="T33" t="str">
        <f t="shared" si="8"/>
        <v>Evidence - —</v>
      </c>
      <c r="V33" t="str">
        <v>Site Lead - —</v>
      </c>
      <c r="BA33" t="str">
        <v>Testing Provider - Road Science</v>
      </c>
    </row>
    <row r="34" spans="1:53" ht="15" customHeight="1" x14ac:dyDescent="0.25">
      <c r="A34">
        <v>8.1999999999999993</v>
      </c>
      <c r="B34" t="s">
        <v>144</v>
      </c>
      <c r="C34" s="1" t="s">
        <v>145</v>
      </c>
      <c r="D34" t="s">
        <v>146</v>
      </c>
      <c r="E34" t="s">
        <v>147</v>
      </c>
      <c r="F34" t="s">
        <v>4</v>
      </c>
      <c r="G34" t="s">
        <v>14</v>
      </c>
      <c r="H34" t="s">
        <v>0</v>
      </c>
      <c r="I34" t="s">
        <v>4</v>
      </c>
      <c r="J34" t="s">
        <v>4</v>
      </c>
      <c r="L34" t="str">
        <f t="shared" si="0"/>
        <v>8.2 - Insitu density and air voids</v>
      </c>
      <c r="M34" t="str">
        <f t="shared" si="1"/>
        <v xml:space="preserve">Applicable Standard CHAR(AMP) Acceptance Criteria - _x000D_
_x000D_
NZTA M10 section 9.9_x000D_
IANZ accredited test cert._x000D_
_x000D_
 </v>
      </c>
      <c r="N34" t="str">
        <f t="shared" si="2"/>
        <v>Frequency - Per day 8 cores in mat and 3 near joints - Air voids mat LCV&gt;2 and UCVCHAR(LESS)7; Joints LCV&gt;2 and UCVCHAR(LESS)9</v>
      </c>
      <c r="O34" t="str">
        <f t="shared" si="3"/>
        <v>Criteria Notes - NZTA M10 Air voids requirement</v>
      </c>
      <c r="P34" t="str">
        <f t="shared" si="4"/>
        <v>Site Lead - —</v>
      </c>
      <c r="Q34" t="str">
        <f t="shared" si="5"/>
        <v>CM - DR</v>
      </c>
      <c r="R34" t="str">
        <f t="shared" si="6"/>
        <v>Client Rep - W</v>
      </c>
      <c r="S34" t="str">
        <f t="shared" si="7"/>
        <v>Records CHAR(AMP) Remarks - —</v>
      </c>
      <c r="T34" t="str">
        <f t="shared" si="8"/>
        <v>Evidence - —</v>
      </c>
      <c r="V34" t="str">
        <v>CM - DR</v>
      </c>
      <c r="BA34" t="str">
        <v>Asphalt Production Mix - AC14 PG64V/E A20E</v>
      </c>
    </row>
    <row r="35" spans="1:53" ht="15" customHeight="1" x14ac:dyDescent="0.25">
      <c r="A35">
        <v>8.3000000000000007</v>
      </c>
      <c r="B35" t="s">
        <v>148</v>
      </c>
      <c r="C35" t="s">
        <v>149</v>
      </c>
      <c r="D35" t="s">
        <v>4</v>
      </c>
      <c r="E35" t="s">
        <v>150</v>
      </c>
      <c r="F35" t="s">
        <v>4</v>
      </c>
      <c r="G35" t="s">
        <v>14</v>
      </c>
      <c r="H35" t="s">
        <v>0</v>
      </c>
      <c r="I35" t="s">
        <v>4</v>
      </c>
      <c r="J35" t="s">
        <v>4</v>
      </c>
      <c r="L35" t="str">
        <f t="shared" si="0"/>
        <v>8.3 - Falling Weigh Deflectometer Testing (FWD)</v>
      </c>
      <c r="M35" t="str">
        <f t="shared" si="1"/>
        <v>Applicable Standard CHAR(AMP) Acceptance Criteria - Conduct FWD tests at 20m intervals using Geosolve same testing as done prior</v>
      </c>
      <c r="N35" t="str">
        <f t="shared" si="2"/>
        <v>Frequency - —</v>
      </c>
      <c r="O35" t="str">
        <f t="shared" si="3"/>
        <v>Criteria Notes - For research purposes</v>
      </c>
      <c r="P35" t="str">
        <f t="shared" si="4"/>
        <v>Site Lead - —</v>
      </c>
      <c r="Q35" t="str">
        <f t="shared" si="5"/>
        <v>CM - DR</v>
      </c>
      <c r="R35" t="str">
        <f t="shared" si="6"/>
        <v>Client Rep - W</v>
      </c>
      <c r="S35" t="str">
        <f t="shared" si="7"/>
        <v>Records CHAR(AMP) Remarks - —</v>
      </c>
      <c r="T35" t="str">
        <f t="shared" si="8"/>
        <v>Evidence - —</v>
      </c>
      <c r="V35" t="str">
        <v>Client Rep - W</v>
      </c>
      <c r="BA35" t="str">
        <v>Test - Performance Testing - Beam Fatigue Full Set 18 Beams as per ATM 274 to obtain pavement design information</v>
      </c>
    </row>
    <row r="36" spans="1:53" ht="15" customHeight="1" x14ac:dyDescent="0.25">
      <c r="A36">
        <v>8.4</v>
      </c>
      <c r="B36" t="s">
        <v>151</v>
      </c>
      <c r="C36" t="s">
        <v>4</v>
      </c>
      <c r="D36" t="s">
        <v>152</v>
      </c>
      <c r="E36" s="1" t="s">
        <v>153</v>
      </c>
      <c r="F36" t="s">
        <v>4</v>
      </c>
      <c r="G36" t="s">
        <v>14</v>
      </c>
      <c r="H36" t="s">
        <v>0</v>
      </c>
      <c r="I36" t="s">
        <v>4</v>
      </c>
      <c r="J36" t="s">
        <v>4</v>
      </c>
      <c r="L36" t="str">
        <f t="shared" si="0"/>
        <v>8.4 - QA Handover and RAMM update</v>
      </c>
      <c r="M36" t="str">
        <f t="shared" si="1"/>
        <v>Applicable Standard CHAR(AMP) Acceptance Criteria - —</v>
      </c>
      <c r="N36" t="str">
        <f t="shared" si="2"/>
        <v>Frequency - For each site on the project</v>
      </c>
      <c r="O36" t="str">
        <f t="shared" si="3"/>
        <v xml:space="preserve">Criteria Notes - Over milled and Deep lift extents recorded and verified by Contract Engineer / QA_x000D_
Spray sheets for membrane area received by Contract Engineer from Sealing Team._x000D_
Surfacing layer extents recorded and verified by Contract Engineer._x000D_
RAMM update sheet </v>
      </c>
      <c r="P36" t="str">
        <f t="shared" si="4"/>
        <v>Site Lead - —</v>
      </c>
      <c r="Q36" t="str">
        <f t="shared" si="5"/>
        <v>CM - DR</v>
      </c>
      <c r="R36" t="str">
        <f t="shared" si="6"/>
        <v>Client Rep - W</v>
      </c>
      <c r="S36" t="str">
        <f t="shared" si="7"/>
        <v>Records CHAR(AMP) Remarks - —</v>
      </c>
      <c r="T36" t="str">
        <f t="shared" si="8"/>
        <v>Evidence - —</v>
      </c>
      <c r="V36" t="str">
        <v>Records CHAR(AMP) Remarks - Client to confirm ok to mill 60mm on Ha Cresc and 200mm on repair areas at trench location and Manakau Quarry</v>
      </c>
      <c r="BA36" t="str">
        <v>Notes - After construction</v>
      </c>
    </row>
    <row r="37" spans="1:53" ht="15" customHeight="1" x14ac:dyDescent="0.25">
      <c r="A37">
        <v>8.5</v>
      </c>
      <c r="B37" t="s">
        <v>154</v>
      </c>
      <c r="C37" t="s">
        <v>155</v>
      </c>
      <c r="D37" t="s">
        <v>4</v>
      </c>
      <c r="E37" t="s">
        <v>150</v>
      </c>
      <c r="F37" t="s">
        <v>4</v>
      </c>
      <c r="G37" t="s">
        <v>14</v>
      </c>
      <c r="H37" t="s">
        <v>0</v>
      </c>
      <c r="I37" t="s">
        <v>4</v>
      </c>
      <c r="J37" t="s">
        <v>4</v>
      </c>
      <c r="L37" t="str">
        <f t="shared" si="0"/>
        <v>8.5 - Research Report</v>
      </c>
      <c r="M37" t="str">
        <f t="shared" si="1"/>
        <v>Applicable Standard CHAR(AMP) Acceptance Criteria - Final research report with performance test results comparing SAMI Green with Standard</v>
      </c>
      <c r="N37" t="str">
        <f t="shared" si="2"/>
        <v>Frequency - —</v>
      </c>
      <c r="O37" t="str">
        <f t="shared" si="3"/>
        <v>Criteria Notes - For research purposes</v>
      </c>
      <c r="P37" t="str">
        <f t="shared" si="4"/>
        <v>Site Lead - —</v>
      </c>
      <c r="Q37" t="str">
        <f t="shared" si="5"/>
        <v>CM - DR</v>
      </c>
      <c r="R37" t="str">
        <f t="shared" si="6"/>
        <v>Client Rep - W</v>
      </c>
      <c r="S37" t="str">
        <f t="shared" si="7"/>
        <v>Records CHAR(AMP) Remarks - —</v>
      </c>
      <c r="T37" t="str">
        <f t="shared" si="8"/>
        <v>Evidence - —</v>
      </c>
      <c r="V37" t="str">
        <v>Evidence - —</v>
      </c>
      <c r="BA37" t="str">
        <v>Testing Provider - Road Science</v>
      </c>
    </row>
    <row r="38" spans="1:53" ht="15" customHeight="1" x14ac:dyDescent="0.25">
      <c r="V38" t="str">
        <v>1.5 - Asphalt thickness check</v>
      </c>
      <c r="BA38" t="str">
        <v>Existing Pavement Deflection Testing - Prior to Construction</v>
      </c>
    </row>
    <row r="39" spans="1:53" ht="15" customHeight="1" x14ac:dyDescent="0.25">
      <c r="V39" t="str">
        <v>Applicable Standard CHAR(AMP) Acceptance Criteria - Design, finished subbase levels with tolerances and kerb height will result in minimum LCV asphalt thickness to be achieved?</v>
      </c>
      <c r="BA39" t="str">
        <v>Test - Falling Weight Deflectometer Deflection Testing at 10m spacings to determine strains being exerted on asphalt mix to measure performance</v>
      </c>
    </row>
    <row r="40" spans="1:53" ht="15" customHeight="1" x14ac:dyDescent="0.25">
      <c r="V40" t="str">
        <v>Frequency - Pre site works</v>
      </c>
      <c r="BA40" t="str">
        <v>Notes - Completed on Ha Cres</v>
      </c>
    </row>
    <row r="41" spans="1:53" ht="15" customHeight="1" x14ac:dyDescent="0.25">
      <c r="V41" t="str">
        <v>Criteria Notes - Agree with client minimum and average asphalt thickness to be achieved together with agreement on resulting asphalt volumes</v>
      </c>
      <c r="BA41" t="str">
        <v>Testing Provider - Geosolve</v>
      </c>
    </row>
    <row r="42" spans="1:53" ht="15" customHeight="1" x14ac:dyDescent="0.25">
      <c r="V42" t="str">
        <v>Site Lead - —</v>
      </c>
      <c r="BA42" t="str">
        <v>New Surfaced Pavement Deflection Testing - After Construction</v>
      </c>
    </row>
    <row r="43" spans="1:53" ht="15" customHeight="1" x14ac:dyDescent="0.25">
      <c r="V43" t="str">
        <v>CM - W</v>
      </c>
      <c r="BA43" t="str">
        <v>Test - Falling Weight Deflectometer Deflection Testing at 10m spacings to determine strains being exerted on asphalt mix to measure performance</v>
      </c>
    </row>
    <row r="44" spans="1:53" ht="15" customHeight="1" x14ac:dyDescent="0.25">
      <c r="V44" t="str">
        <v>Client Rep - W</v>
      </c>
      <c r="BA44" t="str">
        <v>Notes - After construction</v>
      </c>
    </row>
    <row r="45" spans="1:53" ht="15" customHeight="1" x14ac:dyDescent="0.25">
      <c r="V45" t="str">
        <v>Records CHAR(AMP) Remarks - Note that often the calculated and priced asphalt quantity is based on the specified thickness and area and this approach assumes the specified asphalt thickness is an average and due to subbase unevenness its expected the resulting asphalt thickness will be 5mm less in some areas and some cores less than the required minimum thickness in NZTA M10 thus upfront agreement in needed with client on targeted average asphalt thickness with allowable tolerances and resulting asphalt volume.</v>
      </c>
      <c r="BA45" t="str">
        <v>Testing Provider - Geosolve</v>
      </c>
    </row>
    <row r="46" spans="1:53" ht="15" customHeight="1" x14ac:dyDescent="0.25">
      <c r="V46" t="str">
        <v>Evidence - Meeting notes</v>
      </c>
    </row>
    <row r="47" spans="1:53" ht="15" customHeight="1" x14ac:dyDescent="0.25">
      <c r="V47" t="str">
        <v>1.6 - Pre-commencement/planning checklist completed</v>
      </c>
    </row>
    <row r="48" spans="1:53" ht="15" customHeight="1" x14ac:dyDescent="0.25">
      <c r="V48" t="str">
        <v>Applicable Standard CHAR(AMP) Acceptance Criteria - Neighbours and AT notified, TTM plan approved.  Construction and testing planned both timing and resources plant and personnel.</v>
      </c>
    </row>
    <row r="49" spans="22:22" ht="15" customHeight="1" x14ac:dyDescent="0.25">
      <c r="V49" t="str">
        <v>Frequency - —</v>
      </c>
    </row>
    <row r="50" spans="22:22" ht="15" customHeight="1" x14ac:dyDescent="0.25">
      <c r="V50" t="str">
        <v>Criteria Notes - This item is for planning the job to ensure everything is covered. And responsibilities allocated.</v>
      </c>
    </row>
    <row r="51" spans="22:22" ht="15" customHeight="1" x14ac:dyDescent="0.25">
      <c r="V51" t="str">
        <v>Site Lead - —</v>
      </c>
    </row>
    <row r="52" spans="22:22" ht="15" customHeight="1" x14ac:dyDescent="0.25">
      <c r="V52" t="str">
        <v>CM - W</v>
      </c>
    </row>
    <row r="53" spans="22:22" ht="15" customHeight="1" x14ac:dyDescent="0.25">
      <c r="V53" t="str">
        <v>Client Rep - W</v>
      </c>
    </row>
    <row r="54" spans="22:22" ht="15" customHeight="1" x14ac:dyDescent="0.25">
      <c r="V54" t="str">
        <v>Records CHAR(AMP) Remarks - Pre-commencement Checklist and/or planning meeting notes</v>
      </c>
    </row>
    <row r="55" spans="22:22" ht="15" customHeight="1" x14ac:dyDescent="0.25">
      <c r="V55" t="str">
        <v>Evidence - Email meeting notes - checklist and signed</v>
      </c>
    </row>
    <row r="56" spans="22:22" ht="15" customHeight="1" x14ac:dyDescent="0.25">
      <c r="V56" t="str">
        <v>2.1 - Milling Plans</v>
      </c>
    </row>
    <row r="57" spans="22:22" ht="15" customHeight="1" x14ac:dyDescent="0.25">
      <c r="V57" t="str">
        <v>Applicable Standard CHAR(AMP) Acceptance Criteria - Agreed by client and fits with traffic management plan</v>
      </c>
    </row>
    <row r="58" spans="22:22" ht="15" customHeight="1" x14ac:dyDescent="0.25">
      <c r="V58" t="str">
        <v>Frequency - Every Day/Review as necessary</v>
      </c>
    </row>
    <row r="59" spans="22:22" ht="15" customHeight="1" x14ac:dyDescent="0.25">
      <c r="V59" t="str">
        <v>Criteria Notes - —</v>
      </c>
    </row>
    <row r="60" spans="22:22" ht="15" customHeight="1" x14ac:dyDescent="0.25">
      <c r="V60" t="str">
        <v>Site Lead - W</v>
      </c>
    </row>
    <row r="61" spans="22:22" ht="15" customHeight="1" x14ac:dyDescent="0.25">
      <c r="V61" t="str">
        <v>CM - —</v>
      </c>
    </row>
    <row r="62" spans="22:22" ht="15" customHeight="1" x14ac:dyDescent="0.25">
      <c r="V62" t="str">
        <v>Client Rep - —</v>
      </c>
    </row>
    <row r="63" spans="22:22" ht="15" customHeight="1" x14ac:dyDescent="0.25">
      <c r="V63" t="str">
        <v>Records CHAR(AMP) Remarks - —</v>
      </c>
    </row>
    <row r="64" spans="22:22" ht="15" customHeight="1" x14ac:dyDescent="0.25">
      <c r="V64" t="str">
        <v>Evidence - Photo of milling plan each day</v>
      </c>
    </row>
    <row r="65" spans="22:22" ht="15" customHeight="1" x14ac:dyDescent="0.25">
      <c r="V65" t="str">
        <v>2.2 - Milled Surface Level</v>
      </c>
    </row>
    <row r="66" spans="22:22" ht="15" customHeight="1" x14ac:dyDescent="0.25">
      <c r="V66" t="str">
        <v>Applicable Standard CHAR(AMP) Acceptance Criteria - Spot checks with tape measure to achieve asphalt thickness requirements - only mill existing asphalt for 55mm</v>
      </c>
    </row>
    <row r="67" spans="22:22" ht="15" customHeight="1" x14ac:dyDescent="0.25">
      <c r="V67" t="str">
        <v>Frequency - As necessary</v>
      </c>
    </row>
    <row r="68" spans="22:22" ht="15" customHeight="1" x14ac:dyDescent="0.25">
      <c r="V68" t="str">
        <v>Criteria Notes - Milling controlled on site - evidence when checking available space for asphalt prior to membrane seal</v>
      </c>
    </row>
    <row r="69" spans="22:22" ht="15" customHeight="1" x14ac:dyDescent="0.25">
      <c r="V69" t="str">
        <v>Site Lead - W</v>
      </c>
    </row>
    <row r="70" spans="22:22" ht="15" customHeight="1" x14ac:dyDescent="0.25">
      <c r="V70" t="str">
        <v>CM - —</v>
      </c>
    </row>
    <row r="71" spans="22:22" ht="15" customHeight="1" x14ac:dyDescent="0.25">
      <c r="V71" t="str">
        <v>Client Rep - —</v>
      </c>
    </row>
    <row r="72" spans="22:22" ht="15" customHeight="1" x14ac:dyDescent="0.25">
      <c r="V72" t="str">
        <v>Records CHAR(AMP) Remarks - Milled depth to remove existing asphalt up to 55mm if less than 55mm road level raised with new asphalt to achieve 55mm</v>
      </c>
    </row>
    <row r="73" spans="22:22" ht="15" customHeight="1" x14ac:dyDescent="0.25">
      <c r="V73" t="str">
        <v>Evidence - String across and photo and a check find spots that need to be corrected</v>
      </c>
    </row>
    <row r="74" spans="22:22" ht="15" customHeight="1" x14ac:dyDescent="0.25">
      <c r="V74" t="str">
        <v>2.3 - Deflection Testing</v>
      </c>
    </row>
    <row r="75" spans="22:22" ht="15" customHeight="1" x14ac:dyDescent="0.25">
      <c r="V75" t="str">
        <v>Applicable Standard CHAR(AMP) Acceptance Criteria - Not needed FWD testing has already been completed</v>
      </c>
    </row>
    <row r="76" spans="22:22" ht="15" customHeight="1" x14ac:dyDescent="0.25">
      <c r="V76" t="str">
        <v>Frequency - —</v>
      </c>
    </row>
    <row r="77" spans="22:22" ht="15" customHeight="1" x14ac:dyDescent="0.25">
      <c r="V77" t="str">
        <v>Criteria Notes - FWD testing completed</v>
      </c>
    </row>
    <row r="78" spans="22:22" ht="15" customHeight="1" x14ac:dyDescent="0.25">
      <c r="V78" t="str">
        <v>Site Lead - —</v>
      </c>
    </row>
    <row r="79" spans="22:22" ht="15" customHeight="1" x14ac:dyDescent="0.25">
      <c r="V79" t="str">
        <v>CM - DR</v>
      </c>
    </row>
    <row r="80" spans="22:22" ht="15" customHeight="1" x14ac:dyDescent="0.25">
      <c r="V80" t="str">
        <v>Client Rep - W</v>
      </c>
    </row>
    <row r="81" spans="22:22" ht="15" customHeight="1" x14ac:dyDescent="0.25">
      <c r="V81" t="str">
        <v>Records CHAR(AMP) Remarks - Height checked to ensure space for required membrane seal and asphalt</v>
      </c>
    </row>
    <row r="82" spans="22:22" ht="15" customHeight="1" x14ac:dyDescent="0.25">
      <c r="V82" t="str">
        <v>Evidence - —</v>
      </c>
    </row>
    <row r="83" spans="22:22" ht="15" customHeight="1" x14ac:dyDescent="0.25">
      <c r="V83" t="str">
        <v>3.1 - Weather</v>
      </c>
    </row>
    <row r="84" spans="22:22" ht="15" customHeight="1" x14ac:dyDescent="0.25">
      <c r="V84" t="str">
        <v>Applicable Standard CHAR(AMP) Acceptance Criteria - The prior to and the day of sealing</v>
      </c>
    </row>
    <row r="85" spans="22:22" ht="15" customHeight="1" x14ac:dyDescent="0.25">
      <c r="V85" t="str">
        <v>Frequency - Contractor visual on site and weather forecasts</v>
      </c>
    </row>
    <row r="86" spans="22:22" ht="15" customHeight="1" x14ac:dyDescent="0.25">
      <c r="V86" t="str">
        <v>Criteria Notes - Confirm the base temperature is greater than 4 degree Celsius</v>
      </c>
    </row>
    <row r="87" spans="22:22" ht="15" customHeight="1" x14ac:dyDescent="0.25">
      <c r="V87" t="str">
        <v>Site Lead - W</v>
      </c>
    </row>
    <row r="88" spans="22:22" ht="15" customHeight="1" x14ac:dyDescent="0.25">
      <c r="V88" t="str">
        <v>CM - H</v>
      </c>
    </row>
    <row r="89" spans="22:22" ht="15" customHeight="1" x14ac:dyDescent="0.25">
      <c r="V89" t="str">
        <v>Client Rep - W</v>
      </c>
    </row>
    <row r="90" spans="22:22" ht="15" customHeight="1" x14ac:dyDescent="0.25">
      <c r="V90" t="str">
        <v>Records CHAR(AMP) Remarks -</v>
      </c>
    </row>
    <row r="91" spans="22:22" ht="15" customHeight="1" x14ac:dyDescent="0.25">
      <c r="V91" t="str">
        <v>Evidence - Screen shot of weather from phone - also action ok to proceed?</v>
      </c>
    </row>
    <row r="92" spans="22:22" ht="15" customHeight="1" x14ac:dyDescent="0.25">
      <c r="V92" t="str">
        <v>3.2 - Surface suitable for sealing</v>
      </c>
    </row>
    <row r="93" spans="22:22" ht="15" customHeight="1" x14ac:dyDescent="0.25">
      <c r="V93" t="str">
        <v>Applicable Standard CHAR(AMP) Acceptance Criteria - 100% of area is tightly knitted</v>
      </c>
    </row>
    <row r="94" spans="22:22" ht="15" customHeight="1" x14ac:dyDescent="0.25">
      <c r="V94" t="str">
        <v>Frequency - Areas compacted and free from loose surface</v>
      </c>
    </row>
    <row r="95" spans="22:22" ht="15" customHeight="1" x14ac:dyDescent="0.25">
      <c r="V95" t="str">
        <v>Criteria Notes - Surface should present a tight surface suitable for sealing</v>
      </c>
    </row>
    <row r="96" spans="22:22" ht="15" customHeight="1" x14ac:dyDescent="0.25">
      <c r="V96" t="str">
        <v>Site Lead - H</v>
      </c>
    </row>
    <row r="97" spans="22:22" ht="15" customHeight="1" x14ac:dyDescent="0.25">
      <c r="V97" t="str">
        <v>CM - —</v>
      </c>
    </row>
    <row r="98" spans="22:22" ht="15" customHeight="1" x14ac:dyDescent="0.25">
      <c r="V98" t="str">
        <v>Client Rep - —</v>
      </c>
    </row>
    <row r="99" spans="22:22" ht="15" customHeight="1" x14ac:dyDescent="0.25">
      <c r="V99" t="str">
        <v>Records CHAR(AMP) Remarks - —</v>
      </c>
    </row>
    <row r="100" spans="22:22" ht="15" customHeight="1" x14ac:dyDescent="0.25">
      <c r="V100" t="str">
        <v>Evidence - Every 20meters Suk and Greg - photos before sealing and after / before asphalt and again after asphalt</v>
      </c>
    </row>
    <row r="101" spans="22:22" ht="15" customHeight="1" x14ac:dyDescent="0.25">
      <c r="V101" t="str">
        <v>3.3 - Visual inspection of surface to be sealed</v>
      </c>
    </row>
    <row r="102" spans="22:22" ht="15" customHeight="1" x14ac:dyDescent="0.25">
      <c r="V102" t="str">
        <v>Applicable Standard CHAR(AMP) Acceptance Criteria - Tight surface suitable for sealing</v>
      </c>
    </row>
    <row r="103" spans="22:22" ht="15" customHeight="1" x14ac:dyDescent="0.25">
      <c r="V103" t="str">
        <v>Frequency - Prior to sealing</v>
      </c>
    </row>
    <row r="104" spans="22:22" ht="15" customHeight="1" x14ac:dyDescent="0.25">
      <c r="V104" t="str">
        <v>Criteria Notes - Photos and fix areas observed that need fixing to comply</v>
      </c>
    </row>
    <row r="105" spans="22:22" ht="15" customHeight="1" x14ac:dyDescent="0.25">
      <c r="V105" t="str">
        <v>Site Lead - H</v>
      </c>
    </row>
    <row r="106" spans="22:22" ht="15" customHeight="1" x14ac:dyDescent="0.25">
      <c r="V106" t="str">
        <v>CM - —</v>
      </c>
    </row>
    <row r="107" spans="22:22" ht="15" customHeight="1" x14ac:dyDescent="0.25">
      <c r="V107" t="str">
        <v>Client Rep - —</v>
      </c>
    </row>
    <row r="108" spans="22:22" ht="15" customHeight="1" x14ac:dyDescent="0.25">
      <c r="V108" t="str">
        <v>Records CHAR(AMP) Remarks - —</v>
      </c>
    </row>
    <row r="109" spans="22:22" ht="15" customHeight="1" x14ac:dyDescent="0.25">
      <c r="V109" t="str">
        <v>Evidence - Every 20meters Suk and Greg - photos before sealing and after / before asphalt and again after asphalt</v>
      </c>
    </row>
    <row r="110" spans="22:22" ht="15" customHeight="1" x14ac:dyDescent="0.25">
      <c r="V110" t="str">
        <v>4.1 - Surface inspection</v>
      </c>
    </row>
    <row r="111" spans="22:22" ht="15" customHeight="1" x14ac:dyDescent="0.25">
      <c r="V111" t="str">
        <v>Applicable Standard CHAR(AMP) Acceptance Criteria - surface to be free of loose material prior to application of the membrane seal</v>
      </c>
    </row>
    <row r="112" spans="22:22" ht="15" customHeight="1" x14ac:dyDescent="0.25">
      <c r="V112" t="str">
        <v>Frequency - Site Diary</v>
      </c>
    </row>
    <row r="113" spans="22:22" ht="15" customHeight="1" x14ac:dyDescent="0.25">
      <c r="V113" t="str">
        <v>Criteria Notes - Note covered in 3.3 above but this is an additional check on the day of sealing to ensure not damaged</v>
      </c>
    </row>
    <row r="114" spans="22:22" ht="15" customHeight="1" x14ac:dyDescent="0.25">
      <c r="V114" t="str">
        <v>Site Lead - H</v>
      </c>
    </row>
    <row r="115" spans="22:22" ht="15" customHeight="1" x14ac:dyDescent="0.25">
      <c r="V115" t="str">
        <v>CM - —</v>
      </c>
    </row>
    <row r="116" spans="22:22" ht="15" customHeight="1" x14ac:dyDescent="0.25">
      <c r="V116" t="str">
        <v>Client Rep - —</v>
      </c>
    </row>
    <row r="117" spans="22:22" ht="15" customHeight="1" x14ac:dyDescent="0.25">
      <c r="V117" t="str">
        <v>Records CHAR(AMP) Remarks - —</v>
      </c>
    </row>
    <row r="118" spans="22:22" ht="15" customHeight="1" x14ac:dyDescent="0.25">
      <c r="V118" t="str">
        <v>Evidence - Signed ITP and/or photos</v>
      </c>
    </row>
    <row r="119" spans="22:22" ht="15" customHeight="1" x14ac:dyDescent="0.25">
      <c r="V119" t="str">
        <v>4.2 - Residual Bitumen Application Rate</v>
      </c>
    </row>
    <row r="120" spans="22:22" ht="15" customHeight="1" x14ac:dyDescent="0.25">
      <c r="V120" t="str">
        <v>Applicable Standard CHAR(AMP) Acceptance Criteria - 1.0l/m2 Residual Bitumen and Grade 6 or 1.4 l/m2 bitumen Grade 4 Chip</v>
      </c>
    </row>
    <row r="121" spans="22:22" ht="15" customHeight="1" x14ac:dyDescent="0.25">
      <c r="V121" t="str">
        <v>Frequency - Spray Sheet</v>
      </c>
    </row>
    <row r="122" spans="22:22" ht="15" customHeight="1" x14ac:dyDescent="0.25">
      <c r="V122" t="str">
        <v>Criteria Notes - —</v>
      </c>
    </row>
    <row r="123" spans="22:22" ht="15" customHeight="1" x14ac:dyDescent="0.25">
      <c r="V123" t="str">
        <v>Site Lead - W</v>
      </c>
    </row>
    <row r="124" spans="22:22" ht="15" customHeight="1" x14ac:dyDescent="0.25">
      <c r="V124" t="str">
        <v>CM - —</v>
      </c>
    </row>
    <row r="125" spans="22:22" ht="15" customHeight="1" x14ac:dyDescent="0.25">
      <c r="V125" t="str">
        <v>Client Rep - —</v>
      </c>
    </row>
    <row r="126" spans="22:22" ht="15" customHeight="1" x14ac:dyDescent="0.25">
      <c r="V126" t="str">
        <v>Records CHAR(AMP) Remarks - —</v>
      </c>
    </row>
    <row r="127" spans="22:22" ht="15" customHeight="1" x14ac:dyDescent="0.25">
      <c r="V127" t="str">
        <v>Evidence - Photo from spray truck, bitumen usage, spray sheet</v>
      </c>
    </row>
    <row r="128" spans="22:22" ht="15" customHeight="1" x14ac:dyDescent="0.25">
      <c r="V128" t="str">
        <v>4.3 - Chip Application Rate</v>
      </c>
    </row>
    <row r="129" spans="22:22" ht="15" customHeight="1" x14ac:dyDescent="0.25">
      <c r="V129" t="str">
        <v>Applicable Standard CHAR(AMP) Acceptance Criteria - Visually ok no excess chip</v>
      </c>
    </row>
    <row r="130" spans="22:22" ht="15" customHeight="1" x14ac:dyDescent="0.25">
      <c r="V130" t="str">
        <v>Frequency - Site diary/ Photos</v>
      </c>
    </row>
    <row r="131" spans="22:22" ht="15" customHeight="1" x14ac:dyDescent="0.25">
      <c r="V131" t="str">
        <v>Criteria Notes - —</v>
      </c>
    </row>
    <row r="132" spans="22:22" ht="15" customHeight="1" x14ac:dyDescent="0.25">
      <c r="V132" t="str">
        <v>Site Lead - W</v>
      </c>
    </row>
    <row r="133" spans="22:22" ht="15" customHeight="1" x14ac:dyDescent="0.25">
      <c r="V133" t="str">
        <v>CM - —</v>
      </c>
    </row>
    <row r="134" spans="22:22" ht="15" customHeight="1" x14ac:dyDescent="0.25">
      <c r="V134" t="str">
        <v>Client Rep - —</v>
      </c>
    </row>
    <row r="135" spans="22:22" ht="15" customHeight="1" x14ac:dyDescent="0.25">
      <c r="V135" t="str">
        <v>Records CHAR(AMP) Remarks - —</v>
      </c>
    </row>
    <row r="136" spans="22:22" ht="15" customHeight="1" x14ac:dyDescent="0.25">
      <c r="V136" t="str">
        <v>Evidence - Tonnage used versus area, dockets and rate calculated written in a spreadsheet</v>
      </c>
    </row>
    <row r="137" spans="22:22" ht="15" customHeight="1" x14ac:dyDescent="0.25">
      <c r="V137" t="str">
        <v>5.1 - Sample Bitumen for PG 64 V/E testing</v>
      </c>
    </row>
    <row r="138" spans="22:22" ht="15" customHeight="1" x14ac:dyDescent="0.25">
      <c r="V138" t="str">
        <v>Applicable Standard CHAR(AMP) Acceptance Criteria - NZTA M1A - PG64V</v>
      </c>
    </row>
    <row r="139" spans="22:22" ht="15" customHeight="1" x14ac:dyDescent="0.25">
      <c r="V139" t="str">
        <v>Frequency - Once per project per bitumen type (SAMI Green A20E and A20E)</v>
      </c>
    </row>
    <row r="140" spans="22:22" ht="15" customHeight="1" x14ac:dyDescent="0.25">
      <c r="V140" t="str">
        <v>Criteria Notes - This item is to sample SAMI Green A20E bitumen to conduct PG64V NZTA M1A testing to prove compliance after shipping and reheating.  Note that original bitumen certificates sent when approving the JMF in item 1.0</v>
      </c>
    </row>
    <row r="141" spans="22:22" ht="15" customHeight="1" x14ac:dyDescent="0.25">
      <c r="V141" t="str">
        <v>Site Lead - W</v>
      </c>
    </row>
    <row r="142" spans="22:22" ht="15" customHeight="1" x14ac:dyDescent="0.25">
      <c r="V142" t="str">
        <v>CM - —</v>
      </c>
    </row>
    <row r="143" spans="22:22" ht="15" customHeight="1" x14ac:dyDescent="0.25">
      <c r="V143" t="str">
        <v>Client Rep - —</v>
      </c>
    </row>
    <row r="144" spans="22:22" ht="15" customHeight="1" x14ac:dyDescent="0.25">
      <c r="V144" t="str">
        <v>Records CHAR(AMP) Remarks - —</v>
      </c>
    </row>
    <row r="145" spans="22:22" ht="15" customHeight="1" x14ac:dyDescent="0.25">
      <c r="V145" t="str">
        <v>Evidence - Sampling record signed</v>
      </c>
    </row>
    <row r="146" spans="22:22" ht="15" customHeight="1" x14ac:dyDescent="0.25">
      <c r="V146" t="str">
        <v>6.1 - Binder content</v>
      </c>
    </row>
    <row r="147" spans="22:22" ht="15" customHeight="1" x14ac:dyDescent="0.25">
      <c r="V147" t="str">
        <v>Applicable Standard CHAR(AMP) Acceptance Criteria - IANZ accredited test cert</v>
      </c>
    </row>
    <row r="148" spans="22:22" ht="15" customHeight="1" x14ac:dyDescent="0.25">
      <c r="V148" t="str">
        <v>Frequency - 1 per 200t at asphalt plant</v>
      </c>
    </row>
    <row r="149" spans="22:22" ht="15" customHeight="1" x14ac:dyDescent="0.25">
      <c r="V149" t="str">
        <v>Criteria Notes - NZTA M10:
Individual Test Result: ± 0.5
Mean of Three Test Results: ± 0.3</v>
      </c>
    </row>
    <row r="150" spans="22:22" ht="15" customHeight="1" x14ac:dyDescent="0.25">
      <c r="V150" t="str">
        <v>Site Lead - —</v>
      </c>
    </row>
    <row r="151" spans="22:22" ht="15" customHeight="1" x14ac:dyDescent="0.25">
      <c r="V151" t="str">
        <v>CM - DR</v>
      </c>
    </row>
    <row r="152" spans="22:22" ht="15" customHeight="1" x14ac:dyDescent="0.25">
      <c r="V152" t="str">
        <v>Client Rep - W</v>
      </c>
    </row>
    <row r="153" spans="22:22" ht="15" customHeight="1" x14ac:dyDescent="0.25">
      <c r="V153" t="str">
        <v>Records CHAR(AMP) Remarks - Sample from plant</v>
      </c>
    </row>
    <row r="154" spans="22:22" ht="15" customHeight="1" x14ac:dyDescent="0.25">
      <c r="V154" t="str">
        <v>Evidence - —</v>
      </c>
    </row>
    <row r="155" spans="22:22" ht="15" customHeight="1" x14ac:dyDescent="0.25">
      <c r="V155" t="str">
        <v>6.2 - Particle Size Distribution</v>
      </c>
    </row>
    <row r="156" spans="22:22" ht="15" customHeight="1" x14ac:dyDescent="0.25">
      <c r="V156" t="str">
        <v>Applicable Standard CHAR(AMP) Acceptance Criteria - IANZ accredited test cert</v>
      </c>
    </row>
    <row r="157" spans="22:22" ht="15" customHeight="1" x14ac:dyDescent="0.25">
      <c r="V157" t="str">
        <v>Frequency - 1 per 200t at asphalt plant</v>
      </c>
    </row>
    <row r="158" spans="22:22" ht="15" customHeight="1" x14ac:dyDescent="0.25">
      <c r="V158" t="str">
        <v>Criteria Notes - NZTA M10:
Refer to Table 5.3</v>
      </c>
    </row>
    <row r="159" spans="22:22" ht="15" customHeight="1" x14ac:dyDescent="0.25">
      <c r="V159" t="str">
        <v>Site Lead - —</v>
      </c>
    </row>
    <row r="160" spans="22:22" ht="15" customHeight="1" x14ac:dyDescent="0.25">
      <c r="V160" t="str">
        <v>CM - DR</v>
      </c>
    </row>
    <row r="161" spans="22:22" ht="15" customHeight="1" x14ac:dyDescent="0.25">
      <c r="V161" t="str">
        <v>Client Rep - W</v>
      </c>
    </row>
    <row r="162" spans="22:22" ht="15" customHeight="1" x14ac:dyDescent="0.25">
      <c r="V162" t="str">
        <v>Records CHAR(AMP) Remarks - Sample from plant</v>
      </c>
    </row>
    <row r="163" spans="22:22" ht="15" customHeight="1" x14ac:dyDescent="0.25">
      <c r="V163" t="str">
        <v>Evidence - —</v>
      </c>
    </row>
    <row r="164" spans="22:22" ht="15" customHeight="1" x14ac:dyDescent="0.25">
      <c r="V164" t="str">
        <v>6.3 - Max. Specific Gravity (MSG) of mix</v>
      </c>
    </row>
    <row r="165" spans="22:22" ht="15" customHeight="1" x14ac:dyDescent="0.25">
      <c r="V165" t="str">
        <v>Applicable Standard CHAR(AMP) Acceptance Criteria - IANZ accredited test cert</v>
      </c>
    </row>
    <row r="166" spans="22:22" ht="15" customHeight="1" x14ac:dyDescent="0.25">
      <c r="V166" t="str">
        <v>Frequency - 1 per day or per 600t at asphalt plant</v>
      </c>
    </row>
    <row r="167" spans="22:22" ht="15" customHeight="1" x14ac:dyDescent="0.25">
      <c r="V167" t="str">
        <v>Criteria Notes - Report</v>
      </c>
    </row>
    <row r="168" spans="22:22" ht="15" customHeight="1" x14ac:dyDescent="0.25">
      <c r="V168" t="str">
        <v>Site Lead - —</v>
      </c>
    </row>
    <row r="169" spans="22:22" ht="15" customHeight="1" x14ac:dyDescent="0.25">
      <c r="V169" t="str">
        <v>CM - DR</v>
      </c>
    </row>
    <row r="170" spans="22:22" ht="15" customHeight="1" x14ac:dyDescent="0.25">
      <c r="V170" t="str">
        <v>Client Rep - W</v>
      </c>
    </row>
    <row r="171" spans="22:22" ht="15" customHeight="1" x14ac:dyDescent="0.25">
      <c r="V171" t="str">
        <v>Records CHAR(AMP) Remarks - Sample from plant</v>
      </c>
    </row>
    <row r="172" spans="22:22" ht="15" customHeight="1" x14ac:dyDescent="0.25">
      <c r="V172" t="str">
        <v>Evidence - —</v>
      </c>
    </row>
    <row r="173" spans="22:22" ht="15" customHeight="1" x14ac:dyDescent="0.25">
      <c r="V173" t="str">
        <v>6.4 - Air Voids at lab design compaction</v>
      </c>
    </row>
    <row r="174" spans="22:22" ht="15" customHeight="1" x14ac:dyDescent="0.25">
      <c r="V174" t="str">
        <v>Applicable Standard CHAR(AMP) Acceptance Criteria - IANZ accredited test cert</v>
      </c>
    </row>
    <row r="175" spans="22:22" ht="15" customHeight="1" x14ac:dyDescent="0.25">
      <c r="V175" t="str">
        <v>Frequency - 1 per 600t at asphalt plant</v>
      </c>
    </row>
    <row r="176" spans="22:22" ht="15" customHeight="1" x14ac:dyDescent="0.25">
      <c r="V176" t="str">
        <v>Criteria Notes - NZTA M10:
Individual Test Results: +2.0, -1.0
Mean of Three Test Results: +1.2, -0.6</v>
      </c>
    </row>
    <row r="177" spans="22:22" ht="15" customHeight="1" x14ac:dyDescent="0.25">
      <c r="V177" t="str">
        <v>Site Lead - —</v>
      </c>
    </row>
    <row r="178" spans="22:22" ht="15" customHeight="1" x14ac:dyDescent="0.25">
      <c r="V178" t="str">
        <v>CM - DR</v>
      </c>
    </row>
    <row r="179" spans="22:22" ht="15" customHeight="1" x14ac:dyDescent="0.25">
      <c r="V179" t="str">
        <v>Client Rep - W</v>
      </c>
    </row>
    <row r="180" spans="22:22" ht="15" customHeight="1" x14ac:dyDescent="0.25">
      <c r="V180" t="str">
        <v>Records CHAR(AMP) Remarks - Sample from plant</v>
      </c>
    </row>
    <row r="181" spans="22:22" ht="15" customHeight="1" x14ac:dyDescent="0.25">
      <c r="V181" t="str">
        <v>Evidence - —</v>
      </c>
    </row>
    <row r="182" spans="22:22" ht="15" customHeight="1" x14ac:dyDescent="0.25">
      <c r="V182" t="str">
        <v>6.5 - Sample and store for further performance testing</v>
      </c>
    </row>
    <row r="183" spans="22:22" ht="15" customHeight="1" x14ac:dyDescent="0.25">
      <c r="V183" t="str">
        <v>Applicable Standard CHAR(AMP) Acceptance Criteria - For research purposes comparing SAMI Green A20E with A20E</v>
      </c>
    </row>
    <row r="184" spans="22:22" ht="15" customHeight="1" x14ac:dyDescent="0.25">
      <c r="V184" t="str">
        <v>Frequency - 20 boxes (10kg each) sampled on site per asphalt mix type</v>
      </c>
    </row>
    <row r="185" spans="22:22" ht="15" customHeight="1" x14ac:dyDescent="0.25">
      <c r="V185" t="str">
        <v>Criteria Notes - Modulus, Fatigue, Wheel Track Rutting to be tested after job completed for research purposes</v>
      </c>
    </row>
    <row r="186" spans="22:22" ht="15" customHeight="1" x14ac:dyDescent="0.25">
      <c r="V186" t="str">
        <v>Site Lead - —</v>
      </c>
    </row>
    <row r="187" spans="22:22" ht="15" customHeight="1" x14ac:dyDescent="0.25">
      <c r="V187" t="str">
        <v>CM - DR</v>
      </c>
    </row>
    <row r="188" spans="22:22" ht="15" customHeight="1" x14ac:dyDescent="0.25">
      <c r="V188" t="str">
        <v>Client Rep - W</v>
      </c>
    </row>
    <row r="189" spans="22:22" ht="15" customHeight="1" x14ac:dyDescent="0.25">
      <c r="V189" t="str">
        <v>Records CHAR(AMP) Remarks - Sample on site and label</v>
      </c>
    </row>
    <row r="190" spans="22:22" ht="15" customHeight="1" x14ac:dyDescent="0.25">
      <c r="V190" t="str">
        <v>Evidence - Sample record</v>
      </c>
    </row>
    <row r="191" spans="22:22" ht="15" customHeight="1" x14ac:dyDescent="0.25">
      <c r="V191" t="str">
        <v>7.1 - Pre-AC Construction Site Checklist (week prior)</v>
      </c>
    </row>
    <row r="192" spans="22:22" ht="15" customHeight="1" x14ac:dyDescent="0.25">
      <c r="V192" t="str">
        <v>Applicable Standard CHAR(AMP) Acceptance Criteria - —</v>
      </c>
    </row>
    <row r="193" spans="22:22" ht="15" customHeight="1" x14ac:dyDescent="0.25">
      <c r="V193" t="str">
        <v>Frequency - Prior to AC Construction on each site</v>
      </c>
    </row>
    <row r="194" spans="22:22" ht="15" customHeight="1" x14ac:dyDescent="0.25">
      <c r="V194" t="str">
        <v>Criteria Notes - No change from design report</v>
      </c>
    </row>
    <row r="195" spans="22:22" ht="15" customHeight="1" x14ac:dyDescent="0.25">
      <c r="V195" t="str">
        <v>Site Lead - W</v>
      </c>
    </row>
    <row r="196" spans="22:22" ht="15" customHeight="1" x14ac:dyDescent="0.25">
      <c r="V196" t="str">
        <v>CM - W</v>
      </c>
    </row>
    <row r="197" spans="22:22" ht="15" customHeight="1" x14ac:dyDescent="0.25">
      <c r="V197" t="str">
        <v>Client Rep - —</v>
      </c>
    </row>
    <row r="198" spans="22:22" ht="15" customHeight="1" x14ac:dyDescent="0.25">
      <c r="V198" t="str">
        <v>Records CHAR(AMP) Remarks - Record any issues noted</v>
      </c>
    </row>
    <row r="199" spans="22:22" ht="15" customHeight="1" x14ac:dyDescent="0.25">
      <c r="V199" t="str">
        <v>Evidence - Plan -</v>
      </c>
    </row>
    <row r="200" spans="22:22" ht="15" customHeight="1" x14ac:dyDescent="0.25">
      <c r="V200" t="str">
        <v>7.2 - Paving runs planned for joint locations not in wheel paths</v>
      </c>
    </row>
    <row r="201" spans="22:22" ht="15" customHeight="1" x14ac:dyDescent="0.25">
      <c r="V201" t="str">
        <v>Applicable Standard CHAR(AMP) Acceptance Criteria - —</v>
      </c>
    </row>
    <row r="202" spans="22:22" ht="15" customHeight="1" x14ac:dyDescent="0.25">
      <c r="V202" t="str">
        <v>Frequency - Prior to AC Construction on each site</v>
      </c>
    </row>
    <row r="203" spans="22:22" ht="15" customHeight="1" x14ac:dyDescent="0.25">
      <c r="V203" t="str">
        <v>Criteria Notes -</v>
      </c>
    </row>
    <row r="204" spans="22:22" ht="15" customHeight="1" x14ac:dyDescent="0.25">
      <c r="V204" t="str">
        <v>Site Lead - H</v>
      </c>
    </row>
    <row r="205" spans="22:22" ht="15" customHeight="1" x14ac:dyDescent="0.25">
      <c r="V205" t="str">
        <v>CM - H</v>
      </c>
    </row>
    <row r="206" spans="22:22" ht="15" customHeight="1" x14ac:dyDescent="0.25">
      <c r="V206" t="str">
        <v>Client Rep - H</v>
      </c>
    </row>
    <row r="207" spans="22:22" ht="15" customHeight="1" x14ac:dyDescent="0.25">
      <c r="V207" t="str">
        <v>Records CHAR(AMP) Remarks - Pre-commencement checklist (i.e. pre-start reqs, by foreman/crew manager)</v>
      </c>
    </row>
    <row r="208" spans="22:22" ht="15" customHeight="1" x14ac:dyDescent="0.25">
      <c r="V208" t="str">
        <v>Evidence - Joint location plan and meeting notes</v>
      </c>
    </row>
    <row r="209" spans="22:22" ht="15" customHeight="1" x14ac:dyDescent="0.25">
      <c r="V209" t="str">
        <v>7.3 - Space available to achieve specified asphalt thickness</v>
      </c>
    </row>
    <row r="210" spans="22:22" ht="15" customHeight="1" x14ac:dyDescent="0.25">
      <c r="V210" t="str">
        <v>Applicable Standard CHAR(AMP) Acceptance Criteria - Strings and survey</v>
      </c>
    </row>
    <row r="211" spans="22:22" ht="15" customHeight="1" x14ac:dyDescent="0.25">
      <c r="V211" t="str">
        <v>Frequency - Prior to AC Construction on each site</v>
      </c>
    </row>
    <row r="212" spans="22:22" ht="15" customHeight="1" x14ac:dyDescent="0.25">
      <c r="V212" t="str">
        <v>Criteria Notes - Specified AC depth achievable</v>
      </c>
    </row>
    <row r="213" spans="22:22" ht="15" customHeight="1" x14ac:dyDescent="0.25">
      <c r="V213" t="str">
        <v>Site Lead - —</v>
      </c>
    </row>
    <row r="214" spans="22:22" ht="15" customHeight="1" x14ac:dyDescent="0.25">
      <c r="V214" t="str">
        <v>CM - W</v>
      </c>
    </row>
    <row r="215" spans="22:22" ht="15" customHeight="1" x14ac:dyDescent="0.25">
      <c r="V215" t="str">
        <v>Client Rep - W</v>
      </c>
    </row>
    <row r="216" spans="22:22" ht="15" customHeight="1" x14ac:dyDescent="0.25">
      <c r="V216" t="str">
        <v>Records CHAR(AMP) Remarks - Site records</v>
      </c>
    </row>
    <row r="217" spans="22:22" ht="15" customHeight="1" x14ac:dyDescent="0.25">
      <c r="V217" t="str">
        <v>Evidence - —</v>
      </c>
    </row>
    <row r="218" spans="22:22" ht="15" customHeight="1" x14ac:dyDescent="0.25">
      <c r="V218" t="str">
        <v>7.4 - TAC / Membrane Seal</v>
      </c>
    </row>
    <row r="219" spans="22:22" ht="15" customHeight="1" x14ac:dyDescent="0.25">
      <c r="V219" t="str">
        <v>Applicable Standard CHAR(AMP) Acceptance Criteria - Visually ok to place asphalt</v>
      </c>
    </row>
    <row r="220" spans="22:22" ht="15" customHeight="1" x14ac:dyDescent="0.25">
      <c r="V220" t="str">
        <v>Frequency - Each application pre paving</v>
      </c>
    </row>
    <row r="221" spans="22:22" ht="15" customHeight="1" x14ac:dyDescent="0.25">
      <c r="V221" t="str">
        <v>Criteria Notes - Membrane seal not damaged and ok to pave on</v>
      </c>
    </row>
    <row r="222" spans="22:22" ht="15" customHeight="1" x14ac:dyDescent="0.25">
      <c r="V222" t="str">
        <v>Site Lead - W</v>
      </c>
    </row>
    <row r="223" spans="22:22" ht="15" customHeight="1" x14ac:dyDescent="0.25">
      <c r="V223" t="str">
        <v>CM - W</v>
      </c>
    </row>
    <row r="224" spans="22:22" ht="15" customHeight="1" x14ac:dyDescent="0.25">
      <c r="V224" t="str">
        <v>Client Rep - W</v>
      </c>
    </row>
    <row r="225" spans="22:22" ht="15" customHeight="1" x14ac:dyDescent="0.25">
      <c r="V225" t="str">
        <v>Records CHAR(AMP) Remarks - Site records</v>
      </c>
    </row>
    <row r="226" spans="22:22" ht="15" customHeight="1" x14ac:dyDescent="0.25">
      <c r="V226" t="str">
        <v>Evidence - Sign off ITP membrane ok to proceed</v>
      </c>
    </row>
    <row r="227" spans="22:22" ht="15" customHeight="1" x14ac:dyDescent="0.25">
      <c r="V227" t="str">
        <v>7.5 - Asphalt temperature</v>
      </c>
    </row>
    <row r="228" spans="22:22" ht="15" customHeight="1" x14ac:dyDescent="0.25">
      <c r="V228" t="str">
        <v>Applicable Standard CHAR(AMP) Acceptance Criteria - M10 - 145 degrees minimum tipped into paver from truck</v>
      </c>
    </row>
    <row r="229" spans="22:22" ht="15" customHeight="1" x14ac:dyDescent="0.25">
      <c r="V229" t="str">
        <v>Frequency - Every load on entry to site and again during compaction</v>
      </c>
    </row>
    <row r="230" spans="22:22" ht="15" customHeight="1" x14ac:dyDescent="0.25">
      <c r="V230" t="str">
        <v>Criteria Notes - Reference QMP for set temperatures</v>
      </c>
    </row>
    <row r="231" spans="22:22" ht="15" customHeight="1" x14ac:dyDescent="0.25">
      <c r="V231" t="str">
        <v>Site Lead - DR</v>
      </c>
    </row>
    <row r="232" spans="22:22" ht="15" customHeight="1" x14ac:dyDescent="0.25">
      <c r="V232" t="str">
        <v>CM - W</v>
      </c>
    </row>
    <row r="233" spans="22:22" ht="15" customHeight="1" x14ac:dyDescent="0.25">
      <c r="V233" t="str">
        <v>Client Rep - W</v>
      </c>
    </row>
    <row r="234" spans="22:22" ht="15" customHeight="1" x14ac:dyDescent="0.25">
      <c r="V234" t="str">
        <v>Records CHAR(AMP) Remarks - Site records</v>
      </c>
    </row>
    <row r="235" spans="22:22" ht="15" customHeight="1" x14ac:dyDescent="0.25">
      <c r="V235" t="str">
        <v>Evidence - —</v>
      </c>
    </row>
    <row r="236" spans="22:22" ht="15" customHeight="1" x14ac:dyDescent="0.25">
      <c r="V236" t="str">
        <v>7.6 - Thickness Monitoring</v>
      </c>
    </row>
    <row r="237" spans="22:22" ht="15" customHeight="1" x14ac:dyDescent="0.25">
      <c r="V237" t="str">
        <v>Applicable Standard CHAR(AMP) Acceptance Criteria - Confirm Pavement height will allow thickness required to be achieved.</v>
      </c>
    </row>
    <row r="238" spans="22:22" ht="15" customHeight="1" x14ac:dyDescent="0.25">
      <c r="V238" t="str">
        <v>Frequency - Calculated per load on field report.</v>
      </c>
    </row>
    <row r="239" spans="22:22" ht="15" customHeight="1" x14ac:dyDescent="0.25">
      <c r="V239" t="str">
        <v>Criteria Notes - Dipping on paver runs - Paving run check tonnage, width will calculate average thickness from field reports</v>
      </c>
    </row>
    <row r="240" spans="22:22" ht="15" customHeight="1" x14ac:dyDescent="0.25">
      <c r="V240" t="str">
        <v>Site Lead - DR</v>
      </c>
    </row>
    <row r="241" spans="22:22" ht="15" customHeight="1" x14ac:dyDescent="0.25">
      <c r="V241" t="str">
        <v>CM - W</v>
      </c>
    </row>
    <row r="242" spans="22:22" ht="15" customHeight="1" x14ac:dyDescent="0.25">
      <c r="V242" t="str">
        <v>Client Rep - W</v>
      </c>
    </row>
    <row r="243" spans="22:22" ht="15" customHeight="1" x14ac:dyDescent="0.25">
      <c r="V243" t="str">
        <v>Records CHAR(AMP) Remarks - Site records paving run check</v>
      </c>
    </row>
    <row r="244" spans="22:22" ht="15" customHeight="1" x14ac:dyDescent="0.25">
      <c r="V244" t="str">
        <v>Evidence - Premix field sheets tonnage vs area to determine average thickness</v>
      </c>
    </row>
    <row r="245" spans="22:22" ht="15" customHeight="1" x14ac:dyDescent="0.25">
      <c r="V245" t="str">
        <v>7.7 - Compaction</v>
      </c>
    </row>
    <row r="246" spans="22:22" ht="15" customHeight="1" x14ac:dyDescent="0.25">
      <c r="V246" t="str">
        <v>Applicable Standard CHAR(AMP) Acceptance Criteria - NZTA M10 section 9.9.  NDM with correlated offset and prior days MTSG/Max Density, air voids 3 to 6%</v>
      </c>
    </row>
    <row r="247" spans="22:22" ht="15" customHeight="1" x14ac:dyDescent="0.25">
      <c r="V247" t="str">
        <v>Frequency - Each paving run @ 20m centres and at core locations</v>
      </c>
    </row>
    <row r="248" spans="22:22" ht="15" customHeight="1" x14ac:dyDescent="0.25">
      <c r="V248" t="str">
        <v>Criteria Notes - Compact and change rollers and sequence until air voids achieved.  At completion of compaction record NDM air voids and bulk density every 20 metres in centre of paving run</v>
      </c>
    </row>
    <row r="249" spans="22:22" ht="15" customHeight="1" x14ac:dyDescent="0.25">
      <c r="V249" t="str">
        <v>Site Lead - —</v>
      </c>
    </row>
    <row r="250" spans="22:22" ht="15" customHeight="1" x14ac:dyDescent="0.25">
      <c r="V250" t="str">
        <v>CM - DR</v>
      </c>
    </row>
    <row r="251" spans="22:22" ht="15" customHeight="1" x14ac:dyDescent="0.25">
      <c r="V251" t="str">
        <v>Client Rep - W</v>
      </c>
    </row>
    <row r="252" spans="22:22" ht="15" customHeight="1" x14ac:dyDescent="0.25">
      <c r="V252" t="str">
        <v>Records CHAR(AMP) Remarks - Lab report on NDM measured on site</v>
      </c>
    </row>
    <row r="253" spans="22:22" ht="15" customHeight="1" x14ac:dyDescent="0.25">
      <c r="V253" t="str">
        <v>Evidence - Suk after compaction 20m centre measurements to record in lab report and core locations</v>
      </c>
    </row>
    <row r="254" spans="22:22" ht="15" customHeight="1" x14ac:dyDescent="0.25">
      <c r="V254" t="str">
        <v>7.8 - Surface shape</v>
      </c>
    </row>
    <row r="255" spans="22:22" ht="15" customHeight="1" x14ac:dyDescent="0.25">
      <c r="V255" t="str">
        <v>Applicable Standard CHAR(AMP) Acceptance Criteria -  Shape -  NZTA M10 section 9.8.
Levels - NZTA M10 section 10.2</v>
      </c>
    </row>
    <row r="256" spans="22:22" ht="15" customHeight="1" x14ac:dyDescent="0.25">
      <c r="V256" t="str">
        <v>Frequency - Post AC Construction on each site</v>
      </c>
    </row>
    <row r="257" spans="22:22" ht="15" customHeight="1" x14ac:dyDescent="0.25">
      <c r="V257" t="str">
        <v>Criteria Notes - Straight edge can be used for checking the surface shape.  
Not more than 5mm under a 3m Straight Edge. 
Level - -0 CHAR(LESS) +5mm from Specified Level 
Where there is Kerb and Channel shall be flush with or no more than 5mm above the LOC.</v>
      </c>
    </row>
    <row r="258" spans="22:22" ht="15" customHeight="1" x14ac:dyDescent="0.25">
      <c r="V258" t="str">
        <v>Site Lead - W</v>
      </c>
    </row>
    <row r="259" spans="22:22" ht="15" customHeight="1" x14ac:dyDescent="0.25">
      <c r="V259" t="str">
        <v>CM - W</v>
      </c>
    </row>
    <row r="260" spans="22:22" ht="15" customHeight="1" x14ac:dyDescent="0.25">
      <c r="V260" t="str">
        <v>Client Rep - W</v>
      </c>
    </row>
    <row r="261" spans="22:22" ht="15" customHeight="1" x14ac:dyDescent="0.25">
      <c r="V261" t="str">
        <v>Records CHAR(AMP) Remarks - Site records and photos</v>
      </c>
    </row>
    <row r="262" spans="22:22" ht="15" customHeight="1" x14ac:dyDescent="0.25">
      <c r="V262" t="str">
        <v>Evidence - Straight edge 3m - Suk and Greg - every 20m check and photos</v>
      </c>
    </row>
    <row r="263" spans="22:22" ht="15" customHeight="1" x14ac:dyDescent="0.25">
      <c r="V263" t="str">
        <v>7.9 - Visual inspection minimal segregation, bleeding and joints nearly invisible</v>
      </c>
    </row>
    <row r="264" spans="22:22" ht="15" customHeight="1" x14ac:dyDescent="0.25">
      <c r="V264" t="str">
        <v>Applicable Standard CHAR(AMP) Acceptance Criteria - Visual inspection on surface and joint quality</v>
      </c>
    </row>
    <row r="265" spans="22:22" ht="15" customHeight="1" x14ac:dyDescent="0.25">
      <c r="V265" t="str">
        <v>Frequency - Every 10 - 15 metres</v>
      </c>
    </row>
    <row r="266" spans="22:22" ht="15" customHeight="1" x14ac:dyDescent="0.25">
      <c r="V266" t="str">
        <v>Criteria Notes - Photos and fix areas observed that need fixing to comply</v>
      </c>
    </row>
    <row r="267" spans="22:22" ht="15" customHeight="1" x14ac:dyDescent="0.25">
      <c r="V267" t="str">
        <v>Site Lead - W</v>
      </c>
    </row>
    <row r="268" spans="22:22" ht="15" customHeight="1" x14ac:dyDescent="0.25">
      <c r="V268" t="str">
        <v>CM - W</v>
      </c>
    </row>
    <row r="269" spans="22:22" ht="15" customHeight="1" x14ac:dyDescent="0.25">
      <c r="V269" t="str">
        <v>Client Rep - W</v>
      </c>
    </row>
    <row r="270" spans="22:22" ht="15" customHeight="1" x14ac:dyDescent="0.25">
      <c r="V270" t="str">
        <v>Records CHAR(AMP) Remarks - Site records</v>
      </c>
    </row>
    <row r="271" spans="22:22" ht="15" customHeight="1" x14ac:dyDescent="0.25">
      <c r="V271" t="str">
        <v>Evidence - Photos as above and inspectiion Suk and Greg</v>
      </c>
    </row>
    <row r="272" spans="22:22" ht="15" customHeight="1" x14ac:dyDescent="0.25">
      <c r="V272" t="str">
        <v>7.1 - Road Marking Reinstated</v>
      </c>
    </row>
    <row r="273" spans="22:22" ht="15" customHeight="1" x14ac:dyDescent="0.25">
      <c r="V273" t="str">
        <v>Applicable Standard CHAR(AMP) Acceptance Criteria - Visual inspection on road marking location and quality</v>
      </c>
    </row>
    <row r="274" spans="22:22" ht="15" customHeight="1" x14ac:dyDescent="0.25">
      <c r="V274" t="str">
        <v>Frequency - Every 40 metres</v>
      </c>
    </row>
    <row r="275" spans="22:22" ht="15" customHeight="1" x14ac:dyDescent="0.25">
      <c r="V275" t="str">
        <v>Criteria Notes - Photos and fix areas observed that need fixing to comply and paint and reflectivity complies with NZTA M7 specification</v>
      </c>
    </row>
    <row r="276" spans="22:22" ht="15" customHeight="1" x14ac:dyDescent="0.25">
      <c r="V276" t="str">
        <v>Site Lead - W</v>
      </c>
    </row>
    <row r="277" spans="22:22" ht="15" customHeight="1" x14ac:dyDescent="0.25">
      <c r="V277" t="str">
        <v>CM - W</v>
      </c>
    </row>
    <row r="278" spans="22:22" ht="15" customHeight="1" x14ac:dyDescent="0.25">
      <c r="V278" t="str">
        <v>Client Rep - W</v>
      </c>
    </row>
    <row r="279" spans="22:22" ht="15" customHeight="1" x14ac:dyDescent="0.25">
      <c r="V279" t="str">
        <v>Records CHAR(AMP) Remarks - Site records</v>
      </c>
    </row>
    <row r="280" spans="22:22" ht="15" customHeight="1" x14ac:dyDescent="0.25">
      <c r="V280" t="str">
        <v>Evidence - Melvin to check and take a few photos</v>
      </c>
    </row>
    <row r="281" spans="22:22" ht="15" customHeight="1" x14ac:dyDescent="0.25">
      <c r="V281" t="str">
        <v>8.1 - CORES</v>
      </c>
    </row>
    <row r="282" spans="22:22" ht="15" customHeight="1" x14ac:dyDescent="0.25">
      <c r="V282" t="str">
        <v>Applicable Standard CHAR(AMP) Acceptance Criteria - IANZ accredited test cert.
NZTA M10 section 9.7</v>
      </c>
    </row>
    <row r="283" spans="22:22" ht="15" customHeight="1" x14ac:dyDescent="0.25">
      <c r="V283" t="str">
        <v>Frequency - —</v>
      </c>
    </row>
    <row r="284" spans="22:22" ht="15" customHeight="1" x14ac:dyDescent="0.25">
      <c r="V284" t="str">
        <v>Criteria Notes - Average Thickness &gt; Specified Depth (Nominal) and thickness agreed as per  item 1.5</v>
      </c>
    </row>
    <row r="285" spans="22:22" ht="15" customHeight="1" x14ac:dyDescent="0.25">
      <c r="V285" t="str">
        <v>Site Lead - —</v>
      </c>
    </row>
    <row r="286" spans="22:22" ht="15" customHeight="1" x14ac:dyDescent="0.25">
      <c r="V286" t="str">
        <v>CM - DR</v>
      </c>
    </row>
    <row r="287" spans="22:22" ht="15" customHeight="1" x14ac:dyDescent="0.25">
      <c r="V287" t="str">
        <v>Client Rep - W</v>
      </c>
    </row>
    <row r="288" spans="22:22" ht="15" customHeight="1" x14ac:dyDescent="0.25">
      <c r="V288" t="str">
        <v>Records CHAR(AMP) Remarks - —</v>
      </c>
    </row>
    <row r="289" spans="22:22" ht="15" customHeight="1" x14ac:dyDescent="0.25">
      <c r="V289" t="str">
        <v>Evidence - —</v>
      </c>
    </row>
    <row r="290" spans="22:22" ht="15" customHeight="1" x14ac:dyDescent="0.25">
      <c r="V290" t="str">
        <v>8.2 - Insitu density and air voids</v>
      </c>
    </row>
    <row r="291" spans="22:22" ht="15" customHeight="1" x14ac:dyDescent="0.25">
      <c r="V291" t="str">
        <v>Applicable Standard CHAR(AMP) Acceptance Criteria - 
NZTA M10 section 9.9
IANZ accredited test cert.</v>
      </c>
    </row>
    <row r="292" spans="22:22" ht="15" customHeight="1" x14ac:dyDescent="0.25">
      <c r="V292" t="str">
        <v>Frequency - Per day 8 cores in mat and 3 near joints - Air voids mat LCV&gt;2 and UCVCHAR(LESS)7; Joints LCV&gt;2 and UCVCHAR(LESS)9</v>
      </c>
    </row>
    <row r="293" spans="22:22" ht="15" customHeight="1" x14ac:dyDescent="0.25">
      <c r="V293" t="str">
        <v>Criteria Notes - NZTA M10 Air voids requirement</v>
      </c>
    </row>
    <row r="294" spans="22:22" ht="15" customHeight="1" x14ac:dyDescent="0.25">
      <c r="V294" t="str">
        <v>Site Lead - —</v>
      </c>
    </row>
    <row r="295" spans="22:22" ht="15" customHeight="1" x14ac:dyDescent="0.25">
      <c r="V295" t="str">
        <v>CM - DR</v>
      </c>
    </row>
    <row r="296" spans="22:22" ht="15" customHeight="1" x14ac:dyDescent="0.25">
      <c r="V296" t="str">
        <v>Client Rep - W</v>
      </c>
    </row>
    <row r="297" spans="22:22" ht="15" customHeight="1" x14ac:dyDescent="0.25">
      <c r="V297" t="str">
        <v>Records CHAR(AMP) Remarks - —</v>
      </c>
    </row>
    <row r="298" spans="22:22" ht="15" customHeight="1" x14ac:dyDescent="0.25">
      <c r="V298" t="str">
        <v>Evidence - —</v>
      </c>
    </row>
    <row r="299" spans="22:22" ht="15" customHeight="1" x14ac:dyDescent="0.25">
      <c r="V299" t="str">
        <v>8.3 - Falling Weigh Deflectometer Testing (FWD)</v>
      </c>
    </row>
    <row r="300" spans="22:22" ht="15" customHeight="1" x14ac:dyDescent="0.25">
      <c r="V300" t="str">
        <v>Applicable Standard CHAR(AMP) Acceptance Criteria - Conduct FWD tests at 20m intervals using Geosolve same testing as done prior</v>
      </c>
    </row>
    <row r="301" spans="22:22" ht="15" customHeight="1" x14ac:dyDescent="0.25">
      <c r="V301" t="str">
        <v>Frequency - —</v>
      </c>
    </row>
    <row r="302" spans="22:22" ht="15" customHeight="1" x14ac:dyDescent="0.25">
      <c r="V302" t="str">
        <v>Criteria Notes - For research purposes</v>
      </c>
    </row>
    <row r="303" spans="22:22" ht="15" customHeight="1" x14ac:dyDescent="0.25">
      <c r="V303" t="str">
        <v>Site Lead - —</v>
      </c>
    </row>
    <row r="304" spans="22:22" ht="15" customHeight="1" x14ac:dyDescent="0.25">
      <c r="V304" t="str">
        <v>CM - DR</v>
      </c>
    </row>
    <row r="305" spans="22:22" ht="15" customHeight="1" x14ac:dyDescent="0.25">
      <c r="V305" t="str">
        <v>Client Rep - W</v>
      </c>
    </row>
    <row r="306" spans="22:22" ht="15" customHeight="1" x14ac:dyDescent="0.25">
      <c r="V306" t="str">
        <v>Records CHAR(AMP) Remarks - —</v>
      </c>
    </row>
    <row r="307" spans="22:22" ht="15" customHeight="1" x14ac:dyDescent="0.25">
      <c r="V307" t="str">
        <v>Evidence - —</v>
      </c>
    </row>
    <row r="308" spans="22:22" ht="15" customHeight="1" x14ac:dyDescent="0.25">
      <c r="V308" t="str">
        <v>8.4 - QA Handover and RAMM update</v>
      </c>
    </row>
    <row r="309" spans="22:22" ht="15" customHeight="1" x14ac:dyDescent="0.25">
      <c r="V309" t="str">
        <v>Applicable Standard CHAR(AMP) Acceptance Criteria - —</v>
      </c>
    </row>
    <row r="310" spans="22:22" ht="15" customHeight="1" x14ac:dyDescent="0.25">
      <c r="V310" t="str">
        <v>Frequency - For each site on the project</v>
      </c>
    </row>
    <row r="311" spans="22:22" ht="15" customHeight="1" x14ac:dyDescent="0.25">
      <c r="V311" t="str">
        <v>Criteria Notes - Over milled and Deep lift extents recorded and verified by Contract Engineer / QA
Spray sheets for membrane area received by Contract Engineer from Sealing Team.
Surfacing layer extents recorded and verified by Contract Engineer.
RAMM update sheet</v>
      </c>
    </row>
    <row r="312" spans="22:22" ht="15" customHeight="1" x14ac:dyDescent="0.25">
      <c r="V312" t="str">
        <v>Site Lead - —</v>
      </c>
    </row>
    <row r="313" spans="22:22" ht="15" customHeight="1" x14ac:dyDescent="0.25">
      <c r="V313" t="str">
        <v>CM - DR</v>
      </c>
    </row>
    <row r="314" spans="22:22" ht="15" customHeight="1" x14ac:dyDescent="0.25">
      <c r="V314" t="str">
        <v>Client Rep - W</v>
      </c>
    </row>
    <row r="315" spans="22:22" ht="15" customHeight="1" x14ac:dyDescent="0.25">
      <c r="V315" t="str">
        <v>Records CHAR(AMP) Remarks - —</v>
      </c>
    </row>
    <row r="316" spans="22:22" ht="15" customHeight="1" x14ac:dyDescent="0.25">
      <c r="V316" t="str">
        <v>Evidence - —</v>
      </c>
    </row>
    <row r="317" spans="22:22" ht="15" customHeight="1" x14ac:dyDescent="0.25">
      <c r="V317" t="str">
        <v>8.5 - Research Report</v>
      </c>
    </row>
    <row r="318" spans="22:22" ht="15" customHeight="1" x14ac:dyDescent="0.25">
      <c r="V318" t="str">
        <v>Applicable Standard CHAR(AMP) Acceptance Criteria - Final research report with performance test results comparing SAMI Green with Standard</v>
      </c>
    </row>
    <row r="319" spans="22:22" ht="15" customHeight="1" x14ac:dyDescent="0.25">
      <c r="V319" t="str">
        <v>Frequency - —</v>
      </c>
    </row>
    <row r="320" spans="22:22" ht="15" customHeight="1" x14ac:dyDescent="0.25">
      <c r="V320" t="str">
        <v>Criteria Notes - For research purposes</v>
      </c>
    </row>
    <row r="321" spans="22:22" ht="15" customHeight="1" x14ac:dyDescent="0.25">
      <c r="V321" t="str">
        <v>Site Lead - —</v>
      </c>
    </row>
    <row r="322" spans="22:22" ht="15" customHeight="1" x14ac:dyDescent="0.25">
      <c r="V322" t="str">
        <v>CM - DR</v>
      </c>
    </row>
    <row r="323" spans="22:22" ht="15" customHeight="1" x14ac:dyDescent="0.25">
      <c r="V323" t="str">
        <v>Client Rep - W</v>
      </c>
    </row>
    <row r="324" spans="22:22" ht="15" customHeight="1" x14ac:dyDescent="0.25">
      <c r="V324" t="str">
        <v>Records CHAR(AMP) Remarks - —</v>
      </c>
    </row>
    <row r="325" spans="22:22" ht="15" customHeight="1" x14ac:dyDescent="0.25">
      <c r="V325" t="str">
        <v>Evidence -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2025-10-06T23:17:32Z</dcterms:modified>
</cp:coreProperties>
</file>