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029-Pavement Type 7/Chipseal/"/>
    </mc:Choice>
  </mc:AlternateContent>
  <xr:revisionPtr revIDLastSave="0" documentId="8_{B995FB8C-7859-4D07-9DE0-8C635275A2D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aling CE" sheetId="10" r:id="rId1"/>
    <sheet name="DATA" sheetId="13" r:id="rId2"/>
  </sheets>
  <definedNames>
    <definedName name="_xlnm.Print_Titles" localSheetId="0">'Sealing CE'!$2:$9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3" l="1"/>
  <c r="C24" i="13"/>
  <c r="C4" i="13"/>
  <c r="E4" i="13"/>
  <c r="C5" i="13"/>
  <c r="E5" i="13"/>
  <c r="C6" i="13"/>
  <c r="E6" i="13"/>
  <c r="C7" i="13"/>
  <c r="E7" i="13"/>
  <c r="C8" i="13"/>
  <c r="E8" i="13"/>
  <c r="C9" i="13"/>
  <c r="E9" i="13"/>
  <c r="C10" i="13"/>
  <c r="E10" i="13"/>
  <c r="C11" i="13"/>
  <c r="E11" i="13"/>
  <c r="C12" i="13"/>
  <c r="E12" i="13"/>
  <c r="C13" i="13"/>
  <c r="E13" i="13"/>
  <c r="C14" i="13"/>
  <c r="E14" i="13"/>
  <c r="C15" i="13"/>
  <c r="E15" i="13"/>
  <c r="C16" i="13"/>
  <c r="E16" i="13"/>
  <c r="C17" i="13"/>
  <c r="E17" i="13"/>
  <c r="C18" i="13"/>
  <c r="E18" i="13"/>
  <c r="C19" i="13"/>
  <c r="E19" i="13"/>
  <c r="C20" i="13"/>
  <c r="E20" i="13"/>
</calcChain>
</file>

<file path=xl/sharedStrings.xml><?xml version="1.0" encoding="utf-8"?>
<sst xmlns="http://schemas.openxmlformats.org/spreadsheetml/2006/main" count="202" uniqueCount="152">
  <si>
    <t>sealing2020</t>
  </si>
  <si>
    <t>Inspection and Test Plan - Chipsealing</t>
  </si>
  <si>
    <t xml:space="preserve">Site Location: </t>
  </si>
  <si>
    <t>SP1- Pavement Type 7</t>
  </si>
  <si>
    <t>Sealing Date:</t>
  </si>
  <si>
    <t>Contract:</t>
  </si>
  <si>
    <t>ITP Prepared By:</t>
  </si>
  <si>
    <t xml:space="preserve">Amrit Singh </t>
  </si>
  <si>
    <t>ITP Approved By:</t>
  </si>
  <si>
    <t>WSP</t>
  </si>
  <si>
    <t>Date:</t>
  </si>
  <si>
    <t>Activity Description</t>
  </si>
  <si>
    <t>Verification Activity</t>
  </si>
  <si>
    <t>Methods or Reference</t>
  </si>
  <si>
    <t>Frequency</t>
  </si>
  <si>
    <t>Acceptance Criteria</t>
  </si>
  <si>
    <t>Hold / Witness Point</t>
  </si>
  <si>
    <t>Records</t>
  </si>
  <si>
    <t>Responsible Person</t>
  </si>
  <si>
    <t>Completed?</t>
  </si>
  <si>
    <t>Chipseal Surfacing</t>
  </si>
  <si>
    <t>HOLD POINT: A mandatory verification point beyond which work cannot proceed without approval by the Client/Engineer. The work cannot proceed until one of these parties is able to verify acceptance and releases the Hold by means of approval.</t>
  </si>
  <si>
    <t>Witness Point: An identified point in the process where the designated authority, typically the Contract Management team, Client / Engineer or Consultant or 3rd Party Inspector may review, witness, inspect method or process of work. The activities, however, may proceed provided the activity is documented and evidence gathered.</t>
  </si>
  <si>
    <t>Design</t>
  </si>
  <si>
    <t>Treatment Selection</t>
  </si>
  <si>
    <t>Physical / Site video/photographic record</t>
  </si>
  <si>
    <t xml:space="preserve">Asset Team - Base Preservation </t>
  </si>
  <si>
    <t>Time of Tender</t>
  </si>
  <si>
    <t>Documented approval from at time of Tender -Team/Client</t>
  </si>
  <si>
    <t>Mandatory HOLD POINT - Client Approval</t>
  </si>
  <si>
    <t>Approved Seal Designs</t>
  </si>
  <si>
    <t>Sealing Contract Manager / Engineer</t>
  </si>
  <si>
    <t xml:space="preserve">Chipseal Design </t>
  </si>
  <si>
    <t>Peer review by Authorised Seal Design Approver</t>
  </si>
  <si>
    <t>Chipsealing in NZ</t>
  </si>
  <si>
    <t>One per design prior to commencing onsite</t>
  </si>
  <si>
    <t>Design meets requirements of P3</t>
  </si>
  <si>
    <t>Mandatory HOLD POINT - Seal Design peer Reviwer - Client Approval</t>
  </si>
  <si>
    <t>Peer Reviewed Seal Designs</t>
  </si>
  <si>
    <t>Engineer</t>
  </si>
  <si>
    <t>Materials Testing</t>
  </si>
  <si>
    <t>Size (Grades 2-5)</t>
  </si>
  <si>
    <t>Lab Test</t>
  </si>
  <si>
    <t>NZTA M/6</t>
  </si>
  <si>
    <t>1/500m3</t>
  </si>
  <si>
    <t>Size (ald mm)
G2 9.5-12.0
G3 7.5-10.0
G4 5.5-8.0
G5 Report</t>
  </si>
  <si>
    <t xml:space="preserve">Witness Point </t>
  </si>
  <si>
    <t>SE</t>
  </si>
  <si>
    <t>Cleanliness (Grades 2-6)</t>
  </si>
  <si>
    <t>Cleanness value_x000D_
G2 = 89_x000D_
G3 = 87_x000D_
G4 = 85_x000D_
G5 &amp; G6 Report only</t>
  </si>
  <si>
    <t>Compatibility (Multi Layered seals)</t>
  </si>
  <si>
    <t>Comparison Of Chip ALD</t>
  </si>
  <si>
    <t>Chipsealing in New Zealand NZTA (NZTA 2005)</t>
  </si>
  <si>
    <t>Bitumen Distributor</t>
  </si>
  <si>
    <t>IANZ Lab E/2 Results</t>
  </si>
  <si>
    <t>Code of Compliance</t>
  </si>
  <si>
    <t>Annual</t>
  </si>
  <si>
    <t>Speed Test(+-3% over 100m), Dipstick Test (+-50L over 2000L), Matt Test (app rate within 0.10L/m2, longitudinal within 10%, thirds within 5%, transverse within 20%)</t>
  </si>
  <si>
    <t>Mandatory HOLD POINT - Client - Engineer Witness</t>
  </si>
  <si>
    <t>RNZ E2 Certificate</t>
  </si>
  <si>
    <t>Surface Inspection</t>
  </si>
  <si>
    <t>Surface Texture - Measurement</t>
  </si>
  <si>
    <t>Sandcircle Measurement</t>
  </si>
  <si>
    <t>P3</t>
  </si>
  <si>
    <t>At time of Seal Inspection</t>
  </si>
  <si>
    <t>Texture evaluation for each site complete to validate design texture assumption, where differs application altered to meet on-site texture</t>
  </si>
  <si>
    <t xml:space="preserve">Sandcircle Data </t>
  </si>
  <si>
    <t>Pre Seal Survey</t>
  </si>
  <si>
    <t>Downer Survey or MS Forms Pre Reseal Inspection</t>
  </si>
  <si>
    <t>Record &amp; any noted issues  / Client</t>
  </si>
  <si>
    <t>Downer Survey</t>
  </si>
  <si>
    <t>Construction Compliance testing</t>
  </si>
  <si>
    <t>24 hours in advance of seal construction commenment</t>
  </si>
  <si>
    <t>Confirmation from renewals manager all testing has met requirements</t>
  </si>
  <si>
    <t>Hold Point</t>
  </si>
  <si>
    <t>Email Confirmation</t>
  </si>
  <si>
    <t>Sealing / Rehab  Contract Manager / Engineer</t>
  </si>
  <si>
    <t>Seal Construction</t>
  </si>
  <si>
    <t>Go/No Go Survey</t>
  </si>
  <si>
    <t>Visual, Zeus, Iris</t>
  </si>
  <si>
    <t>Downer Survey Sealing Go / No Go, Road Science Zeus app &amp; Downer Iris app</t>
  </si>
  <si>
    <t>Prior to sealing on each site</t>
  </si>
  <si>
    <t xml:space="preserve">Pass on Go / No Go, Marginal &amp; discussion with Contract Manager or written approval from Rehab Manager </t>
  </si>
  <si>
    <t xml:space="preserve"> Supervisor / Foreperson </t>
  </si>
  <si>
    <t>Road Furniture</t>
  </si>
  <si>
    <t>Visual Inspection</t>
  </si>
  <si>
    <t>Crew Breifing Plan / Visual</t>
  </si>
  <si>
    <t>Protect all road furniture in accordance with Crew Breifing Plan</t>
  </si>
  <si>
    <t>None</t>
  </si>
  <si>
    <t>Foreperson</t>
  </si>
  <si>
    <t>Sumps protected</t>
  </si>
  <si>
    <t>Fabric &amp; protect all sumps</t>
  </si>
  <si>
    <t>Stockpiles</t>
  </si>
  <si>
    <t>CBP</t>
  </si>
  <si>
    <t>Each Stockpile</t>
  </si>
  <si>
    <t>Correct Source, Grade and quantity. Uniquely Identified.</t>
  </si>
  <si>
    <t>Sealing Data Docket</t>
  </si>
  <si>
    <t>Spraying</t>
  </si>
  <si>
    <t>Paper Start and Finish  all runs</t>
  </si>
  <si>
    <t>Spray Runs</t>
  </si>
  <si>
    <t>All Runs</t>
  </si>
  <si>
    <t xml:space="preserve">Mark out start / Finish </t>
  </si>
  <si>
    <t>Sealing</t>
  </si>
  <si>
    <t>Longitudinal Joints out side of wheel tracks</t>
  </si>
  <si>
    <t>Mark out lane lines by construction team</t>
  </si>
  <si>
    <t xml:space="preserve">Spraying </t>
  </si>
  <si>
    <t>Spray application rate</t>
  </si>
  <si>
    <t xml:space="preserve">Spray sheet </t>
  </si>
  <si>
    <t xml:space="preserve">All runs </t>
  </si>
  <si>
    <t>Note down spray application rates as per design provided.</t>
  </si>
  <si>
    <t>Emulsion - BitumenTesting</t>
  </si>
  <si>
    <t>Lab Testing</t>
  </si>
  <si>
    <t>Manufacture Specification</t>
  </si>
  <si>
    <t>Per Emulsion/Bitumen Production Batch</t>
  </si>
  <si>
    <t>Bitumen Content, ITM 11-01, Viscosity, ITM 10-02, PH ITM-08-02</t>
  </si>
  <si>
    <t xml:space="preserve">IANZ Lab Reports </t>
  </si>
  <si>
    <t>Road Science</t>
  </si>
  <si>
    <t>Post Seal Traffic Management</t>
  </si>
  <si>
    <t>Physical / Visual</t>
  </si>
  <si>
    <t>As per TMP</t>
  </si>
  <si>
    <t>Full length and width of carriageway</t>
  </si>
  <si>
    <t>Minimum of 48 hours under normal traffic flow. If rain forecast within 48 hours, traffication recommences  until clear weather window of at least 48 hours</t>
  </si>
  <si>
    <t>Zeus or suitable recorded weather data</t>
  </si>
  <si>
    <t>Removal of Surplus Chip</t>
  </si>
  <si>
    <t>Front Mounted Broom / Suction Truck, Downer Survey or MS Forms Post Seal Inspection</t>
  </si>
  <si>
    <t>At conclusion of positive traffication within 48 hours</t>
  </si>
  <si>
    <t>All sump and road furniture protection removed. Meets requirements of P/17 Table 2.</t>
  </si>
  <si>
    <t>Post Seal Inspection</t>
  </si>
  <si>
    <t>Post Seal Construction</t>
  </si>
  <si>
    <t>On Site Visual</t>
  </si>
  <si>
    <t>Downer Survey Post Seal Inpsection</t>
  </si>
  <si>
    <t>Prior to Asphalt /SMA Been Laid</t>
  </si>
  <si>
    <t xml:space="preserve"> requirements. Any defects identified, repairs programmed and costs estimated</t>
  </si>
  <si>
    <t>Post Seal Inpsection</t>
  </si>
  <si>
    <t>Asbuilts and RAMM data</t>
  </si>
  <si>
    <t>RAMM Update Sheet</t>
  </si>
  <si>
    <t>RAMM Database</t>
  </si>
  <si>
    <t>Data provided from the site</t>
  </si>
  <si>
    <t>RAMM update sheet 100% complete and accurate, note data provided for RAMM update to be uploaded by others</t>
  </si>
  <si>
    <t>As built information/RAMM Update Sheet</t>
  </si>
  <si>
    <t>Sealing Contract Manager/ QA</t>
  </si>
  <si>
    <t>Quality Record Close Out:</t>
  </si>
  <si>
    <t>(digital signature)</t>
  </si>
  <si>
    <t>(name)</t>
  </si>
  <si>
    <t>This record to Contract File.</t>
  </si>
  <si>
    <r>
      <t xml:space="preserve">RAMM Dispatch </t>
    </r>
    <r>
      <rPr>
        <b/>
        <sz val="11"/>
        <color rgb="FFFF0000"/>
        <rFont val="Calibri"/>
        <family val="2"/>
        <scheme val="minor"/>
      </rPr>
      <t>No. here</t>
    </r>
  </si>
  <si>
    <t>Two Coat Seal Aggregate Compatibility</t>
  </si>
  <si>
    <t>Upper Limit</t>
  </si>
  <si>
    <t>Lower Limit</t>
  </si>
  <si>
    <t>x</t>
  </si>
  <si>
    <t>y</t>
  </si>
  <si>
    <t>Compatibility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</si>
</sst>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9" fillId="0" borderId="7" xfId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5" fillId="3" borderId="6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1" fillId="0" borderId="7" xfId="0" applyFont="1" applyBorder="1" applyAlignment="1" applyProtection="1">
      <alignment vertical="center" wrapText="1"/>
      <protection locked="0"/>
    </xf>
    <xf numFmtId="0" fontId="0" fillId="0" borderId="7" xfId="0" applyBorder="1" applyAlignment="1" applyProtection="1">
      <alignment vertical="center" wrapText="1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8" xfId="0" applyFont="1" applyBorder="1"/>
    <xf numFmtId="0" fontId="1" fillId="0" borderId="19" xfId="0" applyFont="1" applyBorder="1"/>
    <xf numFmtId="0" fontId="0" fillId="8" borderId="6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0" fillId="8" borderId="0" xfId="0" applyFill="1" applyAlignment="1" applyProtection="1">
      <alignment vertical="center"/>
      <protection locked="0"/>
    </xf>
    <xf numFmtId="0" fontId="0" fillId="8" borderId="0" xfId="0" applyFill="1" applyProtection="1">
      <protection locked="0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9" fillId="0" borderId="2" xfId="1" applyBorder="1" applyAlignment="1" applyProtection="1">
      <alignment vertical="center" wrapText="1"/>
      <protection locked="0"/>
    </xf>
    <xf numFmtId="0" fontId="5" fillId="6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14" fontId="4" fillId="0" borderId="2" xfId="0" applyNumberFormat="1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0" borderId="27" xfId="1" applyBorder="1" applyAlignment="1" applyProtection="1">
      <alignment horizontal="center" vertical="center" wrapText="1"/>
      <protection locked="0"/>
    </xf>
    <xf numFmtId="0" fontId="9" fillId="0" borderId="28" xfId="1" applyBorder="1" applyAlignment="1" applyProtection="1">
      <alignment horizontal="center" vertical="center" wrapText="1"/>
      <protection locked="0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900"/>
              <a:t>Two Coat Seal Aggregate Compatibility</a:t>
            </a:r>
          </a:p>
        </c:rich>
      </c:tx>
      <c:layout>
        <c:manualLayout>
          <c:xMode val="edge"/>
          <c:yMode val="edge"/>
          <c:x val="0.1512540204312476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06847825272721"/>
          <c:y val="9.9820211871214037E-2"/>
          <c:w val="0.81411528039677561"/>
          <c:h val="0.749772016367571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DATA!$B$2</c:f>
              <c:strCache>
                <c:ptCount val="1"/>
                <c:pt idx="0">
                  <c:v>Upper Limit</c:v>
                </c:pt>
              </c:strCache>
            </c:strRef>
          </c:tx>
          <c:marker>
            <c:symbol val="none"/>
          </c:marker>
          <c:xVal>
            <c:numRef>
              <c:f>DATA!$B$4:$B$20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DATA!$C$4:$C$20</c:f>
              <c:numCache>
                <c:formatCode>General</c:formatCode>
                <c:ptCount val="17"/>
                <c:pt idx="0">
                  <c:v>-0.44</c:v>
                </c:pt>
                <c:pt idx="1">
                  <c:v>0.26999999999999996</c:v>
                </c:pt>
                <c:pt idx="2">
                  <c:v>0.98</c:v>
                </c:pt>
                <c:pt idx="3">
                  <c:v>1.69</c:v>
                </c:pt>
                <c:pt idx="4">
                  <c:v>2.4</c:v>
                </c:pt>
                <c:pt idx="5">
                  <c:v>3.11</c:v>
                </c:pt>
                <c:pt idx="6">
                  <c:v>3.82</c:v>
                </c:pt>
                <c:pt idx="7">
                  <c:v>4.5299999999999994</c:v>
                </c:pt>
                <c:pt idx="8">
                  <c:v>5.2399999999999993</c:v>
                </c:pt>
                <c:pt idx="9">
                  <c:v>5.9499999999999993</c:v>
                </c:pt>
                <c:pt idx="10">
                  <c:v>6.6599999999999993</c:v>
                </c:pt>
                <c:pt idx="11">
                  <c:v>7.3699999999999992</c:v>
                </c:pt>
                <c:pt idx="12">
                  <c:v>8.08</c:v>
                </c:pt>
                <c:pt idx="13">
                  <c:v>8.7900000000000009</c:v>
                </c:pt>
                <c:pt idx="14">
                  <c:v>9.5</c:v>
                </c:pt>
                <c:pt idx="15">
                  <c:v>10.209999999999999</c:v>
                </c:pt>
                <c:pt idx="16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C-4644-860A-675ED21F9C52}"/>
            </c:ext>
          </c:extLst>
        </c:ser>
        <c:ser>
          <c:idx val="0"/>
          <c:order val="1"/>
          <c:tx>
            <c:v>Lower Limit</c:v>
          </c:tx>
          <c:marker>
            <c:symbol val="none"/>
          </c:marker>
          <c:xVal>
            <c:numRef>
              <c:f>DATA!$D$4:$D$20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DATA!$E$4:$E$20</c:f>
              <c:numCache>
                <c:formatCode>General</c:formatCode>
                <c:ptCount val="17"/>
                <c:pt idx="0">
                  <c:v>-1.42</c:v>
                </c:pt>
                <c:pt idx="1">
                  <c:v>-0.84</c:v>
                </c:pt>
                <c:pt idx="2">
                  <c:v>-0.26</c:v>
                </c:pt>
                <c:pt idx="3">
                  <c:v>0.31999999999999984</c:v>
                </c:pt>
                <c:pt idx="4">
                  <c:v>0.89999999999999991</c:v>
                </c:pt>
                <c:pt idx="5">
                  <c:v>1.48</c:v>
                </c:pt>
                <c:pt idx="6">
                  <c:v>2.0599999999999996</c:v>
                </c:pt>
                <c:pt idx="7">
                  <c:v>2.6399999999999997</c:v>
                </c:pt>
                <c:pt idx="8">
                  <c:v>3.2199999999999998</c:v>
                </c:pt>
                <c:pt idx="9">
                  <c:v>3.8</c:v>
                </c:pt>
                <c:pt idx="10">
                  <c:v>4.38</c:v>
                </c:pt>
                <c:pt idx="11">
                  <c:v>4.96</c:v>
                </c:pt>
                <c:pt idx="12">
                  <c:v>5.5399999999999991</c:v>
                </c:pt>
                <c:pt idx="13">
                  <c:v>6.1199999999999992</c:v>
                </c:pt>
                <c:pt idx="14">
                  <c:v>6.6999999999999993</c:v>
                </c:pt>
                <c:pt idx="15">
                  <c:v>7.2799999999999994</c:v>
                </c:pt>
                <c:pt idx="16">
                  <c:v>7.8599999999999994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C-4644-860A-675ED21F9C52}"/>
            </c:ext>
          </c:extLst>
        </c:ser>
        <c:ser>
          <c:idx val="1"/>
          <c:order val="2"/>
          <c:tx>
            <c:v>Compatibility</c:v>
          </c:tx>
          <c:marker>
            <c:symbol val="triangle"/>
            <c:size val="6"/>
          </c:marker>
          <c:xVal>
            <c:numRef>
              <c:f>DATA!$C$24</c:f>
              <c:numCache>
                <c:formatCode>General</c:formatCode>
                <c:ptCount val="1"/>
                <c:pt idx="0">
                  <c:v>6.69</c:v>
                </c:pt>
              </c:numCache>
            </c:numRef>
          </c:xVal>
          <c:yVal>
            <c:numRef>
              <c:f>DATA!$D$24</c:f>
              <c:numCache>
                <c:formatCode>General</c:formatCode>
                <c:ptCount val="1"/>
                <c:pt idx="0">
                  <c:v>4.51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EC-4644-860A-675ED21F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8640"/>
        <c:axId val="294739024"/>
      </c:scatterChart>
      <c:valAx>
        <c:axId val="29473864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739024"/>
        <c:crosses val="autoZero"/>
        <c:crossBetween val="midCat"/>
        <c:majorUnit val="2"/>
      </c:valAx>
      <c:valAx>
        <c:axId val="29473902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38640"/>
        <c:crosses val="autoZero"/>
        <c:crossBetween val="midCat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900"/>
              <a:t>Two Coat Seal Aggregate Compatibility</a:t>
            </a:r>
          </a:p>
        </c:rich>
      </c:tx>
      <c:layout>
        <c:manualLayout>
          <c:xMode val="edge"/>
          <c:yMode val="edge"/>
          <c:x val="0.156151705456132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06847825272721"/>
          <c:y val="9.9820211871214037E-2"/>
          <c:w val="0.81411528039677561"/>
          <c:h val="0.749772016367571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DATA!$B$2</c:f>
              <c:strCache>
                <c:ptCount val="1"/>
                <c:pt idx="0">
                  <c:v>Upper Limit</c:v>
                </c:pt>
              </c:strCache>
            </c:strRef>
          </c:tx>
          <c:marker>
            <c:symbol val="none"/>
          </c:marker>
          <c:xVal>
            <c:numRef>
              <c:f>DATA!$B$4:$B$20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DATA!$C$4:$C$20</c:f>
              <c:numCache>
                <c:formatCode>General</c:formatCode>
                <c:ptCount val="17"/>
                <c:pt idx="0">
                  <c:v>-0.44</c:v>
                </c:pt>
                <c:pt idx="1">
                  <c:v>0.26999999999999996</c:v>
                </c:pt>
                <c:pt idx="2">
                  <c:v>0.98</c:v>
                </c:pt>
                <c:pt idx="3">
                  <c:v>1.69</c:v>
                </c:pt>
                <c:pt idx="4">
                  <c:v>2.4</c:v>
                </c:pt>
                <c:pt idx="5">
                  <c:v>3.11</c:v>
                </c:pt>
                <c:pt idx="6">
                  <c:v>3.82</c:v>
                </c:pt>
                <c:pt idx="7">
                  <c:v>4.5299999999999994</c:v>
                </c:pt>
                <c:pt idx="8">
                  <c:v>5.2399999999999993</c:v>
                </c:pt>
                <c:pt idx="9">
                  <c:v>5.9499999999999993</c:v>
                </c:pt>
                <c:pt idx="10">
                  <c:v>6.6599999999999993</c:v>
                </c:pt>
                <c:pt idx="11">
                  <c:v>7.3699999999999992</c:v>
                </c:pt>
                <c:pt idx="12">
                  <c:v>8.08</c:v>
                </c:pt>
                <c:pt idx="13">
                  <c:v>8.7900000000000009</c:v>
                </c:pt>
                <c:pt idx="14">
                  <c:v>9.5</c:v>
                </c:pt>
                <c:pt idx="15">
                  <c:v>10.209999999999999</c:v>
                </c:pt>
                <c:pt idx="16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B-4CDA-8EC3-BB43544743B6}"/>
            </c:ext>
          </c:extLst>
        </c:ser>
        <c:ser>
          <c:idx val="0"/>
          <c:order val="1"/>
          <c:tx>
            <c:v>Lower Limit</c:v>
          </c:tx>
          <c:marker>
            <c:symbol val="none"/>
          </c:marker>
          <c:xVal>
            <c:numRef>
              <c:f>DATA!$D$4:$D$20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DATA!$E$4:$E$20</c:f>
              <c:numCache>
                <c:formatCode>General</c:formatCode>
                <c:ptCount val="17"/>
                <c:pt idx="0">
                  <c:v>-1.42</c:v>
                </c:pt>
                <c:pt idx="1">
                  <c:v>-0.84</c:v>
                </c:pt>
                <c:pt idx="2">
                  <c:v>-0.26</c:v>
                </c:pt>
                <c:pt idx="3">
                  <c:v>0.31999999999999984</c:v>
                </c:pt>
                <c:pt idx="4">
                  <c:v>0.89999999999999991</c:v>
                </c:pt>
                <c:pt idx="5">
                  <c:v>1.48</c:v>
                </c:pt>
                <c:pt idx="6">
                  <c:v>2.0599999999999996</c:v>
                </c:pt>
                <c:pt idx="7">
                  <c:v>2.6399999999999997</c:v>
                </c:pt>
                <c:pt idx="8">
                  <c:v>3.2199999999999998</c:v>
                </c:pt>
                <c:pt idx="9">
                  <c:v>3.8</c:v>
                </c:pt>
                <c:pt idx="10">
                  <c:v>4.38</c:v>
                </c:pt>
                <c:pt idx="11">
                  <c:v>4.96</c:v>
                </c:pt>
                <c:pt idx="12">
                  <c:v>5.5399999999999991</c:v>
                </c:pt>
                <c:pt idx="13">
                  <c:v>6.1199999999999992</c:v>
                </c:pt>
                <c:pt idx="14">
                  <c:v>6.6999999999999993</c:v>
                </c:pt>
                <c:pt idx="15">
                  <c:v>7.2799999999999994</c:v>
                </c:pt>
                <c:pt idx="16">
                  <c:v>7.8599999999999994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B-4CDA-8EC3-BB43544743B6}"/>
            </c:ext>
          </c:extLst>
        </c:ser>
        <c:ser>
          <c:idx val="1"/>
          <c:order val="2"/>
          <c:tx>
            <c:v>Compatibility</c:v>
          </c:tx>
          <c:marker>
            <c:symbol val="triangle"/>
            <c:size val="6"/>
          </c:marker>
          <c:xVal>
            <c:numRef>
              <c:f>DATA!$C$24</c:f>
              <c:numCache>
                <c:formatCode>General</c:formatCode>
                <c:ptCount val="1"/>
                <c:pt idx="0">
                  <c:v>6.69</c:v>
                </c:pt>
              </c:numCache>
            </c:numRef>
          </c:xVal>
          <c:yVal>
            <c:numRef>
              <c:f>DATA!$D$24</c:f>
              <c:numCache>
                <c:formatCode>General</c:formatCode>
                <c:ptCount val="1"/>
                <c:pt idx="0">
                  <c:v>4.51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4B-4CDA-8EC3-BB435447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8640"/>
        <c:axId val="294739024"/>
      </c:scatterChart>
      <c:valAx>
        <c:axId val="29473864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739024"/>
        <c:crosses val="autoZero"/>
        <c:crossBetween val="midCat"/>
        <c:majorUnit val="2"/>
      </c:valAx>
      <c:valAx>
        <c:axId val="29473902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38640"/>
        <c:crosses val="autoZero"/>
        <c:crossBetween val="midCat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171450</xdr:rowOff>
    </xdr:from>
    <xdr:to>
      <xdr:col>0</xdr:col>
      <xdr:colOff>1476375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59652-2A2A-49A1-AC30-8D8D42DF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61950"/>
          <a:ext cx="1419225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180975</xdr:rowOff>
    </xdr:from>
    <xdr:to>
      <xdr:col>0</xdr:col>
      <xdr:colOff>1504950</xdr:colOff>
      <xdr:row>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22F24-3EC7-4D9C-9E9A-8B56B0BB8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81000"/>
          <a:ext cx="1419225" cy="4857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16</xdr:row>
      <xdr:rowOff>33129</xdr:rowOff>
    </xdr:from>
    <xdr:to>
      <xdr:col>9</xdr:col>
      <xdr:colOff>0</xdr:colOff>
      <xdr:row>16</xdr:row>
      <xdr:rowOff>1714500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5A46C-7263-4F94-9F22-CC811D0F9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309561</xdr:colOff>
      <xdr:row>15</xdr:row>
      <xdr:rowOff>95249</xdr:rowOff>
    </xdr:from>
    <xdr:to>
      <xdr:col>4</xdr:col>
      <xdr:colOff>3369468</xdr:colOff>
      <xdr:row>16</xdr:row>
      <xdr:rowOff>871537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4CC6DC3B-6FDA-49B2-AA20-B54F52352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topLeftCell="A21" zoomScaleNormal="100" workbookViewId="0">
      <selection activeCell="E6" sqref="E6:I6"/>
    </sheetView>
  </sheetViews>
  <sheetFormatPr defaultColWidth="9.140625" defaultRowHeight="15"/>
  <cols>
    <col min="1" max="1" width="24.28515625" style="8" bestFit="1" customWidth="1"/>
    <col min="2" max="2" width="24.42578125" style="8" bestFit="1" customWidth="1"/>
    <col min="3" max="3" width="27.42578125" style="8" bestFit="1" customWidth="1"/>
    <col min="4" max="4" width="23" style="8" customWidth="1"/>
    <col min="5" max="5" width="54" style="8" customWidth="1"/>
    <col min="6" max="6" width="25.140625" style="8" bestFit="1" customWidth="1"/>
    <col min="7" max="7" width="14.5703125" style="8" bestFit="1" customWidth="1"/>
    <col min="8" max="8" width="24" style="8" bestFit="1" customWidth="1"/>
    <col min="9" max="9" width="15.140625" style="8" customWidth="1"/>
    <col min="10" max="16384" width="9.140625" style="8"/>
  </cols>
  <sheetData>
    <row r="1" spans="1:9" ht="15.75" thickBo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23.25">
      <c r="A2" s="13"/>
      <c r="B2" s="48" t="s">
        <v>1</v>
      </c>
      <c r="C2" s="48"/>
      <c r="D2" s="48"/>
      <c r="E2" s="48"/>
      <c r="F2" s="48"/>
      <c r="G2" s="48"/>
      <c r="H2" s="48"/>
      <c r="I2" s="49"/>
    </row>
    <row r="3" spans="1:9" ht="15.75">
      <c r="A3" s="14"/>
      <c r="B3" s="12" t="s">
        <v>2</v>
      </c>
      <c r="C3" s="50" t="s">
        <v>3</v>
      </c>
      <c r="D3" s="50"/>
      <c r="E3" s="50"/>
      <c r="F3" s="50"/>
      <c r="G3" s="12" t="s">
        <v>4</v>
      </c>
      <c r="H3" s="51"/>
      <c r="I3" s="52"/>
    </row>
    <row r="4" spans="1:9" ht="15.75">
      <c r="A4" s="14"/>
      <c r="B4" s="12" t="s">
        <v>5</v>
      </c>
      <c r="C4" s="50"/>
      <c r="D4" s="50"/>
      <c r="E4" s="50"/>
      <c r="F4" s="50"/>
      <c r="G4" s="50"/>
      <c r="H4" s="50"/>
      <c r="I4" s="53"/>
    </row>
    <row r="5" spans="1:9" ht="15.75">
      <c r="A5" s="15" t="s">
        <v>6</v>
      </c>
      <c r="B5" s="50" t="s">
        <v>7</v>
      </c>
      <c r="C5" s="50"/>
      <c r="D5" s="12" t="s">
        <v>8</v>
      </c>
      <c r="E5" s="50" t="s">
        <v>9</v>
      </c>
      <c r="F5" s="50"/>
      <c r="G5" s="50"/>
      <c r="H5" s="50"/>
      <c r="I5" s="53"/>
    </row>
    <row r="6" spans="1:9" ht="15.75">
      <c r="A6" s="15" t="s">
        <v>10</v>
      </c>
      <c r="B6" s="54">
        <v>45910</v>
      </c>
      <c r="C6" s="50"/>
      <c r="D6" s="12" t="s">
        <v>10</v>
      </c>
      <c r="E6" s="54">
        <v>46000</v>
      </c>
      <c r="F6" s="50"/>
      <c r="G6" s="50"/>
      <c r="H6" s="50"/>
      <c r="I6" s="53"/>
    </row>
    <row r="7" spans="1:9" ht="18.75">
      <c r="A7" s="9" t="s">
        <v>11</v>
      </c>
      <c r="B7" s="10" t="s">
        <v>12</v>
      </c>
      <c r="C7" s="10" t="s">
        <v>13</v>
      </c>
      <c r="D7" s="10" t="s">
        <v>14</v>
      </c>
      <c r="E7" s="10" t="s">
        <v>15</v>
      </c>
      <c r="F7" s="10" t="s">
        <v>16</v>
      </c>
      <c r="G7" s="10" t="s">
        <v>17</v>
      </c>
      <c r="H7" s="10" t="s">
        <v>18</v>
      </c>
      <c r="I7" s="11" t="s">
        <v>19</v>
      </c>
    </row>
    <row r="8" spans="1:9" ht="18.75">
      <c r="A8" s="55" t="s">
        <v>20</v>
      </c>
      <c r="B8" s="56"/>
      <c r="C8" s="56"/>
      <c r="D8" s="56"/>
      <c r="E8" s="56"/>
      <c r="F8" s="56"/>
      <c r="G8" s="56"/>
      <c r="H8" s="56"/>
      <c r="I8" s="57"/>
    </row>
    <row r="9" spans="1:9" ht="57" hidden="1" customHeight="1">
      <c r="A9" s="58" t="s">
        <v>21</v>
      </c>
      <c r="B9" s="59"/>
      <c r="C9" s="59"/>
      <c r="D9" s="60"/>
      <c r="E9" s="61" t="s">
        <v>22</v>
      </c>
      <c r="F9" s="59"/>
      <c r="G9" s="59"/>
      <c r="H9" s="59"/>
      <c r="I9" s="62"/>
    </row>
    <row r="10" spans="1:9" ht="18.75">
      <c r="A10" s="45" t="s">
        <v>23</v>
      </c>
      <c r="B10" s="46"/>
      <c r="C10" s="46"/>
      <c r="D10" s="46"/>
      <c r="E10" s="46"/>
      <c r="F10" s="46"/>
      <c r="G10" s="46"/>
      <c r="H10" s="46"/>
      <c r="I10" s="47"/>
    </row>
    <row r="11" spans="1:9" ht="45" hidden="1" customHeight="1">
      <c r="A11" s="17" t="s">
        <v>24</v>
      </c>
      <c r="B11" s="16" t="s">
        <v>25</v>
      </c>
      <c r="C11" s="16" t="s">
        <v>26</v>
      </c>
      <c r="D11" s="16" t="s">
        <v>27</v>
      </c>
      <c r="E11" s="16" t="s">
        <v>28</v>
      </c>
      <c r="F11" s="18" t="s">
        <v>29</v>
      </c>
      <c r="G11" s="16" t="s">
        <v>30</v>
      </c>
      <c r="H11" s="16" t="s">
        <v>31</v>
      </c>
      <c r="I11" s="7"/>
    </row>
    <row r="12" spans="1:9" ht="45">
      <c r="A12" s="17" t="s">
        <v>32</v>
      </c>
      <c r="B12" s="16" t="s">
        <v>33</v>
      </c>
      <c r="C12" s="16" t="s">
        <v>34</v>
      </c>
      <c r="D12" s="16" t="s">
        <v>35</v>
      </c>
      <c r="E12" s="16" t="s">
        <v>36</v>
      </c>
      <c r="F12" s="18" t="s">
        <v>37</v>
      </c>
      <c r="G12" s="16" t="s">
        <v>38</v>
      </c>
      <c r="H12" s="16" t="s">
        <v>39</v>
      </c>
      <c r="I12" s="7"/>
    </row>
    <row r="13" spans="1:9" ht="18.75">
      <c r="A13" s="45" t="s">
        <v>40</v>
      </c>
      <c r="B13" s="46"/>
      <c r="C13" s="46"/>
      <c r="D13" s="46"/>
      <c r="E13" s="46"/>
      <c r="F13" s="46"/>
      <c r="G13" s="46"/>
      <c r="H13" s="46"/>
      <c r="I13" s="47"/>
    </row>
    <row r="14" spans="1:9" ht="75">
      <c r="A14" s="17" t="s">
        <v>41</v>
      </c>
      <c r="B14" s="16" t="s">
        <v>42</v>
      </c>
      <c r="C14" s="16" t="s">
        <v>43</v>
      </c>
      <c r="D14" s="16" t="s">
        <v>44</v>
      </c>
      <c r="E14" s="16" t="s">
        <v>45</v>
      </c>
      <c r="F14" s="18" t="s">
        <v>46</v>
      </c>
      <c r="G14" s="63"/>
      <c r="H14" s="63" t="s">
        <v>47</v>
      </c>
      <c r="I14" s="7"/>
    </row>
    <row r="15" spans="1:9" ht="75">
      <c r="A15" s="17" t="s">
        <v>48</v>
      </c>
      <c r="B15" s="16" t="s">
        <v>42</v>
      </c>
      <c r="C15" s="16" t="s">
        <v>43</v>
      </c>
      <c r="D15" s="16" t="s">
        <v>44</v>
      </c>
      <c r="E15" s="16" t="s">
        <v>49</v>
      </c>
      <c r="F15" s="18" t="s">
        <v>46</v>
      </c>
      <c r="G15" s="63"/>
      <c r="H15" s="63"/>
      <c r="I15" s="7"/>
    </row>
    <row r="16" spans="1:9" ht="75" customHeight="1">
      <c r="A16" s="71" t="s">
        <v>50</v>
      </c>
      <c r="B16" s="67" t="s">
        <v>51</v>
      </c>
      <c r="C16" s="67" t="s">
        <v>52</v>
      </c>
      <c r="D16" s="42">
        <v>6.69</v>
      </c>
      <c r="E16" s="67"/>
      <c r="F16" s="73" t="s">
        <v>46</v>
      </c>
      <c r="G16" s="67"/>
      <c r="H16" s="63" t="s">
        <v>47</v>
      </c>
      <c r="I16" s="69"/>
    </row>
    <row r="17" spans="1:10" ht="75" customHeight="1">
      <c r="A17" s="72"/>
      <c r="B17" s="68"/>
      <c r="C17" s="68"/>
      <c r="D17" s="42">
        <v>4.51</v>
      </c>
      <c r="E17" s="68"/>
      <c r="F17" s="74"/>
      <c r="G17" s="68"/>
      <c r="H17" s="63"/>
      <c r="I17" s="70"/>
    </row>
    <row r="18" spans="1:10" ht="45">
      <c r="A18" s="17" t="s">
        <v>53</v>
      </c>
      <c r="B18" s="16" t="s">
        <v>54</v>
      </c>
      <c r="C18" s="16" t="s">
        <v>55</v>
      </c>
      <c r="D18" s="16" t="s">
        <v>56</v>
      </c>
      <c r="E18" s="22" t="s">
        <v>57</v>
      </c>
      <c r="F18" s="18" t="s">
        <v>58</v>
      </c>
      <c r="G18" s="16" t="s">
        <v>59</v>
      </c>
      <c r="H18" s="16" t="s">
        <v>47</v>
      </c>
      <c r="I18" s="7"/>
      <c r="J18" s="2"/>
    </row>
    <row r="19" spans="1:10" ht="18.75">
      <c r="A19" s="45" t="s">
        <v>60</v>
      </c>
      <c r="B19" s="46"/>
      <c r="C19" s="46"/>
      <c r="D19" s="46"/>
      <c r="E19" s="46"/>
      <c r="F19" s="46"/>
      <c r="G19" s="46"/>
      <c r="H19" s="46"/>
      <c r="I19" s="47"/>
      <c r="J19" s="2"/>
    </row>
    <row r="20" spans="1:10" ht="45" hidden="1">
      <c r="A20" s="17" t="s">
        <v>61</v>
      </c>
      <c r="B20" s="16" t="s">
        <v>62</v>
      </c>
      <c r="C20" s="16" t="s">
        <v>63</v>
      </c>
      <c r="D20" s="43" t="s">
        <v>64</v>
      </c>
      <c r="E20" s="43" t="s">
        <v>65</v>
      </c>
      <c r="F20" s="18" t="s">
        <v>46</v>
      </c>
      <c r="G20" s="16" t="s">
        <v>66</v>
      </c>
      <c r="H20" s="16" t="s">
        <v>31</v>
      </c>
      <c r="I20" s="7"/>
      <c r="J20" s="2"/>
    </row>
    <row r="21" spans="1:10" ht="42.6" customHeight="1">
      <c r="A21" s="17" t="s">
        <v>67</v>
      </c>
      <c r="B21" s="16" t="s">
        <v>68</v>
      </c>
      <c r="C21" s="16" t="s">
        <v>68</v>
      </c>
      <c r="D21" s="16" t="s">
        <v>64</v>
      </c>
      <c r="E21" s="16" t="s">
        <v>69</v>
      </c>
      <c r="F21" s="18" t="s">
        <v>46</v>
      </c>
      <c r="G21" s="16" t="s">
        <v>70</v>
      </c>
      <c r="H21" s="16" t="s">
        <v>47</v>
      </c>
      <c r="I21" s="7"/>
      <c r="J21" s="2"/>
    </row>
    <row r="22" spans="1:10" ht="45" hidden="1">
      <c r="A22" s="43" t="s">
        <v>71</v>
      </c>
      <c r="B22" s="16"/>
      <c r="C22" s="16"/>
      <c r="D22" s="16" t="s">
        <v>72</v>
      </c>
      <c r="E22" s="16" t="s">
        <v>73</v>
      </c>
      <c r="F22" s="18" t="s">
        <v>74</v>
      </c>
      <c r="G22" s="16" t="s">
        <v>75</v>
      </c>
      <c r="H22" s="16" t="s">
        <v>76</v>
      </c>
      <c r="I22" s="44"/>
      <c r="J22" s="2"/>
    </row>
    <row r="23" spans="1:10" ht="18.75">
      <c r="A23" s="64" t="s">
        <v>77</v>
      </c>
      <c r="B23" s="65"/>
      <c r="C23" s="65"/>
      <c r="D23" s="65"/>
      <c r="E23" s="65"/>
      <c r="F23" s="65"/>
      <c r="G23" s="65"/>
      <c r="H23" s="65"/>
      <c r="I23" s="66"/>
      <c r="J23" s="2"/>
    </row>
    <row r="24" spans="1:10" ht="86.25" hidden="1" customHeight="1">
      <c r="A24" s="17" t="s">
        <v>78</v>
      </c>
      <c r="B24" s="16" t="s">
        <v>79</v>
      </c>
      <c r="C24" s="16" t="s">
        <v>80</v>
      </c>
      <c r="D24" s="16" t="s">
        <v>81</v>
      </c>
      <c r="E24" s="16" t="s">
        <v>82</v>
      </c>
      <c r="F24" s="18" t="s">
        <v>46</v>
      </c>
      <c r="G24" s="16" t="s">
        <v>70</v>
      </c>
      <c r="H24" s="16" t="s">
        <v>83</v>
      </c>
      <c r="I24" s="7"/>
      <c r="J24" s="2"/>
    </row>
    <row r="25" spans="1:10" ht="59.25" customHeight="1">
      <c r="A25" s="17" t="s">
        <v>84</v>
      </c>
      <c r="B25" s="16" t="s">
        <v>85</v>
      </c>
      <c r="C25" s="16" t="s">
        <v>86</v>
      </c>
      <c r="D25" s="16" t="s">
        <v>81</v>
      </c>
      <c r="E25" s="16" t="s">
        <v>87</v>
      </c>
      <c r="F25" s="18" t="s">
        <v>46</v>
      </c>
      <c r="G25" s="16" t="s">
        <v>88</v>
      </c>
      <c r="H25" s="16" t="s">
        <v>89</v>
      </c>
      <c r="I25" s="27"/>
      <c r="J25" s="2"/>
    </row>
    <row r="26" spans="1:10" ht="51.75" customHeight="1">
      <c r="A26" s="17" t="s">
        <v>90</v>
      </c>
      <c r="B26" s="16" t="s">
        <v>85</v>
      </c>
      <c r="C26" s="16" t="s">
        <v>86</v>
      </c>
      <c r="D26" s="16" t="s">
        <v>81</v>
      </c>
      <c r="E26" s="16" t="s">
        <v>91</v>
      </c>
      <c r="F26" s="18" t="s">
        <v>46</v>
      </c>
      <c r="G26" s="16" t="s">
        <v>88</v>
      </c>
      <c r="H26" s="16" t="s">
        <v>89</v>
      </c>
      <c r="I26" s="27"/>
      <c r="J26" s="2"/>
    </row>
    <row r="27" spans="1:10" ht="30">
      <c r="A27" s="17" t="s">
        <v>92</v>
      </c>
      <c r="B27" s="16" t="s">
        <v>85</v>
      </c>
      <c r="C27" s="16" t="s">
        <v>93</v>
      </c>
      <c r="D27" s="16" t="s">
        <v>94</v>
      </c>
      <c r="E27" s="16" t="s">
        <v>95</v>
      </c>
      <c r="F27" s="18" t="s">
        <v>46</v>
      </c>
      <c r="G27" s="16" t="s">
        <v>96</v>
      </c>
      <c r="H27" s="16" t="s">
        <v>89</v>
      </c>
      <c r="I27" s="26"/>
      <c r="J27" s="2"/>
    </row>
    <row r="28" spans="1:10" s="41" customFormat="1" ht="47.25" customHeight="1">
      <c r="A28" s="36" t="s">
        <v>97</v>
      </c>
      <c r="B28" s="37" t="s">
        <v>98</v>
      </c>
      <c r="C28" s="37" t="s">
        <v>99</v>
      </c>
      <c r="D28" s="37" t="s">
        <v>100</v>
      </c>
      <c r="E28" s="37" t="s">
        <v>101</v>
      </c>
      <c r="F28" s="18" t="s">
        <v>46</v>
      </c>
      <c r="G28" s="38"/>
      <c r="H28" s="16" t="s">
        <v>89</v>
      </c>
      <c r="I28" s="39"/>
      <c r="J28" s="40"/>
    </row>
    <row r="29" spans="1:10" s="41" customFormat="1" ht="39.75" customHeight="1">
      <c r="A29" s="36" t="s">
        <v>102</v>
      </c>
      <c r="B29" s="37" t="s">
        <v>103</v>
      </c>
      <c r="C29" s="37" t="s">
        <v>99</v>
      </c>
      <c r="D29" s="37" t="s">
        <v>100</v>
      </c>
      <c r="E29" s="37" t="s">
        <v>104</v>
      </c>
      <c r="F29" s="18" t="s">
        <v>46</v>
      </c>
      <c r="G29" s="38"/>
      <c r="H29" s="16" t="s">
        <v>89</v>
      </c>
      <c r="I29" s="39"/>
      <c r="J29" s="40"/>
    </row>
    <row r="30" spans="1:10" s="41" customFormat="1" ht="39.75" customHeight="1">
      <c r="A30" s="36" t="s">
        <v>105</v>
      </c>
      <c r="B30" s="37" t="s">
        <v>106</v>
      </c>
      <c r="C30" s="37" t="s">
        <v>107</v>
      </c>
      <c r="D30" s="37" t="s">
        <v>108</v>
      </c>
      <c r="E30" s="37" t="s">
        <v>109</v>
      </c>
      <c r="F30" s="18" t="s">
        <v>46</v>
      </c>
      <c r="G30" s="38"/>
      <c r="H30" s="16" t="s">
        <v>39</v>
      </c>
      <c r="I30" s="39"/>
      <c r="J30" s="40"/>
    </row>
    <row r="31" spans="1:10" s="41" customFormat="1" ht="55.5" customHeight="1">
      <c r="A31" s="19" t="s">
        <v>110</v>
      </c>
      <c r="B31" s="20" t="s">
        <v>111</v>
      </c>
      <c r="C31" s="20" t="s">
        <v>112</v>
      </c>
      <c r="D31" s="20" t="s">
        <v>113</v>
      </c>
      <c r="E31" s="20" t="s">
        <v>114</v>
      </c>
      <c r="F31" s="21" t="s">
        <v>46</v>
      </c>
      <c r="G31" s="20" t="s">
        <v>115</v>
      </c>
      <c r="H31" s="20" t="s">
        <v>116</v>
      </c>
      <c r="I31" s="7"/>
      <c r="J31" s="40"/>
    </row>
    <row r="32" spans="1:10" s="41" customFormat="1" ht="55.5" hidden="1" customHeight="1">
      <c r="A32" s="19" t="s">
        <v>117</v>
      </c>
      <c r="B32" s="16" t="s">
        <v>118</v>
      </c>
      <c r="C32" s="20" t="s">
        <v>119</v>
      </c>
      <c r="D32" s="20" t="s">
        <v>120</v>
      </c>
      <c r="E32" s="20" t="s">
        <v>121</v>
      </c>
      <c r="F32" s="21" t="s">
        <v>74</v>
      </c>
      <c r="G32" s="20" t="s">
        <v>122</v>
      </c>
      <c r="H32" s="16" t="s">
        <v>76</v>
      </c>
      <c r="I32" s="7"/>
      <c r="J32" s="40"/>
    </row>
    <row r="33" spans="1:10" ht="60">
      <c r="A33" s="17" t="s">
        <v>123</v>
      </c>
      <c r="B33" s="16" t="s">
        <v>118</v>
      </c>
      <c r="C33" s="16" t="s">
        <v>124</v>
      </c>
      <c r="D33" s="16" t="s">
        <v>125</v>
      </c>
      <c r="E33" s="16" t="s">
        <v>126</v>
      </c>
      <c r="F33" s="18" t="s">
        <v>46</v>
      </c>
      <c r="G33" s="16" t="s">
        <v>127</v>
      </c>
      <c r="H33" s="16" t="s">
        <v>76</v>
      </c>
      <c r="I33" s="7"/>
      <c r="J33" s="2"/>
    </row>
    <row r="34" spans="1:10" ht="18.75">
      <c r="A34" s="45" t="s">
        <v>128</v>
      </c>
      <c r="B34" s="46"/>
      <c r="C34" s="46"/>
      <c r="D34" s="46"/>
      <c r="E34" s="46"/>
      <c r="F34" s="46"/>
      <c r="G34" s="46"/>
      <c r="H34" s="46"/>
      <c r="I34" s="47"/>
      <c r="J34" s="2"/>
    </row>
    <row r="35" spans="1:10" ht="30" hidden="1">
      <c r="A35" s="17" t="s">
        <v>127</v>
      </c>
      <c r="B35" s="16" t="s">
        <v>129</v>
      </c>
      <c r="C35" s="16" t="s">
        <v>130</v>
      </c>
      <c r="D35" s="16" t="s">
        <v>131</v>
      </c>
      <c r="E35" s="16" t="s">
        <v>132</v>
      </c>
      <c r="F35" s="18" t="s">
        <v>46</v>
      </c>
      <c r="G35" s="16" t="s">
        <v>133</v>
      </c>
      <c r="H35" s="16" t="s">
        <v>76</v>
      </c>
      <c r="I35" s="7"/>
      <c r="J35" s="2"/>
    </row>
    <row r="36" spans="1:10" ht="60.75" thickBot="1">
      <c r="A36" s="23" t="s">
        <v>134</v>
      </c>
      <c r="B36" s="24" t="s">
        <v>135</v>
      </c>
      <c r="C36" s="24" t="s">
        <v>136</v>
      </c>
      <c r="D36" s="24" t="s">
        <v>137</v>
      </c>
      <c r="E36" s="24" t="s">
        <v>138</v>
      </c>
      <c r="F36" s="25" t="s">
        <v>46</v>
      </c>
      <c r="G36" s="24" t="s">
        <v>139</v>
      </c>
      <c r="H36" s="24" t="s">
        <v>140</v>
      </c>
      <c r="I36" s="28"/>
      <c r="J36" s="2"/>
    </row>
    <row r="37" spans="1:10">
      <c r="A37" s="3"/>
      <c r="B37" s="3"/>
      <c r="C37" s="3"/>
      <c r="D37" s="3"/>
      <c r="E37" s="3"/>
      <c r="F37" s="3"/>
      <c r="G37" s="3"/>
      <c r="H37" s="3"/>
      <c r="I37" s="3"/>
    </row>
    <row r="38" spans="1:10">
      <c r="A38" s="3" t="s">
        <v>141</v>
      </c>
      <c r="B38" s="4"/>
      <c r="C38" s="4"/>
      <c r="D38" s="3" t="s">
        <v>10</v>
      </c>
      <c r="E38" s="4"/>
      <c r="F38" s="3"/>
      <c r="G38" s="3"/>
      <c r="H38" s="3"/>
      <c r="I38" s="3"/>
    </row>
    <row r="39" spans="1:10">
      <c r="A39" s="3"/>
      <c r="B39" s="3" t="s">
        <v>142</v>
      </c>
      <c r="C39" s="3"/>
      <c r="D39" s="3"/>
      <c r="E39" s="3"/>
      <c r="F39" s="3"/>
      <c r="G39" s="3"/>
      <c r="H39" s="3"/>
      <c r="I39" s="3"/>
    </row>
    <row r="40" spans="1:10">
      <c r="A40" s="3"/>
      <c r="B40" s="3"/>
      <c r="C40" s="3"/>
      <c r="D40" s="3"/>
      <c r="E40" s="3"/>
      <c r="F40" s="3"/>
      <c r="G40" s="3"/>
      <c r="H40" s="3"/>
      <c r="I40" s="3"/>
    </row>
    <row r="41" spans="1:10">
      <c r="A41" s="3"/>
      <c r="B41" s="4"/>
      <c r="C41" s="4"/>
      <c r="D41" s="3"/>
      <c r="E41" s="3"/>
      <c r="F41" s="3"/>
      <c r="G41" s="3"/>
      <c r="H41" s="3"/>
      <c r="I41" s="3"/>
    </row>
    <row r="42" spans="1:10">
      <c r="A42" s="3"/>
      <c r="B42" s="3" t="s">
        <v>143</v>
      </c>
      <c r="C42" s="3"/>
      <c r="D42" s="3"/>
      <c r="E42" s="3"/>
      <c r="F42" s="3"/>
      <c r="G42" s="3"/>
      <c r="H42" s="3"/>
      <c r="I42" s="3"/>
    </row>
    <row r="43" spans="1:10">
      <c r="A43" s="3"/>
      <c r="B43" s="3"/>
      <c r="C43" s="3"/>
      <c r="D43" s="3"/>
      <c r="E43" s="3"/>
      <c r="F43" s="3"/>
      <c r="G43" s="3"/>
      <c r="H43" s="3"/>
      <c r="I43" s="3"/>
    </row>
    <row r="44" spans="1:10">
      <c r="A44" s="3"/>
      <c r="B44" s="3"/>
      <c r="C44" s="3"/>
      <c r="D44" s="3"/>
      <c r="E44" s="3"/>
      <c r="F44" s="3"/>
      <c r="G44" s="3"/>
      <c r="H44" s="3"/>
      <c r="I44" s="3"/>
    </row>
    <row r="45" spans="1:10" ht="30">
      <c r="A45" s="3"/>
      <c r="B45" s="5" t="s">
        <v>144</v>
      </c>
      <c r="C45" s="6" t="s">
        <v>145</v>
      </c>
      <c r="D45" s="3"/>
      <c r="E45" s="3"/>
      <c r="F45" s="3"/>
      <c r="G45" s="3"/>
      <c r="H45" s="3"/>
      <c r="I45" s="3"/>
    </row>
  </sheetData>
  <mergeCells count="26">
    <mergeCell ref="A13:I13"/>
    <mergeCell ref="G14:G15"/>
    <mergeCell ref="H14:H15"/>
    <mergeCell ref="A23:I23"/>
    <mergeCell ref="A34:I34"/>
    <mergeCell ref="G16:G17"/>
    <mergeCell ref="H16:H17"/>
    <mergeCell ref="I16:I17"/>
    <mergeCell ref="A16:A17"/>
    <mergeCell ref="B16:B17"/>
    <mergeCell ref="C16:C17"/>
    <mergeCell ref="E16:E17"/>
    <mergeCell ref="F16:F17"/>
    <mergeCell ref="A19:I19"/>
    <mergeCell ref="A10:I10"/>
    <mergeCell ref="B2:I2"/>
    <mergeCell ref="C3:F3"/>
    <mergeCell ref="H3:I3"/>
    <mergeCell ref="C4:I4"/>
    <mergeCell ref="B5:C5"/>
    <mergeCell ref="E5:I5"/>
    <mergeCell ref="B6:C6"/>
    <mergeCell ref="E6:I6"/>
    <mergeCell ref="A8:I8"/>
    <mergeCell ref="A9:D9"/>
    <mergeCell ref="E9:I9"/>
  </mergeCells>
  <pageMargins left="0.7" right="0.7" top="0.75" bottom="0.75" header="0.3" footer="0.3"/>
  <pageSetup paperSize="8"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6913-4C57-4B7E-9F77-482D8CE8E8BF}">
  <dimension ref="B1:E24"/>
  <sheetViews>
    <sheetView tabSelected="1" workbookViewId="0">
      <selection activeCell="D24" sqref="D24"/>
    </sheetView>
  </sheetViews>
  <sheetFormatPr defaultRowHeight="15"/>
  <cols>
    <col min="2" max="3" width="10.5703125" customWidth="1"/>
  </cols>
  <sheetData>
    <row r="1" spans="2:5" ht="15.75" thickBot="1">
      <c r="B1" s="75" t="s">
        <v>146</v>
      </c>
      <c r="C1" s="77"/>
      <c r="D1" s="77"/>
      <c r="E1" s="76"/>
    </row>
    <row r="2" spans="2:5" ht="15.75" thickBot="1">
      <c r="B2" s="75" t="s">
        <v>147</v>
      </c>
      <c r="C2" s="76"/>
      <c r="D2" s="75" t="s">
        <v>148</v>
      </c>
      <c r="E2" s="76"/>
    </row>
    <row r="3" spans="2:5" ht="15.75" thickBot="1">
      <c r="B3" s="35" t="s">
        <v>149</v>
      </c>
      <c r="C3" s="34" t="s">
        <v>150</v>
      </c>
      <c r="D3" s="35" t="s">
        <v>149</v>
      </c>
      <c r="E3" s="34" t="s">
        <v>150</v>
      </c>
    </row>
    <row r="4" spans="2:5">
      <c r="B4" s="33">
        <v>0</v>
      </c>
      <c r="C4" s="32">
        <f t="shared" ref="C4:C20" si="0">0.71*B4-0.44</f>
        <v>-0.44</v>
      </c>
      <c r="D4" s="33">
        <v>0</v>
      </c>
      <c r="E4" s="32">
        <f t="shared" ref="E4:E20" si="1">0.58*D4-1.42</f>
        <v>-1.42</v>
      </c>
    </row>
    <row r="5" spans="2:5">
      <c r="B5" s="33">
        <v>1</v>
      </c>
      <c r="C5" s="32">
        <f t="shared" si="0"/>
        <v>0.26999999999999996</v>
      </c>
      <c r="D5" s="33">
        <v>1</v>
      </c>
      <c r="E5" s="32">
        <f t="shared" si="1"/>
        <v>-0.84</v>
      </c>
    </row>
    <row r="6" spans="2:5">
      <c r="B6" s="33">
        <v>2</v>
      </c>
      <c r="C6" s="32">
        <f t="shared" si="0"/>
        <v>0.98</v>
      </c>
      <c r="D6" s="33">
        <v>2</v>
      </c>
      <c r="E6" s="32">
        <f t="shared" si="1"/>
        <v>-0.26</v>
      </c>
    </row>
    <row r="7" spans="2:5">
      <c r="B7" s="33">
        <v>3</v>
      </c>
      <c r="C7" s="32">
        <f t="shared" si="0"/>
        <v>1.69</v>
      </c>
      <c r="D7" s="33">
        <v>3</v>
      </c>
      <c r="E7" s="32">
        <f t="shared" si="1"/>
        <v>0.31999999999999984</v>
      </c>
    </row>
    <row r="8" spans="2:5">
      <c r="B8" s="33">
        <v>4</v>
      </c>
      <c r="C8" s="32">
        <f t="shared" si="0"/>
        <v>2.4</v>
      </c>
      <c r="D8" s="33">
        <v>4</v>
      </c>
      <c r="E8" s="32">
        <f t="shared" si="1"/>
        <v>0.89999999999999991</v>
      </c>
    </row>
    <row r="9" spans="2:5">
      <c r="B9" s="33">
        <v>5</v>
      </c>
      <c r="C9" s="32">
        <f t="shared" si="0"/>
        <v>3.11</v>
      </c>
      <c r="D9" s="33">
        <v>5</v>
      </c>
      <c r="E9" s="32">
        <f t="shared" si="1"/>
        <v>1.48</v>
      </c>
    </row>
    <row r="10" spans="2:5">
      <c r="B10" s="33">
        <v>6</v>
      </c>
      <c r="C10" s="32">
        <f t="shared" si="0"/>
        <v>3.82</v>
      </c>
      <c r="D10" s="33">
        <v>6</v>
      </c>
      <c r="E10" s="32">
        <f t="shared" si="1"/>
        <v>2.0599999999999996</v>
      </c>
    </row>
    <row r="11" spans="2:5">
      <c r="B11" s="33">
        <v>7</v>
      </c>
      <c r="C11" s="32">
        <f t="shared" si="0"/>
        <v>4.5299999999999994</v>
      </c>
      <c r="D11" s="33">
        <v>7</v>
      </c>
      <c r="E11" s="32">
        <f t="shared" si="1"/>
        <v>2.6399999999999997</v>
      </c>
    </row>
    <row r="12" spans="2:5">
      <c r="B12" s="33">
        <v>8</v>
      </c>
      <c r="C12" s="32">
        <f t="shared" si="0"/>
        <v>5.2399999999999993</v>
      </c>
      <c r="D12" s="33">
        <v>8</v>
      </c>
      <c r="E12" s="32">
        <f t="shared" si="1"/>
        <v>3.2199999999999998</v>
      </c>
    </row>
    <row r="13" spans="2:5">
      <c r="B13" s="33">
        <v>9</v>
      </c>
      <c r="C13" s="32">
        <f t="shared" si="0"/>
        <v>5.9499999999999993</v>
      </c>
      <c r="D13" s="33">
        <v>9</v>
      </c>
      <c r="E13" s="32">
        <f t="shared" si="1"/>
        <v>3.8</v>
      </c>
    </row>
    <row r="14" spans="2:5">
      <c r="B14" s="33">
        <v>10</v>
      </c>
      <c r="C14" s="32">
        <f t="shared" si="0"/>
        <v>6.6599999999999993</v>
      </c>
      <c r="D14" s="33">
        <v>10</v>
      </c>
      <c r="E14" s="32">
        <f t="shared" si="1"/>
        <v>4.38</v>
      </c>
    </row>
    <row r="15" spans="2:5">
      <c r="B15" s="33">
        <v>11</v>
      </c>
      <c r="C15" s="32">
        <f t="shared" si="0"/>
        <v>7.3699999999999992</v>
      </c>
      <c r="D15" s="33">
        <v>11</v>
      </c>
      <c r="E15" s="32">
        <f t="shared" si="1"/>
        <v>4.96</v>
      </c>
    </row>
    <row r="16" spans="2:5">
      <c r="B16" s="33">
        <v>12</v>
      </c>
      <c r="C16" s="32">
        <f t="shared" si="0"/>
        <v>8.08</v>
      </c>
      <c r="D16" s="33">
        <v>12</v>
      </c>
      <c r="E16" s="32">
        <f t="shared" si="1"/>
        <v>5.5399999999999991</v>
      </c>
    </row>
    <row r="17" spans="2:5">
      <c r="B17" s="33">
        <v>13</v>
      </c>
      <c r="C17" s="32">
        <f t="shared" si="0"/>
        <v>8.7900000000000009</v>
      </c>
      <c r="D17" s="33">
        <v>13</v>
      </c>
      <c r="E17" s="32">
        <f t="shared" si="1"/>
        <v>6.1199999999999992</v>
      </c>
    </row>
    <row r="18" spans="2:5">
      <c r="B18" s="33">
        <v>14</v>
      </c>
      <c r="C18" s="32">
        <f t="shared" si="0"/>
        <v>9.5</v>
      </c>
      <c r="D18" s="33">
        <v>14</v>
      </c>
      <c r="E18" s="32">
        <f t="shared" si="1"/>
        <v>6.6999999999999993</v>
      </c>
    </row>
    <row r="19" spans="2:5">
      <c r="B19" s="33">
        <v>15</v>
      </c>
      <c r="C19" s="32">
        <f t="shared" si="0"/>
        <v>10.209999999999999</v>
      </c>
      <c r="D19" s="33">
        <v>15</v>
      </c>
      <c r="E19" s="32">
        <f t="shared" si="1"/>
        <v>7.2799999999999994</v>
      </c>
    </row>
    <row r="20" spans="2:5" ht="15.75" thickBot="1">
      <c r="B20" s="31">
        <v>16</v>
      </c>
      <c r="C20" s="30">
        <f t="shared" si="0"/>
        <v>10.92</v>
      </c>
      <c r="D20" s="31">
        <v>16</v>
      </c>
      <c r="E20" s="30">
        <f t="shared" si="1"/>
        <v>7.8599999999999994</v>
      </c>
    </row>
    <row r="22" spans="2:5">
      <c r="C22" s="78" t="s">
        <v>151</v>
      </c>
      <c r="D22" s="78"/>
    </row>
    <row r="23" spans="2:5">
      <c r="C23" s="29" t="s">
        <v>149</v>
      </c>
      <c r="D23" s="29" t="s">
        <v>150</v>
      </c>
    </row>
    <row r="24" spans="2:5">
      <c r="C24">
        <f>MAX('Sealing CE'!$D$16)</f>
        <v>6.69</v>
      </c>
      <c r="D24">
        <f>MIN('Sealing CE'!$D$17)</f>
        <v>4.51</v>
      </c>
    </row>
  </sheetData>
  <mergeCells count="4">
    <mergeCell ref="B2:C2"/>
    <mergeCell ref="D2:E2"/>
    <mergeCell ref="B1:E1"/>
    <mergeCell ref="C22:D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86159a-a369-412d-996c-ca8d8847d33a">
      <UserInfo>
        <DisplayName>Samantha Linton-Officer</DisplayName>
        <AccountId>397</AccountId>
        <AccountType/>
      </UserInfo>
      <UserInfo>
        <DisplayName>Chris Hasler</DisplayName>
        <AccountId>58</AccountId>
        <AccountType/>
      </UserInfo>
      <UserInfo>
        <DisplayName>Sarah Malcolm</DisplayName>
        <AccountId>20</AccountId>
        <AccountType/>
      </UserInfo>
      <UserInfo>
        <DisplayName>Hayden Wildbore</DisplayName>
        <AccountId>31</AccountId>
        <AccountType/>
      </UserInfo>
      <UserInfo>
        <DisplayName>Brendon Walker</DisplayName>
        <AccountId>1497</AccountId>
        <AccountType/>
      </UserInfo>
      <UserInfo>
        <DisplayName>Daniel Erard</DisplayName>
        <AccountId>87</AccountId>
        <AccountType/>
      </UserInfo>
      <UserInfo>
        <DisplayName>Aaron Demanser</DisplayName>
        <AccountId>50</AccountId>
        <AccountType/>
      </UserInfo>
      <UserInfo>
        <DisplayName>William Swindon</DisplayName>
        <AccountId>47</AccountId>
        <AccountType/>
      </UserInfo>
      <UserInfo>
        <DisplayName>Theo Marais</DisplayName>
        <AccountId>729</AccountId>
        <AccountType/>
      </UserInfo>
      <UserInfo>
        <DisplayName>Robert Boniface</DisplayName>
        <AccountId>1575</AccountId>
        <AccountType/>
      </UserInfo>
      <UserInfo>
        <DisplayName>Marius Coetzee</DisplayName>
        <AccountId>479</AccountId>
        <AccountType/>
      </UserInfo>
      <UserInfo>
        <DisplayName>Jonno Webster</DisplayName>
        <AccountId>41</AccountId>
        <AccountType/>
      </UserInfo>
      <UserInfo>
        <DisplayName>Grant Dick</DisplayName>
        <AccountId>1407</AccountId>
        <AccountType/>
      </UserInfo>
    </SharedWithUsers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68592A-71AA-407E-918C-7103E93FD9C3}"/>
</file>

<file path=customXml/itemProps2.xml><?xml version="1.0" encoding="utf-8"?>
<ds:datastoreItem xmlns:ds="http://schemas.openxmlformats.org/officeDocument/2006/customXml" ds:itemID="{AB04C438-CFF0-490D-A56A-5B58748AB928}"/>
</file>

<file path=customXml/itemProps3.xml><?xml version="1.0" encoding="utf-8"?>
<ds:datastoreItem xmlns:ds="http://schemas.openxmlformats.org/officeDocument/2006/customXml" ds:itemID="{331C8163-9D2F-4E95-8055-EDCA1C6214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Kimberley Buckley</dc:creator>
  <cp:keywords/>
  <dc:description/>
  <cp:lastModifiedBy/>
  <cp:revision/>
  <dcterms:created xsi:type="dcterms:W3CDTF">2020-12-07T20:45:23Z</dcterms:created>
  <dcterms:modified xsi:type="dcterms:W3CDTF">2025-09-16T01:07:12Z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