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E73431EF-FE16-4790-AEE9-06287A6F1A17}" xr6:coauthVersionLast="47" xr6:coauthVersionMax="47" xr10:uidLastSave="{00000000-0000-0000-0000-000000000000}"/>
  <bookViews>
    <workbookView xWindow="255" yWindow="510" windowWidth="24735" windowHeight="1987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30" i="1" l="1"/>
  <c r="AM30" i="1"/>
  <c r="AL30" i="1"/>
  <c r="AK30" i="1"/>
  <c r="AJ30" i="1"/>
  <c r="AI30" i="1"/>
  <c r="AH30" i="1"/>
  <c r="AG30" i="1"/>
  <c r="AF30" i="1"/>
  <c r="AE30" i="1"/>
  <c r="AD30" i="1"/>
  <c r="AN29" i="1"/>
  <c r="AM29" i="1"/>
  <c r="AL29" i="1"/>
  <c r="AK29" i="1"/>
  <c r="AJ29" i="1"/>
  <c r="AI29" i="1"/>
  <c r="AH29" i="1"/>
  <c r="AG29" i="1"/>
  <c r="AF29" i="1"/>
  <c r="AE29" i="1"/>
  <c r="AD29" i="1"/>
  <c r="AN28" i="1"/>
  <c r="AM28" i="1"/>
  <c r="AL28" i="1"/>
  <c r="AK28" i="1"/>
  <c r="AJ28" i="1"/>
  <c r="AI28" i="1"/>
  <c r="AH28" i="1"/>
  <c r="AG28" i="1"/>
  <c r="AF28" i="1"/>
  <c r="AE28" i="1"/>
  <c r="AD28" i="1"/>
  <c r="AN27" i="1"/>
  <c r="AM27" i="1"/>
  <c r="AL27" i="1"/>
  <c r="AK27" i="1"/>
  <c r="AJ27" i="1"/>
  <c r="AI27" i="1"/>
  <c r="AH27" i="1"/>
  <c r="AG27" i="1"/>
  <c r="AF27" i="1"/>
  <c r="AE27" i="1"/>
  <c r="AD27" i="1"/>
  <c r="AN26" i="1"/>
  <c r="AM26" i="1"/>
  <c r="AL26" i="1"/>
  <c r="AK26" i="1"/>
  <c r="AJ26" i="1"/>
  <c r="AI26" i="1"/>
  <c r="AH26" i="1"/>
  <c r="AG26" i="1"/>
  <c r="AF26" i="1"/>
  <c r="AE26" i="1"/>
  <c r="AD26" i="1"/>
  <c r="AN25" i="1"/>
  <c r="AM25" i="1"/>
  <c r="AL25" i="1"/>
  <c r="AK25" i="1"/>
  <c r="AJ25" i="1"/>
  <c r="AI25" i="1"/>
  <c r="AH25" i="1"/>
  <c r="AG25" i="1"/>
  <c r="AF25" i="1"/>
  <c r="AE25" i="1"/>
  <c r="AD25" i="1"/>
  <c r="AN24" i="1"/>
  <c r="AM24" i="1"/>
  <c r="AL24" i="1"/>
  <c r="AK24" i="1"/>
  <c r="AJ24" i="1"/>
  <c r="AI24" i="1"/>
  <c r="AH24" i="1"/>
  <c r="AG24" i="1"/>
  <c r="AF24" i="1"/>
  <c r="AE24" i="1"/>
  <c r="AD24" i="1"/>
  <c r="AN23" i="1"/>
  <c r="AM23" i="1"/>
  <c r="AL23" i="1"/>
  <c r="AK23" i="1"/>
  <c r="AJ23" i="1"/>
  <c r="AI23" i="1"/>
  <c r="AH23" i="1"/>
  <c r="AG23" i="1"/>
  <c r="AF23" i="1"/>
  <c r="AE23" i="1"/>
  <c r="AD23" i="1"/>
  <c r="AN22" i="1"/>
  <c r="AM22" i="1"/>
  <c r="AL22" i="1"/>
  <c r="AK22" i="1"/>
  <c r="AJ22" i="1"/>
  <c r="AI22" i="1"/>
  <c r="AH22" i="1"/>
  <c r="AG22" i="1"/>
  <c r="AF22" i="1"/>
  <c r="AE22" i="1"/>
  <c r="AD22" i="1"/>
  <c r="AN21" i="1"/>
  <c r="AM21" i="1"/>
  <c r="AL21" i="1"/>
  <c r="AK21" i="1"/>
  <c r="AJ21" i="1"/>
  <c r="AI21" i="1"/>
  <c r="AH21" i="1"/>
  <c r="AG21" i="1"/>
  <c r="AF21" i="1"/>
  <c r="AE21" i="1"/>
  <c r="AD21" i="1"/>
  <c r="AN20" i="1"/>
  <c r="AM20" i="1"/>
  <c r="AL20" i="1"/>
  <c r="AK20" i="1"/>
  <c r="AJ20" i="1"/>
  <c r="AI20" i="1"/>
  <c r="AH20" i="1"/>
  <c r="AG20" i="1"/>
  <c r="AF20" i="1"/>
  <c r="AE20" i="1"/>
  <c r="AD20" i="1"/>
  <c r="AN19" i="1"/>
  <c r="AM19" i="1"/>
  <c r="AL19" i="1"/>
  <c r="AK19" i="1"/>
  <c r="AJ19" i="1"/>
  <c r="AI19" i="1"/>
  <c r="AH19" i="1"/>
  <c r="AG19" i="1"/>
  <c r="AF19" i="1"/>
  <c r="AE19" i="1"/>
  <c r="AD19" i="1"/>
  <c r="AN18" i="1"/>
  <c r="AM18" i="1"/>
  <c r="AL18" i="1"/>
  <c r="AK18" i="1"/>
  <c r="AJ18" i="1"/>
  <c r="AI18" i="1"/>
  <c r="AH18" i="1"/>
  <c r="AG18" i="1"/>
  <c r="AF18" i="1"/>
  <c r="AE18" i="1"/>
  <c r="AD18" i="1"/>
  <c r="AN17" i="1"/>
  <c r="AM17" i="1"/>
  <c r="AL17" i="1"/>
  <c r="AK17" i="1"/>
  <c r="AJ17" i="1"/>
  <c r="AI17" i="1"/>
  <c r="AH17" i="1"/>
  <c r="AG17" i="1"/>
  <c r="AF17" i="1"/>
  <c r="AE17" i="1"/>
  <c r="AD17" i="1"/>
  <c r="AN16" i="1"/>
  <c r="AM16" i="1"/>
  <c r="AL16" i="1"/>
  <c r="AK16" i="1"/>
  <c r="AJ16" i="1"/>
  <c r="AI16" i="1"/>
  <c r="AH16" i="1"/>
  <c r="AG16" i="1"/>
  <c r="AF16" i="1"/>
  <c r="AE16" i="1"/>
  <c r="AD16" i="1"/>
  <c r="AN15" i="1"/>
  <c r="AM15" i="1"/>
  <c r="AL15" i="1"/>
  <c r="AK15" i="1"/>
  <c r="AJ15" i="1"/>
  <c r="AI15" i="1"/>
  <c r="AH15" i="1"/>
  <c r="AG15" i="1"/>
  <c r="AF15" i="1"/>
  <c r="AE15" i="1"/>
  <c r="AD15" i="1"/>
  <c r="AN14" i="1"/>
  <c r="AM14" i="1"/>
  <c r="AL14" i="1"/>
  <c r="AK14" i="1"/>
  <c r="AJ14" i="1"/>
  <c r="AI14" i="1"/>
  <c r="AH14" i="1"/>
  <c r="AG14" i="1"/>
  <c r="AF14" i="1"/>
  <c r="AE14" i="1"/>
  <c r="AD14" i="1"/>
  <c r="AN13" i="1"/>
  <c r="AM13" i="1"/>
  <c r="AL13" i="1"/>
  <c r="AK13" i="1"/>
  <c r="AJ13" i="1"/>
  <c r="AI13" i="1"/>
  <c r="AH13" i="1"/>
  <c r="AG13" i="1"/>
  <c r="AF13" i="1"/>
  <c r="AE13" i="1"/>
  <c r="AD13" i="1"/>
  <c r="AN12" i="1"/>
  <c r="AM12" i="1"/>
  <c r="AL12" i="1"/>
  <c r="AK12" i="1"/>
  <c r="AJ12" i="1"/>
  <c r="AI12" i="1"/>
  <c r="AH12" i="1"/>
  <c r="AG12" i="1"/>
  <c r="AF12" i="1"/>
  <c r="AE12" i="1"/>
  <c r="AD12" i="1"/>
  <c r="AN11" i="1"/>
  <c r="AM11" i="1"/>
  <c r="AL11" i="1"/>
  <c r="AK11" i="1"/>
  <c r="AJ11" i="1"/>
  <c r="AI11" i="1"/>
  <c r="AH11" i="1"/>
  <c r="AG11" i="1"/>
  <c r="AF11" i="1"/>
  <c r="AE11" i="1"/>
  <c r="AD11" i="1"/>
  <c r="AN10" i="1"/>
  <c r="AM10" i="1"/>
  <c r="AL10" i="1"/>
  <c r="AK10" i="1"/>
  <c r="AJ10" i="1"/>
  <c r="AI10" i="1"/>
  <c r="AH10" i="1"/>
  <c r="AG10" i="1"/>
  <c r="AF10" i="1"/>
  <c r="AE10" i="1"/>
  <c r="AD10" i="1"/>
  <c r="AN9" i="1"/>
  <c r="AM9" i="1"/>
  <c r="AL9" i="1"/>
  <c r="AK9" i="1"/>
  <c r="AJ9" i="1"/>
  <c r="AI9" i="1"/>
  <c r="AH9" i="1"/>
  <c r="AG9" i="1"/>
  <c r="AF9" i="1"/>
  <c r="AE9" i="1"/>
  <c r="AD9" i="1"/>
  <c r="AN8" i="1"/>
  <c r="AM8" i="1"/>
  <c r="AL8" i="1"/>
  <c r="AK8" i="1"/>
  <c r="AJ8" i="1"/>
  <c r="AI8" i="1"/>
  <c r="AH8" i="1"/>
  <c r="AG8" i="1"/>
  <c r="AF8" i="1"/>
  <c r="AE8" i="1"/>
  <c r="AD8" i="1"/>
  <c r="AN7" i="1"/>
  <c r="AM7" i="1"/>
  <c r="AL7" i="1"/>
  <c r="AK7" i="1"/>
  <c r="AJ7" i="1"/>
  <c r="AI7" i="1"/>
  <c r="AH7" i="1"/>
  <c r="AG7" i="1"/>
  <c r="AF7" i="1"/>
  <c r="AE7" i="1"/>
  <c r="AD7" i="1"/>
  <c r="AN6" i="1"/>
  <c r="AM6" i="1"/>
  <c r="AL6" i="1"/>
  <c r="AK6" i="1"/>
  <c r="AJ6" i="1"/>
  <c r="AI6" i="1"/>
  <c r="AH6" i="1"/>
  <c r="AG6" i="1"/>
  <c r="AF6" i="1"/>
  <c r="AE6" i="1"/>
  <c r="AD6" i="1"/>
  <c r="AN5" i="1"/>
  <c r="AM5" i="1"/>
  <c r="AL5" i="1"/>
  <c r="AK5" i="1"/>
  <c r="AJ5" i="1"/>
  <c r="AI5" i="1"/>
  <c r="AH5" i="1"/>
  <c r="AG5" i="1"/>
  <c r="AF5" i="1"/>
  <c r="AE5" i="1"/>
  <c r="AD5" i="1"/>
  <c r="AN4" i="1"/>
  <c r="AM4" i="1"/>
  <c r="AL4" i="1"/>
  <c r="AK4" i="1"/>
  <c r="AJ4" i="1"/>
  <c r="AI4" i="1"/>
  <c r="AH4" i="1"/>
  <c r="AG4" i="1"/>
  <c r="AF4" i="1"/>
  <c r="AE4" i="1"/>
  <c r="AD4" i="1"/>
  <c r="AN3" i="1"/>
  <c r="AM3" i="1"/>
  <c r="AL3" i="1"/>
  <c r="AK3" i="1"/>
  <c r="AJ3" i="1"/>
  <c r="AI3" i="1"/>
  <c r="AH3" i="1"/>
  <c r="AG3" i="1"/>
  <c r="AF3" i="1"/>
  <c r="AE3" i="1"/>
  <c r="AD3" i="1"/>
  <c r="AN2" i="1"/>
  <c r="AM2" i="1"/>
  <c r="AL2" i="1"/>
  <c r="AK2" i="1"/>
  <c r="AJ2" i="1"/>
  <c r="AI2" i="1"/>
  <c r="AH2" i="1"/>
  <c r="AG2" i="1"/>
  <c r="AF2" i="1"/>
  <c r="AE2" i="1"/>
  <c r="AD2" i="1"/>
  <c r="AP2" i="1" l="1" a="1"/>
  <c r="AP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<sst xmlns="http://schemas.openxmlformats.org/spreadsheetml/2006/main" count="287" uniqueCount="178">
  <si>
    <t>1.1.1</t>
  </si>
  <si>
    <t>Per Batch</t>
  </si>
  <si>
    <t>Accept/ Reject</t>
  </si>
  <si>
    <t>N/A</t>
  </si>
  <si>
    <t>R</t>
  </si>
  <si>
    <t>SUB</t>
  </si>
  <si>
    <t>Hold Point</t>
  </si>
  <si>
    <t>Accept / Reject</t>
  </si>
  <si>
    <t>Dockets / Material Data Sheets</t>
  </si>
  <si>
    <t>1.2.1</t>
  </si>
  <si>
    <t>Each Pipe</t>
  </si>
  <si>
    <t>Accept/Reject</t>
  </si>
  <si>
    <t>Dockets / Technical Data Sheets</t>
  </si>
  <si>
    <t>1.2.2</t>
  </si>
  <si>
    <t>1.2.3</t>
  </si>
  <si>
    <t>2.1.1</t>
  </si>
  <si>
    <t>Each pipe</t>
  </si>
  <si>
    <t>Photos / Asbuilts</t>
  </si>
  <si>
    <t>I</t>
  </si>
  <si>
    <t>2.1.2</t>
  </si>
  <si>
    <t>GPS, Total Station</t>
  </si>
  <si>
    <t>Setout CSV file, Photos/Visual</t>
  </si>
  <si>
    <t>2.2.1</t>
  </si>
  <si>
    <t>Excavation Extents</t>
  </si>
  <si>
    <t>Each element installed</t>
  </si>
  <si>
    <t>Rotating level and GPS</t>
  </si>
  <si>
    <t>M</t>
  </si>
  <si>
    <t>Witness Point</t>
  </si>
  <si>
    <t>2.2.2</t>
  </si>
  <si>
    <t>Each Unit</t>
  </si>
  <si>
    <t>Bedding, surround</t>
  </si>
  <si>
    <t>Per installation</t>
  </si>
  <si>
    <t>Rotating level / tape / staff</t>
  </si>
  <si>
    <t>Photos, QVC</t>
  </si>
  <si>
    <t>2.2.3</t>
  </si>
  <si>
    <t>Observation</t>
  </si>
  <si>
    <t>2.2.4</t>
  </si>
  <si>
    <t>2.2.5</t>
  </si>
  <si>
    <t>2.2.6</t>
  </si>
  <si>
    <t>Engineer to inspect before backfilling</t>
  </si>
  <si>
    <t>Photos</t>
  </si>
  <si>
    <t>Clegg Hammer</t>
  </si>
  <si>
    <t>Photos, QVC, Clegg Sheets</t>
  </si>
  <si>
    <t>3.1.1</t>
  </si>
  <si>
    <t>As built Works</t>
  </si>
  <si>
    <t>Surveyor Equipment, Total Station</t>
  </si>
  <si>
    <t>Sub</t>
  </si>
  <si>
    <t>3.2.1</t>
  </si>
  <si>
    <t>Bedding material GAP 20 for Concrete Pipes_x000D_
PAP 7 for PE pipes</t>
  </si>
  <si>
    <t>CIV Spec - S9.3.11 AS/NZS 3725</t>
  </si>
  <si>
    <t>CIV Spec - S9.3.12 CIV Spec - S4.4.5</t>
  </si>
  <si>
    <t>Pre-Cast Manholes</t>
  </si>
  <si>
    <t>CIV Spec - S9.3.7</t>
  </si>
  <si>
    <t>Dockets/ Visual Checks</t>
  </si>
  <si>
    <t>Dockets / Material Data</t>
  </si>
  <si>
    <t>Concrete Pipes: 375Ø RCRRJ Class 4_x000D_
300Ø RCRRJ Class 4_x000D_
225Ø RCRRJ Class 4</t>
  </si>
  <si>
    <t>CIV Spec - S9.3.1_x000D_
DP001-MMD-DRW-SW-D- Z-3100 to 3110</t>
  </si>
  <si>
    <t>PE Pipes_x000D_
280Ø ODPE 100 PN16</t>
  </si>
  <si>
    <t>CIV Spec - 10.3.2_x000D_
DP001-MMD-DRW-SW-B- Z-3051 to 3052</t>
  </si>
  <si>
    <t>1.2.4</t>
  </si>
  <si>
    <t>Access covers and frames Landside: 240 kN Class D Airside: 900 kN Class G</t>
  </si>
  <si>
    <t>Each unit</t>
  </si>
  <si>
    <t>CIV Spec - S9.3.8</t>
  </si>
  <si>
    <t>Shop drawings, Dockets/ Visual Checks</t>
  </si>
  <si>
    <t>1.3.1</t>
  </si>
  <si>
    <t>Insitu Concrete Mix Design</t>
  </si>
  <si>
    <t>Each structure</t>
  </si>
  <si>
    <t>CIV Spec - S13.3.1.2</t>
  </si>
  <si>
    <t>Design Mix</t>
  </si>
  <si>
    <t>1.4.1</t>
  </si>
  <si>
    <t>In-situ Reinforcement</t>
  </si>
  <si>
    <t>Each Structure</t>
  </si>
  <si>
    <t>CIV Spec - S14.3.1</t>
  </si>
  <si>
    <t>Dockets/ Technical Data Sheets</t>
  </si>
  <si>
    <t>1.5.1</t>
  </si>
  <si>
    <t>Pipe CHAR(AMP) Pit Waterproofing – Hydrotite CJ 0725 or Similar</t>
  </si>
  <si>
    <t>Each Pipe and Structure</t>
  </si>
  <si>
    <t>DP001-MMD-DRW-SW-F-Z- 3211 Rev 1</t>
  </si>
  <si>
    <t>Existing pipes / manholes to be removed or retained</t>
  </si>
  <si>
    <t>CIV Spec - S9.4.1</t>
  </si>
  <si>
    <t>Removed and disposed OR sealed and capped off</t>
  </si>
  <si>
    <t>Survey Setout_x000D_
Pipe alignments, Position, Manholes Position and Heights</t>
  </si>
  <si>
    <t>Each Manhole</t>
  </si>
  <si>
    <t>Survey Setout records and Setout pegs</t>
  </si>
  <si>
    <t>CIV Spec - S9.4.2 CIV Spec - S4.5.9_x000D_
(earthworks section)</t>
  </si>
  <si>
    <t>-20mm to +0mm o</t>
  </si>
  <si>
    <t>Drainage manholes/ pits subgrade testing</t>
  </si>
  <si>
    <t>Drainage manholes and pits: 2 tests at the base of excavation</t>
  </si>
  <si>
    <t>CIV Spec - S4.6.2.2_x000D_
(earthworks section)</t>
  </si>
  <si>
    <t>Bearing Capacity 100kpa_x000D_
Shear Vane tests at 0.5m below the base and 1.0m below the base or Scala Penetrometer tests to 1.0m below the base</t>
  </si>
  <si>
    <t>Shear Vane Test or_x000D_
Scala Test</t>
  </si>
  <si>
    <t>Photos, Excel CHAR(AMP) pdf</t>
  </si>
  <si>
    <t>Pipe Trench subgrade testing</t>
  </si>
  <si>
    <t>Each trench at every 5m</t>
  </si>
  <si>
    <t>Minimum CBR 3%</t>
  </si>
  <si>
    <t>Scala Test</t>
  </si>
  <si>
    <t>Excel CHAR(AMP) pdf</t>
  </si>
  <si>
    <t>As per drwgs min/ max fill CIV Spec - S9.4.3_x000D_
DP001-MMD-DRW-SW-F-Z- 3270 Rev 2_x000D_
DP001-MMD-DRW-SW-F-Z- 5031 Rev 1</t>
  </si>
  <si>
    <t>0mm / +3mm</t>
  </si>
  <si>
    <t>Pipe installation, Connection and jointing</t>
  </si>
  <si>
    <t>Position tolerance +/- 10mm_x000D_
Level Tolerance_x000D_
+/-5mm_x000D_
Pipe grade as per design</t>
  </si>
  <si>
    <t>QVC,_x000D_
Long section Check sheets, As-Builts</t>
  </si>
  <si>
    <t>2.3.1</t>
  </si>
  <si>
    <t>Pre- Cast Manholes</t>
  </si>
  <si>
    <t>CIV Spec - S9.4.6_x000D_
Watercare General Civil Construction Standard 9C.4</t>
  </si>
  <si>
    <t>Position tolerances_x000D_
+/- 10mm_x000D_
Level Tolerance -0mm to + 3mm._x000D_
Manufacturers installation guidelines</t>
  </si>
  <si>
    <t>As-Builts</t>
  </si>
  <si>
    <t>2.3.2</t>
  </si>
  <si>
    <t>Mass Concrete Stormwater Manholes (Thickening)</t>
  </si>
  <si>
    <t>CIV Spec - S13.4.3.2_x000D_
DP001-MMD-DRW-SW-F-Z- 3211</t>
  </si>
  <si>
    <t>20MPa concrete</t>
  </si>
  <si>
    <t>2.3.3</t>
  </si>
  <si>
    <t>Insitu Manholes</t>
  </si>
  <si>
    <t>CIV Spec - S13.3.1.2_x000D_
Watercare Standard Section C4. Concrete</t>
  </si>
  <si>
    <t>Position tolerances_x000D_
+/- 10mm_x000D_
Level Tolerance -0mm to + 3mm</t>
  </si>
  <si>
    <t>Photos, QA check sheets</t>
  </si>
  <si>
    <t>2.3.4</t>
  </si>
  <si>
    <t>Trench Excavation</t>
  </si>
  <si>
    <t>CIV Spec - S13.4.1</t>
  </si>
  <si>
    <t>Scala test Min 3% CBR or Min Bearing capacity 100kPa</t>
  </si>
  <si>
    <t>Shear Vane/Scala test</t>
  </si>
  <si>
    <t>Photos, test Results PDF</t>
  </si>
  <si>
    <t>2.3.5</t>
  </si>
  <si>
    <t>Formwork</t>
  </si>
  <si>
    <t>CIV Spec - S13.4.2</t>
  </si>
  <si>
    <t>Shop drawings,</t>
  </si>
  <si>
    <t>Photos, QC check Sheet, Engineer Inspection</t>
  </si>
  <si>
    <t>2.3.6</t>
  </si>
  <si>
    <t>Reinforcing Steel</t>
  </si>
  <si>
    <t>CIV Spec - S14.4.2 CIV Spec - S14.4.8 CIV Spec - S14.4.11 CIV Spec - S13.5.1_x000D_
DP001-MMD-DRW-SW-F-Z- 3210</t>
  </si>
  <si>
    <t>2.3.7</t>
  </si>
  <si>
    <t>Pipe Connection to Manholes</t>
  </si>
  <si>
    <t>CIV Spec - S10.4.5_x000D_
DP001-MMD-DRW-WW-F- Z-3203 Rev 2_x000D_
DP001-MMD-DRW-SW-F-Z- 5034_x000D_
Watercare Standards WW11</t>
  </si>
  <si>
    <t>Plans and Shop drawings</t>
  </si>
  <si>
    <t>Pipe colour tbc</t>
  </si>
  <si>
    <t>Hold point</t>
  </si>
  <si>
    <t>RFI if any found that are not expected</t>
  </si>
  <si>
    <t>Survey on site/ asbuilts review capped off any found</t>
  </si>
  <si>
    <t>Watercare Civil Construction Standard C2 referenced</t>
  </si>
  <si>
    <t>W</t>
  </si>
  <si>
    <t>If ground failing, Undercut 400mm and fill with 5Mpa flowable fill</t>
  </si>
  <si>
    <t>Witness point</t>
  </si>
  <si>
    <t>If failing Undercutting required. Engineer to confirm the Undercut_x000D_
details</t>
  </si>
  <si>
    <t>*</t>
  </si>
  <si>
    <t>PAP7 for PE CHAR(AMP) PVC GAP 20 For Concrete Pipes</t>
  </si>
  <si>
    <t>Caps to be used if lines not complete, Chases dug out for belled socket joints Rubber seals</t>
  </si>
  <si>
    <t>Engineer to inspect before concreting</t>
  </si>
  <si>
    <t>For HDPE pipe connection refer to WW11 drawing</t>
  </si>
  <si>
    <t>2.3.8</t>
  </si>
  <si>
    <t>Backfilling</t>
  </si>
  <si>
    <t>CIV Spec - S13.4.4_x000D_
Table 4.3 (Earthworks Section)</t>
  </si>
  <si>
    <t>2.3.9</t>
  </si>
  <si>
    <t>Benching</t>
  </si>
  <si>
    <t>DP001-MMD-DRW-F-Z- 3200</t>
  </si>
  <si>
    <t>Material Dockets</t>
  </si>
  <si>
    <t>Drainage QVC. Photos</t>
  </si>
  <si>
    <t>Benching Rendered to Min 1 in 12 grade</t>
  </si>
  <si>
    <t>Manhole Throat, Lid</t>
  </si>
  <si>
    <t>WaterCare Standard WW6 and WW 7_x000D_
DP001-MMD-DRW-SW-F-Z- 3210_x000D_
DP001-MMD-DRW-SW-F-Z- 3211</t>
  </si>
  <si>
    <t>Materials Dockets, Shop Drawings</t>
  </si>
  <si>
    <t>QVC, Photos</t>
  </si>
  <si>
    <t>Reference to Watercare General Construction drawings</t>
  </si>
  <si>
    <t>CIV Spec - S9.4.10</t>
  </si>
  <si>
    <t>Certified As-built PDF and DWG file</t>
  </si>
  <si>
    <t>CCTV Survey</t>
  </si>
  <si>
    <t>Each new pipe and Manholes</t>
  </si>
  <si>
    <t>CIV Spec - S9.5.2.4</t>
  </si>
  <si>
    <t>CCTV</t>
  </si>
  <si>
    <t>Video and Report</t>
  </si>
  <si>
    <t>Shall be carried out prior to final pavement surfacing for new and remaining pipes</t>
  </si>
  <si>
    <t>2.3.10</t>
  </si>
  <si>
    <t>Backfill Material_x000D_
GAP65 or GAP40 or AP40</t>
  </si>
  <si>
    <t>CIV Spec – S9.5.2.1</t>
  </si>
  <si>
    <t>CIV Spec - S9.4.4 CIV Spec - S9.4.9_x000D_
Watercare General Construction Standards Section 9-C3_x000D_
DP001-MMD-DRW-SW-F-Z- 3270 Rev 2_x000D_
DP001-MMD-DRW-SW-F-Z- 5031 Rev 1</t>
  </si>
  <si>
    <t>CIV Spec - S4.4.4_x000D_
Table 4.3 (Earthworks Section)_x000D_
DP001-MMD-DRW-SW-F-Z- 3270_x000D_
DP001-MMD-DRW-SW-F-Z-_x000D_
5031 Rev 1</t>
  </si>
  <si>
    <t>CIV &gt; 25_x000D_
Clegg Test corelated to an NDM</t>
  </si>
  <si>
    <t>Refer to Table 2 for dimensions in DP001- MMD-DRW-SW-F-Z- 321 Rev 3</t>
  </si>
  <si>
    <t>Position tolerance +/- 10mm_x000D_
Level Tolerance +/-_x000D_
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</si>
</sst>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P320"/>
  <sheetViews>
    <sheetView tabSelected="1" topLeftCell="S283" workbookViewId="0">
      <selection activeCell="AP2" sqref="AP2:AP320"/>
    </sheetView>
  </sheetViews>
  <sheetFormatPr defaultRowHeight="15" customHeight="1" x14ac:dyDescent="0.25"/>
  <cols>
    <col min="1" max="1" width="6.85546875" customWidth="1"/>
    <col min="2" max="2" width="1.7109375" customWidth="1"/>
    <col min="3" max="3" width="7.5703125" bestFit="1" customWidth="1"/>
    <col min="4" max="4" width="1.7109375" customWidth="1"/>
    <col min="5" max="5" width="1.5703125" customWidth="1"/>
    <col min="6" max="6" width="1.28515625" customWidth="1"/>
    <col min="7" max="7" width="4.7109375" bestFit="1" customWidth="1"/>
    <col min="9" max="9" width="1.42578125" customWidth="1"/>
    <col min="10" max="10" width="1.7109375" customWidth="1"/>
    <col min="12" max="12" width="1.7109375" customWidth="1"/>
    <col min="13" max="13" width="2" customWidth="1"/>
    <col min="14" max="14" width="5.7109375" customWidth="1"/>
    <col min="15" max="15" width="1.5703125" customWidth="1"/>
    <col min="16" max="16" width="2.42578125" customWidth="1"/>
    <col min="17" max="17" width="2.28515625" customWidth="1"/>
    <col min="19" max="19" width="3" customWidth="1"/>
    <col min="20" max="20" width="3.85546875" customWidth="1"/>
    <col min="21" max="21" width="1.85546875" customWidth="1"/>
    <col min="22" max="22" width="5.140625" customWidth="1"/>
    <col min="23" max="23" width="0.7109375" customWidth="1"/>
    <col min="24" max="24" width="3.42578125" customWidth="1"/>
    <col min="25" max="25" width="6.28515625" customWidth="1"/>
    <col min="26" max="26" width="2.42578125" customWidth="1"/>
    <col min="27" max="27" width="5" customWidth="1"/>
    <col min="28" max="28" width="0.85546875" customWidth="1"/>
    <col min="29" max="29" width="1" customWidth="1"/>
    <col min="30" max="30" width="6.28515625" customWidth="1"/>
    <col min="31" max="31" width="14.42578125" customWidth="1"/>
    <col min="32" max="32" width="12.28515625" customWidth="1"/>
    <col min="33" max="40" width="12.140625" customWidth="1"/>
    <col min="41" max="41" width="1.85546875" customWidth="1"/>
    <col min="42" max="42" width="57.5703125" bestFit="1" customWidth="1"/>
    <col min="43" max="43" width="4.5703125" customWidth="1"/>
    <col min="44" max="44" width="17.140625" customWidth="1"/>
    <col min="45" max="45" width="7.5703125" customWidth="1"/>
    <col min="46" max="46" width="11" customWidth="1"/>
    <col min="47" max="47" width="76.85546875" customWidth="1"/>
    <col min="48" max="48" width="146.42578125" bestFit="1" customWidth="1"/>
  </cols>
  <sheetData>
    <row r="1" spans="1:4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2" ht="15" customHeight="1" x14ac:dyDescent="0.25">
      <c r="A2" t="s">
        <v>0</v>
      </c>
      <c r="C2" s="1" t="s">
        <v>48</v>
      </c>
      <c r="D2" s="1"/>
      <c r="E2" s="1"/>
      <c r="F2" s="1"/>
      <c r="G2" t="s">
        <v>1</v>
      </c>
      <c r="H2" s="1" t="s">
        <v>49</v>
      </c>
      <c r="K2" t="s">
        <v>2</v>
      </c>
      <c r="N2" t="s">
        <v>3</v>
      </c>
      <c r="R2" s="1" t="s">
        <v>8</v>
      </c>
      <c r="T2" t="s">
        <v>4</v>
      </c>
      <c r="V2" t="s">
        <v>5</v>
      </c>
      <c r="X2" t="s">
        <v>4</v>
      </c>
      <c r="Y2" t="s">
        <v>6</v>
      </c>
      <c r="AD2" t="str">
        <f>A2&amp;" - "&amp;C2</f>
        <v>1.1.1 - Bedding material GAP 20 for Concrete Pipes_x000D_
PAP 7 for PE pipes</v>
      </c>
      <c r="AE2" t="str">
        <f>"Frequency - "&amp;G2</f>
        <v>Frequency - Per Batch</v>
      </c>
      <c r="AF2" t="str">
        <f>"Spec/standard - "&amp;H2</f>
        <v>Spec/standard - CIV Spec - S9.3.11 AS/NZS 3725</v>
      </c>
      <c r="AG2" t="str">
        <f>"Acceptance Criteria - "&amp;K2</f>
        <v>Acceptance Criteria - Accept/ Reject</v>
      </c>
      <c r="AH2" t="str">
        <f>"Measuring Devices - "&amp;N2</f>
        <v>Measuring Devices - N/A</v>
      </c>
      <c r="AI2" t="str">
        <f>"Reporting Format - "&amp;R2</f>
        <v>Reporting Format - Dockets / Material Data Sheets</v>
      </c>
      <c r="AJ2" t="str">
        <f>"HCL - "&amp;T2</f>
        <v>HCL - R</v>
      </c>
      <c r="AK2" t="str">
        <f>"SC - "&amp;V2</f>
        <v>SC - SUB</v>
      </c>
      <c r="AL2" t="str">
        <f>"Consult - "&amp;X2</f>
        <v>Consult - R</v>
      </c>
      <c r="AM2" t="str">
        <f>"Hold Points Sign off - "&amp;Y2</f>
        <v>Hold Points Sign off - Hold Point</v>
      </c>
      <c r="AN2" t="str">
        <f>"Remarks - "&amp;AA2</f>
        <v xml:space="preserve">Remarks - </v>
      </c>
      <c r="AP2" t="str" cm="1">
        <f t="array" ref="AP2:AP320">_xlfn.FILTERXML("&lt;t&gt;&lt;s&gt;"&amp;_xlfn.TEXTJOIN("&lt;/s&gt;&lt;s&gt;",,AD2:AN40)&amp;"&lt;/s&gt;&lt;/t&gt;","//s")</f>
        <v>1.1.1 - Bedding material GAP 20 for Concrete Pipes
PAP 7 for PE pipes</v>
      </c>
    </row>
    <row r="3" spans="1:42" ht="15" customHeight="1" x14ac:dyDescent="0.25">
      <c r="A3" t="s">
        <v>0</v>
      </c>
      <c r="C3" s="1" t="s">
        <v>171</v>
      </c>
      <c r="D3" s="1"/>
      <c r="F3" s="1"/>
      <c r="G3" t="s">
        <v>1</v>
      </c>
      <c r="H3" s="1" t="s">
        <v>50</v>
      </c>
      <c r="K3" t="s">
        <v>7</v>
      </c>
      <c r="N3" t="s">
        <v>3</v>
      </c>
      <c r="R3" t="s">
        <v>8</v>
      </c>
      <c r="T3" t="s">
        <v>4</v>
      </c>
      <c r="V3" t="s">
        <v>5</v>
      </c>
      <c r="X3" t="s">
        <v>4</v>
      </c>
      <c r="Y3" t="s">
        <v>6</v>
      </c>
      <c r="AD3" t="str">
        <f t="shared" ref="AD3:AD31" si="0">A3&amp;" - "&amp;C3</f>
        <v>1.1.1 - Backfill Material_x000D_
GAP65 or GAP40 or AP40</v>
      </c>
      <c r="AE3" t="str">
        <f t="shared" ref="AE3:AE31" si="1">"Frequency - "&amp;G3</f>
        <v>Frequency - Per Batch</v>
      </c>
      <c r="AF3" t="str">
        <f t="shared" ref="AF3:AF31" si="2">"Spec/standard - "&amp;H3</f>
        <v>Spec/standard - CIV Spec - S9.3.12 CIV Spec - S4.4.5</v>
      </c>
      <c r="AG3" t="str">
        <f t="shared" ref="AG3:AG31" si="3">"Acceptance Criteria - "&amp;K3</f>
        <v>Acceptance Criteria - Accept / Reject</v>
      </c>
      <c r="AH3" t="str">
        <f t="shared" ref="AH3:AH31" si="4">"Measuring Devices - "&amp;N3</f>
        <v>Measuring Devices - N/A</v>
      </c>
      <c r="AI3" t="str">
        <f t="shared" ref="AI3:AI31" si="5">"Reporting Format - "&amp;R3</f>
        <v>Reporting Format - Dockets / Material Data Sheets</v>
      </c>
      <c r="AJ3" t="str">
        <f t="shared" ref="AJ3:AJ31" si="6">"HCL - "&amp;T3</f>
        <v>HCL - R</v>
      </c>
      <c r="AK3" t="str">
        <f t="shared" ref="AK3:AK31" si="7">"SC - "&amp;V3</f>
        <v>SC - SUB</v>
      </c>
      <c r="AL3" t="str">
        <f t="shared" ref="AL3:AL31" si="8">"Consult - "&amp;X3</f>
        <v>Consult - R</v>
      </c>
      <c r="AM3" t="str">
        <f t="shared" ref="AM3:AM31" si="9">"Hold Points Sign off - "&amp;Y3</f>
        <v>Hold Points Sign off - Hold Point</v>
      </c>
      <c r="AN3" t="str">
        <f t="shared" ref="AN3:AN31" si="10">"Remarks - "&amp;AA3</f>
        <v xml:space="preserve">Remarks - </v>
      </c>
      <c r="AP3" t="str">
        <v>Frequency - Per Batch</v>
      </c>
    </row>
    <row r="4" spans="1:42" ht="15" customHeight="1" x14ac:dyDescent="0.25">
      <c r="A4" t="s">
        <v>9</v>
      </c>
      <c r="C4" s="1" t="s">
        <v>51</v>
      </c>
      <c r="E4" s="1"/>
      <c r="F4" s="1"/>
      <c r="G4" s="1" t="s">
        <v>29</v>
      </c>
      <c r="H4" s="1" t="s">
        <v>52</v>
      </c>
      <c r="K4" t="s">
        <v>53</v>
      </c>
      <c r="N4" t="s">
        <v>3</v>
      </c>
      <c r="R4" t="s">
        <v>54</v>
      </c>
      <c r="T4" t="s">
        <v>4</v>
      </c>
      <c r="V4" t="s">
        <v>5</v>
      </c>
      <c r="X4" t="s">
        <v>4</v>
      </c>
      <c r="Y4" t="s">
        <v>6</v>
      </c>
      <c r="AD4" t="str">
        <f t="shared" si="0"/>
        <v>1.2.1 - Pre-Cast Manholes</v>
      </c>
      <c r="AE4" t="str">
        <f t="shared" si="1"/>
        <v>Frequency - Each Unit</v>
      </c>
      <c r="AF4" t="str">
        <f t="shared" si="2"/>
        <v>Spec/standard - CIV Spec - S9.3.7</v>
      </c>
      <c r="AG4" t="str">
        <f t="shared" si="3"/>
        <v>Acceptance Criteria - Dockets/ Visual Checks</v>
      </c>
      <c r="AH4" t="str">
        <f t="shared" si="4"/>
        <v>Measuring Devices - N/A</v>
      </c>
      <c r="AI4" t="str">
        <f t="shared" si="5"/>
        <v>Reporting Format - Dockets / Material Data</v>
      </c>
      <c r="AJ4" t="str">
        <f t="shared" si="6"/>
        <v>HCL - R</v>
      </c>
      <c r="AK4" t="str">
        <f t="shared" si="7"/>
        <v>SC - SUB</v>
      </c>
      <c r="AL4" t="str">
        <f t="shared" si="8"/>
        <v>Consult - R</v>
      </c>
      <c r="AM4" t="str">
        <f t="shared" si="9"/>
        <v>Hold Points Sign off - Hold Point</v>
      </c>
      <c r="AN4" t="str">
        <f t="shared" si="10"/>
        <v xml:space="preserve">Remarks - </v>
      </c>
      <c r="AP4" t="str">
        <v>Spec/standard - CIV Spec - S9.3.11 AS/NZS 3725</v>
      </c>
    </row>
    <row r="5" spans="1:42" ht="15" customHeight="1" x14ac:dyDescent="0.25">
      <c r="A5" t="s">
        <v>13</v>
      </c>
      <c r="C5" s="1" t="s">
        <v>55</v>
      </c>
      <c r="D5" s="1"/>
      <c r="F5" s="1"/>
      <c r="G5" t="s">
        <v>10</v>
      </c>
      <c r="H5" s="1" t="s">
        <v>56</v>
      </c>
      <c r="K5" s="1" t="s">
        <v>53</v>
      </c>
      <c r="N5" t="s">
        <v>3</v>
      </c>
      <c r="R5" t="s">
        <v>12</v>
      </c>
      <c r="T5" t="s">
        <v>4</v>
      </c>
      <c r="V5" t="s">
        <v>5</v>
      </c>
      <c r="X5" t="s">
        <v>4</v>
      </c>
      <c r="Y5" t="s">
        <v>6</v>
      </c>
      <c r="AD5" t="str">
        <f t="shared" si="0"/>
        <v>1.2.2 - Concrete Pipes: 375Ø RCRRJ Class 4_x000D_
300Ø RCRRJ Class 4_x000D_
225Ø RCRRJ Class 4</v>
      </c>
      <c r="AE5" t="str">
        <f t="shared" si="1"/>
        <v>Frequency - Each Pipe</v>
      </c>
      <c r="AF5" t="str">
        <f t="shared" si="2"/>
        <v>Spec/standard - CIV Spec - S9.3.1_x000D_
DP001-MMD-DRW-SW-D- Z-3100 to 3110</v>
      </c>
      <c r="AG5" t="str">
        <f t="shared" si="3"/>
        <v>Acceptance Criteria - Dockets/ Visual Checks</v>
      </c>
      <c r="AH5" t="str">
        <f t="shared" si="4"/>
        <v>Measuring Devices - N/A</v>
      </c>
      <c r="AI5" t="str">
        <f t="shared" si="5"/>
        <v>Reporting Format - Dockets / Technical Data Sheets</v>
      </c>
      <c r="AJ5" t="str">
        <f t="shared" si="6"/>
        <v>HCL - R</v>
      </c>
      <c r="AK5" t="str">
        <f t="shared" si="7"/>
        <v>SC - SUB</v>
      </c>
      <c r="AL5" t="str">
        <f t="shared" si="8"/>
        <v>Consult - R</v>
      </c>
      <c r="AM5" t="str">
        <f t="shared" si="9"/>
        <v>Hold Points Sign off - Hold Point</v>
      </c>
      <c r="AN5" t="str">
        <f t="shared" si="10"/>
        <v xml:space="preserve">Remarks - </v>
      </c>
      <c r="AP5" t="str">
        <v>Acceptance Criteria - Accept/ Reject</v>
      </c>
    </row>
    <row r="6" spans="1:42" ht="15" customHeight="1" x14ac:dyDescent="0.25">
      <c r="A6" t="s">
        <v>14</v>
      </c>
      <c r="C6" s="1" t="s">
        <v>57</v>
      </c>
      <c r="D6" s="1"/>
      <c r="F6" s="1"/>
      <c r="G6" t="s">
        <v>10</v>
      </c>
      <c r="H6" s="1" t="s">
        <v>58</v>
      </c>
      <c r="K6" s="1" t="s">
        <v>53</v>
      </c>
      <c r="N6" t="s">
        <v>3</v>
      </c>
      <c r="R6" t="s">
        <v>12</v>
      </c>
      <c r="T6" t="s">
        <v>4</v>
      </c>
      <c r="V6" t="s">
        <v>5</v>
      </c>
      <c r="X6" t="s">
        <v>4</v>
      </c>
      <c r="Y6" t="s">
        <v>6</v>
      </c>
      <c r="AA6" t="s">
        <v>134</v>
      </c>
      <c r="AD6" t="str">
        <f t="shared" si="0"/>
        <v>1.2.3 - PE Pipes_x000D_
280Ø ODPE 100 PN16</v>
      </c>
      <c r="AE6" t="str">
        <f t="shared" si="1"/>
        <v>Frequency - Each Pipe</v>
      </c>
      <c r="AF6" t="str">
        <f t="shared" si="2"/>
        <v>Spec/standard - CIV Spec - 10.3.2_x000D_
DP001-MMD-DRW-SW-B- Z-3051 to 3052</v>
      </c>
      <c r="AG6" t="str">
        <f t="shared" si="3"/>
        <v>Acceptance Criteria - Dockets/ Visual Checks</v>
      </c>
      <c r="AH6" t="str">
        <f t="shared" si="4"/>
        <v>Measuring Devices - N/A</v>
      </c>
      <c r="AI6" t="str">
        <f t="shared" si="5"/>
        <v>Reporting Format - Dockets / Technical Data Sheets</v>
      </c>
      <c r="AJ6" t="str">
        <f t="shared" si="6"/>
        <v>HCL - R</v>
      </c>
      <c r="AK6" t="str">
        <f t="shared" si="7"/>
        <v>SC - SUB</v>
      </c>
      <c r="AL6" t="str">
        <f t="shared" si="8"/>
        <v>Consult - R</v>
      </c>
      <c r="AM6" t="str">
        <f t="shared" si="9"/>
        <v>Hold Points Sign off - Hold Point</v>
      </c>
      <c r="AN6" t="str">
        <f t="shared" si="10"/>
        <v>Remarks - Pipe colour tbc</v>
      </c>
      <c r="AP6" t="str">
        <v>Measuring Devices - N/A</v>
      </c>
    </row>
    <row r="7" spans="1:42" ht="15" customHeight="1" x14ac:dyDescent="0.25">
      <c r="A7" t="s">
        <v>59</v>
      </c>
      <c r="C7" t="s">
        <v>60</v>
      </c>
      <c r="G7" t="s">
        <v>61</v>
      </c>
      <c r="H7" t="s">
        <v>62</v>
      </c>
      <c r="K7" t="s">
        <v>63</v>
      </c>
      <c r="N7" t="s">
        <v>3</v>
      </c>
      <c r="R7" t="s">
        <v>12</v>
      </c>
      <c r="T7" t="s">
        <v>4</v>
      </c>
      <c r="V7" t="s">
        <v>5</v>
      </c>
      <c r="X7" t="s">
        <v>4</v>
      </c>
      <c r="Y7" t="s">
        <v>6</v>
      </c>
      <c r="AA7" s="1"/>
      <c r="AD7" t="str">
        <f t="shared" si="0"/>
        <v>1.2.4 - Access covers and frames Landside: 240 kN Class D Airside: 900 kN Class G</v>
      </c>
      <c r="AE7" t="str">
        <f t="shared" si="1"/>
        <v>Frequency - Each unit</v>
      </c>
      <c r="AF7" t="str">
        <f t="shared" si="2"/>
        <v>Spec/standard - CIV Spec - S9.3.8</v>
      </c>
      <c r="AG7" t="str">
        <f t="shared" si="3"/>
        <v>Acceptance Criteria - Shop drawings, Dockets/ Visual Checks</v>
      </c>
      <c r="AH7" t="str">
        <f t="shared" si="4"/>
        <v>Measuring Devices - N/A</v>
      </c>
      <c r="AI7" t="str">
        <f t="shared" si="5"/>
        <v>Reporting Format - Dockets / Technical Data Sheets</v>
      </c>
      <c r="AJ7" t="str">
        <f t="shared" si="6"/>
        <v>HCL - R</v>
      </c>
      <c r="AK7" t="str">
        <f t="shared" si="7"/>
        <v>SC - SUB</v>
      </c>
      <c r="AL7" t="str">
        <f t="shared" si="8"/>
        <v>Consult - R</v>
      </c>
      <c r="AM7" t="str">
        <f t="shared" si="9"/>
        <v>Hold Points Sign off - Hold Point</v>
      </c>
      <c r="AN7" t="str">
        <f t="shared" si="10"/>
        <v xml:space="preserve">Remarks - </v>
      </c>
      <c r="AP7" t="str">
        <v>Reporting Format - Dockets / Material Data Sheets</v>
      </c>
    </row>
    <row r="8" spans="1:42" ht="15" customHeight="1" x14ac:dyDescent="0.25">
      <c r="A8" t="s">
        <v>64</v>
      </c>
      <c r="C8" t="s">
        <v>65</v>
      </c>
      <c r="G8" t="s">
        <v>66</v>
      </c>
      <c r="H8" t="s">
        <v>67</v>
      </c>
      <c r="K8" s="1" t="s">
        <v>7</v>
      </c>
      <c r="N8" t="s">
        <v>3</v>
      </c>
      <c r="R8" t="s">
        <v>68</v>
      </c>
      <c r="T8" t="s">
        <v>4</v>
      </c>
      <c r="V8" t="s">
        <v>5</v>
      </c>
      <c r="X8" t="s">
        <v>4</v>
      </c>
      <c r="Y8" t="s">
        <v>135</v>
      </c>
      <c r="AD8" t="str">
        <f t="shared" si="0"/>
        <v>1.3.1 - Insitu Concrete Mix Design</v>
      </c>
      <c r="AE8" t="str">
        <f t="shared" si="1"/>
        <v>Frequency - Each structure</v>
      </c>
      <c r="AF8" t="str">
        <f t="shared" si="2"/>
        <v>Spec/standard - CIV Spec - S13.3.1.2</v>
      </c>
      <c r="AG8" t="str">
        <f t="shared" si="3"/>
        <v>Acceptance Criteria - Accept / Reject</v>
      </c>
      <c r="AH8" t="str">
        <f t="shared" si="4"/>
        <v>Measuring Devices - N/A</v>
      </c>
      <c r="AI8" t="str">
        <f t="shared" si="5"/>
        <v>Reporting Format - Design Mix</v>
      </c>
      <c r="AJ8" t="str">
        <f t="shared" si="6"/>
        <v>HCL - R</v>
      </c>
      <c r="AK8" t="str">
        <f t="shared" si="7"/>
        <v>SC - SUB</v>
      </c>
      <c r="AL8" t="str">
        <f t="shared" si="8"/>
        <v>Consult - R</v>
      </c>
      <c r="AM8" t="str">
        <f t="shared" si="9"/>
        <v>Hold Points Sign off - Hold point</v>
      </c>
      <c r="AN8" t="str">
        <f t="shared" si="10"/>
        <v xml:space="preserve">Remarks - </v>
      </c>
      <c r="AP8" t="str">
        <v>HCL - R</v>
      </c>
    </row>
    <row r="9" spans="1:42" ht="15" customHeight="1" x14ac:dyDescent="0.25">
      <c r="A9" t="s">
        <v>69</v>
      </c>
      <c r="C9" t="s">
        <v>70</v>
      </c>
      <c r="E9" s="1"/>
      <c r="G9" t="s">
        <v>71</v>
      </c>
      <c r="H9" s="1" t="s">
        <v>72</v>
      </c>
      <c r="K9" t="s">
        <v>11</v>
      </c>
      <c r="N9" t="s">
        <v>3</v>
      </c>
      <c r="R9" t="s">
        <v>73</v>
      </c>
      <c r="T9" t="s">
        <v>4</v>
      </c>
      <c r="V9" t="s">
        <v>5</v>
      </c>
      <c r="X9" t="s">
        <v>4</v>
      </c>
      <c r="AD9" t="str">
        <f t="shared" si="0"/>
        <v>1.4.1 - In-situ Reinforcement</v>
      </c>
      <c r="AE9" t="str">
        <f t="shared" si="1"/>
        <v>Frequency - Each Structure</v>
      </c>
      <c r="AF9" t="str">
        <f t="shared" si="2"/>
        <v>Spec/standard - CIV Spec - S14.3.1</v>
      </c>
      <c r="AG9" t="str">
        <f t="shared" si="3"/>
        <v>Acceptance Criteria - Accept/Reject</v>
      </c>
      <c r="AH9" t="str">
        <f t="shared" si="4"/>
        <v>Measuring Devices - N/A</v>
      </c>
      <c r="AI9" t="str">
        <f t="shared" si="5"/>
        <v>Reporting Format - Dockets/ Technical Data Sheets</v>
      </c>
      <c r="AJ9" t="str">
        <f t="shared" si="6"/>
        <v>HCL - R</v>
      </c>
      <c r="AK9" t="str">
        <f t="shared" si="7"/>
        <v>SC - SUB</v>
      </c>
      <c r="AL9" t="str">
        <f t="shared" si="8"/>
        <v>Consult - R</v>
      </c>
      <c r="AM9" t="str">
        <f t="shared" si="9"/>
        <v xml:space="preserve">Hold Points Sign off - </v>
      </c>
      <c r="AN9" t="str">
        <f t="shared" si="10"/>
        <v xml:space="preserve">Remarks - </v>
      </c>
      <c r="AP9" t="str">
        <v>SC - SUB</v>
      </c>
    </row>
    <row r="10" spans="1:42" ht="15" customHeight="1" x14ac:dyDescent="0.25">
      <c r="A10" t="s">
        <v>74</v>
      </c>
      <c r="C10" t="s">
        <v>75</v>
      </c>
      <c r="E10" s="1"/>
      <c r="G10" t="s">
        <v>76</v>
      </c>
      <c r="H10" t="s">
        <v>77</v>
      </c>
      <c r="K10" t="s">
        <v>11</v>
      </c>
      <c r="N10" t="s">
        <v>3</v>
      </c>
      <c r="R10" t="s">
        <v>73</v>
      </c>
      <c r="AD10" t="str">
        <f t="shared" si="0"/>
        <v>1.5.1 - Pipe CHAR(AMP) Pit Waterproofing – Hydrotite CJ 0725 or Similar</v>
      </c>
      <c r="AE10" t="str">
        <f t="shared" si="1"/>
        <v>Frequency - Each Pipe and Structure</v>
      </c>
      <c r="AF10" t="str">
        <f t="shared" si="2"/>
        <v>Spec/standard - DP001-MMD-DRW-SW-F-Z- 3211 Rev 1</v>
      </c>
      <c r="AG10" t="str">
        <f t="shared" si="3"/>
        <v>Acceptance Criteria - Accept/Reject</v>
      </c>
      <c r="AH10" t="str">
        <f t="shared" si="4"/>
        <v>Measuring Devices - N/A</v>
      </c>
      <c r="AI10" t="str">
        <f t="shared" si="5"/>
        <v>Reporting Format - Dockets/ Technical Data Sheets</v>
      </c>
      <c r="AJ10" t="str">
        <f t="shared" si="6"/>
        <v xml:space="preserve">HCL - </v>
      </c>
      <c r="AK10" t="str">
        <f t="shared" si="7"/>
        <v xml:space="preserve">SC - </v>
      </c>
      <c r="AL10" t="str">
        <f t="shared" si="8"/>
        <v xml:space="preserve">Consult - </v>
      </c>
      <c r="AM10" t="str">
        <f t="shared" si="9"/>
        <v xml:space="preserve">Hold Points Sign off - </v>
      </c>
      <c r="AN10" t="str">
        <f t="shared" si="10"/>
        <v xml:space="preserve">Remarks - </v>
      </c>
      <c r="AP10" t="str">
        <v>Consult - R</v>
      </c>
    </row>
    <row r="11" spans="1:42" ht="15" customHeight="1" x14ac:dyDescent="0.25">
      <c r="A11" t="s">
        <v>15</v>
      </c>
      <c r="C11" t="s">
        <v>78</v>
      </c>
      <c r="G11" t="s">
        <v>16</v>
      </c>
      <c r="H11" t="s">
        <v>79</v>
      </c>
      <c r="K11" t="s">
        <v>80</v>
      </c>
      <c r="N11" t="s">
        <v>3</v>
      </c>
      <c r="R11" t="s">
        <v>17</v>
      </c>
      <c r="T11" t="s">
        <v>18</v>
      </c>
      <c r="V11" t="s">
        <v>5</v>
      </c>
      <c r="X11" t="s">
        <v>4</v>
      </c>
      <c r="Y11" t="s">
        <v>136</v>
      </c>
      <c r="AA11" t="s">
        <v>137</v>
      </c>
      <c r="AD11" t="str">
        <f t="shared" si="0"/>
        <v>2.1.1 - Existing pipes / manholes to be removed or retained</v>
      </c>
      <c r="AE11" t="str">
        <f t="shared" si="1"/>
        <v>Frequency - Each pipe</v>
      </c>
      <c r="AF11" t="str">
        <f t="shared" si="2"/>
        <v>Spec/standard - CIV Spec - S9.4.1</v>
      </c>
      <c r="AG11" t="str">
        <f t="shared" si="3"/>
        <v>Acceptance Criteria - Removed and disposed OR sealed and capped off</v>
      </c>
      <c r="AH11" t="str">
        <f t="shared" si="4"/>
        <v>Measuring Devices - N/A</v>
      </c>
      <c r="AI11" t="str">
        <f t="shared" si="5"/>
        <v>Reporting Format - Photos / Asbuilts</v>
      </c>
      <c r="AJ11" t="str">
        <f t="shared" si="6"/>
        <v>HCL - I</v>
      </c>
      <c r="AK11" t="str">
        <f t="shared" si="7"/>
        <v>SC - SUB</v>
      </c>
      <c r="AL11" t="str">
        <f t="shared" si="8"/>
        <v>Consult - R</v>
      </c>
      <c r="AM11" t="str">
        <f t="shared" si="9"/>
        <v>Hold Points Sign off - RFI if any found that are not expected</v>
      </c>
      <c r="AN11" t="str">
        <f t="shared" si="10"/>
        <v>Remarks - Survey on site/ asbuilts review capped off any found</v>
      </c>
      <c r="AP11" t="str">
        <v>Hold Points Sign off - Hold Point</v>
      </c>
    </row>
    <row r="12" spans="1:42" ht="15" customHeight="1" x14ac:dyDescent="0.25">
      <c r="A12" t="s">
        <v>19</v>
      </c>
      <c r="C12" s="1" t="s">
        <v>81</v>
      </c>
      <c r="D12" s="1"/>
      <c r="G12" t="s">
        <v>82</v>
      </c>
      <c r="H12" t="s">
        <v>3</v>
      </c>
      <c r="K12" t="s">
        <v>83</v>
      </c>
      <c r="N12" t="s">
        <v>20</v>
      </c>
      <c r="R12" s="1" t="s">
        <v>21</v>
      </c>
      <c r="AD12" t="str">
        <f t="shared" si="0"/>
        <v>2.1.2 - Survey Setout_x000D_
Pipe alignments, Position, Manholes Position and Heights</v>
      </c>
      <c r="AE12" t="str">
        <f t="shared" si="1"/>
        <v>Frequency - Each Manhole</v>
      </c>
      <c r="AF12" t="str">
        <f t="shared" si="2"/>
        <v>Spec/standard - N/A</v>
      </c>
      <c r="AG12" t="str">
        <f t="shared" si="3"/>
        <v>Acceptance Criteria - Survey Setout records and Setout pegs</v>
      </c>
      <c r="AH12" t="str">
        <f t="shared" si="4"/>
        <v>Measuring Devices - GPS, Total Station</v>
      </c>
      <c r="AI12" t="str">
        <f t="shared" si="5"/>
        <v>Reporting Format - Setout CSV file, Photos/Visual</v>
      </c>
      <c r="AJ12" t="str">
        <f t="shared" si="6"/>
        <v xml:space="preserve">HCL - </v>
      </c>
      <c r="AK12" t="str">
        <f t="shared" si="7"/>
        <v xml:space="preserve">SC - </v>
      </c>
      <c r="AL12" t="str">
        <f t="shared" si="8"/>
        <v xml:space="preserve">Consult - </v>
      </c>
      <c r="AM12" t="str">
        <f t="shared" si="9"/>
        <v xml:space="preserve">Hold Points Sign off - </v>
      </c>
      <c r="AN12" t="str">
        <f t="shared" si="10"/>
        <v xml:space="preserve">Remarks - </v>
      </c>
      <c r="AP12" t="str">
        <v>Remarks -</v>
      </c>
    </row>
    <row r="13" spans="1:42" ht="15" customHeight="1" x14ac:dyDescent="0.25">
      <c r="A13" t="s">
        <v>22</v>
      </c>
      <c r="C13" t="s">
        <v>23</v>
      </c>
      <c r="G13" t="s">
        <v>24</v>
      </c>
      <c r="H13" s="1" t="s">
        <v>84</v>
      </c>
      <c r="K13" s="1" t="s">
        <v>85</v>
      </c>
      <c r="N13" t="s">
        <v>25</v>
      </c>
      <c r="R13" t="s">
        <v>3</v>
      </c>
      <c r="T13" t="s">
        <v>26</v>
      </c>
      <c r="AA13" t="s">
        <v>138</v>
      </c>
      <c r="AD13" t="str">
        <f t="shared" si="0"/>
        <v>2.2.1 - Excavation Extents</v>
      </c>
      <c r="AE13" t="str">
        <f t="shared" si="1"/>
        <v>Frequency - Each element installed</v>
      </c>
      <c r="AF13" t="str">
        <f t="shared" si="2"/>
        <v>Spec/standard - CIV Spec - S9.4.2 CIV Spec - S4.5.9_x000D_
(earthworks section)</v>
      </c>
      <c r="AG13" t="str">
        <f t="shared" si="3"/>
        <v>Acceptance Criteria - -20mm to +0mm o</v>
      </c>
      <c r="AH13" t="str">
        <f t="shared" si="4"/>
        <v>Measuring Devices - Rotating level and GPS</v>
      </c>
      <c r="AI13" t="str">
        <f t="shared" si="5"/>
        <v>Reporting Format - N/A</v>
      </c>
      <c r="AJ13" t="str">
        <f t="shared" si="6"/>
        <v>HCL - M</v>
      </c>
      <c r="AK13" t="str">
        <f t="shared" si="7"/>
        <v xml:space="preserve">SC - </v>
      </c>
      <c r="AL13" t="str">
        <f t="shared" si="8"/>
        <v xml:space="preserve">Consult - </v>
      </c>
      <c r="AM13" t="str">
        <f t="shared" si="9"/>
        <v xml:space="preserve">Hold Points Sign off - </v>
      </c>
      <c r="AN13" t="str">
        <f t="shared" si="10"/>
        <v>Remarks - Watercare Civil Construction Standard C2 referenced</v>
      </c>
      <c r="AP13" t="str">
        <v>1.1.1 - Backfill Material
GAP65 or GAP40 or AP40</v>
      </c>
    </row>
    <row r="14" spans="1:42" ht="15" customHeight="1" x14ac:dyDescent="0.25">
      <c r="A14" t="s">
        <v>28</v>
      </c>
      <c r="C14" t="s">
        <v>86</v>
      </c>
      <c r="G14" t="s">
        <v>87</v>
      </c>
      <c r="H14" s="1" t="s">
        <v>88</v>
      </c>
      <c r="K14" s="1" t="s">
        <v>89</v>
      </c>
      <c r="N14" s="1" t="s">
        <v>90</v>
      </c>
      <c r="P14" s="1"/>
      <c r="R14" t="s">
        <v>91</v>
      </c>
      <c r="S14" s="1"/>
      <c r="T14" t="s">
        <v>26</v>
      </c>
      <c r="V14" t="s">
        <v>5</v>
      </c>
      <c r="X14" t="s">
        <v>139</v>
      </c>
      <c r="AA14" t="s">
        <v>140</v>
      </c>
      <c r="AD14" t="str">
        <f t="shared" si="0"/>
        <v>2.2.2 - Drainage manholes/ pits subgrade testing</v>
      </c>
      <c r="AE14" t="str">
        <f t="shared" si="1"/>
        <v>Frequency - Drainage manholes and pits: 2 tests at the base of excavation</v>
      </c>
      <c r="AF14" t="str">
        <f t="shared" si="2"/>
        <v>Spec/standard - CIV Spec - S4.6.2.2_x000D_
(earthworks section)</v>
      </c>
      <c r="AG14" t="str">
        <f t="shared" si="3"/>
        <v>Acceptance Criteria - Bearing Capacity 100kpa_x000D_
Shear Vane tests at 0.5m below the base and 1.0m below the base or Scala Penetrometer tests to 1.0m below the base</v>
      </c>
      <c r="AH14" t="str">
        <f t="shared" si="4"/>
        <v>Measuring Devices - Shear Vane Test or_x000D_
Scala Test</v>
      </c>
      <c r="AI14" t="str">
        <f t="shared" si="5"/>
        <v>Reporting Format - Photos, Excel CHAR(AMP) pdf</v>
      </c>
      <c r="AJ14" t="str">
        <f t="shared" si="6"/>
        <v>HCL - M</v>
      </c>
      <c r="AK14" t="str">
        <f t="shared" si="7"/>
        <v>SC - SUB</v>
      </c>
      <c r="AL14" t="str">
        <f t="shared" si="8"/>
        <v>Consult - W</v>
      </c>
      <c r="AM14" t="str">
        <f t="shared" si="9"/>
        <v xml:space="preserve">Hold Points Sign off - </v>
      </c>
      <c r="AN14" t="str">
        <f t="shared" si="10"/>
        <v>Remarks - If ground failing, Undercut 400mm and fill with 5Mpa flowable fill</v>
      </c>
      <c r="AP14" t="str">
        <v>Frequency - Per Batch</v>
      </c>
    </row>
    <row r="15" spans="1:42" ht="15" customHeight="1" x14ac:dyDescent="0.25">
      <c r="A15" t="s">
        <v>34</v>
      </c>
      <c r="C15" t="s">
        <v>92</v>
      </c>
      <c r="G15" t="s">
        <v>93</v>
      </c>
      <c r="H15" t="s">
        <v>172</v>
      </c>
      <c r="K15" t="s">
        <v>94</v>
      </c>
      <c r="N15" t="s">
        <v>95</v>
      </c>
      <c r="R15" t="s">
        <v>96</v>
      </c>
      <c r="T15" t="s">
        <v>26</v>
      </c>
      <c r="V15" t="s">
        <v>5</v>
      </c>
      <c r="X15" t="s">
        <v>4</v>
      </c>
      <c r="Y15" t="s">
        <v>141</v>
      </c>
      <c r="AA15" s="1" t="s">
        <v>142</v>
      </c>
      <c r="AD15" t="str">
        <f t="shared" si="0"/>
        <v>2.2.3 - Pipe Trench subgrade testing</v>
      </c>
      <c r="AE15" t="str">
        <f t="shared" si="1"/>
        <v>Frequency - Each trench at every 5m</v>
      </c>
      <c r="AF15" t="str">
        <f t="shared" si="2"/>
        <v>Spec/standard - CIV Spec – S9.5.2.1</v>
      </c>
      <c r="AG15" t="str">
        <f t="shared" si="3"/>
        <v>Acceptance Criteria - Minimum CBR 3%</v>
      </c>
      <c r="AH15" t="str">
        <f t="shared" si="4"/>
        <v>Measuring Devices - Scala Test</v>
      </c>
      <c r="AI15" t="str">
        <f t="shared" si="5"/>
        <v>Reporting Format - Excel CHAR(AMP) pdf</v>
      </c>
      <c r="AJ15" t="str">
        <f t="shared" si="6"/>
        <v>HCL - M</v>
      </c>
      <c r="AK15" t="str">
        <f t="shared" si="7"/>
        <v>SC - SUB</v>
      </c>
      <c r="AL15" t="str">
        <f t="shared" si="8"/>
        <v>Consult - R</v>
      </c>
      <c r="AM15" t="str">
        <f t="shared" si="9"/>
        <v>Hold Points Sign off - Witness point</v>
      </c>
      <c r="AN15" t="str">
        <f t="shared" si="10"/>
        <v>Remarks - If failing Undercutting required. Engineer to confirm the Undercut_x000D_
details</v>
      </c>
      <c r="AP15" t="str">
        <v>Spec/standard - CIV Spec - S9.3.12 CIV Spec - S4.4.5</v>
      </c>
    </row>
    <row r="16" spans="1:42" ht="15" customHeight="1" x14ac:dyDescent="0.25">
      <c r="A16" t="s">
        <v>36</v>
      </c>
      <c r="C16" t="s">
        <v>30</v>
      </c>
      <c r="G16" t="s">
        <v>31</v>
      </c>
      <c r="H16" s="1" t="s">
        <v>97</v>
      </c>
      <c r="K16" s="1" t="s">
        <v>98</v>
      </c>
      <c r="N16" t="s">
        <v>32</v>
      </c>
      <c r="R16" t="s">
        <v>33</v>
      </c>
      <c r="T16" t="s">
        <v>26</v>
      </c>
      <c r="V16" t="s">
        <v>143</v>
      </c>
      <c r="AA16" t="s">
        <v>144</v>
      </c>
      <c r="AD16" t="str">
        <f t="shared" si="0"/>
        <v>2.2.4 - Bedding, surround</v>
      </c>
      <c r="AE16" t="str">
        <f t="shared" si="1"/>
        <v>Frequency - Per installation</v>
      </c>
      <c r="AF16" t="str">
        <f t="shared" si="2"/>
        <v>Spec/standard - As per drwgs min/ max fill CIV Spec - S9.4.3_x000D_
DP001-MMD-DRW-SW-F-Z- 3270 Rev 2_x000D_
DP001-MMD-DRW-SW-F-Z- 5031 Rev 1</v>
      </c>
      <c r="AG16" t="str">
        <f t="shared" si="3"/>
        <v>Acceptance Criteria - 0mm / +3mm</v>
      </c>
      <c r="AH16" t="str">
        <f t="shared" si="4"/>
        <v>Measuring Devices - Rotating level / tape / staff</v>
      </c>
      <c r="AI16" t="str">
        <f t="shared" si="5"/>
        <v>Reporting Format - Photos, QVC</v>
      </c>
      <c r="AJ16" t="str">
        <f t="shared" si="6"/>
        <v>HCL - M</v>
      </c>
      <c r="AK16" t="str">
        <f t="shared" si="7"/>
        <v>SC - *</v>
      </c>
      <c r="AL16" t="str">
        <f t="shared" si="8"/>
        <v xml:space="preserve">Consult - </v>
      </c>
      <c r="AM16" t="str">
        <f t="shared" si="9"/>
        <v xml:space="preserve">Hold Points Sign off - </v>
      </c>
      <c r="AN16" t="str">
        <f t="shared" si="10"/>
        <v>Remarks - PAP7 for PE CHAR(AMP) PVC GAP 20 For Concrete Pipes</v>
      </c>
      <c r="AP16" t="str">
        <v>Acceptance Criteria - Accept / Reject</v>
      </c>
    </row>
    <row r="17" spans="1:42" ht="15" customHeight="1" x14ac:dyDescent="0.25">
      <c r="A17" t="s">
        <v>37</v>
      </c>
      <c r="C17" t="s">
        <v>99</v>
      </c>
      <c r="G17" t="s">
        <v>16</v>
      </c>
      <c r="H17" s="1" t="s">
        <v>173</v>
      </c>
      <c r="K17" s="1" t="s">
        <v>100</v>
      </c>
      <c r="N17" t="s">
        <v>35</v>
      </c>
      <c r="P17" s="1"/>
      <c r="R17" s="1" t="s">
        <v>101</v>
      </c>
      <c r="T17" t="s">
        <v>18</v>
      </c>
      <c r="W17" s="1"/>
      <c r="Y17" t="s">
        <v>27</v>
      </c>
      <c r="AA17" t="s">
        <v>145</v>
      </c>
      <c r="AD17" t="str">
        <f t="shared" si="0"/>
        <v>2.2.5 - Pipe installation, Connection and jointing</v>
      </c>
      <c r="AE17" t="str">
        <f t="shared" si="1"/>
        <v>Frequency - Each pipe</v>
      </c>
      <c r="AF17" t="str">
        <f t="shared" si="2"/>
        <v>Spec/standard - CIV Spec - S9.4.4 CIV Spec - S9.4.9_x000D_
Watercare General Construction Standards Section 9-C3_x000D_
DP001-MMD-DRW-SW-F-Z- 3270 Rev 2_x000D_
DP001-MMD-DRW-SW-F-Z- 5031 Rev 1</v>
      </c>
      <c r="AG17" t="str">
        <f t="shared" si="3"/>
        <v>Acceptance Criteria - Position tolerance +/- 10mm_x000D_
Level Tolerance_x000D_
+/-5mm_x000D_
Pipe grade as per design</v>
      </c>
      <c r="AH17" t="str">
        <f t="shared" si="4"/>
        <v>Measuring Devices - Observation</v>
      </c>
      <c r="AI17" t="str">
        <f t="shared" si="5"/>
        <v>Reporting Format - QVC,_x000D_
Long section Check sheets, As-Builts</v>
      </c>
      <c r="AJ17" t="str">
        <f t="shared" si="6"/>
        <v>HCL - I</v>
      </c>
      <c r="AK17" t="str">
        <f t="shared" si="7"/>
        <v xml:space="preserve">SC - </v>
      </c>
      <c r="AL17" t="str">
        <f t="shared" si="8"/>
        <v xml:space="preserve">Consult - </v>
      </c>
      <c r="AM17" t="str">
        <f t="shared" si="9"/>
        <v>Hold Points Sign off - Witness Point</v>
      </c>
      <c r="AN17" t="str">
        <f t="shared" si="10"/>
        <v>Remarks - Caps to be used if lines not complete, Chases dug out for belled socket joints Rubber seals</v>
      </c>
      <c r="AP17" t="str">
        <v>Measuring Devices - N/A</v>
      </c>
    </row>
    <row r="18" spans="1:42" ht="15" customHeight="1" x14ac:dyDescent="0.25">
      <c r="A18" t="s">
        <v>38</v>
      </c>
      <c r="C18" t="s">
        <v>149</v>
      </c>
      <c r="G18" t="s">
        <v>10</v>
      </c>
      <c r="H18" s="1" t="s">
        <v>174</v>
      </c>
      <c r="K18" s="1" t="s">
        <v>175</v>
      </c>
      <c r="N18" t="s">
        <v>41</v>
      </c>
      <c r="P18" s="1"/>
      <c r="R18" t="s">
        <v>42</v>
      </c>
      <c r="T18" t="s">
        <v>26</v>
      </c>
      <c r="V18" t="s">
        <v>5</v>
      </c>
      <c r="Y18" t="s">
        <v>27</v>
      </c>
      <c r="AA18" t="s">
        <v>39</v>
      </c>
      <c r="AD18" t="str">
        <f t="shared" si="0"/>
        <v>2.2.6 - Backfilling</v>
      </c>
      <c r="AE18" t="str">
        <f t="shared" si="1"/>
        <v>Frequency - Each Pipe</v>
      </c>
      <c r="AF18" t="str">
        <f t="shared" si="2"/>
        <v>Spec/standard - CIV Spec - S4.4.4_x000D_
Table 4.3 (Earthworks Section)_x000D_
DP001-MMD-DRW-SW-F-Z- 3270_x000D_
DP001-MMD-DRW-SW-F-Z-_x000D_
5031 Rev 1</v>
      </c>
      <c r="AG18" t="str">
        <f t="shared" si="3"/>
        <v>Acceptance Criteria - CIV &gt; 25_x000D_
Clegg Test corelated to an NDM</v>
      </c>
      <c r="AH18" t="str">
        <f t="shared" si="4"/>
        <v>Measuring Devices - Clegg Hammer</v>
      </c>
      <c r="AI18" t="str">
        <f t="shared" si="5"/>
        <v>Reporting Format - Photos, QVC, Clegg Sheets</v>
      </c>
      <c r="AJ18" t="str">
        <f t="shared" si="6"/>
        <v>HCL - M</v>
      </c>
      <c r="AK18" t="str">
        <f t="shared" si="7"/>
        <v>SC - SUB</v>
      </c>
      <c r="AL18" t="str">
        <f t="shared" si="8"/>
        <v xml:space="preserve">Consult - </v>
      </c>
      <c r="AM18" t="str">
        <f t="shared" si="9"/>
        <v>Hold Points Sign off - Witness Point</v>
      </c>
      <c r="AN18" t="str">
        <f t="shared" si="10"/>
        <v>Remarks - Engineer to inspect before backfilling</v>
      </c>
      <c r="AP18" t="str">
        <v>Reporting Format - Dockets / Material Data Sheets</v>
      </c>
    </row>
    <row r="19" spans="1:42" ht="15" customHeight="1" x14ac:dyDescent="0.25">
      <c r="A19" t="s">
        <v>102</v>
      </c>
      <c r="C19" s="1" t="s">
        <v>103</v>
      </c>
      <c r="D19" s="1"/>
      <c r="G19" t="s">
        <v>29</v>
      </c>
      <c r="H19" s="1" t="s">
        <v>104</v>
      </c>
      <c r="K19" s="1" t="s">
        <v>105</v>
      </c>
      <c r="N19" t="s">
        <v>106</v>
      </c>
      <c r="R19" t="s">
        <v>40</v>
      </c>
      <c r="AD19" t="str">
        <f t="shared" si="0"/>
        <v>2.3.1 - Pre- Cast Manholes</v>
      </c>
      <c r="AE19" t="str">
        <f t="shared" si="1"/>
        <v>Frequency - Each Unit</v>
      </c>
      <c r="AF19" t="str">
        <f t="shared" si="2"/>
        <v>Spec/standard - CIV Spec - S9.4.6_x000D_
Watercare General Civil Construction Standard 9C.4</v>
      </c>
      <c r="AG19" t="str">
        <f t="shared" si="3"/>
        <v>Acceptance Criteria - Position tolerances_x000D_
+/- 10mm_x000D_
Level Tolerance -0mm to + 3mm._x000D_
Manufacturers installation guidelines</v>
      </c>
      <c r="AH19" t="str">
        <f t="shared" si="4"/>
        <v>Measuring Devices - As-Builts</v>
      </c>
      <c r="AI19" t="str">
        <f t="shared" si="5"/>
        <v>Reporting Format - Photos</v>
      </c>
      <c r="AJ19" t="str">
        <f t="shared" si="6"/>
        <v xml:space="preserve">HCL - </v>
      </c>
      <c r="AK19" t="str">
        <f t="shared" si="7"/>
        <v xml:space="preserve">SC - </v>
      </c>
      <c r="AL19" t="str">
        <f t="shared" si="8"/>
        <v xml:space="preserve">Consult - </v>
      </c>
      <c r="AM19" t="str">
        <f t="shared" si="9"/>
        <v xml:space="preserve">Hold Points Sign off - </v>
      </c>
      <c r="AN19" t="str">
        <f t="shared" si="10"/>
        <v xml:space="preserve">Remarks - </v>
      </c>
      <c r="AP19" t="str">
        <v>HCL - R</v>
      </c>
    </row>
    <row r="20" spans="1:42" ht="15" customHeight="1" x14ac:dyDescent="0.25">
      <c r="A20" t="s">
        <v>107</v>
      </c>
      <c r="C20" t="s">
        <v>108</v>
      </c>
      <c r="G20" t="s">
        <v>29</v>
      </c>
      <c r="H20" s="1" t="s">
        <v>109</v>
      </c>
      <c r="K20" s="1" t="s">
        <v>110</v>
      </c>
      <c r="N20" t="s">
        <v>106</v>
      </c>
      <c r="P20" s="1"/>
      <c r="R20" t="s">
        <v>40</v>
      </c>
      <c r="AA20" t="s">
        <v>176</v>
      </c>
      <c r="AD20" t="str">
        <f t="shared" si="0"/>
        <v>2.3.2 - Mass Concrete Stormwater Manholes (Thickening)</v>
      </c>
      <c r="AE20" t="str">
        <f t="shared" si="1"/>
        <v>Frequency - Each Unit</v>
      </c>
      <c r="AF20" t="str">
        <f t="shared" si="2"/>
        <v>Spec/standard - CIV Spec - S13.4.3.2_x000D_
DP001-MMD-DRW-SW-F-Z- 3211</v>
      </c>
      <c r="AG20" t="str">
        <f t="shared" si="3"/>
        <v>Acceptance Criteria - 20MPa concrete</v>
      </c>
      <c r="AH20" t="str">
        <f t="shared" si="4"/>
        <v>Measuring Devices - As-Builts</v>
      </c>
      <c r="AI20" t="str">
        <f t="shared" si="5"/>
        <v>Reporting Format - Photos</v>
      </c>
      <c r="AJ20" t="str">
        <f t="shared" si="6"/>
        <v xml:space="preserve">HCL - </v>
      </c>
      <c r="AK20" t="str">
        <f t="shared" si="7"/>
        <v xml:space="preserve">SC - </v>
      </c>
      <c r="AL20" t="str">
        <f t="shared" si="8"/>
        <v xml:space="preserve">Consult - </v>
      </c>
      <c r="AM20" t="str">
        <f t="shared" si="9"/>
        <v xml:space="preserve">Hold Points Sign off - </v>
      </c>
      <c r="AN20" t="str">
        <f t="shared" si="10"/>
        <v>Remarks - Refer to Table 2 for dimensions in DP001- MMD-DRW-SW-F-Z- 321 Rev 3</v>
      </c>
      <c r="AP20" t="str">
        <v>SC - SUB</v>
      </c>
    </row>
    <row r="21" spans="1:42" ht="15" customHeight="1" x14ac:dyDescent="0.25">
      <c r="A21" t="s">
        <v>111</v>
      </c>
      <c r="C21" t="s">
        <v>112</v>
      </c>
      <c r="G21" t="s">
        <v>29</v>
      </c>
      <c r="H21" s="1" t="s">
        <v>113</v>
      </c>
      <c r="K21" s="1" t="s">
        <v>114</v>
      </c>
      <c r="N21" t="s">
        <v>106</v>
      </c>
      <c r="R21" t="s">
        <v>115</v>
      </c>
      <c r="AD21" t="str">
        <f t="shared" si="0"/>
        <v>2.3.3 - Insitu Manholes</v>
      </c>
      <c r="AE21" t="str">
        <f t="shared" si="1"/>
        <v>Frequency - Each Unit</v>
      </c>
      <c r="AF21" t="str">
        <f t="shared" si="2"/>
        <v>Spec/standard - CIV Spec - S13.3.1.2_x000D_
Watercare Standard Section C4. Concrete</v>
      </c>
      <c r="AG21" t="str">
        <f t="shared" si="3"/>
        <v>Acceptance Criteria - Position tolerances_x000D_
+/- 10mm_x000D_
Level Tolerance -0mm to + 3mm</v>
      </c>
      <c r="AH21" t="str">
        <f t="shared" si="4"/>
        <v>Measuring Devices - As-Builts</v>
      </c>
      <c r="AI21" t="str">
        <f t="shared" si="5"/>
        <v>Reporting Format - Photos, QA check sheets</v>
      </c>
      <c r="AJ21" t="str">
        <f t="shared" si="6"/>
        <v xml:space="preserve">HCL - </v>
      </c>
      <c r="AK21" t="str">
        <f t="shared" si="7"/>
        <v xml:space="preserve">SC - </v>
      </c>
      <c r="AL21" t="str">
        <f t="shared" si="8"/>
        <v xml:space="preserve">Consult - </v>
      </c>
      <c r="AM21" t="str">
        <f t="shared" si="9"/>
        <v xml:space="preserve">Hold Points Sign off - </v>
      </c>
      <c r="AN21" t="str">
        <f t="shared" si="10"/>
        <v xml:space="preserve">Remarks - </v>
      </c>
      <c r="AP21" t="str">
        <v>Consult - R</v>
      </c>
    </row>
    <row r="22" spans="1:42" ht="15" customHeight="1" x14ac:dyDescent="0.25">
      <c r="A22" t="s">
        <v>116</v>
      </c>
      <c r="C22" t="s">
        <v>117</v>
      </c>
      <c r="G22" t="s">
        <v>29</v>
      </c>
      <c r="H22" s="1" t="s">
        <v>118</v>
      </c>
      <c r="K22" s="1" t="s">
        <v>119</v>
      </c>
      <c r="N22" t="s">
        <v>120</v>
      </c>
      <c r="P22" s="1"/>
      <c r="R22" t="s">
        <v>121</v>
      </c>
      <c r="T22" t="s">
        <v>4</v>
      </c>
      <c r="V22" t="s">
        <v>5</v>
      </c>
      <c r="X22" t="s">
        <v>4</v>
      </c>
      <c r="Y22" t="s">
        <v>141</v>
      </c>
      <c r="AD22" t="str">
        <f t="shared" si="0"/>
        <v>2.3.4 - Trench Excavation</v>
      </c>
      <c r="AE22" t="str">
        <f t="shared" si="1"/>
        <v>Frequency - Each Unit</v>
      </c>
      <c r="AF22" t="str">
        <f t="shared" si="2"/>
        <v>Spec/standard - CIV Spec - S13.4.1</v>
      </c>
      <c r="AG22" t="str">
        <f t="shared" si="3"/>
        <v>Acceptance Criteria - Scala test Min 3% CBR or Min Bearing capacity 100kPa</v>
      </c>
      <c r="AH22" t="str">
        <f t="shared" si="4"/>
        <v>Measuring Devices - Shear Vane/Scala test</v>
      </c>
      <c r="AI22" t="str">
        <f t="shared" si="5"/>
        <v>Reporting Format - Photos, test Results PDF</v>
      </c>
      <c r="AJ22" t="str">
        <f t="shared" si="6"/>
        <v>HCL - R</v>
      </c>
      <c r="AK22" t="str">
        <f t="shared" si="7"/>
        <v>SC - SUB</v>
      </c>
      <c r="AL22" t="str">
        <f t="shared" si="8"/>
        <v>Consult - R</v>
      </c>
      <c r="AM22" t="str">
        <f t="shared" si="9"/>
        <v>Hold Points Sign off - Witness point</v>
      </c>
      <c r="AN22" t="str">
        <f t="shared" si="10"/>
        <v xml:space="preserve">Remarks - </v>
      </c>
      <c r="AP22" t="str">
        <v>Hold Points Sign off - Hold Point</v>
      </c>
    </row>
    <row r="23" spans="1:42" ht="15" customHeight="1" x14ac:dyDescent="0.25">
      <c r="A23" t="s">
        <v>122</v>
      </c>
      <c r="C23" t="s">
        <v>123</v>
      </c>
      <c r="G23" t="s">
        <v>61</v>
      </c>
      <c r="H23" t="s">
        <v>124</v>
      </c>
      <c r="K23" t="s">
        <v>125</v>
      </c>
      <c r="N23" t="s">
        <v>3</v>
      </c>
      <c r="R23" t="s">
        <v>126</v>
      </c>
      <c r="T23" t="s">
        <v>26</v>
      </c>
      <c r="V23" t="s">
        <v>5</v>
      </c>
      <c r="X23" t="s">
        <v>18</v>
      </c>
      <c r="Y23" t="s">
        <v>141</v>
      </c>
      <c r="AD23" t="str">
        <f t="shared" si="0"/>
        <v>2.3.5 - Formwork</v>
      </c>
      <c r="AE23" t="str">
        <f t="shared" si="1"/>
        <v>Frequency - Each unit</v>
      </c>
      <c r="AF23" t="str">
        <f t="shared" si="2"/>
        <v>Spec/standard - CIV Spec - S13.4.2</v>
      </c>
      <c r="AG23" t="str">
        <f t="shared" si="3"/>
        <v>Acceptance Criteria - Shop drawings,</v>
      </c>
      <c r="AH23" t="str">
        <f t="shared" si="4"/>
        <v>Measuring Devices - N/A</v>
      </c>
      <c r="AI23" t="str">
        <f t="shared" si="5"/>
        <v>Reporting Format - Photos, QC check Sheet, Engineer Inspection</v>
      </c>
      <c r="AJ23" t="str">
        <f t="shared" si="6"/>
        <v>HCL - M</v>
      </c>
      <c r="AK23" t="str">
        <f t="shared" si="7"/>
        <v>SC - SUB</v>
      </c>
      <c r="AL23" t="str">
        <f t="shared" si="8"/>
        <v>Consult - I</v>
      </c>
      <c r="AM23" t="str">
        <f t="shared" si="9"/>
        <v>Hold Points Sign off - Witness point</v>
      </c>
      <c r="AN23" t="str">
        <f t="shared" si="10"/>
        <v xml:space="preserve">Remarks - </v>
      </c>
      <c r="AP23" t="str">
        <v>Remarks -</v>
      </c>
    </row>
    <row r="24" spans="1:42" ht="15" customHeight="1" x14ac:dyDescent="0.25">
      <c r="A24" t="s">
        <v>127</v>
      </c>
      <c r="C24" t="s">
        <v>128</v>
      </c>
      <c r="G24" t="s">
        <v>29</v>
      </c>
      <c r="H24" s="1" t="s">
        <v>129</v>
      </c>
      <c r="K24" t="s">
        <v>133</v>
      </c>
      <c r="N24" t="s">
        <v>3</v>
      </c>
      <c r="R24" t="s">
        <v>126</v>
      </c>
      <c r="Y24" t="s">
        <v>6</v>
      </c>
      <c r="AA24" t="s">
        <v>146</v>
      </c>
      <c r="AD24" t="str">
        <f t="shared" si="0"/>
        <v>2.3.6 - Reinforcing Steel</v>
      </c>
      <c r="AE24" t="str">
        <f t="shared" si="1"/>
        <v>Frequency - Each Unit</v>
      </c>
      <c r="AF24" t="str">
        <f t="shared" si="2"/>
        <v>Spec/standard - CIV Spec - S14.4.2 CIV Spec - S14.4.8 CIV Spec - S14.4.11 CIV Spec - S13.5.1_x000D_
DP001-MMD-DRW-SW-F-Z- 3210</v>
      </c>
      <c r="AG24" t="str">
        <f t="shared" si="3"/>
        <v>Acceptance Criteria - Plans and Shop drawings</v>
      </c>
      <c r="AH24" t="str">
        <f t="shared" si="4"/>
        <v>Measuring Devices - N/A</v>
      </c>
      <c r="AI24" t="str">
        <f t="shared" si="5"/>
        <v>Reporting Format - Photos, QC check Sheet, Engineer Inspection</v>
      </c>
      <c r="AJ24" t="str">
        <f t="shared" si="6"/>
        <v xml:space="preserve">HCL - </v>
      </c>
      <c r="AK24" t="str">
        <f t="shared" si="7"/>
        <v xml:space="preserve">SC - </v>
      </c>
      <c r="AL24" t="str">
        <f t="shared" si="8"/>
        <v xml:space="preserve">Consult - </v>
      </c>
      <c r="AM24" t="str">
        <f t="shared" si="9"/>
        <v>Hold Points Sign off - Hold Point</v>
      </c>
      <c r="AN24" t="str">
        <f t="shared" si="10"/>
        <v>Remarks - Engineer to inspect before concreting</v>
      </c>
      <c r="AP24" t="str">
        <v>1.2.1 - Pre-Cast Manholes</v>
      </c>
    </row>
    <row r="25" spans="1:42" ht="15" customHeight="1" x14ac:dyDescent="0.25">
      <c r="A25" t="s">
        <v>130</v>
      </c>
      <c r="C25" t="s">
        <v>131</v>
      </c>
      <c r="G25" t="s">
        <v>29</v>
      </c>
      <c r="H25" s="1" t="s">
        <v>132</v>
      </c>
      <c r="K25" s="1" t="s">
        <v>133</v>
      </c>
      <c r="N25" t="s">
        <v>3</v>
      </c>
      <c r="R25" t="s">
        <v>33</v>
      </c>
      <c r="AA25" t="s">
        <v>147</v>
      </c>
      <c r="AD25" t="str">
        <f t="shared" si="0"/>
        <v>2.3.7 - Pipe Connection to Manholes</v>
      </c>
      <c r="AE25" t="str">
        <f t="shared" si="1"/>
        <v>Frequency - Each Unit</v>
      </c>
      <c r="AF25" t="str">
        <f t="shared" si="2"/>
        <v>Spec/standard - CIV Spec - S10.4.5_x000D_
DP001-MMD-DRW-WW-F- Z-3203 Rev 2_x000D_
DP001-MMD-DRW-SW-F-Z- 5034_x000D_
Watercare Standards WW11</v>
      </c>
      <c r="AG25" t="str">
        <f t="shared" si="3"/>
        <v>Acceptance Criteria - Plans and Shop drawings</v>
      </c>
      <c r="AH25" t="str">
        <f t="shared" si="4"/>
        <v>Measuring Devices - N/A</v>
      </c>
      <c r="AI25" t="str">
        <f t="shared" si="5"/>
        <v>Reporting Format - Photos, QVC</v>
      </c>
      <c r="AJ25" t="str">
        <f t="shared" si="6"/>
        <v xml:space="preserve">HCL - </v>
      </c>
      <c r="AK25" t="str">
        <f t="shared" si="7"/>
        <v xml:space="preserve">SC - </v>
      </c>
      <c r="AL25" t="str">
        <f t="shared" si="8"/>
        <v xml:space="preserve">Consult - </v>
      </c>
      <c r="AM25" t="str">
        <f t="shared" si="9"/>
        <v xml:space="preserve">Hold Points Sign off - </v>
      </c>
      <c r="AN25" t="str">
        <f t="shared" si="10"/>
        <v>Remarks - For HDPE pipe connection refer to WW11 drawing</v>
      </c>
      <c r="AP25" t="str">
        <v>Frequency - Each Unit</v>
      </c>
    </row>
    <row r="26" spans="1:42" ht="15" customHeight="1" x14ac:dyDescent="0.25">
      <c r="A26" t="s">
        <v>148</v>
      </c>
      <c r="C26" t="s">
        <v>149</v>
      </c>
      <c r="G26" t="s">
        <v>29</v>
      </c>
      <c r="H26" s="1" t="s">
        <v>150</v>
      </c>
      <c r="K26" s="1" t="s">
        <v>175</v>
      </c>
      <c r="N26" t="s">
        <v>41</v>
      </c>
      <c r="R26" t="s">
        <v>42</v>
      </c>
      <c r="T26" t="s">
        <v>26</v>
      </c>
      <c r="V26" t="s">
        <v>26</v>
      </c>
      <c r="Y26" t="s">
        <v>27</v>
      </c>
      <c r="AA26" t="s">
        <v>39</v>
      </c>
      <c r="AD26" t="str">
        <f t="shared" si="0"/>
        <v>2.3.8 - Backfilling</v>
      </c>
      <c r="AE26" t="str">
        <f t="shared" si="1"/>
        <v>Frequency - Each Unit</v>
      </c>
      <c r="AF26" t="str">
        <f t="shared" si="2"/>
        <v>Spec/standard - CIV Spec - S13.4.4_x000D_
Table 4.3 (Earthworks Section)</v>
      </c>
      <c r="AG26" t="str">
        <f t="shared" si="3"/>
        <v>Acceptance Criteria - CIV &gt; 25_x000D_
Clegg Test corelated to an NDM</v>
      </c>
      <c r="AH26" t="str">
        <f t="shared" si="4"/>
        <v>Measuring Devices - Clegg Hammer</v>
      </c>
      <c r="AI26" t="str">
        <f t="shared" si="5"/>
        <v>Reporting Format - Photos, QVC, Clegg Sheets</v>
      </c>
      <c r="AJ26" t="str">
        <f t="shared" si="6"/>
        <v>HCL - M</v>
      </c>
      <c r="AK26" t="str">
        <f t="shared" si="7"/>
        <v>SC - M</v>
      </c>
      <c r="AL26" t="str">
        <f t="shared" si="8"/>
        <v xml:space="preserve">Consult - </v>
      </c>
      <c r="AM26" t="str">
        <f t="shared" si="9"/>
        <v>Hold Points Sign off - Witness Point</v>
      </c>
      <c r="AN26" t="str">
        <f t="shared" si="10"/>
        <v>Remarks - Engineer to inspect before backfilling</v>
      </c>
      <c r="AP26" t="str">
        <v>Spec/standard - CIV Spec - S9.3.7</v>
      </c>
    </row>
    <row r="27" spans="1:42" ht="15" customHeight="1" x14ac:dyDescent="0.25">
      <c r="A27" t="s">
        <v>151</v>
      </c>
      <c r="C27" t="s">
        <v>152</v>
      </c>
      <c r="G27" t="s">
        <v>29</v>
      </c>
      <c r="H27" s="1" t="s">
        <v>153</v>
      </c>
      <c r="K27" s="1" t="s">
        <v>154</v>
      </c>
      <c r="N27" t="s">
        <v>3</v>
      </c>
      <c r="R27" t="s">
        <v>155</v>
      </c>
      <c r="AA27" t="s">
        <v>156</v>
      </c>
      <c r="AD27" t="str">
        <f t="shared" si="0"/>
        <v>2.3.9 - Benching</v>
      </c>
      <c r="AE27" t="str">
        <f t="shared" si="1"/>
        <v>Frequency - Each Unit</v>
      </c>
      <c r="AF27" t="str">
        <f t="shared" si="2"/>
        <v>Spec/standard - DP001-MMD-DRW-F-Z- 3200</v>
      </c>
      <c r="AG27" t="str">
        <f t="shared" si="3"/>
        <v>Acceptance Criteria - Material Dockets</v>
      </c>
      <c r="AH27" t="str">
        <f t="shared" si="4"/>
        <v>Measuring Devices - N/A</v>
      </c>
      <c r="AI27" t="str">
        <f t="shared" si="5"/>
        <v>Reporting Format - Drainage QVC. Photos</v>
      </c>
      <c r="AJ27" t="str">
        <f t="shared" si="6"/>
        <v xml:space="preserve">HCL - </v>
      </c>
      <c r="AK27" t="str">
        <f t="shared" si="7"/>
        <v xml:space="preserve">SC - </v>
      </c>
      <c r="AL27" t="str">
        <f t="shared" si="8"/>
        <v xml:space="preserve">Consult - </v>
      </c>
      <c r="AM27" t="str">
        <f t="shared" si="9"/>
        <v xml:space="preserve">Hold Points Sign off - </v>
      </c>
      <c r="AN27" t="str">
        <f t="shared" si="10"/>
        <v>Remarks - Benching Rendered to Min 1 in 12 grade</v>
      </c>
      <c r="AP27" t="str">
        <v>Acceptance Criteria - Dockets/ Visual Checks</v>
      </c>
    </row>
    <row r="28" spans="1:42" ht="15" customHeight="1" x14ac:dyDescent="0.25">
      <c r="A28" t="s">
        <v>170</v>
      </c>
      <c r="C28" t="s">
        <v>157</v>
      </c>
      <c r="G28" t="s">
        <v>29</v>
      </c>
      <c r="H28" s="1" t="s">
        <v>158</v>
      </c>
      <c r="K28" t="s">
        <v>159</v>
      </c>
      <c r="N28" t="s">
        <v>3</v>
      </c>
      <c r="R28" t="s">
        <v>160</v>
      </c>
      <c r="AA28" t="s">
        <v>161</v>
      </c>
      <c r="AD28" t="str">
        <f t="shared" si="0"/>
        <v>2.3.10 - Manhole Throat, Lid</v>
      </c>
      <c r="AE28" t="str">
        <f t="shared" si="1"/>
        <v>Frequency - Each Unit</v>
      </c>
      <c r="AF28" t="str">
        <f t="shared" si="2"/>
        <v>Spec/standard - WaterCare Standard WW6 and WW 7_x000D_
DP001-MMD-DRW-SW-F-Z- 3210_x000D_
DP001-MMD-DRW-SW-F-Z- 3211</v>
      </c>
      <c r="AG28" t="str">
        <f t="shared" si="3"/>
        <v>Acceptance Criteria - Materials Dockets, Shop Drawings</v>
      </c>
      <c r="AH28" t="str">
        <f t="shared" si="4"/>
        <v>Measuring Devices - N/A</v>
      </c>
      <c r="AI28" t="str">
        <f t="shared" si="5"/>
        <v>Reporting Format - QVC, Photos</v>
      </c>
      <c r="AJ28" t="str">
        <f t="shared" si="6"/>
        <v xml:space="preserve">HCL - </v>
      </c>
      <c r="AK28" t="str">
        <f t="shared" si="7"/>
        <v xml:space="preserve">SC - </v>
      </c>
      <c r="AL28" t="str">
        <f t="shared" si="8"/>
        <v xml:space="preserve">Consult - </v>
      </c>
      <c r="AM28" t="str">
        <f t="shared" si="9"/>
        <v xml:space="preserve">Hold Points Sign off - </v>
      </c>
      <c r="AN28" t="str">
        <f t="shared" si="10"/>
        <v>Remarks - Reference to Watercare General Construction drawings</v>
      </c>
      <c r="AP28" t="str">
        <v>Measuring Devices - N/A</v>
      </c>
    </row>
    <row r="29" spans="1:42" ht="15" customHeight="1" x14ac:dyDescent="0.25">
      <c r="A29" t="s">
        <v>43</v>
      </c>
      <c r="C29" t="s">
        <v>44</v>
      </c>
      <c r="G29" t="s">
        <v>16</v>
      </c>
      <c r="H29" s="1" t="s">
        <v>162</v>
      </c>
      <c r="K29" s="1" t="s">
        <v>177</v>
      </c>
      <c r="N29" t="s">
        <v>45</v>
      </c>
      <c r="R29" t="s">
        <v>163</v>
      </c>
      <c r="T29" t="s">
        <v>4</v>
      </c>
      <c r="V29" t="s">
        <v>46</v>
      </c>
      <c r="X29" t="s">
        <v>4</v>
      </c>
      <c r="AD29" t="str">
        <f t="shared" si="0"/>
        <v>3.1.1 - As built Works</v>
      </c>
      <c r="AE29" t="str">
        <f t="shared" si="1"/>
        <v>Frequency - Each pipe</v>
      </c>
      <c r="AF29" t="str">
        <f t="shared" si="2"/>
        <v>Spec/standard - CIV Spec - S9.4.10</v>
      </c>
      <c r="AG29" t="str">
        <f t="shared" si="3"/>
        <v>Acceptance Criteria - Position tolerance +/- 10mm_x000D_
Level Tolerance +/-_x000D_
5m</v>
      </c>
      <c r="AH29" t="str">
        <f t="shared" si="4"/>
        <v>Measuring Devices - Surveyor Equipment, Total Station</v>
      </c>
      <c r="AI29" t="str">
        <f t="shared" si="5"/>
        <v>Reporting Format - Certified As-built PDF and DWG file</v>
      </c>
      <c r="AJ29" t="str">
        <f t="shared" si="6"/>
        <v>HCL - R</v>
      </c>
      <c r="AK29" t="str">
        <f t="shared" si="7"/>
        <v>SC - Sub</v>
      </c>
      <c r="AL29" t="str">
        <f t="shared" si="8"/>
        <v>Consult - R</v>
      </c>
      <c r="AM29" t="str">
        <f t="shared" si="9"/>
        <v xml:space="preserve">Hold Points Sign off - </v>
      </c>
      <c r="AN29" t="str">
        <f t="shared" si="10"/>
        <v xml:space="preserve">Remarks - </v>
      </c>
      <c r="AP29" t="str">
        <v>Reporting Format - Dockets / Material Data</v>
      </c>
    </row>
    <row r="30" spans="1:42" ht="15" customHeight="1" x14ac:dyDescent="0.25">
      <c r="A30" t="s">
        <v>47</v>
      </c>
      <c r="C30" t="s">
        <v>164</v>
      </c>
      <c r="G30" t="s">
        <v>165</v>
      </c>
      <c r="H30" t="s">
        <v>166</v>
      </c>
      <c r="K30" s="1" t="s">
        <v>7</v>
      </c>
      <c r="N30" t="s">
        <v>167</v>
      </c>
      <c r="R30" t="s">
        <v>168</v>
      </c>
      <c r="T30" t="s">
        <v>4</v>
      </c>
      <c r="V30" t="s">
        <v>46</v>
      </c>
      <c r="X30" t="s">
        <v>4</v>
      </c>
      <c r="Y30" t="s">
        <v>135</v>
      </c>
      <c r="AA30" t="s">
        <v>169</v>
      </c>
      <c r="AD30" t="str">
        <f t="shared" si="0"/>
        <v>3.2.1 - CCTV Survey</v>
      </c>
      <c r="AE30" t="str">
        <f t="shared" si="1"/>
        <v>Frequency - Each new pipe and Manholes</v>
      </c>
      <c r="AF30" t="str">
        <f t="shared" si="2"/>
        <v>Spec/standard - CIV Spec - S9.5.2.4</v>
      </c>
      <c r="AG30" t="str">
        <f t="shared" si="3"/>
        <v>Acceptance Criteria - Accept / Reject</v>
      </c>
      <c r="AH30" t="str">
        <f t="shared" si="4"/>
        <v>Measuring Devices - CCTV</v>
      </c>
      <c r="AI30" t="str">
        <f t="shared" si="5"/>
        <v>Reporting Format - Video and Report</v>
      </c>
      <c r="AJ30" t="str">
        <f t="shared" si="6"/>
        <v>HCL - R</v>
      </c>
      <c r="AK30" t="str">
        <f t="shared" si="7"/>
        <v>SC - Sub</v>
      </c>
      <c r="AL30" t="str">
        <f t="shared" si="8"/>
        <v>Consult - R</v>
      </c>
      <c r="AM30" t="str">
        <f t="shared" si="9"/>
        <v>Hold Points Sign off - Hold point</v>
      </c>
      <c r="AN30" t="str">
        <f t="shared" si="10"/>
        <v>Remarks - Shall be carried out prior to final pavement surfacing for new and remaining pipes</v>
      </c>
      <c r="AP30" t="str">
        <v>HCL - R</v>
      </c>
    </row>
    <row r="31" spans="1:42" ht="15" customHeight="1" x14ac:dyDescent="0.25">
      <c r="AP31" t="str">
        <v>SC - SUB</v>
      </c>
    </row>
    <row r="32" spans="1:42" ht="15" customHeight="1" x14ac:dyDescent="0.25">
      <c r="AP32" t="str">
        <v>Consult - R</v>
      </c>
    </row>
    <row r="33" spans="42:42" ht="15" customHeight="1" x14ac:dyDescent="0.25">
      <c r="AP33" t="str">
        <v>Hold Points Sign off - Hold Point</v>
      </c>
    </row>
    <row r="34" spans="42:42" ht="15" customHeight="1" x14ac:dyDescent="0.25">
      <c r="AP34" t="str">
        <v>Remarks -</v>
      </c>
    </row>
    <row r="35" spans="42:42" ht="15" customHeight="1" x14ac:dyDescent="0.25">
      <c r="AP35" t="str">
        <v>1.2.2 - Concrete Pipes: 375Ø RCRRJ Class 4
300Ø RCRRJ Class 4
225Ø RCRRJ Class 4</v>
      </c>
    </row>
    <row r="36" spans="42:42" ht="15" customHeight="1" x14ac:dyDescent="0.25">
      <c r="AP36" t="str">
        <v>Frequency - Each Pipe</v>
      </c>
    </row>
    <row r="37" spans="42:42" ht="15" customHeight="1" x14ac:dyDescent="0.25">
      <c r="AP37" t="str">
        <v>Spec/standard - CIV Spec - S9.3.1
DP001-MMD-DRW-SW-D- Z-3100 to 3110</v>
      </c>
    </row>
    <row r="38" spans="42:42" ht="15" customHeight="1" x14ac:dyDescent="0.25">
      <c r="AP38" t="str">
        <v>Acceptance Criteria - Dockets/ Visual Checks</v>
      </c>
    </row>
    <row r="39" spans="42:42" ht="15" customHeight="1" x14ac:dyDescent="0.25">
      <c r="AP39" t="str">
        <v>Measuring Devices - N/A</v>
      </c>
    </row>
    <row r="40" spans="42:42" ht="15" customHeight="1" x14ac:dyDescent="0.25">
      <c r="AP40" t="str">
        <v>Reporting Format - Dockets / Technical Data Sheets</v>
      </c>
    </row>
    <row r="41" spans="42:42" ht="15" customHeight="1" x14ac:dyDescent="0.25">
      <c r="AP41" t="str">
        <v>HCL - R</v>
      </c>
    </row>
    <row r="42" spans="42:42" ht="15" customHeight="1" x14ac:dyDescent="0.25">
      <c r="AP42" t="str">
        <v>SC - SUB</v>
      </c>
    </row>
    <row r="43" spans="42:42" ht="15" customHeight="1" x14ac:dyDescent="0.25">
      <c r="AP43" t="str">
        <v>Consult - R</v>
      </c>
    </row>
    <row r="44" spans="42:42" ht="15" customHeight="1" x14ac:dyDescent="0.25">
      <c r="AP44" t="str">
        <v>Hold Points Sign off - Hold Point</v>
      </c>
    </row>
    <row r="45" spans="42:42" ht="15" customHeight="1" x14ac:dyDescent="0.25">
      <c r="AP45" t="str">
        <v>Remarks -</v>
      </c>
    </row>
    <row r="46" spans="42:42" ht="15" customHeight="1" x14ac:dyDescent="0.25">
      <c r="AP46" t="str">
        <v>1.2.3 - PE Pipes
280Ø ODPE 100 PN16</v>
      </c>
    </row>
    <row r="47" spans="42:42" ht="15" customHeight="1" x14ac:dyDescent="0.25">
      <c r="AP47" t="str">
        <v>Frequency - Each Pipe</v>
      </c>
    </row>
    <row r="48" spans="42:42" ht="15" customHeight="1" x14ac:dyDescent="0.25">
      <c r="AP48" t="str">
        <v>Spec/standard - CIV Spec - 10.3.2
DP001-MMD-DRW-SW-B- Z-3051 to 3052</v>
      </c>
    </row>
    <row r="49" spans="42:42" ht="15" customHeight="1" x14ac:dyDescent="0.25">
      <c r="AP49" t="str">
        <v>Acceptance Criteria - Dockets/ Visual Checks</v>
      </c>
    </row>
    <row r="50" spans="42:42" ht="15" customHeight="1" x14ac:dyDescent="0.25">
      <c r="AP50" t="str">
        <v>Measuring Devices - N/A</v>
      </c>
    </row>
    <row r="51" spans="42:42" ht="15" customHeight="1" x14ac:dyDescent="0.25">
      <c r="AP51" t="str">
        <v>Reporting Format - Dockets / Technical Data Sheets</v>
      </c>
    </row>
    <row r="52" spans="42:42" ht="15" customHeight="1" x14ac:dyDescent="0.25">
      <c r="AP52" t="str">
        <v>HCL - R</v>
      </c>
    </row>
    <row r="53" spans="42:42" ht="15" customHeight="1" x14ac:dyDescent="0.25">
      <c r="AP53" t="str">
        <v>SC - SUB</v>
      </c>
    </row>
    <row r="54" spans="42:42" ht="15" customHeight="1" x14ac:dyDescent="0.25">
      <c r="AP54" t="str">
        <v>Consult - R</v>
      </c>
    </row>
    <row r="55" spans="42:42" ht="15" customHeight="1" x14ac:dyDescent="0.25">
      <c r="AP55" t="str">
        <v>Hold Points Sign off - Hold Point</v>
      </c>
    </row>
    <row r="56" spans="42:42" ht="15" customHeight="1" x14ac:dyDescent="0.25">
      <c r="AP56" t="str">
        <v>Remarks - Pipe colour tbc</v>
      </c>
    </row>
    <row r="57" spans="42:42" ht="15" customHeight="1" x14ac:dyDescent="0.25">
      <c r="AP57" t="str">
        <v>1.2.4 - Access covers and frames Landside: 240 kN Class D Airside: 900 kN Class G</v>
      </c>
    </row>
    <row r="58" spans="42:42" ht="15" customHeight="1" x14ac:dyDescent="0.25">
      <c r="AP58" t="str">
        <v>Frequency - Each unit</v>
      </c>
    </row>
    <row r="59" spans="42:42" ht="15" customHeight="1" x14ac:dyDescent="0.25">
      <c r="AP59" t="str">
        <v>Spec/standard - CIV Spec - S9.3.8</v>
      </c>
    </row>
    <row r="60" spans="42:42" ht="15" customHeight="1" x14ac:dyDescent="0.25">
      <c r="AP60" t="str">
        <v>Acceptance Criteria - Shop drawings, Dockets/ Visual Checks</v>
      </c>
    </row>
    <row r="61" spans="42:42" ht="15" customHeight="1" x14ac:dyDescent="0.25">
      <c r="AP61" t="str">
        <v>Measuring Devices - N/A</v>
      </c>
    </row>
    <row r="62" spans="42:42" ht="15" customHeight="1" x14ac:dyDescent="0.25">
      <c r="AP62" t="str">
        <v>Reporting Format - Dockets / Technical Data Sheets</v>
      </c>
    </row>
    <row r="63" spans="42:42" ht="15" customHeight="1" x14ac:dyDescent="0.25">
      <c r="AP63" t="str">
        <v>HCL - R</v>
      </c>
    </row>
    <row r="64" spans="42:42" ht="15" customHeight="1" x14ac:dyDescent="0.25">
      <c r="AP64" t="str">
        <v>SC - SUB</v>
      </c>
    </row>
    <row r="65" spans="42:42" ht="15" customHeight="1" x14ac:dyDescent="0.25">
      <c r="AP65" t="str">
        <v>Consult - R</v>
      </c>
    </row>
    <row r="66" spans="42:42" ht="15" customHeight="1" x14ac:dyDescent="0.25">
      <c r="AP66" t="str">
        <v>Hold Points Sign off - Hold Point</v>
      </c>
    </row>
    <row r="67" spans="42:42" ht="15" customHeight="1" x14ac:dyDescent="0.25">
      <c r="AP67" t="str">
        <v>Remarks -</v>
      </c>
    </row>
    <row r="68" spans="42:42" ht="15" customHeight="1" x14ac:dyDescent="0.25">
      <c r="AP68" t="str">
        <v>1.3.1 - Insitu Concrete Mix Design</v>
      </c>
    </row>
    <row r="69" spans="42:42" ht="15" customHeight="1" x14ac:dyDescent="0.25">
      <c r="AP69" t="str">
        <v>Frequency - Each structure</v>
      </c>
    </row>
    <row r="70" spans="42:42" ht="15" customHeight="1" x14ac:dyDescent="0.25">
      <c r="AP70" t="str">
        <v>Spec/standard - CIV Spec - S13.3.1.2</v>
      </c>
    </row>
    <row r="71" spans="42:42" ht="15" customHeight="1" x14ac:dyDescent="0.25">
      <c r="AP71" t="str">
        <v>Acceptance Criteria - Accept / Reject</v>
      </c>
    </row>
    <row r="72" spans="42:42" ht="15" customHeight="1" x14ac:dyDescent="0.25">
      <c r="AP72" t="str">
        <v>Measuring Devices - N/A</v>
      </c>
    </row>
    <row r="73" spans="42:42" ht="15" customHeight="1" x14ac:dyDescent="0.25">
      <c r="AP73" t="str">
        <v>Reporting Format - Design Mix</v>
      </c>
    </row>
    <row r="74" spans="42:42" ht="15" customHeight="1" x14ac:dyDescent="0.25">
      <c r="AP74" t="str">
        <v>HCL - R</v>
      </c>
    </row>
    <row r="75" spans="42:42" ht="15" customHeight="1" x14ac:dyDescent="0.25">
      <c r="AP75" t="str">
        <v>SC - SUB</v>
      </c>
    </row>
    <row r="76" spans="42:42" ht="15" customHeight="1" x14ac:dyDescent="0.25">
      <c r="AP76" t="str">
        <v>Consult - R</v>
      </c>
    </row>
    <row r="77" spans="42:42" ht="15" customHeight="1" x14ac:dyDescent="0.25">
      <c r="AP77" t="str">
        <v>Hold Points Sign off - Hold point</v>
      </c>
    </row>
    <row r="78" spans="42:42" ht="15" customHeight="1" x14ac:dyDescent="0.25">
      <c r="AP78" t="str">
        <v>Remarks -</v>
      </c>
    </row>
    <row r="79" spans="42:42" ht="15" customHeight="1" x14ac:dyDescent="0.25">
      <c r="AP79" t="str">
        <v>1.4.1 - In-situ Reinforcement</v>
      </c>
    </row>
    <row r="80" spans="42:42" ht="15" customHeight="1" x14ac:dyDescent="0.25">
      <c r="AP80" t="str">
        <v>Frequency - Each Structure</v>
      </c>
    </row>
    <row r="81" spans="3:42" ht="15" customHeight="1" x14ac:dyDescent="0.25">
      <c r="AP81" t="str">
        <v>Spec/standard - CIV Spec - S14.3.1</v>
      </c>
    </row>
    <row r="82" spans="3:42" ht="15" customHeight="1" x14ac:dyDescent="0.25">
      <c r="AP82" t="str">
        <v>Acceptance Criteria - Accept/Reject</v>
      </c>
    </row>
    <row r="83" spans="3:42" ht="15" customHeight="1" x14ac:dyDescent="0.25">
      <c r="AP83" t="str">
        <v>Measuring Devices - N/A</v>
      </c>
    </row>
    <row r="84" spans="3:42" ht="15" customHeight="1" x14ac:dyDescent="0.25">
      <c r="AP84" t="str">
        <v>Reporting Format - Dockets/ Technical Data Sheets</v>
      </c>
    </row>
    <row r="85" spans="3:42" ht="15" customHeight="1" x14ac:dyDescent="0.25">
      <c r="C85" s="1"/>
      <c r="AP85" t="str">
        <v>HCL - R</v>
      </c>
    </row>
    <row r="86" spans="3:42" ht="15" customHeight="1" x14ac:dyDescent="0.25">
      <c r="C86" s="1"/>
      <c r="AP86" t="str">
        <v>SC - SUB</v>
      </c>
    </row>
    <row r="87" spans="3:42" ht="15" customHeight="1" x14ac:dyDescent="0.25">
      <c r="AP87" t="str">
        <v>Consult - R</v>
      </c>
    </row>
    <row r="88" spans="3:42" ht="15" customHeight="1" x14ac:dyDescent="0.25">
      <c r="C88" s="1"/>
      <c r="H88" s="1"/>
      <c r="AP88" t="str">
        <v>Hold Points Sign off -</v>
      </c>
    </row>
    <row r="89" spans="3:42" ht="15" customHeight="1" x14ac:dyDescent="0.25">
      <c r="C89" s="1"/>
      <c r="H89" s="1"/>
      <c r="AP89" t="str">
        <v>Remarks -</v>
      </c>
    </row>
    <row r="90" spans="3:42" ht="15" customHeight="1" x14ac:dyDescent="0.25">
      <c r="AP90" t="str">
        <v>1.5.1 - Pipe CHAR(AMP) Pit Waterproofing – Hydrotite CJ 0725 or Similar</v>
      </c>
    </row>
    <row r="91" spans="3:42" ht="15" customHeight="1" x14ac:dyDescent="0.25">
      <c r="AP91" t="str">
        <v>Frequency - Each Pipe and Structure</v>
      </c>
    </row>
    <row r="92" spans="3:42" ht="15" customHeight="1" x14ac:dyDescent="0.25">
      <c r="AP92" t="str">
        <v>Spec/standard - DP001-MMD-DRW-SW-F-Z- 3211 Rev 1</v>
      </c>
    </row>
    <row r="93" spans="3:42" ht="15" customHeight="1" x14ac:dyDescent="0.25">
      <c r="AP93" t="str">
        <v>Acceptance Criteria - Accept/Reject</v>
      </c>
    </row>
    <row r="94" spans="3:42" ht="15" customHeight="1" x14ac:dyDescent="0.25">
      <c r="AP94" t="str">
        <v>Measuring Devices - N/A</v>
      </c>
    </row>
    <row r="95" spans="3:42" ht="15" customHeight="1" x14ac:dyDescent="0.25">
      <c r="C95" s="1"/>
      <c r="AP95" t="str">
        <v>Reporting Format - Dockets/ Technical Data Sheets</v>
      </c>
    </row>
    <row r="96" spans="3:42" ht="15" customHeight="1" x14ac:dyDescent="0.25">
      <c r="H96" s="1"/>
      <c r="AP96" t="str">
        <v>HCL -</v>
      </c>
    </row>
    <row r="97" spans="8:42" ht="15" customHeight="1" x14ac:dyDescent="0.25">
      <c r="H97" s="1"/>
      <c r="K97" s="1"/>
      <c r="N97" s="1"/>
      <c r="AP97" t="str">
        <v>SC -</v>
      </c>
    </row>
    <row r="98" spans="8:42" ht="15" customHeight="1" x14ac:dyDescent="0.25">
      <c r="AA98" s="1"/>
      <c r="AP98" t="str">
        <v>Consult -</v>
      </c>
    </row>
    <row r="99" spans="8:42" ht="15" customHeight="1" x14ac:dyDescent="0.25">
      <c r="H99" s="1"/>
      <c r="AP99" t="str">
        <v>Hold Points Sign off -</v>
      </c>
    </row>
    <row r="100" spans="8:42" ht="15" customHeight="1" x14ac:dyDescent="0.25">
      <c r="H100" s="1"/>
      <c r="K100" s="1"/>
      <c r="R100" s="1"/>
      <c r="AP100" t="str">
        <v>Remarks -</v>
      </c>
    </row>
    <row r="101" spans="8:42" ht="15" customHeight="1" x14ac:dyDescent="0.25">
      <c r="H101" s="1"/>
      <c r="K101" s="1"/>
      <c r="AP101" t="str">
        <v>2.1.1 - Existing pipes / manholes to be removed or retained</v>
      </c>
    </row>
    <row r="102" spans="8:42" ht="15" customHeight="1" x14ac:dyDescent="0.25">
      <c r="H102" s="1"/>
      <c r="K102" s="1"/>
      <c r="AP102" t="str">
        <v>Frequency - Each pipe</v>
      </c>
    </row>
    <row r="103" spans="8:42" ht="15" customHeight="1" x14ac:dyDescent="0.25">
      <c r="H103" s="1"/>
      <c r="AP103" t="str">
        <v>Spec/standard - CIV Spec - S9.4.1</v>
      </c>
    </row>
    <row r="104" spans="8:42" ht="15" customHeight="1" x14ac:dyDescent="0.25">
      <c r="H104" s="1"/>
      <c r="K104" s="1"/>
      <c r="AP104" t="str">
        <v>Acceptance Criteria - Removed and disposed OR sealed and capped off</v>
      </c>
    </row>
    <row r="105" spans="8:42" ht="15" customHeight="1" x14ac:dyDescent="0.25">
      <c r="AP105" t="str">
        <v>Measuring Devices - N/A</v>
      </c>
    </row>
    <row r="106" spans="8:42" ht="15" customHeight="1" x14ac:dyDescent="0.25">
      <c r="AP106" t="str">
        <v>Reporting Format - Photos / Asbuilts</v>
      </c>
    </row>
    <row r="107" spans="8:42" ht="15" customHeight="1" x14ac:dyDescent="0.25">
      <c r="H107" s="1"/>
      <c r="AP107" t="str">
        <v>HCL - I</v>
      </c>
    </row>
    <row r="108" spans="8:42" ht="15" customHeight="1" x14ac:dyDescent="0.25">
      <c r="H108" s="1"/>
      <c r="AP108" t="str">
        <v>SC - SUB</v>
      </c>
    </row>
    <row r="109" spans="8:42" ht="15" customHeight="1" x14ac:dyDescent="0.25">
      <c r="H109" s="1"/>
      <c r="K109" s="1"/>
      <c r="AP109" t="str">
        <v>Consult - R</v>
      </c>
    </row>
    <row r="110" spans="8:42" ht="15" customHeight="1" x14ac:dyDescent="0.25">
      <c r="AP110" t="str">
        <v>Hold Points Sign off - RFI if any found that are not expected</v>
      </c>
    </row>
    <row r="111" spans="8:42" ht="15" customHeight="1" x14ac:dyDescent="0.25">
      <c r="H111" s="1"/>
      <c r="AP111" t="str">
        <v>Remarks - Survey on site/ asbuilts review capped off any found</v>
      </c>
    </row>
    <row r="112" spans="8:42" ht="15" customHeight="1" x14ac:dyDescent="0.25">
      <c r="K112" s="1"/>
      <c r="AP112" t="str">
        <v>2.1.2 - Survey Setout
Pipe alignments, Position, Manholes Position and Heights</v>
      </c>
    </row>
    <row r="113" spans="3:42" ht="15" customHeight="1" x14ac:dyDescent="0.25">
      <c r="AP113" t="str">
        <v>Frequency - Each Manhole</v>
      </c>
    </row>
    <row r="114" spans="3:42" ht="15" customHeight="1" x14ac:dyDescent="0.25">
      <c r="AP114" t="str">
        <v>Spec/standard - N/A</v>
      </c>
    </row>
    <row r="115" spans="3:42" ht="15" customHeight="1" x14ac:dyDescent="0.25">
      <c r="AP115" t="str">
        <v>Acceptance Criteria - Survey Setout records and Setout pegs</v>
      </c>
    </row>
    <row r="116" spans="3:42" ht="15" customHeight="1" x14ac:dyDescent="0.25">
      <c r="AP116" t="str">
        <v>Measuring Devices - GPS, Total Station</v>
      </c>
    </row>
    <row r="117" spans="3:42" ht="15" customHeight="1" x14ac:dyDescent="0.25">
      <c r="AP117" t="str">
        <v>Reporting Format - Setout CSV file, Photos/Visual</v>
      </c>
    </row>
    <row r="118" spans="3:42" ht="15" customHeight="1" x14ac:dyDescent="0.25">
      <c r="AP118" t="str">
        <v>HCL -</v>
      </c>
    </row>
    <row r="119" spans="3:42" ht="15" customHeight="1" x14ac:dyDescent="0.25">
      <c r="AP119" t="str">
        <v>SC -</v>
      </c>
    </row>
    <row r="120" spans="3:42" ht="15" customHeight="1" x14ac:dyDescent="0.25">
      <c r="AP120" t="str">
        <v>Consult -</v>
      </c>
    </row>
    <row r="121" spans="3:42" ht="15" customHeight="1" x14ac:dyDescent="0.25">
      <c r="AP121" t="str">
        <v>Hold Points Sign off -</v>
      </c>
    </row>
    <row r="122" spans="3:42" ht="15" customHeight="1" x14ac:dyDescent="0.25">
      <c r="AP122" t="str">
        <v>Remarks -</v>
      </c>
    </row>
    <row r="123" spans="3:42" ht="15" customHeight="1" x14ac:dyDescent="0.25">
      <c r="C123" s="1"/>
      <c r="D123" s="1"/>
      <c r="AP123" t="str">
        <v>2.2.1 - Excavation Extents</v>
      </c>
    </row>
    <row r="124" spans="3:42" ht="15" customHeight="1" x14ac:dyDescent="0.25">
      <c r="C124" s="1"/>
      <c r="D124" s="1"/>
      <c r="AP124" t="str">
        <v>Frequency - Each element installed</v>
      </c>
    </row>
    <row r="125" spans="3:42" ht="15" customHeight="1" x14ac:dyDescent="0.25">
      <c r="AP125" t="str">
        <v>Spec/standard - CIV Spec - S9.4.2 CIV Spec - S4.5.9
(earthworks section)</v>
      </c>
    </row>
    <row r="126" spans="3:42" ht="15" customHeight="1" x14ac:dyDescent="0.25">
      <c r="C126" s="1"/>
      <c r="D126" s="1"/>
      <c r="H126" s="1"/>
      <c r="AP126" t="str">
        <v>Acceptance Criteria - -20mm to +0mm o</v>
      </c>
    </row>
    <row r="127" spans="3:42" ht="15" customHeight="1" x14ac:dyDescent="0.25">
      <c r="C127" s="1"/>
      <c r="D127" s="1"/>
      <c r="H127" s="1"/>
      <c r="AP127" t="str">
        <v>Measuring Devices - Rotating level and GPS</v>
      </c>
    </row>
    <row r="128" spans="3:42" ht="15" customHeight="1" x14ac:dyDescent="0.25">
      <c r="AP128" t="str">
        <v>Reporting Format - N/A</v>
      </c>
    </row>
    <row r="129" spans="3:42" ht="15" customHeight="1" x14ac:dyDescent="0.25">
      <c r="AP129" t="str">
        <v>HCL - M</v>
      </c>
    </row>
    <row r="130" spans="3:42" ht="15" customHeight="1" x14ac:dyDescent="0.25">
      <c r="AP130" t="str">
        <v>SC -</v>
      </c>
    </row>
    <row r="131" spans="3:42" ht="15" customHeight="1" x14ac:dyDescent="0.25">
      <c r="AP131" t="str">
        <v>Consult -</v>
      </c>
    </row>
    <row r="132" spans="3:42" ht="15" customHeight="1" x14ac:dyDescent="0.25">
      <c r="AP132" t="str">
        <v>Hold Points Sign off -</v>
      </c>
    </row>
    <row r="133" spans="3:42" ht="15" customHeight="1" x14ac:dyDescent="0.25">
      <c r="C133" s="1"/>
      <c r="D133" s="1"/>
      <c r="AP133" t="str">
        <v>Remarks - Watercare Civil Construction Standard C2 referenced</v>
      </c>
    </row>
    <row r="134" spans="3:42" ht="15" customHeight="1" x14ac:dyDescent="0.25">
      <c r="H134" s="1"/>
      <c r="AP134" t="str">
        <v>2.2.2 - Drainage manholes/ pits subgrade testing</v>
      </c>
    </row>
    <row r="135" spans="3:42" ht="15" customHeight="1" x14ac:dyDescent="0.25">
      <c r="H135" s="1"/>
      <c r="K135" s="1"/>
      <c r="N135" s="1"/>
      <c r="AP135" t="str">
        <v>Frequency - Drainage manholes and pits: 2 tests at the base of excavation</v>
      </c>
    </row>
    <row r="136" spans="3:42" ht="15" customHeight="1" x14ac:dyDescent="0.25">
      <c r="AA136" s="1"/>
      <c r="AP136" t="str">
        <v>Spec/standard - CIV Spec - S4.6.2.2
(earthworks section)</v>
      </c>
    </row>
    <row r="137" spans="3:42" ht="15" customHeight="1" x14ac:dyDescent="0.25">
      <c r="H137" s="1"/>
      <c r="AP137" t="str">
        <v>Acceptance Criteria - Bearing Capacity 100kpa
Shear Vane tests at 0.5m below the base and 1.0m below the base or Scala Penetrometer tests to 1.0m below the base</v>
      </c>
    </row>
    <row r="138" spans="3:42" ht="15" customHeight="1" x14ac:dyDescent="0.25">
      <c r="H138" s="1"/>
      <c r="K138" s="1"/>
      <c r="R138" s="1"/>
      <c r="AP138" t="str">
        <v>Measuring Devices - Shear Vane Test or
Scala Test</v>
      </c>
    </row>
    <row r="139" spans="3:42" ht="15" customHeight="1" x14ac:dyDescent="0.25">
      <c r="H139" s="1"/>
      <c r="K139" s="1"/>
      <c r="AP139" t="str">
        <v>Reporting Format - Photos, Excel CHAR(AMP) pdf</v>
      </c>
    </row>
    <row r="140" spans="3:42" ht="15" customHeight="1" x14ac:dyDescent="0.25">
      <c r="C140" s="1"/>
      <c r="D140" s="1"/>
      <c r="H140" s="1"/>
      <c r="AP140" t="str">
        <v>HCL - M</v>
      </c>
    </row>
    <row r="141" spans="3:42" ht="15" customHeight="1" x14ac:dyDescent="0.25">
      <c r="H141" s="1"/>
      <c r="K141" s="1"/>
      <c r="AP141" t="str">
        <v>SC - SUB</v>
      </c>
    </row>
    <row r="142" spans="3:42" ht="15" customHeight="1" x14ac:dyDescent="0.25">
      <c r="H142" s="1"/>
      <c r="AP142" t="str">
        <v>Consult - W</v>
      </c>
    </row>
    <row r="143" spans="3:42" ht="15" customHeight="1" x14ac:dyDescent="0.25">
      <c r="H143" s="1"/>
      <c r="K143" s="1"/>
      <c r="AP143" t="str">
        <v>Hold Points Sign off -</v>
      </c>
    </row>
    <row r="144" spans="3:42" ht="15" customHeight="1" x14ac:dyDescent="0.25">
      <c r="AP144" t="str">
        <v>Remarks - If ground failing, Undercut 400mm and fill with 5Mpa flowable fill</v>
      </c>
    </row>
    <row r="145" spans="8:42" ht="15" customHeight="1" x14ac:dyDescent="0.25">
      <c r="AP145" t="str">
        <v>2.2.3 - Pipe Trench subgrade testing</v>
      </c>
    </row>
    <row r="146" spans="8:42" ht="15" customHeight="1" x14ac:dyDescent="0.25">
      <c r="H146" s="1"/>
      <c r="AP146" t="str">
        <v>Frequency - Each trench at every 5m</v>
      </c>
    </row>
    <row r="147" spans="8:42" ht="15" customHeight="1" x14ac:dyDescent="0.25">
      <c r="H147" s="1"/>
      <c r="AP147" t="str">
        <v>Spec/standard - CIV Spec – S9.5.2.1</v>
      </c>
    </row>
    <row r="148" spans="8:42" ht="15" customHeight="1" x14ac:dyDescent="0.25">
      <c r="H148" s="1"/>
      <c r="K148" s="1"/>
      <c r="AP148" t="str">
        <v>Acceptance Criteria - Minimum CBR 3%</v>
      </c>
    </row>
    <row r="149" spans="8:42" ht="15" customHeight="1" x14ac:dyDescent="0.25">
      <c r="AP149" t="str">
        <v>Measuring Devices - Scala Test</v>
      </c>
    </row>
    <row r="150" spans="8:42" ht="15" customHeight="1" x14ac:dyDescent="0.25">
      <c r="H150" s="1"/>
      <c r="AP150" t="str">
        <v>Reporting Format - Excel CHAR(AMP) pdf</v>
      </c>
    </row>
    <row r="151" spans="8:42" ht="15" customHeight="1" x14ac:dyDescent="0.25">
      <c r="K151" s="1"/>
      <c r="AP151" t="str">
        <v>HCL - M</v>
      </c>
    </row>
    <row r="152" spans="8:42" ht="15" customHeight="1" x14ac:dyDescent="0.25">
      <c r="AP152" t="str">
        <v>SC - SUB</v>
      </c>
    </row>
    <row r="153" spans="8:42" ht="15" customHeight="1" x14ac:dyDescent="0.25">
      <c r="AP153" t="str">
        <v>Consult - R</v>
      </c>
    </row>
    <row r="154" spans="8:42" ht="15" customHeight="1" x14ac:dyDescent="0.25">
      <c r="AP154" t="str">
        <v>Hold Points Sign off - Witness point</v>
      </c>
    </row>
    <row r="155" spans="8:42" ht="15" customHeight="1" x14ac:dyDescent="0.25">
      <c r="AP155" t="str">
        <v>Remarks - If failing Undercutting required. Engineer to confirm the Undercut
details</v>
      </c>
    </row>
    <row r="156" spans="8:42" ht="15" customHeight="1" x14ac:dyDescent="0.25">
      <c r="AP156" t="str">
        <v>2.2.4 - Bedding, surround</v>
      </c>
    </row>
    <row r="157" spans="8:42" ht="15" customHeight="1" x14ac:dyDescent="0.25">
      <c r="AP157" t="str">
        <v>Frequency - Per installation</v>
      </c>
    </row>
    <row r="158" spans="8:42" ht="15" customHeight="1" x14ac:dyDescent="0.25">
      <c r="AP158" t="str">
        <v>Spec/standard - As per drwgs min/ max fill CIV Spec - S9.4.3
DP001-MMD-DRW-SW-F-Z- 3270 Rev 2
DP001-MMD-DRW-SW-F-Z- 5031 Rev 1</v>
      </c>
    </row>
    <row r="159" spans="8:42" ht="15" customHeight="1" x14ac:dyDescent="0.25">
      <c r="AP159" t="str">
        <v>Acceptance Criteria - 0mm / +3mm</v>
      </c>
    </row>
    <row r="160" spans="8:42" ht="15" customHeight="1" x14ac:dyDescent="0.25">
      <c r="AP160" t="str">
        <v>Measuring Devices - Rotating level / tape / staff</v>
      </c>
    </row>
    <row r="161" spans="42:42" ht="15" customHeight="1" x14ac:dyDescent="0.25">
      <c r="AP161" t="str">
        <v>Reporting Format - Photos, QVC</v>
      </c>
    </row>
    <row r="162" spans="42:42" ht="15" customHeight="1" x14ac:dyDescent="0.25">
      <c r="AP162" t="str">
        <v>HCL - M</v>
      </c>
    </row>
    <row r="163" spans="42:42" ht="15" customHeight="1" x14ac:dyDescent="0.25">
      <c r="AP163" t="str">
        <v>SC - *</v>
      </c>
    </row>
    <row r="164" spans="42:42" ht="15" customHeight="1" x14ac:dyDescent="0.25">
      <c r="AP164" t="str">
        <v>Consult -</v>
      </c>
    </row>
    <row r="165" spans="42:42" ht="15" customHeight="1" x14ac:dyDescent="0.25">
      <c r="AP165" t="str">
        <v>Hold Points Sign off -</v>
      </c>
    </row>
    <row r="166" spans="42:42" ht="15" customHeight="1" x14ac:dyDescent="0.25">
      <c r="AP166" t="str">
        <v>Remarks - PAP7 for PE CHAR(AMP) PVC GAP 20 For Concrete Pipes</v>
      </c>
    </row>
    <row r="167" spans="42:42" ht="15" customHeight="1" x14ac:dyDescent="0.25">
      <c r="AP167" t="str">
        <v>2.2.5 - Pipe installation, Connection and jointing</v>
      </c>
    </row>
    <row r="168" spans="42:42" ht="15" customHeight="1" x14ac:dyDescent="0.25">
      <c r="AP168" t="str">
        <v>Frequency - Each pipe</v>
      </c>
    </row>
    <row r="169" spans="42:42" ht="15" customHeight="1" x14ac:dyDescent="0.25">
      <c r="AP169" t="str">
        <v>Spec/standard - CIV Spec - S9.4.4 CIV Spec - S9.4.9
Watercare General Construction Standards Section 9-C3
DP001-MMD-DRW-SW-F-Z- 3270 Rev 2
DP001-MMD-DRW-SW-F-Z- 5031 Rev 1</v>
      </c>
    </row>
    <row r="170" spans="42:42" ht="15" customHeight="1" x14ac:dyDescent="0.25">
      <c r="AP170" t="str">
        <v>Acceptance Criteria - Position tolerance +/- 10mm
Level Tolerance
+/-5mm
Pipe grade as per design</v>
      </c>
    </row>
    <row r="171" spans="42:42" ht="15" customHeight="1" x14ac:dyDescent="0.25">
      <c r="AP171" t="str">
        <v>Measuring Devices - Observation</v>
      </c>
    </row>
    <row r="172" spans="42:42" ht="15" customHeight="1" x14ac:dyDescent="0.25">
      <c r="AP172" t="str">
        <v>Reporting Format - QVC,
Long section Check sheets, As-Builts</v>
      </c>
    </row>
    <row r="173" spans="42:42" ht="15" customHeight="1" x14ac:dyDescent="0.25">
      <c r="AP173" t="str">
        <v>HCL - I</v>
      </c>
    </row>
    <row r="174" spans="42:42" ht="15" customHeight="1" x14ac:dyDescent="0.25">
      <c r="AP174" t="str">
        <v>SC -</v>
      </c>
    </row>
    <row r="175" spans="42:42" ht="15" customHeight="1" x14ac:dyDescent="0.25">
      <c r="AP175" t="str">
        <v>Consult -</v>
      </c>
    </row>
    <row r="176" spans="42:42" ht="15" customHeight="1" x14ac:dyDescent="0.25">
      <c r="AP176" t="str">
        <v>Hold Points Sign off - Witness Point</v>
      </c>
    </row>
    <row r="177" spans="42:42" ht="15" customHeight="1" x14ac:dyDescent="0.25">
      <c r="AP177" t="str">
        <v>Remarks - Caps to be used if lines not complete, Chases dug out for belled socket joints Rubber seals</v>
      </c>
    </row>
    <row r="178" spans="42:42" ht="15" customHeight="1" x14ac:dyDescent="0.25">
      <c r="AP178" t="str">
        <v>2.2.6 - Backfilling</v>
      </c>
    </row>
    <row r="179" spans="42:42" ht="15" customHeight="1" x14ac:dyDescent="0.25">
      <c r="AP179" t="str">
        <v>Frequency - Each Pipe</v>
      </c>
    </row>
    <row r="180" spans="42:42" ht="15" customHeight="1" x14ac:dyDescent="0.25">
      <c r="AP180" t="str">
        <v>Spec/standard - CIV Spec - S4.4.4
Table 4.3 (Earthworks Section)
DP001-MMD-DRW-SW-F-Z- 3270
DP001-MMD-DRW-SW-F-Z-
5031 Rev 1</v>
      </c>
    </row>
    <row r="181" spans="42:42" ht="15" customHeight="1" x14ac:dyDescent="0.25">
      <c r="AP181" t="str">
        <v>Acceptance Criteria - CIV &gt; 25
Clegg Test corelated to an NDM</v>
      </c>
    </row>
    <row r="182" spans="42:42" ht="15" customHeight="1" x14ac:dyDescent="0.25">
      <c r="AP182" t="str">
        <v>Measuring Devices - Clegg Hammer</v>
      </c>
    </row>
    <row r="183" spans="42:42" ht="15" customHeight="1" x14ac:dyDescent="0.25">
      <c r="AP183" t="str">
        <v>Reporting Format - Photos, QVC, Clegg Sheets</v>
      </c>
    </row>
    <row r="184" spans="42:42" ht="15" customHeight="1" x14ac:dyDescent="0.25">
      <c r="AP184" t="str">
        <v>HCL - M</v>
      </c>
    </row>
    <row r="185" spans="42:42" ht="15" customHeight="1" x14ac:dyDescent="0.25">
      <c r="AP185" t="str">
        <v>SC - SUB</v>
      </c>
    </row>
    <row r="186" spans="42:42" ht="15" customHeight="1" x14ac:dyDescent="0.25">
      <c r="AP186" t="str">
        <v>Consult -</v>
      </c>
    </row>
    <row r="187" spans="42:42" ht="15" customHeight="1" x14ac:dyDescent="0.25">
      <c r="AP187" t="str">
        <v>Hold Points Sign off - Witness Point</v>
      </c>
    </row>
    <row r="188" spans="42:42" ht="15" customHeight="1" x14ac:dyDescent="0.25">
      <c r="AP188" t="str">
        <v>Remarks - Engineer to inspect before backfilling</v>
      </c>
    </row>
    <row r="189" spans="42:42" ht="15" customHeight="1" x14ac:dyDescent="0.25">
      <c r="AP189" t="str">
        <v>2.3.1 - Pre- Cast Manholes</v>
      </c>
    </row>
    <row r="190" spans="42:42" ht="15" customHeight="1" x14ac:dyDescent="0.25">
      <c r="AP190" t="str">
        <v>Frequency - Each Unit</v>
      </c>
    </row>
    <row r="191" spans="42:42" ht="15" customHeight="1" x14ac:dyDescent="0.25">
      <c r="AP191" t="str">
        <v>Spec/standard - CIV Spec - S9.4.6
Watercare General Civil Construction Standard 9C.4</v>
      </c>
    </row>
    <row r="192" spans="42:42" ht="15" customHeight="1" x14ac:dyDescent="0.25">
      <c r="AP192" t="str">
        <v>Acceptance Criteria - Position tolerances
+/- 10mm
Level Tolerance -0mm to + 3mm.
Manufacturers installation guidelines</v>
      </c>
    </row>
    <row r="193" spans="42:42" ht="15" customHeight="1" x14ac:dyDescent="0.25">
      <c r="AP193" t="str">
        <v>Measuring Devices - As-Builts</v>
      </c>
    </row>
    <row r="194" spans="42:42" ht="15" customHeight="1" x14ac:dyDescent="0.25">
      <c r="AP194" t="str">
        <v>Reporting Format - Photos</v>
      </c>
    </row>
    <row r="195" spans="42:42" ht="15" customHeight="1" x14ac:dyDescent="0.25">
      <c r="AP195" t="str">
        <v>HCL -</v>
      </c>
    </row>
    <row r="196" spans="42:42" ht="15" customHeight="1" x14ac:dyDescent="0.25">
      <c r="AP196" t="str">
        <v>SC -</v>
      </c>
    </row>
    <row r="197" spans="42:42" ht="15" customHeight="1" x14ac:dyDescent="0.25">
      <c r="AP197" t="str">
        <v>Consult -</v>
      </c>
    </row>
    <row r="198" spans="42:42" ht="15" customHeight="1" x14ac:dyDescent="0.25">
      <c r="AP198" t="str">
        <v>Hold Points Sign off -</v>
      </c>
    </row>
    <row r="199" spans="42:42" ht="15" customHeight="1" x14ac:dyDescent="0.25">
      <c r="AP199" t="str">
        <v>Remarks -</v>
      </c>
    </row>
    <row r="200" spans="42:42" ht="15" customHeight="1" x14ac:dyDescent="0.25">
      <c r="AP200" t="str">
        <v>2.3.2 - Mass Concrete Stormwater Manholes (Thickening)</v>
      </c>
    </row>
    <row r="201" spans="42:42" ht="15" customHeight="1" x14ac:dyDescent="0.25">
      <c r="AP201" t="str">
        <v>Frequency - Each Unit</v>
      </c>
    </row>
    <row r="202" spans="42:42" ht="15" customHeight="1" x14ac:dyDescent="0.25">
      <c r="AP202" t="str">
        <v>Spec/standard - CIV Spec - S13.4.3.2
DP001-MMD-DRW-SW-F-Z- 3211</v>
      </c>
    </row>
    <row r="203" spans="42:42" ht="15" customHeight="1" x14ac:dyDescent="0.25">
      <c r="AP203" t="str">
        <v>Acceptance Criteria - 20MPa concrete</v>
      </c>
    </row>
    <row r="204" spans="42:42" ht="15" customHeight="1" x14ac:dyDescent="0.25">
      <c r="AP204" t="str">
        <v>Measuring Devices - As-Builts</v>
      </c>
    </row>
    <row r="205" spans="42:42" ht="15" customHeight="1" x14ac:dyDescent="0.25">
      <c r="AP205" t="str">
        <v>Reporting Format - Photos</v>
      </c>
    </row>
    <row r="206" spans="42:42" ht="15" customHeight="1" x14ac:dyDescent="0.25">
      <c r="AP206" t="str">
        <v>HCL -</v>
      </c>
    </row>
    <row r="207" spans="42:42" ht="15" customHeight="1" x14ac:dyDescent="0.25">
      <c r="AP207" t="str">
        <v>SC -</v>
      </c>
    </row>
    <row r="208" spans="42:42" ht="15" customHeight="1" x14ac:dyDescent="0.25">
      <c r="AP208" t="str">
        <v>Consult -</v>
      </c>
    </row>
    <row r="209" spans="42:42" ht="15" customHeight="1" x14ac:dyDescent="0.25">
      <c r="AP209" t="str">
        <v>Hold Points Sign off -</v>
      </c>
    </row>
    <row r="210" spans="42:42" ht="15" customHeight="1" x14ac:dyDescent="0.25">
      <c r="AP210" t="str">
        <v>Remarks - Refer to Table 2 for dimensions in DP001- MMD-DRW-SW-F-Z- 321 Rev 3</v>
      </c>
    </row>
    <row r="211" spans="42:42" ht="15" customHeight="1" x14ac:dyDescent="0.25">
      <c r="AP211" t="str">
        <v>2.3.3 - Insitu Manholes</v>
      </c>
    </row>
    <row r="212" spans="42:42" ht="15" customHeight="1" x14ac:dyDescent="0.25">
      <c r="AP212" t="str">
        <v>Frequency - Each Unit</v>
      </c>
    </row>
    <row r="213" spans="42:42" ht="15" customHeight="1" x14ac:dyDescent="0.25">
      <c r="AP213" t="str">
        <v>Spec/standard - CIV Spec - S13.3.1.2
Watercare Standard Section C4. Concrete</v>
      </c>
    </row>
    <row r="214" spans="42:42" ht="15" customHeight="1" x14ac:dyDescent="0.25">
      <c r="AP214" t="str">
        <v>Acceptance Criteria - Position tolerances
+/- 10mm
Level Tolerance -0mm to + 3mm</v>
      </c>
    </row>
    <row r="215" spans="42:42" ht="15" customHeight="1" x14ac:dyDescent="0.25">
      <c r="AP215" t="str">
        <v>Measuring Devices - As-Builts</v>
      </c>
    </row>
    <row r="216" spans="42:42" ht="15" customHeight="1" x14ac:dyDescent="0.25">
      <c r="AP216" t="str">
        <v>Reporting Format - Photos, QA check sheets</v>
      </c>
    </row>
    <row r="217" spans="42:42" ht="15" customHeight="1" x14ac:dyDescent="0.25">
      <c r="AP217" t="str">
        <v>HCL -</v>
      </c>
    </row>
    <row r="218" spans="42:42" ht="15" customHeight="1" x14ac:dyDescent="0.25">
      <c r="AP218" t="str">
        <v>SC -</v>
      </c>
    </row>
    <row r="219" spans="42:42" ht="15" customHeight="1" x14ac:dyDescent="0.25">
      <c r="AP219" t="str">
        <v>Consult -</v>
      </c>
    </row>
    <row r="220" spans="42:42" ht="15" customHeight="1" x14ac:dyDescent="0.25">
      <c r="AP220" t="str">
        <v>Hold Points Sign off -</v>
      </c>
    </row>
    <row r="221" spans="42:42" ht="15" customHeight="1" x14ac:dyDescent="0.25">
      <c r="AP221" t="str">
        <v>Remarks -</v>
      </c>
    </row>
    <row r="222" spans="42:42" ht="15" customHeight="1" x14ac:dyDescent="0.25">
      <c r="AP222" t="str">
        <v>2.3.4 - Trench Excavation</v>
      </c>
    </row>
    <row r="223" spans="42:42" ht="15" customHeight="1" x14ac:dyDescent="0.25">
      <c r="AP223" t="str">
        <v>Frequency - Each Unit</v>
      </c>
    </row>
    <row r="224" spans="42:42" ht="15" customHeight="1" x14ac:dyDescent="0.25">
      <c r="AP224" t="str">
        <v>Spec/standard - CIV Spec - S13.4.1</v>
      </c>
    </row>
    <row r="225" spans="42:42" ht="15" customHeight="1" x14ac:dyDescent="0.25">
      <c r="AP225" t="str">
        <v>Acceptance Criteria - Scala test Min 3% CBR or Min Bearing capacity 100kPa</v>
      </c>
    </row>
    <row r="226" spans="42:42" ht="15" customHeight="1" x14ac:dyDescent="0.25">
      <c r="AP226" t="str">
        <v>Measuring Devices - Shear Vane/Scala test</v>
      </c>
    </row>
    <row r="227" spans="42:42" ht="15" customHeight="1" x14ac:dyDescent="0.25">
      <c r="AP227" t="str">
        <v>Reporting Format - Photos, test Results PDF</v>
      </c>
    </row>
    <row r="228" spans="42:42" ht="15" customHeight="1" x14ac:dyDescent="0.25">
      <c r="AP228" t="str">
        <v>HCL - R</v>
      </c>
    </row>
    <row r="229" spans="42:42" ht="15" customHeight="1" x14ac:dyDescent="0.25">
      <c r="AP229" t="str">
        <v>SC - SUB</v>
      </c>
    </row>
    <row r="230" spans="42:42" ht="15" customHeight="1" x14ac:dyDescent="0.25">
      <c r="AP230" t="str">
        <v>Consult - R</v>
      </c>
    </row>
    <row r="231" spans="42:42" ht="15" customHeight="1" x14ac:dyDescent="0.25">
      <c r="AP231" t="str">
        <v>Hold Points Sign off - Witness point</v>
      </c>
    </row>
    <row r="232" spans="42:42" ht="15" customHeight="1" x14ac:dyDescent="0.25">
      <c r="AP232" t="str">
        <v>Remarks -</v>
      </c>
    </row>
    <row r="233" spans="42:42" ht="15" customHeight="1" x14ac:dyDescent="0.25">
      <c r="AP233" t="str">
        <v>2.3.5 - Formwork</v>
      </c>
    </row>
    <row r="234" spans="42:42" ht="15" customHeight="1" x14ac:dyDescent="0.25">
      <c r="AP234" t="str">
        <v>Frequency - Each unit</v>
      </c>
    </row>
    <row r="235" spans="42:42" ht="15" customHeight="1" x14ac:dyDescent="0.25">
      <c r="AP235" t="str">
        <v>Spec/standard - CIV Spec - S13.4.2</v>
      </c>
    </row>
    <row r="236" spans="42:42" ht="15" customHeight="1" x14ac:dyDescent="0.25">
      <c r="AP236" t="str">
        <v>Acceptance Criteria - Shop drawings,</v>
      </c>
    </row>
    <row r="237" spans="42:42" ht="15" customHeight="1" x14ac:dyDescent="0.25">
      <c r="AP237" t="str">
        <v>Measuring Devices - N/A</v>
      </c>
    </row>
    <row r="238" spans="42:42" ht="15" customHeight="1" x14ac:dyDescent="0.25">
      <c r="AP238" t="str">
        <v>Reporting Format - Photos, QC check Sheet, Engineer Inspection</v>
      </c>
    </row>
    <row r="239" spans="42:42" ht="15" customHeight="1" x14ac:dyDescent="0.25">
      <c r="AP239" t="str">
        <v>HCL - M</v>
      </c>
    </row>
    <row r="240" spans="42:42" ht="15" customHeight="1" x14ac:dyDescent="0.25">
      <c r="AP240" t="str">
        <v>SC - SUB</v>
      </c>
    </row>
    <row r="241" spans="42:42" ht="15" customHeight="1" x14ac:dyDescent="0.25">
      <c r="AP241" t="str">
        <v>Consult - I</v>
      </c>
    </row>
    <row r="242" spans="42:42" ht="15" customHeight="1" x14ac:dyDescent="0.25">
      <c r="AP242" t="str">
        <v>Hold Points Sign off - Witness point</v>
      </c>
    </row>
    <row r="243" spans="42:42" ht="15" customHeight="1" x14ac:dyDescent="0.25">
      <c r="AP243" t="str">
        <v>Remarks -</v>
      </c>
    </row>
    <row r="244" spans="42:42" ht="15" customHeight="1" x14ac:dyDescent="0.25">
      <c r="AP244" t="str">
        <v>2.3.6 - Reinforcing Steel</v>
      </c>
    </row>
    <row r="245" spans="42:42" ht="15" customHeight="1" x14ac:dyDescent="0.25">
      <c r="AP245" t="str">
        <v>Frequency - Each Unit</v>
      </c>
    </row>
    <row r="246" spans="42:42" ht="15" customHeight="1" x14ac:dyDescent="0.25">
      <c r="AP246" t="str">
        <v>Spec/standard - CIV Spec - S14.4.2 CIV Spec - S14.4.8 CIV Spec - S14.4.11 CIV Spec - S13.5.1
DP001-MMD-DRW-SW-F-Z- 3210</v>
      </c>
    </row>
    <row r="247" spans="42:42" ht="15" customHeight="1" x14ac:dyDescent="0.25">
      <c r="AP247" t="str">
        <v>Acceptance Criteria - Plans and Shop drawings</v>
      </c>
    </row>
    <row r="248" spans="42:42" ht="15" customHeight="1" x14ac:dyDescent="0.25">
      <c r="AP248" t="str">
        <v>Measuring Devices - N/A</v>
      </c>
    </row>
    <row r="249" spans="42:42" ht="15" customHeight="1" x14ac:dyDescent="0.25">
      <c r="AP249" t="str">
        <v>Reporting Format - Photos, QC check Sheet, Engineer Inspection</v>
      </c>
    </row>
    <row r="250" spans="42:42" ht="15" customHeight="1" x14ac:dyDescent="0.25">
      <c r="AP250" t="str">
        <v>HCL -</v>
      </c>
    </row>
    <row r="251" spans="42:42" ht="15" customHeight="1" x14ac:dyDescent="0.25">
      <c r="AP251" t="str">
        <v>SC -</v>
      </c>
    </row>
    <row r="252" spans="42:42" ht="15" customHeight="1" x14ac:dyDescent="0.25">
      <c r="AP252" t="str">
        <v>Consult -</v>
      </c>
    </row>
    <row r="253" spans="42:42" ht="15" customHeight="1" x14ac:dyDescent="0.25">
      <c r="AP253" t="str">
        <v>Hold Points Sign off - Hold Point</v>
      </c>
    </row>
    <row r="254" spans="42:42" ht="15" customHeight="1" x14ac:dyDescent="0.25">
      <c r="AP254" t="str">
        <v>Remarks - Engineer to inspect before concreting</v>
      </c>
    </row>
    <row r="255" spans="42:42" ht="15" customHeight="1" x14ac:dyDescent="0.25">
      <c r="AP255" t="str">
        <v>2.3.7 - Pipe Connection to Manholes</v>
      </c>
    </row>
    <row r="256" spans="42:42" ht="15" customHeight="1" x14ac:dyDescent="0.25">
      <c r="AP256" t="str">
        <v>Frequency - Each Unit</v>
      </c>
    </row>
    <row r="257" spans="42:42" ht="15" customHeight="1" x14ac:dyDescent="0.25">
      <c r="AP257" t="str">
        <v>Spec/standard - CIV Spec - S10.4.5
DP001-MMD-DRW-WW-F- Z-3203 Rev 2
DP001-MMD-DRW-SW-F-Z- 5034
Watercare Standards WW11</v>
      </c>
    </row>
    <row r="258" spans="42:42" ht="15" customHeight="1" x14ac:dyDescent="0.25">
      <c r="AP258" t="str">
        <v>Acceptance Criteria - Plans and Shop drawings</v>
      </c>
    </row>
    <row r="259" spans="42:42" ht="15" customHeight="1" x14ac:dyDescent="0.25">
      <c r="AP259" t="str">
        <v>Measuring Devices - N/A</v>
      </c>
    </row>
    <row r="260" spans="42:42" ht="15" customHeight="1" x14ac:dyDescent="0.25">
      <c r="AP260" t="str">
        <v>Reporting Format - Photos, QVC</v>
      </c>
    </row>
    <row r="261" spans="42:42" ht="15" customHeight="1" x14ac:dyDescent="0.25">
      <c r="AP261" t="str">
        <v>HCL -</v>
      </c>
    </row>
    <row r="262" spans="42:42" ht="15" customHeight="1" x14ac:dyDescent="0.25">
      <c r="AP262" t="str">
        <v>SC -</v>
      </c>
    </row>
    <row r="263" spans="42:42" ht="15" customHeight="1" x14ac:dyDescent="0.25">
      <c r="AP263" t="str">
        <v>Consult -</v>
      </c>
    </row>
    <row r="264" spans="42:42" ht="15" customHeight="1" x14ac:dyDescent="0.25">
      <c r="AP264" t="str">
        <v>Hold Points Sign off -</v>
      </c>
    </row>
    <row r="265" spans="42:42" ht="15" customHeight="1" x14ac:dyDescent="0.25">
      <c r="AP265" t="str">
        <v>Remarks - For HDPE pipe connection refer to WW11 drawing</v>
      </c>
    </row>
    <row r="266" spans="42:42" ht="15" customHeight="1" x14ac:dyDescent="0.25">
      <c r="AP266" t="str">
        <v>2.3.8 - Backfilling</v>
      </c>
    </row>
    <row r="267" spans="42:42" ht="15" customHeight="1" x14ac:dyDescent="0.25">
      <c r="AP267" t="str">
        <v>Frequency - Each Unit</v>
      </c>
    </row>
    <row r="268" spans="42:42" ht="15" customHeight="1" x14ac:dyDescent="0.25">
      <c r="AP268" t="str">
        <v>Spec/standard - CIV Spec - S13.4.4
Table 4.3 (Earthworks Section)</v>
      </c>
    </row>
    <row r="269" spans="42:42" ht="15" customHeight="1" x14ac:dyDescent="0.25">
      <c r="AP269" t="str">
        <v>Acceptance Criteria - CIV &gt; 25
Clegg Test corelated to an NDM</v>
      </c>
    </row>
    <row r="270" spans="42:42" ht="15" customHeight="1" x14ac:dyDescent="0.25">
      <c r="AP270" t="str">
        <v>Measuring Devices - Clegg Hammer</v>
      </c>
    </row>
    <row r="271" spans="42:42" ht="15" customHeight="1" x14ac:dyDescent="0.25">
      <c r="AP271" t="str">
        <v>Reporting Format - Photos, QVC, Clegg Sheets</v>
      </c>
    </row>
    <row r="272" spans="42:42" ht="15" customHeight="1" x14ac:dyDescent="0.25">
      <c r="AP272" t="str">
        <v>HCL - M</v>
      </c>
    </row>
    <row r="273" spans="42:42" ht="15" customHeight="1" x14ac:dyDescent="0.25">
      <c r="AP273" t="str">
        <v>SC - M</v>
      </c>
    </row>
    <row r="274" spans="42:42" ht="15" customHeight="1" x14ac:dyDescent="0.25">
      <c r="AP274" t="str">
        <v>Consult -</v>
      </c>
    </row>
    <row r="275" spans="42:42" ht="15" customHeight="1" x14ac:dyDescent="0.25">
      <c r="AP275" t="str">
        <v>Hold Points Sign off - Witness Point</v>
      </c>
    </row>
    <row r="276" spans="42:42" ht="15" customHeight="1" x14ac:dyDescent="0.25">
      <c r="AP276" t="str">
        <v>Remarks - Engineer to inspect before backfilling</v>
      </c>
    </row>
    <row r="277" spans="42:42" ht="15" customHeight="1" x14ac:dyDescent="0.25">
      <c r="AP277" t="str">
        <v>2.3.9 - Benching</v>
      </c>
    </row>
    <row r="278" spans="42:42" ht="15" customHeight="1" x14ac:dyDescent="0.25">
      <c r="AP278" t="str">
        <v>Frequency - Each Unit</v>
      </c>
    </row>
    <row r="279" spans="42:42" ht="15" customHeight="1" x14ac:dyDescent="0.25">
      <c r="AP279" t="str">
        <v>Spec/standard - DP001-MMD-DRW-F-Z- 3200</v>
      </c>
    </row>
    <row r="280" spans="42:42" ht="15" customHeight="1" x14ac:dyDescent="0.25">
      <c r="AP280" t="str">
        <v>Acceptance Criteria - Material Dockets</v>
      </c>
    </row>
    <row r="281" spans="42:42" ht="15" customHeight="1" x14ac:dyDescent="0.25">
      <c r="AP281" t="str">
        <v>Measuring Devices - N/A</v>
      </c>
    </row>
    <row r="282" spans="42:42" ht="15" customHeight="1" x14ac:dyDescent="0.25">
      <c r="AP282" t="str">
        <v>Reporting Format - Drainage QVC. Photos</v>
      </c>
    </row>
    <row r="283" spans="42:42" ht="15" customHeight="1" x14ac:dyDescent="0.25">
      <c r="AP283" t="str">
        <v>HCL -</v>
      </c>
    </row>
    <row r="284" spans="42:42" ht="15" customHeight="1" x14ac:dyDescent="0.25">
      <c r="AP284" t="str">
        <v>SC -</v>
      </c>
    </row>
    <row r="285" spans="42:42" ht="15" customHeight="1" x14ac:dyDescent="0.25">
      <c r="AP285" t="str">
        <v>Consult -</v>
      </c>
    </row>
    <row r="286" spans="42:42" ht="15" customHeight="1" x14ac:dyDescent="0.25">
      <c r="AP286" t="str">
        <v>Hold Points Sign off -</v>
      </c>
    </row>
    <row r="287" spans="42:42" ht="15" customHeight="1" x14ac:dyDescent="0.25">
      <c r="AP287" t="str">
        <v>Remarks - Benching Rendered to Min 1 in 12 grade</v>
      </c>
    </row>
    <row r="288" spans="42:42" ht="15" customHeight="1" x14ac:dyDescent="0.25">
      <c r="AP288" t="str">
        <v>2.3.10 - Manhole Throat, Lid</v>
      </c>
    </row>
    <row r="289" spans="42:42" ht="15" customHeight="1" x14ac:dyDescent="0.25">
      <c r="AP289" t="str">
        <v>Frequency - Each Unit</v>
      </c>
    </row>
    <row r="290" spans="42:42" ht="15" customHeight="1" x14ac:dyDescent="0.25">
      <c r="AP290" t="str">
        <v>Spec/standard - WaterCare Standard WW6 and WW 7
DP001-MMD-DRW-SW-F-Z- 3210
DP001-MMD-DRW-SW-F-Z- 3211</v>
      </c>
    </row>
    <row r="291" spans="42:42" ht="15" customHeight="1" x14ac:dyDescent="0.25">
      <c r="AP291" t="str">
        <v>Acceptance Criteria - Materials Dockets, Shop Drawings</v>
      </c>
    </row>
    <row r="292" spans="42:42" ht="15" customHeight="1" x14ac:dyDescent="0.25">
      <c r="AP292" t="str">
        <v>Measuring Devices - N/A</v>
      </c>
    </row>
    <row r="293" spans="42:42" ht="15" customHeight="1" x14ac:dyDescent="0.25">
      <c r="AP293" t="str">
        <v>Reporting Format - QVC, Photos</v>
      </c>
    </row>
    <row r="294" spans="42:42" ht="15" customHeight="1" x14ac:dyDescent="0.25">
      <c r="AP294" t="str">
        <v>HCL -</v>
      </c>
    </row>
    <row r="295" spans="42:42" ht="15" customHeight="1" x14ac:dyDescent="0.25">
      <c r="AP295" t="str">
        <v>SC -</v>
      </c>
    </row>
    <row r="296" spans="42:42" ht="15" customHeight="1" x14ac:dyDescent="0.25">
      <c r="AP296" t="str">
        <v>Consult -</v>
      </c>
    </row>
    <row r="297" spans="42:42" ht="15" customHeight="1" x14ac:dyDescent="0.25">
      <c r="AP297" t="str">
        <v>Hold Points Sign off -</v>
      </c>
    </row>
    <row r="298" spans="42:42" ht="15" customHeight="1" x14ac:dyDescent="0.25">
      <c r="AP298" t="str">
        <v>Remarks - Reference to Watercare General Construction drawings</v>
      </c>
    </row>
    <row r="299" spans="42:42" ht="15" customHeight="1" x14ac:dyDescent="0.25">
      <c r="AP299" t="str">
        <v>3.1.1 - As built Works</v>
      </c>
    </row>
    <row r="300" spans="42:42" ht="15" customHeight="1" x14ac:dyDescent="0.25">
      <c r="AP300" t="str">
        <v>Frequency - Each pipe</v>
      </c>
    </row>
    <row r="301" spans="42:42" ht="15" customHeight="1" x14ac:dyDescent="0.25">
      <c r="AP301" t="str">
        <v>Spec/standard - CIV Spec - S9.4.10</v>
      </c>
    </row>
    <row r="302" spans="42:42" ht="15" customHeight="1" x14ac:dyDescent="0.25">
      <c r="AP302" t="str">
        <v>Acceptance Criteria - Position tolerance +/- 10mm
Level Tolerance +/-
5m</v>
      </c>
    </row>
    <row r="303" spans="42:42" ht="15" customHeight="1" x14ac:dyDescent="0.25">
      <c r="AP303" t="str">
        <v>Measuring Devices - Surveyor Equipment, Total Station</v>
      </c>
    </row>
    <row r="304" spans="42:42" ht="15" customHeight="1" x14ac:dyDescent="0.25">
      <c r="AP304" t="str">
        <v>Reporting Format - Certified As-built PDF and DWG file</v>
      </c>
    </row>
    <row r="305" spans="42:42" ht="15" customHeight="1" x14ac:dyDescent="0.25">
      <c r="AP305" t="str">
        <v>HCL - R</v>
      </c>
    </row>
    <row r="306" spans="42:42" ht="15" customHeight="1" x14ac:dyDescent="0.25">
      <c r="AP306" t="str">
        <v>SC - Sub</v>
      </c>
    </row>
    <row r="307" spans="42:42" ht="15" customHeight="1" x14ac:dyDescent="0.25">
      <c r="AP307" t="str">
        <v>Consult - R</v>
      </c>
    </row>
    <row r="308" spans="42:42" ht="15" customHeight="1" x14ac:dyDescent="0.25">
      <c r="AP308" t="str">
        <v>Hold Points Sign off -</v>
      </c>
    </row>
    <row r="309" spans="42:42" ht="15" customHeight="1" x14ac:dyDescent="0.25">
      <c r="AP309" t="str">
        <v>Remarks -</v>
      </c>
    </row>
    <row r="310" spans="42:42" ht="15" customHeight="1" x14ac:dyDescent="0.25">
      <c r="AP310" t="str">
        <v>3.2.1 - CCTV Survey</v>
      </c>
    </row>
    <row r="311" spans="42:42" ht="15" customHeight="1" x14ac:dyDescent="0.25">
      <c r="AP311" t="str">
        <v>Frequency - Each new pipe and Manholes</v>
      </c>
    </row>
    <row r="312" spans="42:42" ht="15" customHeight="1" x14ac:dyDescent="0.25">
      <c r="AP312" t="str">
        <v>Spec/standard - CIV Spec - S9.5.2.4</v>
      </c>
    </row>
    <row r="313" spans="42:42" ht="15" customHeight="1" x14ac:dyDescent="0.25">
      <c r="AP313" t="str">
        <v>Acceptance Criteria - Accept / Reject</v>
      </c>
    </row>
    <row r="314" spans="42:42" ht="15" customHeight="1" x14ac:dyDescent="0.25">
      <c r="AP314" t="str">
        <v>Measuring Devices - CCTV</v>
      </c>
    </row>
    <row r="315" spans="42:42" ht="15" customHeight="1" x14ac:dyDescent="0.25">
      <c r="AP315" t="str">
        <v>Reporting Format - Video and Report</v>
      </c>
    </row>
    <row r="316" spans="42:42" ht="15" customHeight="1" x14ac:dyDescent="0.25">
      <c r="AP316" t="str">
        <v>HCL - R</v>
      </c>
    </row>
    <row r="317" spans="42:42" ht="15" customHeight="1" x14ac:dyDescent="0.25">
      <c r="AP317" t="str">
        <v>SC - Sub</v>
      </c>
    </row>
    <row r="318" spans="42:42" ht="15" customHeight="1" x14ac:dyDescent="0.25">
      <c r="AP318" t="str">
        <v>Consult - R</v>
      </c>
    </row>
    <row r="319" spans="42:42" ht="15" customHeight="1" x14ac:dyDescent="0.25">
      <c r="AP319" t="str">
        <v>Hold Points Sign off - Hold point</v>
      </c>
    </row>
    <row r="320" spans="42:42" ht="15" customHeight="1" x14ac:dyDescent="0.25">
      <c r="AP320" t="str">
        <v>Remarks - Shall be carried out prior to final pavement surfacing for new and remaining pipes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2025-07-08T05:04:14Z</dcterms:modified>
</cp:coreProperties>
</file>