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E7108DD-B662-481A-8066-DFE9DBEE88F6}" xr6:coauthVersionLast="47" xr6:coauthVersionMax="47" xr10:uidLastSave="{00000000-0000-0000-0000-000000000000}"/>
  <bookViews>
    <workbookView xWindow="8595" yWindow="2340" windowWidth="26700" windowHeight="1773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8" i="1" l="1"/>
  <c r="AC28" i="1"/>
  <c r="AB28" i="1"/>
  <c r="AA28" i="1"/>
  <c r="Z28" i="1"/>
  <c r="Y28" i="1"/>
  <c r="X28" i="1"/>
  <c r="W28" i="1"/>
  <c r="V28" i="1"/>
  <c r="U28" i="1"/>
  <c r="T28" i="1"/>
  <c r="S28" i="1"/>
  <c r="R28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AD2" i="1"/>
  <c r="AC2" i="1"/>
  <c r="AB2" i="1"/>
  <c r="AA2" i="1"/>
  <c r="Z2" i="1"/>
  <c r="Y2" i="1"/>
  <c r="X2" i="1"/>
  <c r="W2" i="1"/>
  <c r="V2" i="1"/>
  <c r="U2" i="1"/>
  <c r="T2" i="1"/>
  <c r="S2" i="1"/>
  <c r="AF2" i="1" l="1" a="1"/>
  <c r="AF2" i="1" s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<sst xmlns="http://schemas.openxmlformats.org/spreadsheetml/2006/main" count="290" uniqueCount="141">
  <si>
    <t>Pavement Treatment Design</t>
  </si>
  <si>
    <t>Austroads Guide to Pavement Technology,_x000D_
New Zealand Guide to Pavement Evaluation and Treatment Design:2018 (Version 1.2)</t>
  </si>
  <si>
    <t>Principal Approval</t>
  </si>
  <si>
    <t>Contractor and Principal peer review</t>
  </si>
  <si>
    <t>per design</t>
  </si>
  <si>
    <t xml:space="preserve">Pavement Rehabilitation Design Report </t>
  </si>
  <si>
    <t>C or S</t>
  </si>
  <si>
    <t>C</t>
  </si>
  <si>
    <t>E</t>
  </si>
  <si>
    <t>Y</t>
  </si>
  <si>
    <t>Materials: GAP 65 Pre-treatment Material - Aggregate Sampling</t>
  </si>
  <si>
    <t>NZS 4407:2015, WSP Rotorua Sampling Guide</t>
  </si>
  <si>
    <t>Sampling Worksheet</t>
  </si>
  <si>
    <t>S</t>
  </si>
  <si>
    <t>Materials: GAP 65 Pre-treatment Material - Source Property Test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</si>
  <si>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</si>
  <si>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</si>
  <si>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</si>
  <si>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</si>
  <si>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</si>
  <si>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</si>
  <si>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</si>
  <si>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Materials: GAP 65 Pre-treatment Material - Production Property  Test</t>
  </si>
  <si>
    <t>Sand Equivalent - BOPE NOC Contract Documents Maintenance Specification Section 2.5.3</t>
  </si>
  <si>
    <t>Sand Equivalent Test (NZS:4407:2015, 3.6)</t>
  </si>
  <si>
    <t>Materials: M/4 AP40 Material - Aggregate Sampling</t>
  </si>
  <si>
    <t>Materials: M/4 AP40 Material - Source Property Test (1)</t>
  </si>
  <si>
    <t>Crushing Resistance (3.3.1) - TNZ M/4: 2006,_x000D_
NZS 4407: 1991 Test 3.10 (The Crushing Resistance Test)</t>
  </si>
  <si>
    <t>less than 10% fines passing 2.36mm sieve size under a load of 130kN</t>
  </si>
  <si>
    <t>Curshing Resistance Test_x000D_
(NZS 4407:1991, Test 3.10)</t>
  </si>
  <si>
    <t>One test for every 10,000m³ of source material</t>
  </si>
  <si>
    <t>Quality Controller</t>
  </si>
  <si>
    <t>Materials: M/4 AP40 Material - Source Property Test (2)</t>
  </si>
  <si>
    <t>Weathering Quality Index (3.3.2) - TNZ M/4: 2006,_x000D_
NZS 4407: 1991, Test 3.11 (Weathering Quality Index Test)</t>
  </si>
  <si>
    <t>AA, AB, AC, BA, BB or CA</t>
  </si>
  <si>
    <t>Weathering Quality Index Test _x000D_
(NZS 4407: 1991, Test 3.11)</t>
  </si>
  <si>
    <t>Materials: M/4 AP40 Material - Source Property Test (3)</t>
  </si>
  <si>
    <t>California Bearing Ratio (3.3.3) - TNZ M/4: 2006,_x000D_
NZS 4402: 1986 Test 4.1.3,_x000D_
NZS 4407: 1991 Test 3.15_x000D_
(California Bearing Ratio Test)</t>
  </si>
  <si>
    <t>Soaked CBR ≥ 80%</t>
  </si>
  <si>
    <t>California Bearing Ratio Test_x000D_
(NZS 4407: 1991, Test 3.15) after being compacted according to_x000D_
Vibrating Hammer Compaction Test at OWC_x000D_
(NZS 4402: 1986, Test 4.1.3)</t>
  </si>
  <si>
    <t>Materials: M/4 AP40 Material - Production Property  Test (1)</t>
  </si>
  <si>
    <t>Sand Equivalent (4.2.1.1) - TNZ M/4: 2006,_x000D_
NZS 4407: 1991 Test 3.6 or_x000D_
Clay Index (4.2.1.2) - TNZ M/4: 2006,_x000D_
NZS 4407: 1991, Test 3.5 or_x000D_
Plasticity Index (4.2.1.3) - TNZ M/4: 2006,_x000D_
NZS 4407: 1991 Test 3.4</t>
  </si>
  <si>
    <t xml:space="preserve">Sand Equivalent ≥40; or_x000D_
Clay Index ≤3; or_x000D_
Plasticity Index ≤5  </t>
  </si>
  <si>
    <t>Sand Equivalent Test (NZS:4407:2015, 3.6); or_x000D_
Clay Index Test_x000D_
(NZS:4407: 1991, 3.5); or_x000D_
Plasticity Index Test_x000D_
(NZS 4407:1991, 3.4)</t>
  </si>
  <si>
    <t>2 Samples required as per Table 1, Production Property Test Sampling (4.1) - TNZ M/4: 2006</t>
  </si>
  <si>
    <t>Materials: M/4 AP40 Material - Production Property  Test (2)</t>
  </si>
  <si>
    <t>Broken Face Content (4.2.2) - TNZ M/4: 2006,_x000D_
NZS:4407: 1991 Test 3.14</t>
  </si>
  <si>
    <t>Broken Face Content ≥70% between 37.5mm and 4.75mm sieve and ≥2 broken faces</t>
  </si>
  <si>
    <t>Broken Face Test_x000D_
(NZS:4407: 1991, Test 3.4)</t>
  </si>
  <si>
    <t>Materials: M/4 AP40 Material - Production Property  Test (3)</t>
  </si>
  <si>
    <t>Particle Size Distribution (4.2.3) - TNZ M/4: 2006,_x000D_
NZS 4407: 1991 Test 3.8.1 (Wet Sieving Test)</t>
  </si>
  <si>
    <t>Particle size distribution as per Table 2 and Table 3, 4.2.3 Particle Size Distribution</t>
  </si>
  <si>
    <t>Wet Sieving Test_x000D_
(NZS 4407: 1991, Test 3.8.1)</t>
  </si>
  <si>
    <t xml:space="preserve">Materials: Geotextile - Geotextile (Strength Class C) _x000D_
A29 or greater </t>
  </si>
  <si>
    <t>TNZ  F7 Specification</t>
  </si>
  <si>
    <t>Details on Docket</t>
  </si>
  <si>
    <t xml:space="preserve">Visual inspection </t>
  </si>
  <si>
    <t>Per Delivery</t>
  </si>
  <si>
    <t>MDS</t>
  </si>
  <si>
    <t>Production Testing of stabilised material - OMC/MDD</t>
  </si>
  <si>
    <t xml:space="preserve">TNZ B/2 section 7.5 </t>
  </si>
  <si>
    <t xml:space="preserve">To obtain OMC CHAR(AMP) MDD </t>
  </si>
  <si>
    <t>NZS 4402, test 4.1.3, New Zealand vibrating hammer_x000D_
compaction test.</t>
  </si>
  <si>
    <t xml:space="preserve">Once on commencement and then each stablilised layer at one test per 5000m2 </t>
  </si>
  <si>
    <t>Test report</t>
  </si>
  <si>
    <t>S or C</t>
  </si>
  <si>
    <t>Production Testing of stabilised material - Solid Density</t>
  </si>
  <si>
    <t>For info. and use in MDD calculation</t>
  </si>
  <si>
    <t>NZS 4407; test 3.7.1</t>
  </si>
  <si>
    <t>Once on commencement and if any materials change</t>
  </si>
  <si>
    <t>Project survey setting out</t>
  </si>
  <si>
    <t>Reference from Project _x000D_
Drawings</t>
  </si>
  <si>
    <t>Survey/Mobile Roads, Marks with Dazzle</t>
  </si>
  <si>
    <t>Chainages for every different pavement sections</t>
  </si>
  <si>
    <t>Subcontractor/ Engineer</t>
  </si>
  <si>
    <t>Construction drawings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</si>
  <si>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</si>
  <si>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</si>
  <si>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</si>
  <si>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</si>
  <si>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</si>
  <si>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</si>
  <si>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</si>
  <si>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</si>
  <si>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340mm deep</t>
  </si>
  <si>
    <t>Visual inspection</t>
  </si>
  <si>
    <t xml:space="preserve">Dig out site records/ Asbuilt </t>
  </si>
  <si>
    <t>Subgrade material hardness_x000D_
Check base of excavation</t>
  </si>
  <si>
    <t>Scala Penetrometer test on base of digout or Proof roll where scala unsuccessful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</si>
  <si>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</si>
  <si>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</si>
  <si>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</si>
  <si>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</si>
  <si>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</si>
  <si>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</si>
  <si>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</si>
  <si>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</si>
  <si>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</si>
  <si>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</si>
  <si>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Place M/4 AP40  Material</t>
  </si>
  <si>
    <t>TNZ B/2 (section 7.2)</t>
  </si>
  <si>
    <t>Evenly spread, no segregation, placed near optimium moisture content</t>
  </si>
  <si>
    <t>Visual Inspection</t>
  </si>
  <si>
    <t>On completion of placement</t>
  </si>
  <si>
    <t>Photographs and Daily Site Record</t>
  </si>
  <si>
    <t>Addition of Water</t>
  </si>
  <si>
    <t>TNZ B/2 (section 7.5)</t>
  </si>
  <si>
    <t>90-100% OWC</t>
  </si>
  <si>
    <t>Nuclear Densometer Testing prior to Stabilisation</t>
  </si>
  <si>
    <t>≥1 per 1000m² lot</t>
  </si>
  <si>
    <t>NDM Record</t>
  </si>
  <si>
    <t>Compaction Acceptance</t>
  </si>
  <si>
    <t>Compaction (7.6) - TNZ B/2</t>
  </si>
  <si>
    <t>Mean value ≥ 98% and Minimum Value ≥ 95%</t>
  </si>
  <si>
    <t>Nuclear Densometer Testing</t>
  </si>
  <si>
    <t>≥ 5 tests per 1000m² lot</t>
  </si>
  <si>
    <t>Surface Shape</t>
  </si>
  <si>
    <t>Compaction (7.7) - TNZ B/2</t>
  </si>
  <si>
    <t>± 10mm deviation along a 3m straight edge,_x000D_
No water ponding</t>
  </si>
  <si>
    <t>3m Straight Edge</t>
  </si>
  <si>
    <t>during construction and prior to seal</t>
  </si>
  <si>
    <t>Photographs</t>
  </si>
  <si>
    <t>C and E</t>
  </si>
  <si>
    <t>Cross Fall</t>
  </si>
  <si>
    <t>Compaction (5.1) - TNZ B/2</t>
  </si>
  <si>
    <t>0.5% ≤ X ≤ -0.5%</t>
  </si>
  <si>
    <t>3m straight edge or Survey Asbuilt</t>
  </si>
  <si>
    <t>Cross Fall Records/Survey Asbuilts</t>
  </si>
  <si>
    <t>Degree of Saturation, DOS</t>
  </si>
  <si>
    <t>,_x000D_
Pre-sealing requirements (12) - TNZ B/2 Notes: 2005</t>
  </si>
  <si>
    <t>≤80%, however 65% is ideal</t>
  </si>
  <si>
    <t xml:space="preserve"> ≥5 tests per 1000m² lot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</si>
  <si>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</si>
  <si>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</si>
  <si>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</si>
  <si>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t>≤2 months of 1st Coat Seal</t>
  </si>
  <si>
    <t>Quality Controller/ Contract Manager</t>
  </si>
  <si>
    <t>Signed Report</t>
  </si>
  <si>
    <t>C, S and E</t>
  </si>
  <si>
    <t>Sand Equivalent &gt;35, OR CHAR(LESS)35 but well graded with no more than 10% by mass passing through a 0.425mm sieve</t>
  </si>
  <si>
    <t>Scala &gt; 3 blows per 100mm or Proof roll CHAR(LESS)5mm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</si>
</sst>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F352"/>
  <sheetViews>
    <sheetView tabSelected="1" workbookViewId="0">
      <selection activeCell="AF2" sqref="AF2"/>
    </sheetView>
  </sheetViews>
  <sheetFormatPr defaultRowHeight="15" customHeight="1" x14ac:dyDescent="0.25"/>
  <cols>
    <col min="1" max="1" width="5.7109375" customWidth="1"/>
    <col min="2" max="2" width="5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8" max="8" width="5.42578125" customWidth="1"/>
    <col min="9" max="9" width="5.28515625" customWidth="1"/>
    <col min="10" max="10" width="6.5703125" customWidth="1"/>
    <col min="11" max="11" width="5.7109375" customWidth="1"/>
    <col min="12" max="12" width="6.28515625" customWidth="1"/>
    <col min="13" max="14" width="4.7109375" customWidth="1"/>
    <col min="15" max="16" width="5.42578125" customWidth="1"/>
    <col min="17" max="17" width="2.5703125" customWidth="1"/>
    <col min="19" max="19" width="8.5703125" customWidth="1"/>
    <col min="20" max="20" width="8.42578125" customWidth="1"/>
    <col min="21" max="21" width="10.140625" customWidth="1"/>
    <col min="22" max="22" width="8" customWidth="1"/>
    <col min="23" max="23" width="8.28515625" customWidth="1"/>
    <col min="24" max="24" width="13.5703125" customWidth="1"/>
    <col min="25" max="25" width="11.85546875" customWidth="1"/>
    <col min="26" max="30" width="7.5703125" customWidth="1"/>
    <col min="31" max="31" width="11" customWidth="1"/>
    <col min="32" max="32" width="25.28515625" customWidth="1"/>
    <col min="33" max="33" width="146.42578125" bestFit="1" customWidth="1"/>
  </cols>
  <sheetData>
    <row r="1" spans="1:3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2" ht="15" customHeight="1" x14ac:dyDescent="0.25">
      <c r="A2" t="s">
        <v>0</v>
      </c>
      <c r="B2" s="1" t="s">
        <v>1</v>
      </c>
      <c r="C2" s="1" t="s">
        <v>2</v>
      </c>
      <c r="D2" t="s">
        <v>3</v>
      </c>
      <c r="E2" s="1" t="s">
        <v>4</v>
      </c>
      <c r="F2" s="1"/>
      <c r="G2" t="s">
        <v>5</v>
      </c>
      <c r="H2" s="1" t="s">
        <v>6</v>
      </c>
      <c r="J2" t="s">
        <v>7</v>
      </c>
      <c r="K2" t="s">
        <v>8</v>
      </c>
      <c r="L2" t="s">
        <v>9</v>
      </c>
      <c r="R2" t="str">
        <f>A2</f>
        <v>Pavement Treatment Design</v>
      </c>
      <c r="S2" t="str">
        <f>"Controlling Documents - "&amp;B2</f>
        <v>Controlling Documents - Austroads Guide to Pavement Technology,_x000D_
New Zealand Guide to Pavement Evaluation and Treatment Design:2018 (Version 1.2)</v>
      </c>
      <c r="T2" t="str">
        <f>"Acceptance Criteria - "&amp;C2</f>
        <v>Acceptance Criteria - Principal Approval</v>
      </c>
      <c r="U2" t="str">
        <f>"Method - "&amp;D2</f>
        <v>Method - Contractor and Principal peer review</v>
      </c>
      <c r="V2" t="str">
        <f>"Frequency - "&amp;E2</f>
        <v>Frequency - per design</v>
      </c>
      <c r="W2" t="str">
        <f>"Responsible Person - "&amp;F2</f>
        <v xml:space="preserve">Responsible Person - </v>
      </c>
      <c r="X2" t="str">
        <f>"Verifying Document - "&amp;G2</f>
        <v xml:space="preserve">Verifying Document - Pavement Rehabilitation Design Report </v>
      </c>
      <c r="Y2" t="str">
        <f>"Conduct - "&amp;H2</f>
        <v>Conduct - C or S</v>
      </c>
      <c r="Z2" t="str">
        <f>"Witness - "&amp;I2</f>
        <v xml:space="preserve">Witness - </v>
      </c>
      <c r="AA2" t="str">
        <f>"Produce Record - "&amp;J2</f>
        <v>Produce Record - C</v>
      </c>
      <c r="AB2" t="str">
        <f>"Approval - "&amp;K2</f>
        <v>Approval - E</v>
      </c>
      <c r="AC2" t="str">
        <f>"Hold Point Y/N - "&amp;L2</f>
        <v>Hold Point Y/N - Y</v>
      </c>
      <c r="AD2" t="str">
        <f>"Witness Point Y/N - "&amp;M2</f>
        <v xml:space="preserve">Witness Point Y/N - </v>
      </c>
      <c r="AF2" t="str" cm="1">
        <f t="array" ref="AF2:AF352">_xlfn.FILTERXML("&lt;t&gt;&lt;s&gt;"&amp;_xlfn.TEXTJOIN("&lt;/s&gt;&lt;s&gt;",,R2:AD45)&amp;"&lt;/s&gt;&lt;/t&gt;","//s")</f>
        <v>Pavement Treatment Design</v>
      </c>
    </row>
    <row r="3" spans="1:32" ht="15" customHeight="1" x14ac:dyDescent="0.25">
      <c r="A3" s="1" t="s">
        <v>10</v>
      </c>
      <c r="B3" s="1" t="s">
        <v>11</v>
      </c>
      <c r="C3" s="1"/>
      <c r="D3" s="1"/>
      <c r="E3" s="1"/>
      <c r="F3" s="1"/>
      <c r="G3" t="s">
        <v>12</v>
      </c>
      <c r="H3" s="1" t="s">
        <v>6</v>
      </c>
      <c r="I3" s="1"/>
      <c r="J3" s="1"/>
      <c r="K3" s="1" t="s">
        <v>13</v>
      </c>
      <c r="L3" s="1"/>
      <c r="M3" s="1"/>
      <c r="N3" s="1"/>
      <c r="O3" s="1"/>
      <c r="P3" s="1"/>
      <c r="R3" t="str">
        <f t="shared" ref="R3:R28" si="0">A3</f>
        <v>Materials: GAP 65 Pre-treatment Material - Aggregate Sampling</v>
      </c>
      <c r="S3" t="str">
        <f t="shared" ref="S3:S28" si="1">"Controlling Documents - "&amp;B3</f>
        <v>Controlling Documents - NZS 4407:2015, WSP Rotorua Sampling Guide</v>
      </c>
      <c r="T3" t="str">
        <f t="shared" ref="T3:T28" si="2">"Acceptance Criteria - "&amp;C3</f>
        <v xml:space="preserve">Acceptance Criteria - </v>
      </c>
      <c r="U3" t="str">
        <f t="shared" ref="U3:U28" si="3">"Method - "&amp;D3</f>
        <v xml:space="preserve">Method - </v>
      </c>
      <c r="V3" t="str">
        <f t="shared" ref="V3:V28" si="4">"Frequency - "&amp;E3</f>
        <v xml:space="preserve">Frequency - </v>
      </c>
      <c r="W3" t="str">
        <f t="shared" ref="W3:W28" si="5">"Responsible Person - "&amp;F3</f>
        <v xml:space="preserve">Responsible Person - </v>
      </c>
      <c r="X3" t="str">
        <f t="shared" ref="X3:X28" si="6">"Verifying Document - "&amp;G3</f>
        <v>Verifying Document - Sampling Worksheet</v>
      </c>
      <c r="Y3" t="str">
        <f t="shared" ref="Y3:Y28" si="7">"Conduct - "&amp;H3</f>
        <v>Conduct - C or S</v>
      </c>
      <c r="Z3" t="str">
        <f t="shared" ref="Z3:Z28" si="8">"Witness - "&amp;I3</f>
        <v xml:space="preserve">Witness - </v>
      </c>
      <c r="AA3" t="str">
        <f t="shared" ref="AA3:AA28" si="9">"Produce Record - "&amp;J3</f>
        <v xml:space="preserve">Produce Record - </v>
      </c>
      <c r="AB3" t="str">
        <f t="shared" ref="AB3:AB28" si="10">"Approval - "&amp;K3</f>
        <v>Approval - S</v>
      </c>
      <c r="AC3" t="str">
        <f t="shared" ref="AC3:AC28" si="11">"Hold Point Y/N - "&amp;L3</f>
        <v xml:space="preserve">Hold Point Y/N - </v>
      </c>
      <c r="AD3" t="str">
        <f t="shared" ref="AD3:AD28" si="12">"Witness Point Y/N - "&amp;M3</f>
        <v xml:space="preserve">Witness Point Y/N - </v>
      </c>
      <c r="AF3" t="str">
        <v>Controlling Documents - Austroads Guide to Pavement Technology,
New Zealand Guide to Pavement Evaluation and Treatment Design:2018 (Version 1.2)</v>
      </c>
    </row>
    <row r="4" spans="1:32" ht="15" customHeight="1" x14ac:dyDescent="0.25">
      <c r="A4" t="s">
        <v>14</v>
      </c>
      <c r="B4" t="s">
        <v>15</v>
      </c>
      <c r="C4" s="1" t="s">
        <v>16</v>
      </c>
      <c r="D4" s="1" t="s">
        <v>17</v>
      </c>
      <c r="E4" s="1"/>
      <c r="F4" s="1" t="s">
        <v>18</v>
      </c>
      <c r="G4" t="s">
        <v>19</v>
      </c>
      <c r="H4" s="1" t="s">
        <v>20</v>
      </c>
      <c r="I4" s="1"/>
      <c r="J4" t="s">
        <v>21</v>
      </c>
      <c r="K4" t="s">
        <v>8</v>
      </c>
      <c r="L4" t="s">
        <v>9</v>
      </c>
      <c r="R4" t="str">
        <f t="shared" si="0"/>
        <v>Materials: GAP 65 Pre-treatment Material - Source Property Test</v>
      </c>
      <c r="S4" t="str">
        <f t="shared" si="1"/>
        <v>Controlling Documents - CBR - BOPE NOC Contract Documents Maintenance Specification Section 2.5.3</v>
      </c>
      <c r="T4" t="str">
        <f t="shared" si="2"/>
        <v>Acceptance Criteria - Soaked CBR ≥ 40</v>
      </c>
      <c r="U4" t="str">
        <f t="shared" si="3"/>
        <v>Method - Soaked CBR test (NZS:4407:2015:3.15)</v>
      </c>
      <c r="V4" t="str">
        <f t="shared" si="4"/>
        <v xml:space="preserve">Frequency - </v>
      </c>
      <c r="W4" t="str">
        <f t="shared" si="5"/>
        <v>Responsible Person - Supervisor</v>
      </c>
      <c r="X4" t="str">
        <f t="shared" si="6"/>
        <v>Verifying Document - Test Report</v>
      </c>
      <c r="Y4" t="str">
        <f t="shared" si="7"/>
        <v>Conduct - Sp or C or S</v>
      </c>
      <c r="Z4" t="str">
        <f t="shared" si="8"/>
        <v xml:space="preserve">Witness - </v>
      </c>
      <c r="AA4" t="str">
        <f t="shared" si="9"/>
        <v>Produce Record - Sp or S</v>
      </c>
      <c r="AB4" t="str">
        <f t="shared" si="10"/>
        <v>Approval - E</v>
      </c>
      <c r="AC4" t="str">
        <f t="shared" si="11"/>
        <v>Hold Point Y/N - Y</v>
      </c>
      <c r="AD4" t="str">
        <f t="shared" si="12"/>
        <v xml:space="preserve">Witness Point Y/N - </v>
      </c>
      <c r="AF4" t="str">
        <v>Acceptance Criteria - Principal Approval</v>
      </c>
    </row>
    <row r="5" spans="1:32" ht="15" customHeight="1" x14ac:dyDescent="0.25">
      <c r="A5" t="s">
        <v>22</v>
      </c>
      <c r="B5" t="s">
        <v>23</v>
      </c>
      <c r="C5" t="s">
        <v>139</v>
      </c>
      <c r="D5" t="s">
        <v>24</v>
      </c>
      <c r="E5" s="1"/>
      <c r="F5" s="1" t="s">
        <v>18</v>
      </c>
      <c r="G5" t="s">
        <v>19</v>
      </c>
      <c r="H5" s="1" t="s">
        <v>20</v>
      </c>
      <c r="J5" t="s">
        <v>21</v>
      </c>
      <c r="K5" t="s">
        <v>8</v>
      </c>
      <c r="L5" t="s">
        <v>9</v>
      </c>
      <c r="R5" t="str">
        <f t="shared" si="0"/>
        <v>Materials: GAP 65 Pre-treatment Material - Production Property  Test</v>
      </c>
      <c r="S5" t="str">
        <f t="shared" si="1"/>
        <v>Controlling Documents - Sand Equivalent - BOPE NOC Contract Documents Maintenance Specification Section 2.5.3</v>
      </c>
      <c r="T5" t="str">
        <f t="shared" si="2"/>
        <v>Acceptance Criteria - Sand Equivalent &gt;35, OR CHAR(LESS)35 but well graded with no more than 10% by mass passing through a 0.425mm sieve</v>
      </c>
      <c r="U5" t="str">
        <f t="shared" si="3"/>
        <v>Method - Sand Equivalent Test (NZS:4407:2015, 3.6)</v>
      </c>
      <c r="V5" t="str">
        <f t="shared" si="4"/>
        <v xml:space="preserve">Frequency - </v>
      </c>
      <c r="W5" t="str">
        <f t="shared" si="5"/>
        <v>Responsible Person - Supervisor</v>
      </c>
      <c r="X5" t="str">
        <f t="shared" si="6"/>
        <v>Verifying Document - Test Report</v>
      </c>
      <c r="Y5" t="str">
        <f t="shared" si="7"/>
        <v>Conduct - Sp or C or S</v>
      </c>
      <c r="Z5" t="str">
        <f t="shared" si="8"/>
        <v xml:space="preserve">Witness - </v>
      </c>
      <c r="AA5" t="str">
        <f t="shared" si="9"/>
        <v>Produce Record - Sp or S</v>
      </c>
      <c r="AB5" t="str">
        <f t="shared" si="10"/>
        <v>Approval - E</v>
      </c>
      <c r="AC5" t="str">
        <f t="shared" si="11"/>
        <v>Hold Point Y/N - Y</v>
      </c>
      <c r="AD5" t="str">
        <f t="shared" si="12"/>
        <v xml:space="preserve">Witness Point Y/N - </v>
      </c>
      <c r="AF5" t="str">
        <v>Method - Contractor and Principal peer review</v>
      </c>
    </row>
    <row r="6" spans="1:32" ht="15" customHeight="1" x14ac:dyDescent="0.25">
      <c r="A6" t="s">
        <v>25</v>
      </c>
      <c r="B6" t="s">
        <v>11</v>
      </c>
      <c r="E6" s="1"/>
      <c r="F6" s="1"/>
      <c r="G6" t="s">
        <v>12</v>
      </c>
      <c r="H6" s="1"/>
      <c r="I6" s="1"/>
      <c r="J6" s="1"/>
      <c r="K6" s="1"/>
      <c r="L6" s="1"/>
      <c r="M6" s="1"/>
      <c r="N6" s="1"/>
      <c r="O6" s="1"/>
      <c r="P6" s="1"/>
      <c r="R6" t="str">
        <f t="shared" si="0"/>
        <v>Materials: M/4 AP40 Material - Aggregate Sampling</v>
      </c>
      <c r="S6" t="str">
        <f t="shared" si="1"/>
        <v>Controlling Documents - NZS 4407:2015, WSP Rotorua Sampling Guide</v>
      </c>
      <c r="T6" t="str">
        <f t="shared" si="2"/>
        <v xml:space="preserve">Acceptance Criteria - </v>
      </c>
      <c r="U6" t="str">
        <f t="shared" si="3"/>
        <v xml:space="preserve">Method - </v>
      </c>
      <c r="V6" t="str">
        <f t="shared" si="4"/>
        <v xml:space="preserve">Frequency - </v>
      </c>
      <c r="W6" t="str">
        <f t="shared" si="5"/>
        <v xml:space="preserve">Responsible Person - </v>
      </c>
      <c r="X6" t="str">
        <f t="shared" si="6"/>
        <v>Verifying Document - Sampling Worksheet</v>
      </c>
      <c r="Y6" t="str">
        <f t="shared" si="7"/>
        <v xml:space="preserve">Conduct - </v>
      </c>
      <c r="Z6" t="str">
        <f t="shared" si="8"/>
        <v xml:space="preserve">Witness - </v>
      </c>
      <c r="AA6" t="str">
        <f t="shared" si="9"/>
        <v xml:space="preserve">Produce Record - </v>
      </c>
      <c r="AB6" t="str">
        <f t="shared" si="10"/>
        <v xml:space="preserve">Approval - </v>
      </c>
      <c r="AC6" t="str">
        <f t="shared" si="11"/>
        <v xml:space="preserve">Hold Point Y/N - </v>
      </c>
      <c r="AD6" t="str">
        <f t="shared" si="12"/>
        <v xml:space="preserve">Witness Point Y/N - </v>
      </c>
      <c r="AF6" t="str">
        <v>Frequency - per design</v>
      </c>
    </row>
    <row r="7" spans="1:32" ht="15" customHeight="1" x14ac:dyDescent="0.25">
      <c r="A7" s="1" t="s">
        <v>26</v>
      </c>
      <c r="B7" s="1" t="s">
        <v>27</v>
      </c>
      <c r="C7" t="s">
        <v>28</v>
      </c>
      <c r="D7" s="1" t="s">
        <v>29</v>
      </c>
      <c r="E7" s="1" t="s">
        <v>30</v>
      </c>
      <c r="F7" s="1" t="s">
        <v>31</v>
      </c>
      <c r="G7" s="1" t="s">
        <v>19</v>
      </c>
      <c r="H7" s="1" t="s">
        <v>20</v>
      </c>
      <c r="I7" s="1"/>
      <c r="J7" t="s">
        <v>21</v>
      </c>
      <c r="K7" t="s">
        <v>8</v>
      </c>
      <c r="L7" t="s">
        <v>9</v>
      </c>
      <c r="R7" t="str">
        <f t="shared" si="0"/>
        <v>Materials: M/4 AP40 Material - Source Property Test (1)</v>
      </c>
      <c r="S7" t="str">
        <f t="shared" si="1"/>
        <v>Controlling Documents - Crushing Resistance (3.3.1) - TNZ M/4: 2006,_x000D_
NZS 4407: 1991 Test 3.10 (The Crushing Resistance Test)</v>
      </c>
      <c r="T7" t="str">
        <f t="shared" si="2"/>
        <v>Acceptance Criteria - less than 10% fines passing 2.36mm sieve size under a load of 130kN</v>
      </c>
      <c r="U7" t="str">
        <f t="shared" si="3"/>
        <v>Method - Curshing Resistance Test_x000D_
(NZS 4407:1991, Test 3.10)</v>
      </c>
      <c r="V7" t="str">
        <f t="shared" si="4"/>
        <v>Frequency - One test for every 10,000m³ of source material</v>
      </c>
      <c r="W7" t="str">
        <f t="shared" si="5"/>
        <v>Responsible Person - Quality Controller</v>
      </c>
      <c r="X7" t="str">
        <f t="shared" si="6"/>
        <v>Verifying Document - Test Report</v>
      </c>
      <c r="Y7" t="str">
        <f t="shared" si="7"/>
        <v>Conduct - Sp or C or S</v>
      </c>
      <c r="Z7" t="str">
        <f t="shared" si="8"/>
        <v xml:space="preserve">Witness - </v>
      </c>
      <c r="AA7" t="str">
        <f t="shared" si="9"/>
        <v>Produce Record - Sp or S</v>
      </c>
      <c r="AB7" t="str">
        <f t="shared" si="10"/>
        <v>Approval - E</v>
      </c>
      <c r="AC7" t="str">
        <f t="shared" si="11"/>
        <v>Hold Point Y/N - Y</v>
      </c>
      <c r="AD7" t="str">
        <f t="shared" si="12"/>
        <v xml:space="preserve">Witness Point Y/N - </v>
      </c>
      <c r="AF7" t="str">
        <v>Responsible Person -</v>
      </c>
    </row>
    <row r="8" spans="1:32" ht="15" customHeight="1" x14ac:dyDescent="0.25">
      <c r="A8" t="s">
        <v>32</v>
      </c>
      <c r="B8" s="1" t="s">
        <v>33</v>
      </c>
      <c r="C8" t="s">
        <v>34</v>
      </c>
      <c r="D8" s="1" t="s">
        <v>35</v>
      </c>
      <c r="E8" s="1" t="s">
        <v>30</v>
      </c>
      <c r="F8" s="1" t="s">
        <v>31</v>
      </c>
      <c r="G8" t="s">
        <v>19</v>
      </c>
      <c r="H8" s="1" t="s">
        <v>20</v>
      </c>
      <c r="I8" s="1"/>
      <c r="J8" t="s">
        <v>21</v>
      </c>
      <c r="K8" t="s">
        <v>8</v>
      </c>
      <c r="L8" t="s">
        <v>9</v>
      </c>
      <c r="R8" t="str">
        <f t="shared" si="0"/>
        <v>Materials: M/4 AP40 Material - Source Property Test (2)</v>
      </c>
      <c r="S8" t="str">
        <f t="shared" si="1"/>
        <v>Controlling Documents - Weathering Quality Index (3.3.2) - TNZ M/4: 2006,_x000D_
NZS 4407: 1991, Test 3.11 (Weathering Quality Index Test)</v>
      </c>
      <c r="T8" t="str">
        <f t="shared" si="2"/>
        <v>Acceptance Criteria - AA, AB, AC, BA, BB or CA</v>
      </c>
      <c r="U8" t="str">
        <f t="shared" si="3"/>
        <v>Method - Weathering Quality Index Test _x000D_
(NZS 4407: 1991, Test 3.11)</v>
      </c>
      <c r="V8" t="str">
        <f t="shared" si="4"/>
        <v>Frequency - One test for every 10,000m³ of source material</v>
      </c>
      <c r="W8" t="str">
        <f t="shared" si="5"/>
        <v>Responsible Person - Quality Controller</v>
      </c>
      <c r="X8" t="str">
        <f t="shared" si="6"/>
        <v>Verifying Document - Test Report</v>
      </c>
      <c r="Y8" t="str">
        <f t="shared" si="7"/>
        <v>Conduct - Sp or C or S</v>
      </c>
      <c r="Z8" t="str">
        <f t="shared" si="8"/>
        <v xml:space="preserve">Witness - </v>
      </c>
      <c r="AA8" t="str">
        <f t="shared" si="9"/>
        <v>Produce Record - Sp or S</v>
      </c>
      <c r="AB8" t="str">
        <f t="shared" si="10"/>
        <v>Approval - E</v>
      </c>
      <c r="AC8" t="str">
        <f t="shared" si="11"/>
        <v>Hold Point Y/N - Y</v>
      </c>
      <c r="AD8" t="str">
        <f t="shared" si="12"/>
        <v xml:space="preserve">Witness Point Y/N - </v>
      </c>
      <c r="AF8" t="str">
        <v>Verifying Document - Pavement Rehabilitation Design Report</v>
      </c>
    </row>
    <row r="9" spans="1:32" ht="15" customHeight="1" x14ac:dyDescent="0.25">
      <c r="A9" t="s">
        <v>36</v>
      </c>
      <c r="B9" s="1" t="s">
        <v>37</v>
      </c>
      <c r="C9" t="s">
        <v>38</v>
      </c>
      <c r="D9" s="1" t="s">
        <v>39</v>
      </c>
      <c r="E9" s="1" t="s">
        <v>30</v>
      </c>
      <c r="F9" s="1" t="s">
        <v>31</v>
      </c>
      <c r="G9" t="s">
        <v>19</v>
      </c>
      <c r="H9" s="1" t="s">
        <v>20</v>
      </c>
      <c r="I9" s="1"/>
      <c r="J9" t="s">
        <v>21</v>
      </c>
      <c r="K9" t="s">
        <v>8</v>
      </c>
      <c r="L9" t="s">
        <v>9</v>
      </c>
      <c r="R9" t="str">
        <f t="shared" si="0"/>
        <v>Materials: M/4 AP40 Material - Source Property Test (3)</v>
      </c>
      <c r="S9" t="str">
        <f t="shared" si="1"/>
        <v>Controlling Documents - California Bearing Ratio (3.3.3) - TNZ M/4: 2006,_x000D_
NZS 4402: 1986 Test 4.1.3,_x000D_
NZS 4407: 1991 Test 3.15_x000D_
(California Bearing Ratio Test)</v>
      </c>
      <c r="T9" t="str">
        <f t="shared" si="2"/>
        <v>Acceptance Criteria - Soaked CBR ≥ 80%</v>
      </c>
      <c r="U9" t="str">
        <f t="shared" si="3"/>
        <v>Method - California Bearing Ratio Test_x000D_
(NZS 4407: 1991, Test 3.15) after being compacted according to_x000D_
Vibrating Hammer Compaction Test at OWC_x000D_
(NZS 4402: 1986, Test 4.1.3)</v>
      </c>
      <c r="V9" t="str">
        <f t="shared" si="4"/>
        <v>Frequency - One test for every 10,000m³ of source material</v>
      </c>
      <c r="W9" t="str">
        <f t="shared" si="5"/>
        <v>Responsible Person - Quality Controller</v>
      </c>
      <c r="X9" t="str">
        <f t="shared" si="6"/>
        <v>Verifying Document - Test Report</v>
      </c>
      <c r="Y9" t="str">
        <f t="shared" si="7"/>
        <v>Conduct - Sp or C or S</v>
      </c>
      <c r="Z9" t="str">
        <f t="shared" si="8"/>
        <v xml:space="preserve">Witness - </v>
      </c>
      <c r="AA9" t="str">
        <f t="shared" si="9"/>
        <v>Produce Record - Sp or S</v>
      </c>
      <c r="AB9" t="str">
        <f t="shared" si="10"/>
        <v>Approval - E</v>
      </c>
      <c r="AC9" t="str">
        <f t="shared" si="11"/>
        <v>Hold Point Y/N - Y</v>
      </c>
      <c r="AD9" t="str">
        <f t="shared" si="12"/>
        <v xml:space="preserve">Witness Point Y/N - </v>
      </c>
      <c r="AF9" t="str">
        <v>Conduct - C or S</v>
      </c>
    </row>
    <row r="10" spans="1:32" ht="15" customHeight="1" x14ac:dyDescent="0.2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31</v>
      </c>
      <c r="G10" t="s">
        <v>19</v>
      </c>
      <c r="H10" s="1" t="s">
        <v>20</v>
      </c>
      <c r="J10" t="s">
        <v>21</v>
      </c>
      <c r="K10" t="s">
        <v>8</v>
      </c>
      <c r="L10" t="s">
        <v>9</v>
      </c>
      <c r="R10" t="str">
        <f t="shared" si="0"/>
        <v>Materials: M/4 AP40 Material - Production Property  Test (1)</v>
      </c>
      <c r="S10" t="str">
        <f t="shared" si="1"/>
        <v>Controlling Documents - Sand Equivalent (4.2.1.1) - TNZ M/4: 2006,_x000D_
NZS 4407: 1991 Test 3.6 or_x000D_
Clay Index (4.2.1.2) - TNZ M/4: 2006,_x000D_
NZS 4407: 1991, Test 3.5 or_x000D_
Plasticity Index (4.2.1.3) - TNZ M/4: 2006,_x000D_
NZS 4407: 1991 Test 3.4</v>
      </c>
      <c r="T10" t="str">
        <f t="shared" si="2"/>
        <v xml:space="preserve">Acceptance Criteria - Sand Equivalent ≥40; or_x000D_
Clay Index ≤3; or_x000D_
Plasticity Index ≤5  </v>
      </c>
      <c r="U10" t="str">
        <f t="shared" si="3"/>
        <v>Method - Sand Equivalent Test (NZS:4407:2015, 3.6); or_x000D_
Clay Index Test_x000D_
(NZS:4407: 1991, 3.5); or_x000D_
Plasticity Index Test_x000D_
(NZS 4407:1991, 3.4)</v>
      </c>
      <c r="V10" t="str">
        <f t="shared" si="4"/>
        <v>Frequency - 2 Samples required as per Table 1, Production Property Test Sampling (4.1) - TNZ M/4: 2006</v>
      </c>
      <c r="W10" t="str">
        <f t="shared" si="5"/>
        <v>Responsible Person - Quality Controller</v>
      </c>
      <c r="X10" t="str">
        <f t="shared" si="6"/>
        <v>Verifying Document - Test Report</v>
      </c>
      <c r="Y10" t="str">
        <f t="shared" si="7"/>
        <v>Conduct - Sp or C or S</v>
      </c>
      <c r="Z10" t="str">
        <f t="shared" si="8"/>
        <v xml:space="preserve">Witness - </v>
      </c>
      <c r="AA10" t="str">
        <f t="shared" si="9"/>
        <v>Produce Record - Sp or S</v>
      </c>
      <c r="AB10" t="str">
        <f t="shared" si="10"/>
        <v>Approval - E</v>
      </c>
      <c r="AC10" t="str">
        <f t="shared" si="11"/>
        <v>Hold Point Y/N - Y</v>
      </c>
      <c r="AD10" t="str">
        <f t="shared" si="12"/>
        <v xml:space="preserve">Witness Point Y/N - </v>
      </c>
      <c r="AF10" t="str">
        <v>Witness -</v>
      </c>
    </row>
    <row r="11" spans="1:32" ht="15" customHeight="1" x14ac:dyDescent="0.25">
      <c r="A11" t="s">
        <v>45</v>
      </c>
      <c r="B11" s="1" t="s">
        <v>46</v>
      </c>
      <c r="C11" s="1" t="s">
        <v>47</v>
      </c>
      <c r="D11" s="1" t="s">
        <v>48</v>
      </c>
      <c r="E11" s="1" t="s">
        <v>44</v>
      </c>
      <c r="F11" s="1" t="s">
        <v>31</v>
      </c>
      <c r="G11" t="s">
        <v>19</v>
      </c>
      <c r="H11" s="1" t="s">
        <v>20</v>
      </c>
      <c r="I11" s="1"/>
      <c r="J11" s="1" t="s">
        <v>21</v>
      </c>
      <c r="K11" s="1" t="s">
        <v>8</v>
      </c>
      <c r="L11" s="1" t="s">
        <v>9</v>
      </c>
      <c r="M11" s="1"/>
      <c r="N11" s="1"/>
      <c r="O11" s="1"/>
      <c r="P11" s="1"/>
      <c r="R11" t="str">
        <f t="shared" si="0"/>
        <v>Materials: M/4 AP40 Material - Production Property  Test (2)</v>
      </c>
      <c r="S11" t="str">
        <f t="shared" si="1"/>
        <v>Controlling Documents - Broken Face Content (4.2.2) - TNZ M/4: 2006,_x000D_
NZS:4407: 1991 Test 3.14</v>
      </c>
      <c r="T11" t="str">
        <f t="shared" si="2"/>
        <v>Acceptance Criteria - Broken Face Content ≥70% between 37.5mm and 4.75mm sieve and ≥2 broken faces</v>
      </c>
      <c r="U11" t="str">
        <f t="shared" si="3"/>
        <v>Method - Broken Face Test_x000D_
(NZS:4407: 1991, Test 3.4)</v>
      </c>
      <c r="V11" t="str">
        <f t="shared" si="4"/>
        <v>Frequency - 2 Samples required as per Table 1, Production Property Test Sampling (4.1) - TNZ M/4: 2006</v>
      </c>
      <c r="W11" t="str">
        <f t="shared" si="5"/>
        <v>Responsible Person - Quality Controller</v>
      </c>
      <c r="X11" t="str">
        <f t="shared" si="6"/>
        <v>Verifying Document - Test Report</v>
      </c>
      <c r="Y11" t="str">
        <f t="shared" si="7"/>
        <v>Conduct - Sp or C or S</v>
      </c>
      <c r="Z11" t="str">
        <f t="shared" si="8"/>
        <v xml:space="preserve">Witness - </v>
      </c>
      <c r="AA11" t="str">
        <f t="shared" si="9"/>
        <v>Produce Record - Sp or S</v>
      </c>
      <c r="AB11" t="str">
        <f t="shared" si="10"/>
        <v>Approval - E</v>
      </c>
      <c r="AC11" t="str">
        <f t="shared" si="11"/>
        <v>Hold Point Y/N - Y</v>
      </c>
      <c r="AD11" t="str">
        <f t="shared" si="12"/>
        <v xml:space="preserve">Witness Point Y/N - </v>
      </c>
      <c r="AF11" t="str">
        <v>Produce Record - C</v>
      </c>
    </row>
    <row r="12" spans="1:32" ht="15" customHeight="1" x14ac:dyDescent="0.25">
      <c r="A12" s="1" t="s">
        <v>49</v>
      </c>
      <c r="B12" s="1" t="s">
        <v>50</v>
      </c>
      <c r="C12" t="s">
        <v>51</v>
      </c>
      <c r="D12" s="1" t="s">
        <v>52</v>
      </c>
      <c r="E12" s="1" t="s">
        <v>44</v>
      </c>
      <c r="F12" s="1" t="s">
        <v>31</v>
      </c>
      <c r="G12" t="s">
        <v>19</v>
      </c>
      <c r="H12" s="1" t="s">
        <v>20</v>
      </c>
      <c r="J12" t="s">
        <v>21</v>
      </c>
      <c r="K12" t="s">
        <v>8</v>
      </c>
      <c r="L12" t="s">
        <v>9</v>
      </c>
      <c r="R12" t="str">
        <f t="shared" si="0"/>
        <v>Materials: M/4 AP40 Material - Production Property  Test (3)</v>
      </c>
      <c r="S12" t="str">
        <f t="shared" si="1"/>
        <v>Controlling Documents - Particle Size Distribution (4.2.3) - TNZ M/4: 2006,_x000D_
NZS 4407: 1991 Test 3.8.1 (Wet Sieving Test)</v>
      </c>
      <c r="T12" t="str">
        <f t="shared" si="2"/>
        <v>Acceptance Criteria - Particle size distribution as per Table 2 and Table 3, 4.2.3 Particle Size Distribution</v>
      </c>
      <c r="U12" t="str">
        <f t="shared" si="3"/>
        <v>Method - Wet Sieving Test_x000D_
(NZS 4407: 1991, Test 3.8.1)</v>
      </c>
      <c r="V12" t="str">
        <f t="shared" si="4"/>
        <v>Frequency - 2 Samples required as per Table 1, Production Property Test Sampling (4.1) - TNZ M/4: 2006</v>
      </c>
      <c r="W12" t="str">
        <f t="shared" si="5"/>
        <v>Responsible Person - Quality Controller</v>
      </c>
      <c r="X12" t="str">
        <f t="shared" si="6"/>
        <v>Verifying Document - Test Report</v>
      </c>
      <c r="Y12" t="str">
        <f t="shared" si="7"/>
        <v>Conduct - Sp or C or S</v>
      </c>
      <c r="Z12" t="str">
        <f t="shared" si="8"/>
        <v xml:space="preserve">Witness - </v>
      </c>
      <c r="AA12" t="str">
        <f t="shared" si="9"/>
        <v>Produce Record - Sp or S</v>
      </c>
      <c r="AB12" t="str">
        <f t="shared" si="10"/>
        <v>Approval - E</v>
      </c>
      <c r="AC12" t="str">
        <f t="shared" si="11"/>
        <v>Hold Point Y/N - Y</v>
      </c>
      <c r="AD12" t="str">
        <f t="shared" si="12"/>
        <v xml:space="preserve">Witness Point Y/N - </v>
      </c>
      <c r="AF12" t="str">
        <v>Approval - E</v>
      </c>
    </row>
    <row r="13" spans="1:32" ht="15" customHeight="1" x14ac:dyDescent="0.25">
      <c r="A13" s="1" t="s">
        <v>53</v>
      </c>
      <c r="B13" s="1" t="s">
        <v>54</v>
      </c>
      <c r="C13" t="s">
        <v>55</v>
      </c>
      <c r="D13" s="1" t="s">
        <v>56</v>
      </c>
      <c r="E13" s="1" t="s">
        <v>57</v>
      </c>
      <c r="F13" s="1" t="s">
        <v>31</v>
      </c>
      <c r="G13" t="s">
        <v>58</v>
      </c>
      <c r="H13" t="s">
        <v>21</v>
      </c>
      <c r="I13" s="1"/>
      <c r="J13" t="s">
        <v>21</v>
      </c>
      <c r="K13" t="s">
        <v>7</v>
      </c>
      <c r="M13" t="s">
        <v>9</v>
      </c>
      <c r="R13" t="str">
        <f t="shared" si="0"/>
        <v xml:space="preserve">Materials: Geotextile - Geotextile (Strength Class C) _x000D_
A29 or greater </v>
      </c>
      <c r="S13" t="str">
        <f t="shared" si="1"/>
        <v>Controlling Documents - TNZ  F7 Specification</v>
      </c>
      <c r="T13" t="str">
        <f t="shared" si="2"/>
        <v>Acceptance Criteria - Details on Docket</v>
      </c>
      <c r="U13" t="str">
        <f t="shared" si="3"/>
        <v xml:space="preserve">Method - Visual inspection </v>
      </c>
      <c r="V13" t="str">
        <f t="shared" si="4"/>
        <v>Frequency - Per Delivery</v>
      </c>
      <c r="W13" t="str">
        <f t="shared" si="5"/>
        <v>Responsible Person - Quality Controller</v>
      </c>
      <c r="X13" t="str">
        <f t="shared" si="6"/>
        <v>Verifying Document - MDS</v>
      </c>
      <c r="Y13" t="str">
        <f t="shared" si="7"/>
        <v>Conduct - Sp or S</v>
      </c>
      <c r="Z13" t="str">
        <f t="shared" si="8"/>
        <v xml:space="preserve">Witness - </v>
      </c>
      <c r="AA13" t="str">
        <f t="shared" si="9"/>
        <v>Produce Record - Sp or S</v>
      </c>
      <c r="AB13" t="str">
        <f t="shared" si="10"/>
        <v>Approval - C</v>
      </c>
      <c r="AC13" t="str">
        <f t="shared" si="11"/>
        <v xml:space="preserve">Hold Point Y/N - </v>
      </c>
      <c r="AD13" t="str">
        <f t="shared" si="12"/>
        <v>Witness Point Y/N - Y</v>
      </c>
      <c r="AF13" t="str">
        <v>Hold Point Y/N - Y</v>
      </c>
    </row>
    <row r="14" spans="1:32" ht="15" customHeight="1" x14ac:dyDescent="0.25">
      <c r="A14" t="s">
        <v>59</v>
      </c>
      <c r="B14" t="s">
        <v>60</v>
      </c>
      <c r="C14" t="s">
        <v>61</v>
      </c>
      <c r="D14" s="1" t="s">
        <v>62</v>
      </c>
      <c r="E14" s="1" t="s">
        <v>63</v>
      </c>
      <c r="F14" s="1" t="s">
        <v>31</v>
      </c>
      <c r="G14" s="1" t="s">
        <v>64</v>
      </c>
      <c r="H14" s="1" t="s">
        <v>65</v>
      </c>
      <c r="I14" s="1" t="s">
        <v>7</v>
      </c>
      <c r="J14" t="s">
        <v>65</v>
      </c>
      <c r="K14" t="s">
        <v>7</v>
      </c>
      <c r="M14" t="s">
        <v>9</v>
      </c>
      <c r="R14" t="str">
        <f t="shared" si="0"/>
        <v>Production Testing of stabilised material - OMC/MDD</v>
      </c>
      <c r="S14" t="str">
        <f t="shared" si="1"/>
        <v xml:space="preserve">Controlling Documents - TNZ B/2 section 7.5 </v>
      </c>
      <c r="T14" t="str">
        <f t="shared" si="2"/>
        <v xml:space="preserve">Acceptance Criteria - To obtain OMC CHAR(AMP) MDD </v>
      </c>
      <c r="U14" t="str">
        <f t="shared" si="3"/>
        <v>Method - NZS 4402, test 4.1.3, New Zealand vibrating hammer_x000D_
compaction test.</v>
      </c>
      <c r="V14" t="str">
        <f t="shared" si="4"/>
        <v xml:space="preserve">Frequency - Once on commencement and then each stablilised layer at one test per 5000m2 </v>
      </c>
      <c r="W14" t="str">
        <f t="shared" si="5"/>
        <v>Responsible Person - Quality Controller</v>
      </c>
      <c r="X14" t="str">
        <f t="shared" si="6"/>
        <v>Verifying Document - Test report</v>
      </c>
      <c r="Y14" t="str">
        <f t="shared" si="7"/>
        <v>Conduct - S or C</v>
      </c>
      <c r="Z14" t="str">
        <f t="shared" si="8"/>
        <v>Witness - C</v>
      </c>
      <c r="AA14" t="str">
        <f t="shared" si="9"/>
        <v>Produce Record - S or C</v>
      </c>
      <c r="AB14" t="str">
        <f t="shared" si="10"/>
        <v>Approval - C</v>
      </c>
      <c r="AC14" t="str">
        <f t="shared" si="11"/>
        <v xml:space="preserve">Hold Point Y/N - </v>
      </c>
      <c r="AD14" t="str">
        <f t="shared" si="12"/>
        <v>Witness Point Y/N - Y</v>
      </c>
      <c r="AF14" t="str">
        <v>Witness Point Y/N -</v>
      </c>
    </row>
    <row r="15" spans="1:32" ht="15" customHeight="1" x14ac:dyDescent="0.25">
      <c r="A15" s="1" t="s">
        <v>66</v>
      </c>
      <c r="B15" t="s">
        <v>60</v>
      </c>
      <c r="C15" s="1" t="s">
        <v>67</v>
      </c>
      <c r="D15" s="1" t="s">
        <v>68</v>
      </c>
      <c r="E15" s="1" t="s">
        <v>69</v>
      </c>
      <c r="F15" s="1" t="s">
        <v>31</v>
      </c>
      <c r="G15" t="s">
        <v>64</v>
      </c>
      <c r="H15" s="1" t="s">
        <v>65</v>
      </c>
      <c r="I15" s="1" t="s">
        <v>7</v>
      </c>
      <c r="J15" t="s">
        <v>65</v>
      </c>
      <c r="K15" t="s">
        <v>7</v>
      </c>
      <c r="M15" t="s">
        <v>9</v>
      </c>
      <c r="R15" t="str">
        <f t="shared" si="0"/>
        <v>Production Testing of stabilised material - Solid Density</v>
      </c>
      <c r="S15" t="str">
        <f t="shared" si="1"/>
        <v xml:space="preserve">Controlling Documents - TNZ B/2 section 7.5 </v>
      </c>
      <c r="T15" t="str">
        <f t="shared" si="2"/>
        <v>Acceptance Criteria - For info. and use in MDD calculation</v>
      </c>
      <c r="U15" t="str">
        <f t="shared" si="3"/>
        <v>Method - NZS 4407; test 3.7.1</v>
      </c>
      <c r="V15" t="str">
        <f t="shared" si="4"/>
        <v>Frequency - Once on commencement and if any materials change</v>
      </c>
      <c r="W15" t="str">
        <f t="shared" si="5"/>
        <v>Responsible Person - Quality Controller</v>
      </c>
      <c r="X15" t="str">
        <f t="shared" si="6"/>
        <v>Verifying Document - Test report</v>
      </c>
      <c r="Y15" t="str">
        <f t="shared" si="7"/>
        <v>Conduct - S or C</v>
      </c>
      <c r="Z15" t="str">
        <f t="shared" si="8"/>
        <v>Witness - C</v>
      </c>
      <c r="AA15" t="str">
        <f t="shared" si="9"/>
        <v>Produce Record - S or C</v>
      </c>
      <c r="AB15" t="str">
        <f t="shared" si="10"/>
        <v>Approval - C</v>
      </c>
      <c r="AC15" t="str">
        <f t="shared" si="11"/>
        <v xml:space="preserve">Hold Point Y/N - </v>
      </c>
      <c r="AD15" t="str">
        <f t="shared" si="12"/>
        <v>Witness Point Y/N - Y</v>
      </c>
      <c r="AF15" t="str">
        <v>Materials: GAP 65 Pre-treatment Material - Aggregate Sampling</v>
      </c>
    </row>
    <row r="16" spans="1:32" ht="15" customHeight="1" x14ac:dyDescent="0.25">
      <c r="A16" s="1" t="s">
        <v>70</v>
      </c>
      <c r="B16" s="1" t="s">
        <v>71</v>
      </c>
      <c r="C16" s="1"/>
      <c r="D16" t="s">
        <v>72</v>
      </c>
      <c r="E16" s="1" t="s">
        <v>73</v>
      </c>
      <c r="F16" s="1" t="s">
        <v>74</v>
      </c>
      <c r="G16" t="s">
        <v>75</v>
      </c>
      <c r="H16" s="1" t="s">
        <v>65</v>
      </c>
      <c r="I16" t="s">
        <v>7</v>
      </c>
      <c r="J16" t="s">
        <v>65</v>
      </c>
      <c r="K16" t="s">
        <v>7</v>
      </c>
      <c r="M16" t="s">
        <v>9</v>
      </c>
      <c r="R16" t="str">
        <f t="shared" si="0"/>
        <v>Project survey setting out</v>
      </c>
      <c r="S16" t="str">
        <f t="shared" si="1"/>
        <v>Controlling Documents - Reference from Project _x000D_
Drawings</v>
      </c>
      <c r="T16" t="str">
        <f t="shared" si="2"/>
        <v xml:space="preserve">Acceptance Criteria - </v>
      </c>
      <c r="U16" t="str">
        <f t="shared" si="3"/>
        <v>Method - Survey/Mobile Roads, Marks with Dazzle</v>
      </c>
      <c r="V16" t="str">
        <f t="shared" si="4"/>
        <v>Frequency - Chainages for every different pavement sections</v>
      </c>
      <c r="W16" t="str">
        <f t="shared" si="5"/>
        <v>Responsible Person - Subcontractor/ Engineer</v>
      </c>
      <c r="X16" t="str">
        <f t="shared" si="6"/>
        <v>Verifying Document - Construction drawings</v>
      </c>
      <c r="Y16" t="str">
        <f t="shared" si="7"/>
        <v>Conduct - S or C</v>
      </c>
      <c r="Z16" t="str">
        <f t="shared" si="8"/>
        <v>Witness - C</v>
      </c>
      <c r="AA16" t="str">
        <f t="shared" si="9"/>
        <v>Produce Record - S or C</v>
      </c>
      <c r="AB16" t="str">
        <f t="shared" si="10"/>
        <v>Approval - C</v>
      </c>
      <c r="AC16" t="str">
        <f t="shared" si="11"/>
        <v xml:space="preserve">Hold Point Y/N - </v>
      </c>
      <c r="AD16" t="str">
        <f t="shared" si="12"/>
        <v>Witness Point Y/N - Y</v>
      </c>
      <c r="AF16" t="str">
        <v>Controlling Documents - NZS 4407:2015, WSP Rotorua Sampling Guide</v>
      </c>
    </row>
    <row r="17" spans="1:32" ht="15" customHeight="1" x14ac:dyDescent="0.25">
      <c r="A17" s="1" t="s">
        <v>76</v>
      </c>
      <c r="B17" t="s">
        <v>77</v>
      </c>
      <c r="C17" t="s">
        <v>78</v>
      </c>
      <c r="D17" t="s">
        <v>79</v>
      </c>
      <c r="E17" t="s">
        <v>80</v>
      </c>
      <c r="F17" s="1" t="s">
        <v>31</v>
      </c>
      <c r="G17" t="s">
        <v>81</v>
      </c>
      <c r="H17" s="1" t="s">
        <v>13</v>
      </c>
      <c r="I17" t="s">
        <v>7</v>
      </c>
      <c r="J17" t="s">
        <v>13</v>
      </c>
      <c r="K17" t="s">
        <v>8</v>
      </c>
      <c r="M17" t="s">
        <v>9</v>
      </c>
      <c r="R17" t="str">
        <f t="shared" si="0"/>
        <v>Pre-treatment Repair Method Selection</v>
      </c>
      <c r="S17" t="str">
        <f t="shared" si="1"/>
        <v>Controlling Documents - Site specifics to be confirmed</v>
      </c>
      <c r="T17" t="str">
        <f t="shared" si="2"/>
        <v>Acceptance Criteria - Confirm scala acceptance criteria based on treatment type</v>
      </c>
      <c r="U17" t="str">
        <f t="shared" si="3"/>
        <v>Method - Scala Penetrometer on Excavation Floor</v>
      </c>
      <c r="V17" t="str">
        <f t="shared" si="4"/>
        <v>Frequency - As required</v>
      </c>
      <c r="W17" t="str">
        <f t="shared" si="5"/>
        <v>Responsible Person - Quality Controller</v>
      </c>
      <c r="X17" t="str">
        <f t="shared" si="6"/>
        <v>Verifying Document - Agreed treatment plan</v>
      </c>
      <c r="Y17" t="str">
        <f t="shared" si="7"/>
        <v>Conduct - S</v>
      </c>
      <c r="Z17" t="str">
        <f t="shared" si="8"/>
        <v>Witness - C</v>
      </c>
      <c r="AA17" t="str">
        <f t="shared" si="9"/>
        <v>Produce Record - S</v>
      </c>
      <c r="AB17" t="str">
        <f t="shared" si="10"/>
        <v>Approval - E</v>
      </c>
      <c r="AC17" t="str">
        <f t="shared" si="11"/>
        <v xml:space="preserve">Hold Point Y/N - </v>
      </c>
      <c r="AD17" t="str">
        <f t="shared" si="12"/>
        <v>Witness Point Y/N - Y</v>
      </c>
      <c r="AF17" t="str">
        <v>Acceptance Criteria -</v>
      </c>
    </row>
    <row r="18" spans="1:32" ht="15" customHeight="1" x14ac:dyDescent="0.25">
      <c r="A18" t="s">
        <v>82</v>
      </c>
      <c r="B18" t="s">
        <v>83</v>
      </c>
      <c r="C18" t="s">
        <v>84</v>
      </c>
      <c r="D18" s="1" t="s">
        <v>85</v>
      </c>
      <c r="E18" s="1" t="s">
        <v>80</v>
      </c>
      <c r="F18" s="1" t="s">
        <v>31</v>
      </c>
      <c r="G18" t="s">
        <v>86</v>
      </c>
      <c r="H18" s="1" t="s">
        <v>13</v>
      </c>
      <c r="I18" t="s">
        <v>7</v>
      </c>
      <c r="J18" t="s">
        <v>13</v>
      </c>
      <c r="K18" t="s">
        <v>7</v>
      </c>
      <c r="M18" t="s">
        <v>9</v>
      </c>
      <c r="R18" t="str">
        <f t="shared" si="0"/>
        <v>Digout of Patches to repair</v>
      </c>
      <c r="S18" t="str">
        <f t="shared" si="1"/>
        <v>Controlling Documents - Higgins SOP 0128 - Digout Repair</v>
      </c>
      <c r="T18" t="str">
        <f t="shared" si="2"/>
        <v>Acceptance Criteria - 340mm deep</v>
      </c>
      <c r="U18" t="str">
        <f t="shared" si="3"/>
        <v>Method - Visual inspection</v>
      </c>
      <c r="V18" t="str">
        <f t="shared" si="4"/>
        <v>Frequency - As required</v>
      </c>
      <c r="W18" t="str">
        <f t="shared" si="5"/>
        <v>Responsible Person - Quality Controller</v>
      </c>
      <c r="X18" t="str">
        <f t="shared" si="6"/>
        <v xml:space="preserve">Verifying Document - Dig out site records/ Asbuilt </v>
      </c>
      <c r="Y18" t="str">
        <f t="shared" si="7"/>
        <v>Conduct - S</v>
      </c>
      <c r="Z18" t="str">
        <f t="shared" si="8"/>
        <v>Witness - C</v>
      </c>
      <c r="AA18" t="str">
        <f t="shared" si="9"/>
        <v>Produce Record - S</v>
      </c>
      <c r="AB18" t="str">
        <f t="shared" si="10"/>
        <v>Approval - C</v>
      </c>
      <c r="AC18" t="str">
        <f t="shared" si="11"/>
        <v xml:space="preserve">Hold Point Y/N - </v>
      </c>
      <c r="AD18" t="str">
        <f t="shared" si="12"/>
        <v>Witness Point Y/N - Y</v>
      </c>
      <c r="AF18" t="str">
        <v>Method -</v>
      </c>
    </row>
    <row r="19" spans="1:32" ht="15" customHeight="1" x14ac:dyDescent="0.25">
      <c r="A19" s="1" t="s">
        <v>87</v>
      </c>
      <c r="B19" t="s">
        <v>83</v>
      </c>
      <c r="C19" s="1" t="s">
        <v>140</v>
      </c>
      <c r="D19" s="1" t="s">
        <v>88</v>
      </c>
      <c r="E19" s="1" t="s">
        <v>89</v>
      </c>
      <c r="F19" s="1" t="s">
        <v>31</v>
      </c>
      <c r="G19" t="s">
        <v>64</v>
      </c>
      <c r="H19" t="s">
        <v>90</v>
      </c>
      <c r="I19" t="s">
        <v>7</v>
      </c>
      <c r="J19" t="s">
        <v>90</v>
      </c>
      <c r="K19" t="s">
        <v>8</v>
      </c>
      <c r="M19" t="s">
        <v>9</v>
      </c>
      <c r="R19" t="str">
        <f t="shared" si="0"/>
        <v>Subgrade material hardness_x000D_
Check base of excavation</v>
      </c>
      <c r="S19" t="str">
        <f t="shared" si="1"/>
        <v>Controlling Documents - Higgins SOP 0128 - Digout Repair</v>
      </c>
      <c r="T19" t="str">
        <f t="shared" si="2"/>
        <v>Acceptance Criteria - Scala &gt; 3 blows per 100mm or Proof roll CHAR(LESS)5mm</v>
      </c>
      <c r="U19" t="str">
        <f t="shared" si="3"/>
        <v>Method - Scala Penetrometer test on base of digout or Proof roll where scala unsuccessful</v>
      </c>
      <c r="V19" t="str">
        <f t="shared" si="4"/>
        <v>Frequency - As required depending on size of digout</v>
      </c>
      <c r="W19" t="str">
        <f t="shared" si="5"/>
        <v>Responsible Person - Quality Controller</v>
      </c>
      <c r="X19" t="str">
        <f t="shared" si="6"/>
        <v>Verifying Document - Test report</v>
      </c>
      <c r="Y19" t="str">
        <f t="shared" si="7"/>
        <v>Conduct - S/C</v>
      </c>
      <c r="Z19" t="str">
        <f t="shared" si="8"/>
        <v>Witness - C</v>
      </c>
      <c r="AA19" t="str">
        <f t="shared" si="9"/>
        <v>Produce Record - S/C</v>
      </c>
      <c r="AB19" t="str">
        <f t="shared" si="10"/>
        <v>Approval - E</v>
      </c>
      <c r="AC19" t="str">
        <f t="shared" si="11"/>
        <v xml:space="preserve">Hold Point Y/N - </v>
      </c>
      <c r="AD19" t="str">
        <f t="shared" si="12"/>
        <v>Witness Point Y/N - Y</v>
      </c>
      <c r="AF19" t="str">
        <v>Frequency -</v>
      </c>
    </row>
    <row r="20" spans="1:32" ht="15" customHeight="1" x14ac:dyDescent="0.25">
      <c r="A20" s="1" t="s">
        <v>91</v>
      </c>
      <c r="B20" s="1" t="s">
        <v>92</v>
      </c>
      <c r="C20" s="1" t="s">
        <v>93</v>
      </c>
      <c r="D20" t="s">
        <v>56</v>
      </c>
      <c r="E20" s="1" t="s">
        <v>57</v>
      </c>
      <c r="F20" t="s">
        <v>31</v>
      </c>
      <c r="G20" t="s">
        <v>94</v>
      </c>
      <c r="H20" t="s">
        <v>21</v>
      </c>
      <c r="J20" t="s">
        <v>7</v>
      </c>
      <c r="K20" t="s">
        <v>7</v>
      </c>
      <c r="M20" t="s">
        <v>9</v>
      </c>
      <c r="R20" t="str">
        <f t="shared" si="0"/>
        <v>Geotextile (Strength Class C = A29) Layer beneath treatment layer (if rqd)</v>
      </c>
      <c r="S20" t="str">
        <f t="shared" si="1"/>
        <v>Controlling Documents - TNZ F7 Specification</v>
      </c>
      <c r="T20" t="str">
        <f t="shared" si="2"/>
        <v>Acceptance Criteria - Meet TNZ F7 Spec.</v>
      </c>
      <c r="U20" t="str">
        <f t="shared" si="3"/>
        <v xml:space="preserve">Method - Visual inspection </v>
      </c>
      <c r="V20" t="str">
        <f t="shared" si="4"/>
        <v>Frequency - Per Delivery</v>
      </c>
      <c r="W20" t="str">
        <f t="shared" si="5"/>
        <v>Responsible Person - Quality Controller</v>
      </c>
      <c r="X20" t="str">
        <f t="shared" si="6"/>
        <v>Verifying Document - Certificate of conformance</v>
      </c>
      <c r="Y20" t="str">
        <f t="shared" si="7"/>
        <v>Conduct - Sp or S</v>
      </c>
      <c r="Z20" t="str">
        <f t="shared" si="8"/>
        <v xml:space="preserve">Witness - </v>
      </c>
      <c r="AA20" t="str">
        <f t="shared" si="9"/>
        <v>Produce Record - C</v>
      </c>
      <c r="AB20" t="str">
        <f t="shared" si="10"/>
        <v>Approval - C</v>
      </c>
      <c r="AC20" t="str">
        <f t="shared" si="11"/>
        <v xml:space="preserve">Hold Point Y/N - </v>
      </c>
      <c r="AD20" t="str">
        <f t="shared" si="12"/>
        <v>Witness Point Y/N - Y</v>
      </c>
      <c r="AF20" t="str">
        <v>Responsible Person -</v>
      </c>
    </row>
    <row r="21" spans="1:32" ht="15" customHeight="1" x14ac:dyDescent="0.25">
      <c r="A21" t="s">
        <v>95</v>
      </c>
      <c r="B21" t="s">
        <v>83</v>
      </c>
      <c r="C21" t="s">
        <v>96</v>
      </c>
      <c r="D21" t="s">
        <v>97</v>
      </c>
      <c r="E21" s="1" t="s">
        <v>98</v>
      </c>
      <c r="F21" t="s">
        <v>31</v>
      </c>
      <c r="G21" t="s">
        <v>64</v>
      </c>
      <c r="H21" t="s">
        <v>90</v>
      </c>
      <c r="I21" t="s">
        <v>7</v>
      </c>
      <c r="J21" t="s">
        <v>90</v>
      </c>
      <c r="K21" t="s">
        <v>8</v>
      </c>
      <c r="M21" t="s">
        <v>9</v>
      </c>
      <c r="R21" t="str">
        <f t="shared" si="0"/>
        <v>Place and compact GAP65 in digout area</v>
      </c>
      <c r="S21" t="str">
        <f t="shared" si="1"/>
        <v>Controlling Documents - Higgins SOP 0128 - Digout Repair</v>
      </c>
      <c r="T21" t="str">
        <f t="shared" si="2"/>
        <v>Acceptance Criteria - Clegg value &gt; 45</v>
      </c>
      <c r="U21" t="str">
        <f t="shared" si="3"/>
        <v>Method - Clegg Test</v>
      </c>
      <c r="V21" t="str">
        <f t="shared" si="4"/>
        <v>Frequency - Min. 2 per digout</v>
      </c>
      <c r="W21" t="str">
        <f t="shared" si="5"/>
        <v>Responsible Person - Quality Controller</v>
      </c>
      <c r="X21" t="str">
        <f t="shared" si="6"/>
        <v>Verifying Document - Test report</v>
      </c>
      <c r="Y21" t="str">
        <f t="shared" si="7"/>
        <v>Conduct - S/C</v>
      </c>
      <c r="Z21" t="str">
        <f t="shared" si="8"/>
        <v>Witness - C</v>
      </c>
      <c r="AA21" t="str">
        <f t="shared" si="9"/>
        <v>Produce Record - S/C</v>
      </c>
      <c r="AB21" t="str">
        <f t="shared" si="10"/>
        <v>Approval - E</v>
      </c>
      <c r="AC21" t="str">
        <f t="shared" si="11"/>
        <v xml:space="preserve">Hold Point Y/N - </v>
      </c>
      <c r="AD21" t="str">
        <f t="shared" si="12"/>
        <v>Witness Point Y/N - Y</v>
      </c>
      <c r="AF21" t="str">
        <v>Verifying Document - Sampling Worksheet</v>
      </c>
    </row>
    <row r="22" spans="1:32" ht="15" customHeight="1" x14ac:dyDescent="0.25">
      <c r="A22" t="s">
        <v>99</v>
      </c>
      <c r="B22" t="s">
        <v>100</v>
      </c>
      <c r="C22" s="1" t="s">
        <v>101</v>
      </c>
      <c r="D22" s="1" t="s">
        <v>102</v>
      </c>
      <c r="E22" s="1" t="s">
        <v>103</v>
      </c>
      <c r="F22" s="1" t="s">
        <v>31</v>
      </c>
      <c r="G22" t="s">
        <v>104</v>
      </c>
      <c r="H22" t="s">
        <v>65</v>
      </c>
      <c r="J22" t="s">
        <v>65</v>
      </c>
      <c r="K22" t="s">
        <v>7</v>
      </c>
      <c r="M22" t="s">
        <v>9</v>
      </c>
      <c r="R22" t="str">
        <f t="shared" si="0"/>
        <v>Place M/4 AP40  Material</v>
      </c>
      <c r="S22" t="str">
        <f t="shared" si="1"/>
        <v>Controlling Documents - TNZ B/2 (section 7.2)</v>
      </c>
      <c r="T22" t="str">
        <f t="shared" si="2"/>
        <v>Acceptance Criteria - Evenly spread, no segregation, placed near optimium moisture content</v>
      </c>
      <c r="U22" t="str">
        <f t="shared" si="3"/>
        <v>Method - Visual Inspection</v>
      </c>
      <c r="V22" t="str">
        <f t="shared" si="4"/>
        <v>Frequency - On completion of placement</v>
      </c>
      <c r="W22" t="str">
        <f t="shared" si="5"/>
        <v>Responsible Person - Quality Controller</v>
      </c>
      <c r="X22" t="str">
        <f t="shared" si="6"/>
        <v>Verifying Document - Photographs and Daily Site Record</v>
      </c>
      <c r="Y22" t="str">
        <f t="shared" si="7"/>
        <v>Conduct - S or C</v>
      </c>
      <c r="Z22" t="str">
        <f t="shared" si="8"/>
        <v xml:space="preserve">Witness - </v>
      </c>
      <c r="AA22" t="str">
        <f t="shared" si="9"/>
        <v>Produce Record - S or C</v>
      </c>
      <c r="AB22" t="str">
        <f t="shared" si="10"/>
        <v>Approval - C</v>
      </c>
      <c r="AC22" t="str">
        <f t="shared" si="11"/>
        <v xml:space="preserve">Hold Point Y/N - </v>
      </c>
      <c r="AD22" t="str">
        <f t="shared" si="12"/>
        <v>Witness Point Y/N - Y</v>
      </c>
      <c r="AF22" t="str">
        <v>Conduct - C or S</v>
      </c>
    </row>
    <row r="23" spans="1:32" ht="15" customHeight="1" x14ac:dyDescent="0.25">
      <c r="A23" s="1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31</v>
      </c>
      <c r="G23" t="s">
        <v>110</v>
      </c>
      <c r="H23" t="s">
        <v>65</v>
      </c>
      <c r="J23" t="s">
        <v>13</v>
      </c>
      <c r="K23" t="s">
        <v>65</v>
      </c>
      <c r="M23" t="s">
        <v>9</v>
      </c>
      <c r="R23" t="str">
        <f t="shared" si="0"/>
        <v>Addition of Water</v>
      </c>
      <c r="S23" t="str">
        <f t="shared" si="1"/>
        <v>Controlling Documents - TNZ B/2 (section 7.5)</v>
      </c>
      <c r="T23" t="str">
        <f t="shared" si="2"/>
        <v>Acceptance Criteria - 90-100% OWC</v>
      </c>
      <c r="U23" t="str">
        <f t="shared" si="3"/>
        <v>Method - Nuclear Densometer Testing prior to Stabilisation</v>
      </c>
      <c r="V23" t="str">
        <f t="shared" si="4"/>
        <v>Frequency - ≥1 per 1000m² lot</v>
      </c>
      <c r="W23" t="str">
        <f t="shared" si="5"/>
        <v>Responsible Person - Quality Controller</v>
      </c>
      <c r="X23" t="str">
        <f t="shared" si="6"/>
        <v>Verifying Document - NDM Record</v>
      </c>
      <c r="Y23" t="str">
        <f t="shared" si="7"/>
        <v>Conduct - S or C</v>
      </c>
      <c r="Z23" t="str">
        <f t="shared" si="8"/>
        <v xml:space="preserve">Witness - </v>
      </c>
      <c r="AA23" t="str">
        <f t="shared" si="9"/>
        <v>Produce Record - S</v>
      </c>
      <c r="AB23" t="str">
        <f t="shared" si="10"/>
        <v>Approval - S or C</v>
      </c>
      <c r="AC23" t="str">
        <f t="shared" si="11"/>
        <v xml:space="preserve">Hold Point Y/N - </v>
      </c>
      <c r="AD23" t="str">
        <f t="shared" si="12"/>
        <v>Witness Point Y/N - Y</v>
      </c>
      <c r="AF23" t="str">
        <v>Witness -</v>
      </c>
    </row>
    <row r="24" spans="1:32" ht="15" customHeight="1" x14ac:dyDescent="0.25">
      <c r="A24" s="1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31</v>
      </c>
      <c r="G24" t="s">
        <v>110</v>
      </c>
      <c r="H24" t="s">
        <v>65</v>
      </c>
      <c r="J24" t="s">
        <v>65</v>
      </c>
      <c r="K24" t="s">
        <v>8</v>
      </c>
      <c r="L24" t="s">
        <v>9</v>
      </c>
      <c r="R24" t="str">
        <f t="shared" si="0"/>
        <v>Compaction Acceptance</v>
      </c>
      <c r="S24" t="str">
        <f t="shared" si="1"/>
        <v>Controlling Documents - Compaction (7.6) - TNZ B/2</v>
      </c>
      <c r="T24" t="str">
        <f t="shared" si="2"/>
        <v>Acceptance Criteria - Mean value ≥ 98% and Minimum Value ≥ 95%</v>
      </c>
      <c r="U24" t="str">
        <f t="shared" si="3"/>
        <v>Method - Nuclear Densometer Testing</v>
      </c>
      <c r="V24" t="str">
        <f t="shared" si="4"/>
        <v>Frequency - ≥ 5 tests per 1000m² lot</v>
      </c>
      <c r="W24" t="str">
        <f t="shared" si="5"/>
        <v>Responsible Person - Quality Controller</v>
      </c>
      <c r="X24" t="str">
        <f t="shared" si="6"/>
        <v>Verifying Document - NDM Record</v>
      </c>
      <c r="Y24" t="str">
        <f t="shared" si="7"/>
        <v>Conduct - S or C</v>
      </c>
      <c r="Z24" t="str">
        <f t="shared" si="8"/>
        <v xml:space="preserve">Witness - </v>
      </c>
      <c r="AA24" t="str">
        <f t="shared" si="9"/>
        <v>Produce Record - S or C</v>
      </c>
      <c r="AB24" t="str">
        <f t="shared" si="10"/>
        <v>Approval - E</v>
      </c>
      <c r="AC24" t="str">
        <f t="shared" si="11"/>
        <v>Hold Point Y/N - Y</v>
      </c>
      <c r="AD24" t="str">
        <f t="shared" si="12"/>
        <v xml:space="preserve">Witness Point Y/N - </v>
      </c>
      <c r="AF24" t="str">
        <v>Produce Record -</v>
      </c>
    </row>
    <row r="25" spans="1:32" ht="15" customHeight="1" x14ac:dyDescent="0.25">
      <c r="A25" s="1" t="s">
        <v>116</v>
      </c>
      <c r="B25" t="s">
        <v>117</v>
      </c>
      <c r="C25" s="1" t="s">
        <v>118</v>
      </c>
      <c r="D25" t="s">
        <v>119</v>
      </c>
      <c r="E25" t="s">
        <v>120</v>
      </c>
      <c r="F25" t="s">
        <v>18</v>
      </c>
      <c r="G25" t="s">
        <v>121</v>
      </c>
      <c r="H25" t="s">
        <v>65</v>
      </c>
      <c r="I25" t="s">
        <v>122</v>
      </c>
      <c r="J25" t="s">
        <v>65</v>
      </c>
      <c r="K25" t="s">
        <v>8</v>
      </c>
      <c r="M25" t="s">
        <v>9</v>
      </c>
      <c r="R25" t="str">
        <f t="shared" si="0"/>
        <v>Surface Shape</v>
      </c>
      <c r="S25" t="str">
        <f t="shared" si="1"/>
        <v>Controlling Documents - Compaction (7.7) - TNZ B/2</v>
      </c>
      <c r="T25" t="str">
        <f t="shared" si="2"/>
        <v>Acceptance Criteria - ± 10mm deviation along a 3m straight edge,_x000D_
No water ponding</v>
      </c>
      <c r="U25" t="str">
        <f t="shared" si="3"/>
        <v>Method - 3m Straight Edge</v>
      </c>
      <c r="V25" t="str">
        <f t="shared" si="4"/>
        <v>Frequency - during construction and prior to seal</v>
      </c>
      <c r="W25" t="str">
        <f t="shared" si="5"/>
        <v>Responsible Person - Supervisor</v>
      </c>
      <c r="X25" t="str">
        <f t="shared" si="6"/>
        <v>Verifying Document - Photographs</v>
      </c>
      <c r="Y25" t="str">
        <f t="shared" si="7"/>
        <v>Conduct - S or C</v>
      </c>
      <c r="Z25" t="str">
        <f t="shared" si="8"/>
        <v>Witness - C and E</v>
      </c>
      <c r="AA25" t="str">
        <f t="shared" si="9"/>
        <v>Produce Record - S or C</v>
      </c>
      <c r="AB25" t="str">
        <f t="shared" si="10"/>
        <v>Approval - E</v>
      </c>
      <c r="AC25" t="str">
        <f t="shared" si="11"/>
        <v xml:space="preserve">Hold Point Y/N - </v>
      </c>
      <c r="AD25" t="str">
        <f t="shared" si="12"/>
        <v>Witness Point Y/N - Y</v>
      </c>
      <c r="AF25" t="str">
        <v>Approval - S</v>
      </c>
    </row>
    <row r="26" spans="1:32" ht="15" customHeight="1" x14ac:dyDescent="0.25">
      <c r="A26" t="s">
        <v>123</v>
      </c>
      <c r="B26" t="s">
        <v>124</v>
      </c>
      <c r="C26" t="s">
        <v>125</v>
      </c>
      <c r="D26" t="s">
        <v>126</v>
      </c>
      <c r="E26" t="s">
        <v>120</v>
      </c>
      <c r="F26" t="s">
        <v>18</v>
      </c>
      <c r="G26" t="s">
        <v>127</v>
      </c>
      <c r="H26" t="s">
        <v>65</v>
      </c>
      <c r="I26" t="s">
        <v>122</v>
      </c>
      <c r="J26" t="s">
        <v>65</v>
      </c>
      <c r="K26" t="s">
        <v>8</v>
      </c>
      <c r="M26" t="s">
        <v>9</v>
      </c>
      <c r="R26" t="str">
        <f t="shared" si="0"/>
        <v>Cross Fall</v>
      </c>
      <c r="S26" t="str">
        <f t="shared" si="1"/>
        <v>Controlling Documents - Compaction (5.1) - TNZ B/2</v>
      </c>
      <c r="T26" t="str">
        <f t="shared" si="2"/>
        <v>Acceptance Criteria - 0.5% ≤ X ≤ -0.5%</v>
      </c>
      <c r="U26" t="str">
        <f t="shared" si="3"/>
        <v>Method - 3m straight edge or Survey Asbuilt</v>
      </c>
      <c r="V26" t="str">
        <f t="shared" si="4"/>
        <v>Frequency - during construction and prior to seal</v>
      </c>
      <c r="W26" t="str">
        <f t="shared" si="5"/>
        <v>Responsible Person - Supervisor</v>
      </c>
      <c r="X26" t="str">
        <f t="shared" si="6"/>
        <v>Verifying Document - Cross Fall Records/Survey Asbuilts</v>
      </c>
      <c r="Y26" t="str">
        <f t="shared" si="7"/>
        <v>Conduct - S or C</v>
      </c>
      <c r="Z26" t="str">
        <f t="shared" si="8"/>
        <v>Witness - C and E</v>
      </c>
      <c r="AA26" t="str">
        <f t="shared" si="9"/>
        <v>Produce Record - S or C</v>
      </c>
      <c r="AB26" t="str">
        <f t="shared" si="10"/>
        <v>Approval - E</v>
      </c>
      <c r="AC26" t="str">
        <f t="shared" si="11"/>
        <v xml:space="preserve">Hold Point Y/N - </v>
      </c>
      <c r="AD26" t="str">
        <f t="shared" si="12"/>
        <v>Witness Point Y/N - Y</v>
      </c>
      <c r="AF26" t="str">
        <v>Hold Point Y/N -</v>
      </c>
    </row>
    <row r="27" spans="1:32" ht="15" customHeight="1" x14ac:dyDescent="0.25">
      <c r="A27" t="s">
        <v>128</v>
      </c>
      <c r="B27" s="1" t="s">
        <v>129</v>
      </c>
      <c r="C27" t="s">
        <v>130</v>
      </c>
      <c r="D27" t="s">
        <v>114</v>
      </c>
      <c r="E27" t="s">
        <v>131</v>
      </c>
      <c r="F27" t="s">
        <v>31</v>
      </c>
      <c r="G27" t="s">
        <v>110</v>
      </c>
      <c r="H27" t="s">
        <v>65</v>
      </c>
      <c r="I27" t="s">
        <v>122</v>
      </c>
      <c r="J27" t="s">
        <v>65</v>
      </c>
      <c r="K27" t="s">
        <v>8</v>
      </c>
      <c r="M27" t="s">
        <v>9</v>
      </c>
      <c r="R27" t="str">
        <f t="shared" si="0"/>
        <v>Degree of Saturation, DOS</v>
      </c>
      <c r="S27" t="str">
        <f t="shared" si="1"/>
        <v>Controlling Documents - ,_x000D_
Pre-sealing requirements (12) - TNZ B/2 Notes: 2005</v>
      </c>
      <c r="T27" t="str">
        <f t="shared" si="2"/>
        <v>Acceptance Criteria - ≤80%, however 65% is ideal</v>
      </c>
      <c r="U27" t="str">
        <f t="shared" si="3"/>
        <v>Method - Nuclear Densometer Testing</v>
      </c>
      <c r="V27" t="str">
        <f t="shared" si="4"/>
        <v>Frequency -  ≥5 tests per 1000m² lot</v>
      </c>
      <c r="W27" t="str">
        <f t="shared" si="5"/>
        <v>Responsible Person - Quality Controller</v>
      </c>
      <c r="X27" t="str">
        <f t="shared" si="6"/>
        <v>Verifying Document - NDM Record</v>
      </c>
      <c r="Y27" t="str">
        <f t="shared" si="7"/>
        <v>Conduct - S or C</v>
      </c>
      <c r="Z27" t="str">
        <f t="shared" si="8"/>
        <v>Witness - C and E</v>
      </c>
      <c r="AA27" t="str">
        <f t="shared" si="9"/>
        <v>Produce Record - S or C</v>
      </c>
      <c r="AB27" t="str">
        <f t="shared" si="10"/>
        <v>Approval - E</v>
      </c>
      <c r="AC27" t="str">
        <f t="shared" si="11"/>
        <v xml:space="preserve">Hold Point Y/N - </v>
      </c>
      <c r="AD27" t="str">
        <f t="shared" si="12"/>
        <v>Witness Point Y/N - Y</v>
      </c>
      <c r="AF27" t="str">
        <v>Witness Point Y/N -</v>
      </c>
    </row>
    <row r="28" spans="1:32" ht="15" customHeight="1" x14ac:dyDescent="0.25">
      <c r="A28" t="s">
        <v>132</v>
      </c>
      <c r="B28" t="s">
        <v>133</v>
      </c>
      <c r="C28" s="1" t="s">
        <v>134</v>
      </c>
      <c r="D28" s="1" t="s">
        <v>102</v>
      </c>
      <c r="E28" s="1" t="s">
        <v>135</v>
      </c>
      <c r="F28" t="s">
        <v>136</v>
      </c>
      <c r="G28" t="s">
        <v>137</v>
      </c>
      <c r="H28" t="s">
        <v>7</v>
      </c>
      <c r="I28" t="s">
        <v>138</v>
      </c>
      <c r="J28" t="s">
        <v>7</v>
      </c>
      <c r="K28" t="s">
        <v>8</v>
      </c>
      <c r="L28" t="s">
        <v>9</v>
      </c>
      <c r="R28" t="str">
        <f t="shared" si="0"/>
        <v>Pavement Rehabilitation Construction Completion Report</v>
      </c>
      <c r="S28" t="str">
        <f t="shared" si="1"/>
        <v>Controlling Documents - Pavement Rehabilitation Construction Completion Report (6.1.2) - BOPE 2_14-001_601 Maintenance Specification</v>
      </c>
      <c r="T28" t="str">
        <f t="shared" si="2"/>
        <v>Acceptance Criteria - Engineer Approval</v>
      </c>
      <c r="U28" t="str">
        <f t="shared" si="3"/>
        <v>Method - Visual Inspection</v>
      </c>
      <c r="V28" t="str">
        <f t="shared" si="4"/>
        <v>Frequency - ≤2 months of 1st Coat Seal</v>
      </c>
      <c r="W28" t="str">
        <f t="shared" si="5"/>
        <v>Responsible Person - Quality Controller/ Contract Manager</v>
      </c>
      <c r="X28" t="str">
        <f t="shared" si="6"/>
        <v>Verifying Document - Signed Report</v>
      </c>
      <c r="Y28" t="str">
        <f t="shared" si="7"/>
        <v>Conduct - C</v>
      </c>
      <c r="Z28" t="str">
        <f t="shared" si="8"/>
        <v>Witness - C, S and E</v>
      </c>
      <c r="AA28" t="str">
        <f t="shared" si="9"/>
        <v>Produce Record - C</v>
      </c>
      <c r="AB28" t="str">
        <f t="shared" si="10"/>
        <v>Approval - E</v>
      </c>
      <c r="AC28" t="str">
        <f t="shared" si="11"/>
        <v>Hold Point Y/N - Y</v>
      </c>
      <c r="AD28" t="str">
        <f t="shared" si="12"/>
        <v xml:space="preserve">Witness Point Y/N - </v>
      </c>
      <c r="AF28" t="str">
        <v>Materials: GAP 65 Pre-treatment Material - Source Property Test</v>
      </c>
    </row>
    <row r="29" spans="1:32" ht="15" customHeight="1" x14ac:dyDescent="0.25">
      <c r="B29" s="1"/>
      <c r="AF29" t="str">
        <v>Controlling Documents - CBR - BOPE NOC Contract Documents Maintenance Specification Section 2.5.3</v>
      </c>
    </row>
    <row r="30" spans="1:32" ht="15" customHeight="1" x14ac:dyDescent="0.25">
      <c r="AF30" t="str">
        <v>Acceptance Criteria - Soaked CBR ≥ 40</v>
      </c>
    </row>
    <row r="31" spans="1:32" ht="15" customHeight="1" x14ac:dyDescent="0.25">
      <c r="AF31" t="str">
        <v>Method - Soaked CBR test (NZS:4407:2015:3.15)</v>
      </c>
    </row>
    <row r="32" spans="1:32" ht="15" customHeight="1" x14ac:dyDescent="0.25">
      <c r="C32" s="1"/>
      <c r="AF32" t="str">
        <v>Frequency -</v>
      </c>
    </row>
    <row r="33" spans="1:32" ht="15" customHeight="1" x14ac:dyDescent="0.25">
      <c r="AF33" t="str">
        <v>Responsible Person - Supervisor</v>
      </c>
    </row>
    <row r="34" spans="1:32" ht="15" customHeight="1" x14ac:dyDescent="0.25">
      <c r="AF34" t="str">
        <v>Verifying Document - Test Report</v>
      </c>
    </row>
    <row r="35" spans="1:32" ht="15" customHeight="1" x14ac:dyDescent="0.25">
      <c r="B35" s="1"/>
      <c r="E35" s="1"/>
      <c r="AF35" t="str">
        <v>Conduct - Sp or C or S</v>
      </c>
    </row>
    <row r="36" spans="1:32" ht="15" customHeight="1" x14ac:dyDescent="0.25">
      <c r="A36" s="1"/>
      <c r="B36" s="1"/>
      <c r="D36" s="1"/>
      <c r="E36" s="1"/>
      <c r="AF36" t="str">
        <v>Witness -</v>
      </c>
    </row>
    <row r="37" spans="1:32" ht="15" customHeight="1" x14ac:dyDescent="0.25">
      <c r="A37" s="1"/>
      <c r="B37" s="1"/>
      <c r="D37" s="1"/>
      <c r="F37" s="1"/>
      <c r="AF37" t="str">
        <v>Produce Record - Sp or S</v>
      </c>
    </row>
    <row r="38" spans="1:32" ht="15" customHeight="1" x14ac:dyDescent="0.25">
      <c r="B38" s="1"/>
      <c r="AF38" t="str">
        <v>Approval - E</v>
      </c>
    </row>
    <row r="39" spans="1:32" ht="15" customHeight="1" x14ac:dyDescent="0.25">
      <c r="D39" s="1"/>
      <c r="AF39" t="str">
        <v>Hold Point Y/N - Y</v>
      </c>
    </row>
    <row r="40" spans="1:32" ht="15" customHeight="1" x14ac:dyDescent="0.25">
      <c r="B40" s="1"/>
      <c r="C40" s="1"/>
      <c r="AF40" t="str">
        <v>Witness Point Y/N -</v>
      </c>
    </row>
    <row r="41" spans="1:32" ht="15" customHeight="1" x14ac:dyDescent="0.25">
      <c r="B41" s="1"/>
      <c r="AF41" t="str">
        <v>Materials: GAP 65 Pre-treatment Material - Production Property  Test</v>
      </c>
    </row>
    <row r="42" spans="1:32" ht="15" customHeight="1" x14ac:dyDescent="0.25">
      <c r="B42" s="1"/>
      <c r="AF42" t="str">
        <v>Controlling Documents - Sand Equivalent - BOPE NOC Contract Documents Maintenance Specification Section 2.5.3</v>
      </c>
    </row>
    <row r="43" spans="1:32" ht="15" customHeight="1" x14ac:dyDescent="0.25">
      <c r="B43" s="1"/>
      <c r="AF43" t="str">
        <v>Acceptance Criteria - Sand Equivalent &gt;35, OR CHAR(LESS)35 but well graded with no more than 10% by mass passing through a 0.425mm sieve</v>
      </c>
    </row>
    <row r="44" spans="1:32" ht="15" customHeight="1" x14ac:dyDescent="0.25">
      <c r="B44" s="1"/>
      <c r="AF44" t="str">
        <v>Method - Sand Equivalent Test (NZS:4407:2015, 3.6)</v>
      </c>
    </row>
    <row r="45" spans="1:32" ht="15" customHeight="1" x14ac:dyDescent="0.25">
      <c r="C45" s="1"/>
      <c r="AF45" t="str">
        <v>Frequency -</v>
      </c>
    </row>
    <row r="46" spans="1:32" ht="15" customHeight="1" x14ac:dyDescent="0.25"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t="str">
        <v>Responsible Person - Supervisor</v>
      </c>
    </row>
    <row r="47" spans="1:32" ht="15" customHeight="1" x14ac:dyDescent="0.25">
      <c r="AF47" t="str">
        <v>Verifying Document - Test Report</v>
      </c>
    </row>
    <row r="48" spans="1:32" ht="15" customHeight="1" x14ac:dyDescent="0.25">
      <c r="A48" s="1"/>
      <c r="B48" s="1"/>
      <c r="D48" s="1"/>
      <c r="AF48" t="str">
        <v>Conduct - Sp or C or S</v>
      </c>
    </row>
    <row r="49" spans="1:32" ht="15" customHeight="1" x14ac:dyDescent="0.25">
      <c r="B49" s="1"/>
      <c r="D49" s="1"/>
      <c r="AF49" t="str">
        <v>Witness -</v>
      </c>
    </row>
    <row r="50" spans="1:32" ht="15" customHeight="1" x14ac:dyDescent="0.25">
      <c r="D50" s="1"/>
      <c r="AF50" t="str">
        <v>Produce Record - Sp or S</v>
      </c>
    </row>
    <row r="51" spans="1:32" ht="15" customHeight="1" x14ac:dyDescent="0.25">
      <c r="D51" s="1"/>
      <c r="E51" s="1"/>
      <c r="AF51" t="str">
        <v>Approval - E</v>
      </c>
    </row>
    <row r="52" spans="1:32" ht="15" customHeight="1" x14ac:dyDescent="0.25">
      <c r="A52" s="1"/>
      <c r="D52" s="1"/>
      <c r="E52" s="1"/>
      <c r="AF52" t="str">
        <v>Hold Point Y/N - Y</v>
      </c>
    </row>
    <row r="53" spans="1:32" ht="15" customHeight="1" x14ac:dyDescent="0.25">
      <c r="AF53" t="str">
        <v>Witness Point Y/N -</v>
      </c>
    </row>
    <row r="54" spans="1:32" ht="15" customHeight="1" x14ac:dyDescent="0.25">
      <c r="AF54" t="str">
        <v>Materials: M/4 AP40 Material - Aggregate Sampling</v>
      </c>
    </row>
    <row r="55" spans="1:32" ht="15" customHeight="1" x14ac:dyDescent="0.25">
      <c r="A55" s="1"/>
      <c r="AF55" t="str">
        <v>Controlling Documents - NZS 4407:2015, WSP Rotorua Sampling Guide</v>
      </c>
    </row>
    <row r="56" spans="1:32" ht="15" customHeight="1" x14ac:dyDescent="0.25">
      <c r="AF56" t="str">
        <v>Acceptance Criteria -</v>
      </c>
    </row>
    <row r="57" spans="1:32" ht="15" customHeight="1" x14ac:dyDescent="0.25">
      <c r="A57" s="1"/>
      <c r="AF57" t="str">
        <v>Method -</v>
      </c>
    </row>
    <row r="58" spans="1:32" ht="15" customHeight="1" x14ac:dyDescent="0.25">
      <c r="A58" s="1"/>
      <c r="F58" s="1"/>
      <c r="AF58" t="str">
        <v>Frequency -</v>
      </c>
    </row>
    <row r="59" spans="1:32" ht="15" customHeight="1" x14ac:dyDescent="0.25">
      <c r="AF59" t="str">
        <v>Responsible Person -</v>
      </c>
    </row>
    <row r="60" spans="1:32" ht="15" customHeight="1" x14ac:dyDescent="0.25">
      <c r="A60" s="1"/>
      <c r="C60" s="1"/>
      <c r="D60" s="1"/>
      <c r="AF60" t="str">
        <v>Verifying Document - Sampling Worksheet</v>
      </c>
    </row>
    <row r="61" spans="1:32" ht="15" customHeight="1" x14ac:dyDescent="0.25">
      <c r="A61" s="1"/>
      <c r="C61" s="1"/>
      <c r="AF61" t="str">
        <v>Conduct -</v>
      </c>
    </row>
    <row r="62" spans="1:32" ht="15" customHeight="1" x14ac:dyDescent="0.25">
      <c r="AF62" t="str">
        <v>Witness -</v>
      </c>
    </row>
    <row r="63" spans="1:32" ht="15" customHeight="1" x14ac:dyDescent="0.25">
      <c r="D63" s="1"/>
      <c r="E63" s="1"/>
      <c r="F63" s="1"/>
      <c r="AF63" t="str">
        <v>Produce Record -</v>
      </c>
    </row>
    <row r="64" spans="1:32" ht="15" customHeight="1" x14ac:dyDescent="0.25">
      <c r="A64" s="1"/>
      <c r="C64" s="1"/>
      <c r="D64" s="1"/>
      <c r="AF64" t="str">
        <v>Approval -</v>
      </c>
    </row>
    <row r="65" spans="1:32" ht="15" customHeight="1" x14ac:dyDescent="0.25">
      <c r="A65" s="1"/>
      <c r="C65" s="1"/>
      <c r="AF65" t="str">
        <v>Hold Point Y/N -</v>
      </c>
    </row>
    <row r="66" spans="1:32" ht="15" customHeight="1" x14ac:dyDescent="0.25">
      <c r="AF66" t="str">
        <v>Witness Point Y/N -</v>
      </c>
    </row>
    <row r="67" spans="1:32" ht="15" customHeight="1" x14ac:dyDescent="0.25">
      <c r="C67" s="1"/>
      <c r="D67" s="1"/>
      <c r="E67" s="1"/>
      <c r="F67" s="1"/>
      <c r="AF67" t="str">
        <v>Materials: M/4 AP40 Material - Source Property Test (1)</v>
      </c>
    </row>
    <row r="68" spans="1:32" ht="15" customHeight="1" x14ac:dyDescent="0.25">
      <c r="AF68" t="str">
        <v>Controlling Documents - Crushing Resistance (3.3.1) - TNZ M/4: 2006,
NZS 4407: 1991 Test 3.10 (The Crushing Resistance Test)</v>
      </c>
    </row>
    <row r="69" spans="1:32" ht="15" customHeight="1" x14ac:dyDescent="0.25">
      <c r="A69" s="1"/>
      <c r="AF69" t="str">
        <v>Acceptance Criteria - less than 10% fines passing 2.36mm sieve size under a load of 130kN</v>
      </c>
    </row>
    <row r="70" spans="1:32" ht="15" customHeight="1" x14ac:dyDescent="0.25">
      <c r="A70" s="1"/>
      <c r="AF70" t="str">
        <v>Method - Curshing Resistance Test
(NZS 4407:1991, Test 3.10)</v>
      </c>
    </row>
    <row r="71" spans="1:32" ht="15" customHeight="1" x14ac:dyDescent="0.25">
      <c r="AF71" t="str">
        <v>Frequency - One test for every 10,000m³ of source material</v>
      </c>
    </row>
    <row r="72" spans="1:32" ht="15" customHeight="1" x14ac:dyDescent="0.25">
      <c r="AF72" t="str">
        <v>Responsible Person - Quality Controller</v>
      </c>
    </row>
    <row r="73" spans="1:32" ht="15" customHeight="1" x14ac:dyDescent="0.25">
      <c r="AF73" t="str">
        <v>Verifying Document - Test Report</v>
      </c>
    </row>
    <row r="74" spans="1:32" ht="15" customHeight="1" x14ac:dyDescent="0.25">
      <c r="AF74" t="str">
        <v>Conduct - Sp or C or S</v>
      </c>
    </row>
    <row r="75" spans="1:32" ht="15" customHeight="1" x14ac:dyDescent="0.25">
      <c r="AF75" t="str">
        <v>Witness -</v>
      </c>
    </row>
    <row r="76" spans="1:32" ht="15" customHeight="1" x14ac:dyDescent="0.25">
      <c r="AF76" t="str">
        <v>Produce Record - Sp or S</v>
      </c>
    </row>
    <row r="77" spans="1:32" ht="15" customHeight="1" x14ac:dyDescent="0.25">
      <c r="AF77" t="str">
        <v>Approval - E</v>
      </c>
    </row>
    <row r="78" spans="1:32" ht="15" customHeight="1" x14ac:dyDescent="0.25">
      <c r="AF78" t="str">
        <v>Hold Point Y/N - Y</v>
      </c>
    </row>
    <row r="79" spans="1:32" ht="15" customHeight="1" x14ac:dyDescent="0.25">
      <c r="AF79" t="str">
        <v>Witness Point Y/N -</v>
      </c>
    </row>
    <row r="80" spans="1:32" ht="15" customHeight="1" x14ac:dyDescent="0.25">
      <c r="AF80" t="str">
        <v>Materials: M/4 AP40 Material - Source Property Test (2)</v>
      </c>
    </row>
    <row r="81" spans="32:32" ht="15" customHeight="1" x14ac:dyDescent="0.25">
      <c r="AF81" t="str">
        <v>Controlling Documents - Weathering Quality Index (3.3.2) - TNZ M/4: 2006,
NZS 4407: 1991, Test 3.11 (Weathering Quality Index Test)</v>
      </c>
    </row>
    <row r="82" spans="32:32" ht="15" customHeight="1" x14ac:dyDescent="0.25">
      <c r="AF82" t="str">
        <v>Acceptance Criteria - AA, AB, AC, BA, BB or CA</v>
      </c>
    </row>
    <row r="83" spans="32:32" ht="15" customHeight="1" x14ac:dyDescent="0.25">
      <c r="AF83" t="str">
        <v>Method - Weathering Quality Index Test 
(NZS 4407: 1991, Test 3.11)</v>
      </c>
    </row>
    <row r="84" spans="32:32" ht="15" customHeight="1" x14ac:dyDescent="0.25">
      <c r="AF84" t="str">
        <v>Frequency - One test for every 10,000m³ of source material</v>
      </c>
    </row>
    <row r="85" spans="32:32" ht="15" customHeight="1" x14ac:dyDescent="0.25">
      <c r="AF85" t="str">
        <v>Responsible Person - Quality Controller</v>
      </c>
    </row>
    <row r="86" spans="32:32" ht="15" customHeight="1" x14ac:dyDescent="0.25">
      <c r="AF86" t="str">
        <v>Verifying Document - Test Report</v>
      </c>
    </row>
    <row r="87" spans="32:32" ht="15" customHeight="1" x14ac:dyDescent="0.25">
      <c r="AF87" t="str">
        <v>Conduct - Sp or C or S</v>
      </c>
    </row>
    <row r="88" spans="32:32" ht="15" customHeight="1" x14ac:dyDescent="0.25">
      <c r="AF88" t="str">
        <v>Witness -</v>
      </c>
    </row>
    <row r="89" spans="32:32" ht="15" customHeight="1" x14ac:dyDescent="0.25">
      <c r="AF89" t="str">
        <v>Produce Record - Sp or S</v>
      </c>
    </row>
    <row r="90" spans="32:32" ht="15" customHeight="1" x14ac:dyDescent="0.25">
      <c r="AF90" t="str">
        <v>Approval - E</v>
      </c>
    </row>
    <row r="91" spans="32:32" ht="15" customHeight="1" x14ac:dyDescent="0.25">
      <c r="AF91" t="str">
        <v>Hold Point Y/N - Y</v>
      </c>
    </row>
    <row r="92" spans="32:32" ht="15" customHeight="1" x14ac:dyDescent="0.25">
      <c r="AF92" t="str">
        <v>Witness Point Y/N -</v>
      </c>
    </row>
    <row r="93" spans="32:32" ht="15" customHeight="1" x14ac:dyDescent="0.25">
      <c r="AF93" t="str">
        <v>Materials: M/4 AP40 Material - Source Property Test (3)</v>
      </c>
    </row>
    <row r="94" spans="32:32" ht="15" customHeight="1" x14ac:dyDescent="0.25">
      <c r="AF94" t="str">
        <v>Controlling Documents - California Bearing Ratio (3.3.3) - TNZ M/4: 2006,
NZS 4402: 1986 Test 4.1.3,
NZS 4407: 1991 Test 3.15
(California Bearing Ratio Test)</v>
      </c>
    </row>
    <row r="95" spans="32:32" ht="15" customHeight="1" x14ac:dyDescent="0.25">
      <c r="AF95" t="str">
        <v>Acceptance Criteria - Soaked CBR ≥ 80%</v>
      </c>
    </row>
    <row r="96" spans="32:32" ht="15" customHeight="1" x14ac:dyDescent="0.25">
      <c r="AF96" t="str">
        <v>Method - California Bearing Ratio Test
(NZS 4407: 1991, Test 3.15) after being compacted according to
Vibrating Hammer Compaction Test at OWC
(NZS 4402: 1986, Test 4.1.3)</v>
      </c>
    </row>
    <row r="97" spans="32:32" ht="15" customHeight="1" x14ac:dyDescent="0.25">
      <c r="AF97" t="str">
        <v>Frequency - One test for every 10,000m³ of source material</v>
      </c>
    </row>
    <row r="98" spans="32:32" ht="15" customHeight="1" x14ac:dyDescent="0.25">
      <c r="AF98" t="str">
        <v>Responsible Person - Quality Controller</v>
      </c>
    </row>
    <row r="99" spans="32:32" ht="15" customHeight="1" x14ac:dyDescent="0.25">
      <c r="AF99" t="str">
        <v>Verifying Document - Test Report</v>
      </c>
    </row>
    <row r="100" spans="32:32" ht="15" customHeight="1" x14ac:dyDescent="0.25">
      <c r="AF100" t="str">
        <v>Conduct - Sp or C or S</v>
      </c>
    </row>
    <row r="101" spans="32:32" ht="15" customHeight="1" x14ac:dyDescent="0.25">
      <c r="AF101" t="str">
        <v>Witness -</v>
      </c>
    </row>
    <row r="102" spans="32:32" ht="15" customHeight="1" x14ac:dyDescent="0.25">
      <c r="AF102" t="str">
        <v>Produce Record - Sp or S</v>
      </c>
    </row>
    <row r="103" spans="32:32" ht="15" customHeight="1" x14ac:dyDescent="0.25">
      <c r="AF103" t="str">
        <v>Approval - E</v>
      </c>
    </row>
    <row r="104" spans="32:32" ht="15" customHeight="1" x14ac:dyDescent="0.25">
      <c r="AF104" t="str">
        <v>Hold Point Y/N - Y</v>
      </c>
    </row>
    <row r="105" spans="32:32" ht="15" customHeight="1" x14ac:dyDescent="0.25">
      <c r="AF105" t="str">
        <v>Witness Point Y/N -</v>
      </c>
    </row>
    <row r="106" spans="32:32" ht="15" customHeight="1" x14ac:dyDescent="0.25">
      <c r="AF106" t="str">
        <v>Materials: M/4 AP40 Material - Production Property  Test (1)</v>
      </c>
    </row>
    <row r="107" spans="32:32" ht="15" customHeight="1" x14ac:dyDescent="0.25">
      <c r="AF107" t="str">
        <v>Controlling Documents - Sand Equivalent (4.2.1.1) - TNZ M/4: 2006,
NZS 4407: 1991 Test 3.6 or
Clay Index (4.2.1.2) - TNZ M/4: 2006,
NZS 4407: 1991, Test 3.5 or
Plasticity Index (4.2.1.3) - TNZ M/4: 2006,
NZS 4407: 1991 Test 3.4</v>
      </c>
    </row>
    <row r="108" spans="32:32" ht="15" customHeight="1" x14ac:dyDescent="0.25">
      <c r="AF108" t="str">
        <v>Acceptance Criteria - Sand Equivalent ≥40; or
Clay Index ≤3; or
Plasticity Index ≤5</v>
      </c>
    </row>
    <row r="109" spans="32:32" ht="15" customHeight="1" x14ac:dyDescent="0.25">
      <c r="AF109" t="str">
        <v>Method - Sand Equivalent Test (NZS:4407:2015, 3.6); or
Clay Index Test
(NZS:4407: 1991, 3.5); or
Plasticity Index Test
(NZS 4407:1991, 3.4)</v>
      </c>
    </row>
    <row r="110" spans="32:32" ht="15" customHeight="1" x14ac:dyDescent="0.25">
      <c r="AF110" t="str">
        <v>Frequency - 2 Samples required as per Table 1, Production Property Test Sampling (4.1) - TNZ M/4: 2006</v>
      </c>
    </row>
    <row r="111" spans="32:32" ht="15" customHeight="1" x14ac:dyDescent="0.25">
      <c r="AF111" t="str">
        <v>Responsible Person - Quality Controller</v>
      </c>
    </row>
    <row r="112" spans="32:32" ht="15" customHeight="1" x14ac:dyDescent="0.25">
      <c r="AF112" t="str">
        <v>Verifying Document - Test Report</v>
      </c>
    </row>
    <row r="113" spans="32:32" ht="15" customHeight="1" x14ac:dyDescent="0.25">
      <c r="AF113" t="str">
        <v>Conduct - Sp or C or S</v>
      </c>
    </row>
    <row r="114" spans="32:32" ht="15" customHeight="1" x14ac:dyDescent="0.25">
      <c r="AF114" t="str">
        <v>Witness -</v>
      </c>
    </row>
    <row r="115" spans="32:32" ht="15" customHeight="1" x14ac:dyDescent="0.25">
      <c r="AF115" t="str">
        <v>Produce Record - Sp or S</v>
      </c>
    </row>
    <row r="116" spans="32:32" ht="15" customHeight="1" x14ac:dyDescent="0.25">
      <c r="AF116" t="str">
        <v>Approval - E</v>
      </c>
    </row>
    <row r="117" spans="32:32" ht="15" customHeight="1" x14ac:dyDescent="0.25">
      <c r="AF117" t="str">
        <v>Hold Point Y/N - Y</v>
      </c>
    </row>
    <row r="118" spans="32:32" ht="15" customHeight="1" x14ac:dyDescent="0.25">
      <c r="AF118" t="str">
        <v>Witness Point Y/N -</v>
      </c>
    </row>
    <row r="119" spans="32:32" ht="15" customHeight="1" x14ac:dyDescent="0.25">
      <c r="AF119" t="str">
        <v>Materials: M/4 AP40 Material - Production Property  Test (2)</v>
      </c>
    </row>
    <row r="120" spans="32:32" ht="15" customHeight="1" x14ac:dyDescent="0.25">
      <c r="AF120" t="str">
        <v>Controlling Documents - Broken Face Content (4.2.2) - TNZ M/4: 2006,
NZS:4407: 1991 Test 3.14</v>
      </c>
    </row>
    <row r="121" spans="32:32" ht="15" customHeight="1" x14ac:dyDescent="0.25">
      <c r="AF121" t="str">
        <v>Acceptance Criteria - Broken Face Content ≥70% between 37.5mm and 4.75mm sieve and ≥2 broken faces</v>
      </c>
    </row>
    <row r="122" spans="32:32" ht="15" customHeight="1" x14ac:dyDescent="0.25">
      <c r="AF122" t="str">
        <v>Method - Broken Face Test
(NZS:4407: 1991, Test 3.4)</v>
      </c>
    </row>
    <row r="123" spans="32:32" ht="15" customHeight="1" x14ac:dyDescent="0.25">
      <c r="AF123" t="str">
        <v>Frequency - 2 Samples required as per Table 1, Production Property Test Sampling (4.1) - TNZ M/4: 2006</v>
      </c>
    </row>
    <row r="124" spans="32:32" ht="15" customHeight="1" x14ac:dyDescent="0.25">
      <c r="AF124" t="str">
        <v>Responsible Person - Quality Controller</v>
      </c>
    </row>
    <row r="125" spans="32:32" ht="15" customHeight="1" x14ac:dyDescent="0.25">
      <c r="AF125" t="str">
        <v>Verifying Document - Test Report</v>
      </c>
    </row>
    <row r="126" spans="32:32" ht="15" customHeight="1" x14ac:dyDescent="0.25">
      <c r="AF126" t="str">
        <v>Conduct - Sp or C or S</v>
      </c>
    </row>
    <row r="127" spans="32:32" ht="15" customHeight="1" x14ac:dyDescent="0.25">
      <c r="AF127" t="str">
        <v>Witness -</v>
      </c>
    </row>
    <row r="128" spans="32:32" ht="15" customHeight="1" x14ac:dyDescent="0.25">
      <c r="AF128" t="str">
        <v>Produce Record - Sp or S</v>
      </c>
    </row>
    <row r="129" spans="32:32" ht="15" customHeight="1" x14ac:dyDescent="0.25">
      <c r="AF129" t="str">
        <v>Approval - E</v>
      </c>
    </row>
    <row r="130" spans="32:32" ht="15" customHeight="1" x14ac:dyDescent="0.25">
      <c r="AF130" t="str">
        <v>Hold Point Y/N - Y</v>
      </c>
    </row>
    <row r="131" spans="32:32" ht="15" customHeight="1" x14ac:dyDescent="0.25">
      <c r="AF131" t="str">
        <v>Witness Point Y/N -</v>
      </c>
    </row>
    <row r="132" spans="32:32" ht="15" customHeight="1" x14ac:dyDescent="0.25">
      <c r="AF132" t="str">
        <v>Materials: M/4 AP40 Material - Production Property  Test (3)</v>
      </c>
    </row>
    <row r="133" spans="32:32" ht="15" customHeight="1" x14ac:dyDescent="0.25">
      <c r="AF133" t="str">
        <v>Controlling Documents - Particle Size Distribution (4.2.3) - TNZ M/4: 2006,
NZS 4407: 1991 Test 3.8.1 (Wet Sieving Test)</v>
      </c>
    </row>
    <row r="134" spans="32:32" ht="15" customHeight="1" x14ac:dyDescent="0.25">
      <c r="AF134" t="str">
        <v>Acceptance Criteria - Particle size distribution as per Table 2 and Table 3, 4.2.3 Particle Size Distribution</v>
      </c>
    </row>
    <row r="135" spans="32:32" ht="15" customHeight="1" x14ac:dyDescent="0.25">
      <c r="AF135" t="str">
        <v>Method - Wet Sieving Test
(NZS 4407: 1991, Test 3.8.1)</v>
      </c>
    </row>
    <row r="136" spans="32:32" ht="15" customHeight="1" x14ac:dyDescent="0.25">
      <c r="AF136" t="str">
        <v>Frequency - 2 Samples required as per Table 1, Production Property Test Sampling (4.1) - TNZ M/4: 2006</v>
      </c>
    </row>
    <row r="137" spans="32:32" ht="15" customHeight="1" x14ac:dyDescent="0.25">
      <c r="AF137" t="str">
        <v>Responsible Person - Quality Controller</v>
      </c>
    </row>
    <row r="138" spans="32:32" ht="15" customHeight="1" x14ac:dyDescent="0.25">
      <c r="AF138" t="str">
        <v>Verifying Document - Test Report</v>
      </c>
    </row>
    <row r="139" spans="32:32" ht="15" customHeight="1" x14ac:dyDescent="0.25">
      <c r="AF139" t="str">
        <v>Conduct - Sp or C or S</v>
      </c>
    </row>
    <row r="140" spans="32:32" ht="15" customHeight="1" x14ac:dyDescent="0.25">
      <c r="AF140" t="str">
        <v>Witness -</v>
      </c>
    </row>
    <row r="141" spans="32:32" ht="15" customHeight="1" x14ac:dyDescent="0.25">
      <c r="AF141" t="str">
        <v>Produce Record - Sp or S</v>
      </c>
    </row>
    <row r="142" spans="32:32" ht="15" customHeight="1" x14ac:dyDescent="0.25">
      <c r="AF142" t="str">
        <v>Approval - E</v>
      </c>
    </row>
    <row r="143" spans="32:32" ht="15" customHeight="1" x14ac:dyDescent="0.25">
      <c r="AF143" t="str">
        <v>Hold Point Y/N - Y</v>
      </c>
    </row>
    <row r="144" spans="32:32" ht="15" customHeight="1" x14ac:dyDescent="0.25">
      <c r="AF144" t="str">
        <v>Witness Point Y/N -</v>
      </c>
    </row>
    <row r="145" spans="32:32" ht="15" customHeight="1" x14ac:dyDescent="0.25">
      <c r="AF145" t="str">
        <v>Materials: Geotextile - Geotextile (Strength Class C) 
A29 or greater</v>
      </c>
    </row>
    <row r="146" spans="32:32" ht="15" customHeight="1" x14ac:dyDescent="0.25">
      <c r="AF146" t="str">
        <v>Controlling Documents - TNZ  F7 Specification</v>
      </c>
    </row>
    <row r="147" spans="32:32" ht="15" customHeight="1" x14ac:dyDescent="0.25">
      <c r="AF147" t="str">
        <v>Acceptance Criteria - Details on Docket</v>
      </c>
    </row>
    <row r="148" spans="32:32" ht="15" customHeight="1" x14ac:dyDescent="0.25">
      <c r="AF148" t="str">
        <v>Method - Visual inspection</v>
      </c>
    </row>
    <row r="149" spans="32:32" ht="15" customHeight="1" x14ac:dyDescent="0.25">
      <c r="AF149" t="str">
        <v>Frequency - Per Delivery</v>
      </c>
    </row>
    <row r="150" spans="32:32" ht="15" customHeight="1" x14ac:dyDescent="0.25">
      <c r="AF150" t="str">
        <v>Responsible Person - Quality Controller</v>
      </c>
    </row>
    <row r="151" spans="32:32" ht="15" customHeight="1" x14ac:dyDescent="0.25">
      <c r="AF151" t="str">
        <v>Verifying Document - MDS</v>
      </c>
    </row>
    <row r="152" spans="32:32" ht="15" customHeight="1" x14ac:dyDescent="0.25">
      <c r="AF152" t="str">
        <v>Conduct - Sp or S</v>
      </c>
    </row>
    <row r="153" spans="32:32" ht="15" customHeight="1" x14ac:dyDescent="0.25">
      <c r="AF153" t="str">
        <v>Witness -</v>
      </c>
    </row>
    <row r="154" spans="32:32" ht="15" customHeight="1" x14ac:dyDescent="0.25">
      <c r="AF154" t="str">
        <v>Produce Record - Sp or S</v>
      </c>
    </row>
    <row r="155" spans="32:32" ht="15" customHeight="1" x14ac:dyDescent="0.25">
      <c r="AF155" t="str">
        <v>Approval - C</v>
      </c>
    </row>
    <row r="156" spans="32:32" ht="15" customHeight="1" x14ac:dyDescent="0.25">
      <c r="AF156" t="str">
        <v>Hold Point Y/N -</v>
      </c>
    </row>
    <row r="157" spans="32:32" ht="15" customHeight="1" x14ac:dyDescent="0.25">
      <c r="AF157" t="str">
        <v>Witness Point Y/N - Y</v>
      </c>
    </row>
    <row r="158" spans="32:32" ht="15" customHeight="1" x14ac:dyDescent="0.25">
      <c r="AF158" t="str">
        <v>Production Testing of stabilised material - OMC/MDD</v>
      </c>
    </row>
    <row r="159" spans="32:32" ht="15" customHeight="1" x14ac:dyDescent="0.25">
      <c r="AF159" t="str">
        <v>Controlling Documents - TNZ B/2 section 7.5</v>
      </c>
    </row>
    <row r="160" spans="32:32" ht="15" customHeight="1" x14ac:dyDescent="0.25">
      <c r="AF160" t="str">
        <v>Acceptance Criteria - To obtain OMC CHAR(AMP) MDD</v>
      </c>
    </row>
    <row r="161" spans="32:32" ht="15" customHeight="1" x14ac:dyDescent="0.25">
      <c r="AF161" t="str">
        <v>Method - NZS 4402, test 4.1.3, New Zealand vibrating hammer
compaction test.</v>
      </c>
    </row>
    <row r="162" spans="32:32" ht="15" customHeight="1" x14ac:dyDescent="0.25">
      <c r="AF162" t="str">
        <v>Frequency - Once on commencement and then each stablilised layer at one test per 5000m2</v>
      </c>
    </row>
    <row r="163" spans="32:32" ht="15" customHeight="1" x14ac:dyDescent="0.25">
      <c r="AF163" t="str">
        <v>Responsible Person - Quality Controller</v>
      </c>
    </row>
    <row r="164" spans="32:32" ht="15" customHeight="1" x14ac:dyDescent="0.25">
      <c r="AF164" t="str">
        <v>Verifying Document - Test report</v>
      </c>
    </row>
    <row r="165" spans="32:32" ht="15" customHeight="1" x14ac:dyDescent="0.25">
      <c r="AF165" t="str">
        <v>Conduct - S or C</v>
      </c>
    </row>
    <row r="166" spans="32:32" ht="15" customHeight="1" x14ac:dyDescent="0.25">
      <c r="AF166" t="str">
        <v>Witness - C</v>
      </c>
    </row>
    <row r="167" spans="32:32" ht="15" customHeight="1" x14ac:dyDescent="0.25">
      <c r="AF167" t="str">
        <v>Produce Record - S or C</v>
      </c>
    </row>
    <row r="168" spans="32:32" ht="15" customHeight="1" x14ac:dyDescent="0.25">
      <c r="AF168" t="str">
        <v>Approval - C</v>
      </c>
    </row>
    <row r="169" spans="32:32" ht="15" customHeight="1" x14ac:dyDescent="0.25">
      <c r="AF169" t="str">
        <v>Hold Point Y/N -</v>
      </c>
    </row>
    <row r="170" spans="32:32" ht="15" customHeight="1" x14ac:dyDescent="0.25">
      <c r="AF170" t="str">
        <v>Witness Point Y/N - Y</v>
      </c>
    </row>
    <row r="171" spans="32:32" ht="15" customHeight="1" x14ac:dyDescent="0.25">
      <c r="AF171" t="str">
        <v>Production Testing of stabilised material - Solid Density</v>
      </c>
    </row>
    <row r="172" spans="32:32" ht="15" customHeight="1" x14ac:dyDescent="0.25">
      <c r="AF172" t="str">
        <v>Controlling Documents - TNZ B/2 section 7.5</v>
      </c>
    </row>
    <row r="173" spans="32:32" ht="15" customHeight="1" x14ac:dyDescent="0.25">
      <c r="AF173" t="str">
        <v>Acceptance Criteria - For info. and use in MDD calculation</v>
      </c>
    </row>
    <row r="174" spans="32:32" ht="15" customHeight="1" x14ac:dyDescent="0.25">
      <c r="AF174" t="str">
        <v>Method - NZS 4407; test 3.7.1</v>
      </c>
    </row>
    <row r="175" spans="32:32" ht="15" customHeight="1" x14ac:dyDescent="0.25">
      <c r="AF175" t="str">
        <v>Frequency - Once on commencement and if any materials change</v>
      </c>
    </row>
    <row r="176" spans="32:32" ht="15" customHeight="1" x14ac:dyDescent="0.25">
      <c r="AF176" t="str">
        <v>Responsible Person - Quality Controller</v>
      </c>
    </row>
    <row r="177" spans="32:32" ht="15" customHeight="1" x14ac:dyDescent="0.25">
      <c r="AF177" t="str">
        <v>Verifying Document - Test report</v>
      </c>
    </row>
    <row r="178" spans="32:32" ht="15" customHeight="1" x14ac:dyDescent="0.25">
      <c r="AF178" t="str">
        <v>Conduct - S or C</v>
      </c>
    </row>
    <row r="179" spans="32:32" ht="15" customHeight="1" x14ac:dyDescent="0.25">
      <c r="AF179" t="str">
        <v>Witness - C</v>
      </c>
    </row>
    <row r="180" spans="32:32" ht="15" customHeight="1" x14ac:dyDescent="0.25">
      <c r="AF180" t="str">
        <v>Produce Record - S or C</v>
      </c>
    </row>
    <row r="181" spans="32:32" ht="15" customHeight="1" x14ac:dyDescent="0.25">
      <c r="AF181" t="str">
        <v>Approval - C</v>
      </c>
    </row>
    <row r="182" spans="32:32" ht="15" customHeight="1" x14ac:dyDescent="0.25">
      <c r="AF182" t="str">
        <v>Hold Point Y/N -</v>
      </c>
    </row>
    <row r="183" spans="32:32" ht="15" customHeight="1" x14ac:dyDescent="0.25">
      <c r="AF183" t="str">
        <v>Witness Point Y/N - Y</v>
      </c>
    </row>
    <row r="184" spans="32:32" ht="15" customHeight="1" x14ac:dyDescent="0.25">
      <c r="AF184" t="str">
        <v>Project survey setting out</v>
      </c>
    </row>
    <row r="185" spans="32:32" ht="15" customHeight="1" x14ac:dyDescent="0.25">
      <c r="AF185" t="str">
        <v>Controlling Documents - Reference from Project 
Drawings</v>
      </c>
    </row>
    <row r="186" spans="32:32" ht="15" customHeight="1" x14ac:dyDescent="0.25">
      <c r="AF186" t="str">
        <v>Acceptance Criteria -</v>
      </c>
    </row>
    <row r="187" spans="32:32" ht="15" customHeight="1" x14ac:dyDescent="0.25">
      <c r="AF187" t="str">
        <v>Method - Survey/Mobile Roads, Marks with Dazzle</v>
      </c>
    </row>
    <row r="188" spans="32:32" ht="15" customHeight="1" x14ac:dyDescent="0.25">
      <c r="AF188" t="str">
        <v>Frequency - Chainages for every different pavement sections</v>
      </c>
    </row>
    <row r="189" spans="32:32" ht="15" customHeight="1" x14ac:dyDescent="0.25">
      <c r="AF189" t="str">
        <v>Responsible Person - Subcontractor/ Engineer</v>
      </c>
    </row>
    <row r="190" spans="32:32" ht="15" customHeight="1" x14ac:dyDescent="0.25">
      <c r="AF190" t="str">
        <v>Verifying Document - Construction drawings</v>
      </c>
    </row>
    <row r="191" spans="32:32" ht="15" customHeight="1" x14ac:dyDescent="0.25">
      <c r="AF191" t="str">
        <v>Conduct - S or C</v>
      </c>
    </row>
    <row r="192" spans="32:32" ht="15" customHeight="1" x14ac:dyDescent="0.25">
      <c r="AF192" t="str">
        <v>Witness - C</v>
      </c>
    </row>
    <row r="193" spans="32:32" ht="15" customHeight="1" x14ac:dyDescent="0.25">
      <c r="AF193" t="str">
        <v>Produce Record - S or C</v>
      </c>
    </row>
    <row r="194" spans="32:32" ht="15" customHeight="1" x14ac:dyDescent="0.25">
      <c r="AF194" t="str">
        <v>Approval - C</v>
      </c>
    </row>
    <row r="195" spans="32:32" ht="15" customHeight="1" x14ac:dyDescent="0.25">
      <c r="AF195" t="str">
        <v>Hold Point Y/N -</v>
      </c>
    </row>
    <row r="196" spans="32:32" ht="15" customHeight="1" x14ac:dyDescent="0.25">
      <c r="AF196" t="str">
        <v>Witness Point Y/N - Y</v>
      </c>
    </row>
    <row r="197" spans="32:32" ht="15" customHeight="1" x14ac:dyDescent="0.25">
      <c r="AF197" t="str">
        <v>Pre-treatment Repair Method Selection</v>
      </c>
    </row>
    <row r="198" spans="32:32" ht="15" customHeight="1" x14ac:dyDescent="0.25">
      <c r="AF198" t="str">
        <v>Controlling Documents - Site specifics to be confirmed</v>
      </c>
    </row>
    <row r="199" spans="32:32" ht="15" customHeight="1" x14ac:dyDescent="0.25">
      <c r="AF199" t="str">
        <v>Acceptance Criteria - Confirm scala acceptance criteria based on treatment type</v>
      </c>
    </row>
    <row r="200" spans="32:32" ht="15" customHeight="1" x14ac:dyDescent="0.25">
      <c r="AF200" t="str">
        <v>Method - Scala Penetrometer on Excavation Floor</v>
      </c>
    </row>
    <row r="201" spans="32:32" ht="15" customHeight="1" x14ac:dyDescent="0.25">
      <c r="AF201" t="str">
        <v>Frequency - As required</v>
      </c>
    </row>
    <row r="202" spans="32:32" ht="15" customHeight="1" x14ac:dyDescent="0.25">
      <c r="AF202" t="str">
        <v>Responsible Person - Quality Controller</v>
      </c>
    </row>
    <row r="203" spans="32:32" ht="15" customHeight="1" x14ac:dyDescent="0.25">
      <c r="AF203" t="str">
        <v>Verifying Document - Agreed treatment plan</v>
      </c>
    </row>
    <row r="204" spans="32:32" ht="15" customHeight="1" x14ac:dyDescent="0.25">
      <c r="AF204" t="str">
        <v>Conduct - S</v>
      </c>
    </row>
    <row r="205" spans="32:32" ht="15" customHeight="1" x14ac:dyDescent="0.25">
      <c r="AF205" t="str">
        <v>Witness - C</v>
      </c>
    </row>
    <row r="206" spans="32:32" ht="15" customHeight="1" x14ac:dyDescent="0.25">
      <c r="AF206" t="str">
        <v>Produce Record - S</v>
      </c>
    </row>
    <row r="207" spans="32:32" ht="15" customHeight="1" x14ac:dyDescent="0.25">
      <c r="AF207" t="str">
        <v>Approval - E</v>
      </c>
    </row>
    <row r="208" spans="32:32" ht="15" customHeight="1" x14ac:dyDescent="0.25">
      <c r="AF208" t="str">
        <v>Hold Point Y/N -</v>
      </c>
    </row>
    <row r="209" spans="32:32" ht="15" customHeight="1" x14ac:dyDescent="0.25">
      <c r="AF209" t="str">
        <v>Witness Point Y/N - Y</v>
      </c>
    </row>
    <row r="210" spans="32:32" ht="15" customHeight="1" x14ac:dyDescent="0.25">
      <c r="AF210" t="str">
        <v>Digout of Patches to repair</v>
      </c>
    </row>
    <row r="211" spans="32:32" ht="15" customHeight="1" x14ac:dyDescent="0.25">
      <c r="AF211" t="str">
        <v>Controlling Documents - Higgins SOP 0128 - Digout Repair</v>
      </c>
    </row>
    <row r="212" spans="32:32" ht="15" customHeight="1" x14ac:dyDescent="0.25">
      <c r="AF212" t="str">
        <v>Acceptance Criteria - 340mm deep</v>
      </c>
    </row>
    <row r="213" spans="32:32" ht="15" customHeight="1" x14ac:dyDescent="0.25">
      <c r="AF213" t="str">
        <v>Method - Visual inspection</v>
      </c>
    </row>
    <row r="214" spans="32:32" ht="15" customHeight="1" x14ac:dyDescent="0.25">
      <c r="AF214" t="str">
        <v>Frequency - As required</v>
      </c>
    </row>
    <row r="215" spans="32:32" ht="15" customHeight="1" x14ac:dyDescent="0.25">
      <c r="AF215" t="str">
        <v>Responsible Person - Quality Controller</v>
      </c>
    </row>
    <row r="216" spans="32:32" ht="15" customHeight="1" x14ac:dyDescent="0.25">
      <c r="AF216" t="str">
        <v>Verifying Document - Dig out site records/ Asbuilt</v>
      </c>
    </row>
    <row r="217" spans="32:32" ht="15" customHeight="1" x14ac:dyDescent="0.25">
      <c r="AF217" t="str">
        <v>Conduct - S</v>
      </c>
    </row>
    <row r="218" spans="32:32" ht="15" customHeight="1" x14ac:dyDescent="0.25">
      <c r="AF218" t="str">
        <v>Witness - C</v>
      </c>
    </row>
    <row r="219" spans="32:32" ht="15" customHeight="1" x14ac:dyDescent="0.25">
      <c r="AF219" t="str">
        <v>Produce Record - S</v>
      </c>
    </row>
    <row r="220" spans="32:32" ht="15" customHeight="1" x14ac:dyDescent="0.25">
      <c r="AF220" t="str">
        <v>Approval - C</v>
      </c>
    </row>
    <row r="221" spans="32:32" ht="15" customHeight="1" x14ac:dyDescent="0.25">
      <c r="AF221" t="str">
        <v>Hold Point Y/N -</v>
      </c>
    </row>
    <row r="222" spans="32:32" ht="15" customHeight="1" x14ac:dyDescent="0.25">
      <c r="AF222" t="str">
        <v>Witness Point Y/N - Y</v>
      </c>
    </row>
    <row r="223" spans="32:32" ht="15" customHeight="1" x14ac:dyDescent="0.25">
      <c r="AF223" t="str">
        <v>Subgrade material hardness
Check base of excavation</v>
      </c>
    </row>
    <row r="224" spans="32:32" ht="15" customHeight="1" x14ac:dyDescent="0.25">
      <c r="AF224" t="str">
        <v>Controlling Documents - Higgins SOP 0128 - Digout Repair</v>
      </c>
    </row>
    <row r="225" spans="32:32" ht="15" customHeight="1" x14ac:dyDescent="0.25">
      <c r="AF225" t="str">
        <v>Acceptance Criteria - Scala &gt; 3 blows per 100mm or Proof roll CHAR(LESS)5mm</v>
      </c>
    </row>
    <row r="226" spans="32:32" ht="15" customHeight="1" x14ac:dyDescent="0.25">
      <c r="AF226" t="str">
        <v>Method - Scala Penetrometer test on base of digout or Proof roll where scala unsuccessful</v>
      </c>
    </row>
    <row r="227" spans="32:32" ht="15" customHeight="1" x14ac:dyDescent="0.25">
      <c r="AF227" t="str">
        <v>Frequency - As required depending on size of digout</v>
      </c>
    </row>
    <row r="228" spans="32:32" ht="15" customHeight="1" x14ac:dyDescent="0.25">
      <c r="AF228" t="str">
        <v>Responsible Person - Quality Controller</v>
      </c>
    </row>
    <row r="229" spans="32:32" ht="15" customHeight="1" x14ac:dyDescent="0.25">
      <c r="AF229" t="str">
        <v>Verifying Document - Test report</v>
      </c>
    </row>
    <row r="230" spans="32:32" ht="15" customHeight="1" x14ac:dyDescent="0.25">
      <c r="AF230" t="str">
        <v>Conduct - S/C</v>
      </c>
    </row>
    <row r="231" spans="32:32" ht="15" customHeight="1" x14ac:dyDescent="0.25">
      <c r="AF231" t="str">
        <v>Witness - C</v>
      </c>
    </row>
    <row r="232" spans="32:32" ht="15" customHeight="1" x14ac:dyDescent="0.25">
      <c r="AF232" t="str">
        <v>Produce Record - S/C</v>
      </c>
    </row>
    <row r="233" spans="32:32" ht="15" customHeight="1" x14ac:dyDescent="0.25">
      <c r="AF233" t="str">
        <v>Approval - E</v>
      </c>
    </row>
    <row r="234" spans="32:32" ht="15" customHeight="1" x14ac:dyDescent="0.25">
      <c r="AF234" t="str">
        <v>Hold Point Y/N -</v>
      </c>
    </row>
    <row r="235" spans="32:32" ht="15" customHeight="1" x14ac:dyDescent="0.25">
      <c r="AF235" t="str">
        <v>Witness Point Y/N - Y</v>
      </c>
    </row>
    <row r="236" spans="32:32" ht="15" customHeight="1" x14ac:dyDescent="0.25">
      <c r="AF236" t="str">
        <v>Geotextile (Strength Class C = A29) Layer beneath treatment layer (if rqd)</v>
      </c>
    </row>
    <row r="237" spans="32:32" ht="15" customHeight="1" x14ac:dyDescent="0.25">
      <c r="AF237" t="str">
        <v>Controlling Documents - TNZ F7 Specification</v>
      </c>
    </row>
    <row r="238" spans="32:32" ht="15" customHeight="1" x14ac:dyDescent="0.25">
      <c r="AF238" t="str">
        <v>Acceptance Criteria - Meet TNZ F7 Spec.</v>
      </c>
    </row>
    <row r="239" spans="32:32" ht="15" customHeight="1" x14ac:dyDescent="0.25">
      <c r="AF239" t="str">
        <v>Method - Visual inspection</v>
      </c>
    </row>
    <row r="240" spans="32:32" ht="15" customHeight="1" x14ac:dyDescent="0.25">
      <c r="AF240" t="str">
        <v>Frequency - Per Delivery</v>
      </c>
    </row>
    <row r="241" spans="32:32" ht="15" customHeight="1" x14ac:dyDescent="0.25">
      <c r="AF241" t="str">
        <v>Responsible Person - Quality Controller</v>
      </c>
    </row>
    <row r="242" spans="32:32" ht="15" customHeight="1" x14ac:dyDescent="0.25">
      <c r="AF242" t="str">
        <v>Verifying Document - Certificate of conformance</v>
      </c>
    </row>
    <row r="243" spans="32:32" ht="15" customHeight="1" x14ac:dyDescent="0.25">
      <c r="AF243" t="str">
        <v>Conduct - Sp or S</v>
      </c>
    </row>
    <row r="244" spans="32:32" ht="15" customHeight="1" x14ac:dyDescent="0.25">
      <c r="AF244" t="str">
        <v>Witness -</v>
      </c>
    </row>
    <row r="245" spans="32:32" ht="15" customHeight="1" x14ac:dyDescent="0.25">
      <c r="AF245" t="str">
        <v>Produce Record - C</v>
      </c>
    </row>
    <row r="246" spans="32:32" ht="15" customHeight="1" x14ac:dyDescent="0.25">
      <c r="AF246" t="str">
        <v>Approval - C</v>
      </c>
    </row>
    <row r="247" spans="32:32" ht="15" customHeight="1" x14ac:dyDescent="0.25">
      <c r="AF247" t="str">
        <v>Hold Point Y/N -</v>
      </c>
    </row>
    <row r="248" spans="32:32" ht="15" customHeight="1" x14ac:dyDescent="0.25">
      <c r="AF248" t="str">
        <v>Witness Point Y/N - Y</v>
      </c>
    </row>
    <row r="249" spans="32:32" ht="15" customHeight="1" x14ac:dyDescent="0.25">
      <c r="AF249" t="str">
        <v>Place and compact GAP65 in digout area</v>
      </c>
    </row>
    <row r="250" spans="32:32" ht="15" customHeight="1" x14ac:dyDescent="0.25">
      <c r="AF250" t="str">
        <v>Controlling Documents - Higgins SOP 0128 - Digout Repair</v>
      </c>
    </row>
    <row r="251" spans="32:32" ht="15" customHeight="1" x14ac:dyDescent="0.25">
      <c r="AF251" t="str">
        <v>Acceptance Criteria - Clegg value &gt; 45</v>
      </c>
    </row>
    <row r="252" spans="32:32" ht="15" customHeight="1" x14ac:dyDescent="0.25">
      <c r="AF252" t="str">
        <v>Method - Clegg Test</v>
      </c>
    </row>
    <row r="253" spans="32:32" ht="15" customHeight="1" x14ac:dyDescent="0.25">
      <c r="AF253" t="str">
        <v>Frequency - Min. 2 per digout</v>
      </c>
    </row>
    <row r="254" spans="32:32" ht="15" customHeight="1" x14ac:dyDescent="0.25">
      <c r="AF254" t="str">
        <v>Responsible Person - Quality Controller</v>
      </c>
    </row>
    <row r="255" spans="32:32" ht="15" customHeight="1" x14ac:dyDescent="0.25">
      <c r="AF255" t="str">
        <v>Verifying Document - Test report</v>
      </c>
    </row>
    <row r="256" spans="32:32" ht="15" customHeight="1" x14ac:dyDescent="0.25">
      <c r="AF256" t="str">
        <v>Conduct - S/C</v>
      </c>
    </row>
    <row r="257" spans="32:32" ht="15" customHeight="1" x14ac:dyDescent="0.25">
      <c r="AF257" t="str">
        <v>Witness - C</v>
      </c>
    </row>
    <row r="258" spans="32:32" ht="15" customHeight="1" x14ac:dyDescent="0.25">
      <c r="AF258" t="str">
        <v>Produce Record - S/C</v>
      </c>
    </row>
    <row r="259" spans="32:32" ht="15" customHeight="1" x14ac:dyDescent="0.25">
      <c r="AF259" t="str">
        <v>Approval - E</v>
      </c>
    </row>
    <row r="260" spans="32:32" ht="15" customHeight="1" x14ac:dyDescent="0.25">
      <c r="AF260" t="str">
        <v>Hold Point Y/N -</v>
      </c>
    </row>
    <row r="261" spans="32:32" ht="15" customHeight="1" x14ac:dyDescent="0.25">
      <c r="AF261" t="str">
        <v>Witness Point Y/N - Y</v>
      </c>
    </row>
    <row r="262" spans="32:32" ht="15" customHeight="1" x14ac:dyDescent="0.25">
      <c r="AF262" t="str">
        <v>Place M/4 AP40  Material</v>
      </c>
    </row>
    <row r="263" spans="32:32" ht="15" customHeight="1" x14ac:dyDescent="0.25">
      <c r="AF263" t="str">
        <v>Controlling Documents - TNZ B/2 (section 7.2)</v>
      </c>
    </row>
    <row r="264" spans="32:32" ht="15" customHeight="1" x14ac:dyDescent="0.25">
      <c r="AF264" t="str">
        <v>Acceptance Criteria - Evenly spread, no segregation, placed near optimium moisture content</v>
      </c>
    </row>
    <row r="265" spans="32:32" ht="15" customHeight="1" x14ac:dyDescent="0.25">
      <c r="AF265" t="str">
        <v>Method - Visual Inspection</v>
      </c>
    </row>
    <row r="266" spans="32:32" ht="15" customHeight="1" x14ac:dyDescent="0.25">
      <c r="AF266" t="str">
        <v>Frequency - On completion of placement</v>
      </c>
    </row>
    <row r="267" spans="32:32" ht="15" customHeight="1" x14ac:dyDescent="0.25">
      <c r="AF267" t="str">
        <v>Responsible Person - Quality Controller</v>
      </c>
    </row>
    <row r="268" spans="32:32" ht="15" customHeight="1" x14ac:dyDescent="0.25">
      <c r="AF268" t="str">
        <v>Verifying Document - Photographs and Daily Site Record</v>
      </c>
    </row>
    <row r="269" spans="32:32" ht="15" customHeight="1" x14ac:dyDescent="0.25">
      <c r="AF269" t="str">
        <v>Conduct - S or C</v>
      </c>
    </row>
    <row r="270" spans="32:32" ht="15" customHeight="1" x14ac:dyDescent="0.25">
      <c r="AF270" t="str">
        <v>Witness -</v>
      </c>
    </row>
    <row r="271" spans="32:32" ht="15" customHeight="1" x14ac:dyDescent="0.25">
      <c r="AF271" t="str">
        <v>Produce Record - S or C</v>
      </c>
    </row>
    <row r="272" spans="32:32" ht="15" customHeight="1" x14ac:dyDescent="0.25">
      <c r="AF272" t="str">
        <v>Approval - C</v>
      </c>
    </row>
    <row r="273" spans="32:32" ht="15" customHeight="1" x14ac:dyDescent="0.25">
      <c r="AF273" t="str">
        <v>Hold Point Y/N -</v>
      </c>
    </row>
    <row r="274" spans="32:32" ht="15" customHeight="1" x14ac:dyDescent="0.25">
      <c r="AF274" t="str">
        <v>Witness Point Y/N - Y</v>
      </c>
    </row>
    <row r="275" spans="32:32" ht="15" customHeight="1" x14ac:dyDescent="0.25">
      <c r="AF275" t="str">
        <v>Addition of Water</v>
      </c>
    </row>
    <row r="276" spans="32:32" ht="15" customHeight="1" x14ac:dyDescent="0.25">
      <c r="AF276" t="str">
        <v>Controlling Documents - TNZ B/2 (section 7.5)</v>
      </c>
    </row>
    <row r="277" spans="32:32" ht="15" customHeight="1" x14ac:dyDescent="0.25">
      <c r="AF277" t="str">
        <v>Acceptance Criteria - 90-100% OWC</v>
      </c>
    </row>
    <row r="278" spans="32:32" ht="15" customHeight="1" x14ac:dyDescent="0.25">
      <c r="AF278" t="str">
        <v>Method - Nuclear Densometer Testing prior to Stabilisation</v>
      </c>
    </row>
    <row r="279" spans="32:32" ht="15" customHeight="1" x14ac:dyDescent="0.25">
      <c r="AF279" t="str">
        <v>Frequency - ≥1 per 1000m² lot</v>
      </c>
    </row>
    <row r="280" spans="32:32" ht="15" customHeight="1" x14ac:dyDescent="0.25">
      <c r="AF280" t="str">
        <v>Responsible Person - Quality Controller</v>
      </c>
    </row>
    <row r="281" spans="32:32" ht="15" customHeight="1" x14ac:dyDescent="0.25">
      <c r="AF281" t="str">
        <v>Verifying Document - NDM Record</v>
      </c>
    </row>
    <row r="282" spans="32:32" ht="15" customHeight="1" x14ac:dyDescent="0.25">
      <c r="AF282" t="str">
        <v>Conduct - S or C</v>
      </c>
    </row>
    <row r="283" spans="32:32" ht="15" customHeight="1" x14ac:dyDescent="0.25">
      <c r="AF283" t="str">
        <v>Witness -</v>
      </c>
    </row>
    <row r="284" spans="32:32" ht="15" customHeight="1" x14ac:dyDescent="0.25">
      <c r="AF284" t="str">
        <v>Produce Record - S</v>
      </c>
    </row>
    <row r="285" spans="32:32" ht="15" customHeight="1" x14ac:dyDescent="0.25">
      <c r="AF285" t="str">
        <v>Approval - S or C</v>
      </c>
    </row>
    <row r="286" spans="32:32" ht="15" customHeight="1" x14ac:dyDescent="0.25">
      <c r="AF286" t="str">
        <v>Hold Point Y/N -</v>
      </c>
    </row>
    <row r="287" spans="32:32" ht="15" customHeight="1" x14ac:dyDescent="0.25">
      <c r="AF287" t="str">
        <v>Witness Point Y/N - Y</v>
      </c>
    </row>
    <row r="288" spans="32:32" ht="15" customHeight="1" x14ac:dyDescent="0.25">
      <c r="AF288" t="str">
        <v>Compaction Acceptance</v>
      </c>
    </row>
    <row r="289" spans="32:32" ht="15" customHeight="1" x14ac:dyDescent="0.25">
      <c r="AF289" t="str">
        <v>Controlling Documents - Compaction (7.6) - TNZ B/2</v>
      </c>
    </row>
    <row r="290" spans="32:32" ht="15" customHeight="1" x14ac:dyDescent="0.25">
      <c r="AF290" t="str">
        <v>Acceptance Criteria - Mean value ≥ 98% and Minimum Value ≥ 95%</v>
      </c>
    </row>
    <row r="291" spans="32:32" ht="15" customHeight="1" x14ac:dyDescent="0.25">
      <c r="AF291" t="str">
        <v>Method - Nuclear Densometer Testing</v>
      </c>
    </row>
    <row r="292" spans="32:32" ht="15" customHeight="1" x14ac:dyDescent="0.25">
      <c r="AF292" t="str">
        <v>Frequency - ≥ 5 tests per 1000m² lot</v>
      </c>
    </row>
    <row r="293" spans="32:32" ht="15" customHeight="1" x14ac:dyDescent="0.25">
      <c r="AF293" t="str">
        <v>Responsible Person - Quality Controller</v>
      </c>
    </row>
    <row r="294" spans="32:32" ht="15" customHeight="1" x14ac:dyDescent="0.25">
      <c r="AF294" t="str">
        <v>Verifying Document - NDM Record</v>
      </c>
    </row>
    <row r="295" spans="32:32" ht="15" customHeight="1" x14ac:dyDescent="0.25">
      <c r="AF295" t="str">
        <v>Conduct - S or C</v>
      </c>
    </row>
    <row r="296" spans="32:32" ht="15" customHeight="1" x14ac:dyDescent="0.25">
      <c r="AF296" t="str">
        <v>Witness -</v>
      </c>
    </row>
    <row r="297" spans="32:32" ht="15" customHeight="1" x14ac:dyDescent="0.25">
      <c r="AF297" t="str">
        <v>Produce Record - S or C</v>
      </c>
    </row>
    <row r="298" spans="32:32" ht="15" customHeight="1" x14ac:dyDescent="0.25">
      <c r="AF298" t="str">
        <v>Approval - E</v>
      </c>
    </row>
    <row r="299" spans="32:32" ht="15" customHeight="1" x14ac:dyDescent="0.25">
      <c r="AF299" t="str">
        <v>Hold Point Y/N - Y</v>
      </c>
    </row>
    <row r="300" spans="32:32" ht="15" customHeight="1" x14ac:dyDescent="0.25">
      <c r="AF300" t="str">
        <v>Witness Point Y/N -</v>
      </c>
    </row>
    <row r="301" spans="32:32" ht="15" customHeight="1" x14ac:dyDescent="0.25">
      <c r="AF301" t="str">
        <v>Surface Shape</v>
      </c>
    </row>
    <row r="302" spans="32:32" ht="15" customHeight="1" x14ac:dyDescent="0.25">
      <c r="AF302" t="str">
        <v>Controlling Documents - Compaction (7.7) - TNZ B/2</v>
      </c>
    </row>
    <row r="303" spans="32:32" ht="15" customHeight="1" x14ac:dyDescent="0.25">
      <c r="AF303" t="str">
        <v>Acceptance Criteria - ± 10mm deviation along a 3m straight edge,
No water ponding</v>
      </c>
    </row>
    <row r="304" spans="32:32" ht="15" customHeight="1" x14ac:dyDescent="0.25">
      <c r="AF304" t="str">
        <v>Method - 3m Straight Edge</v>
      </c>
    </row>
    <row r="305" spans="32:32" ht="15" customHeight="1" x14ac:dyDescent="0.25">
      <c r="AF305" t="str">
        <v>Frequency - during construction and prior to seal</v>
      </c>
    </row>
    <row r="306" spans="32:32" ht="15" customHeight="1" x14ac:dyDescent="0.25">
      <c r="AF306" t="str">
        <v>Responsible Person - Supervisor</v>
      </c>
    </row>
    <row r="307" spans="32:32" ht="15" customHeight="1" x14ac:dyDescent="0.25">
      <c r="AF307" t="str">
        <v>Verifying Document - Photographs</v>
      </c>
    </row>
    <row r="308" spans="32:32" ht="15" customHeight="1" x14ac:dyDescent="0.25">
      <c r="AF308" t="str">
        <v>Conduct - S or C</v>
      </c>
    </row>
    <row r="309" spans="32:32" ht="15" customHeight="1" x14ac:dyDescent="0.25">
      <c r="AF309" t="str">
        <v>Witness - C and E</v>
      </c>
    </row>
    <row r="310" spans="32:32" ht="15" customHeight="1" x14ac:dyDescent="0.25">
      <c r="AF310" t="str">
        <v>Produce Record - S or C</v>
      </c>
    </row>
    <row r="311" spans="32:32" ht="15" customHeight="1" x14ac:dyDescent="0.25">
      <c r="AF311" t="str">
        <v>Approval - E</v>
      </c>
    </row>
    <row r="312" spans="32:32" ht="15" customHeight="1" x14ac:dyDescent="0.25">
      <c r="AF312" t="str">
        <v>Hold Point Y/N -</v>
      </c>
    </row>
    <row r="313" spans="32:32" ht="15" customHeight="1" x14ac:dyDescent="0.25">
      <c r="AF313" t="str">
        <v>Witness Point Y/N - Y</v>
      </c>
    </row>
    <row r="314" spans="32:32" ht="15" customHeight="1" x14ac:dyDescent="0.25">
      <c r="AF314" t="str">
        <v>Cross Fall</v>
      </c>
    </row>
    <row r="315" spans="32:32" ht="15" customHeight="1" x14ac:dyDescent="0.25">
      <c r="AF315" t="str">
        <v>Controlling Documents - Compaction (5.1) - TNZ B/2</v>
      </c>
    </row>
    <row r="316" spans="32:32" ht="15" customHeight="1" x14ac:dyDescent="0.25">
      <c r="AF316" t="str">
        <v>Acceptance Criteria - 0.5% ≤ X ≤ -0.5%</v>
      </c>
    </row>
    <row r="317" spans="32:32" ht="15" customHeight="1" x14ac:dyDescent="0.25">
      <c r="AF317" t="str">
        <v>Method - 3m straight edge or Survey Asbuilt</v>
      </c>
    </row>
    <row r="318" spans="32:32" ht="15" customHeight="1" x14ac:dyDescent="0.25">
      <c r="AF318" t="str">
        <v>Frequency - during construction and prior to seal</v>
      </c>
    </row>
    <row r="319" spans="32:32" ht="15" customHeight="1" x14ac:dyDescent="0.25">
      <c r="AF319" t="str">
        <v>Responsible Person - Supervisor</v>
      </c>
    </row>
    <row r="320" spans="32:32" ht="15" customHeight="1" x14ac:dyDescent="0.25">
      <c r="AF320" t="str">
        <v>Verifying Document - Cross Fall Records/Survey Asbuilts</v>
      </c>
    </row>
    <row r="321" spans="32:32" ht="15" customHeight="1" x14ac:dyDescent="0.25">
      <c r="AF321" t="str">
        <v>Conduct - S or C</v>
      </c>
    </row>
    <row r="322" spans="32:32" ht="15" customHeight="1" x14ac:dyDescent="0.25">
      <c r="AF322" t="str">
        <v>Witness - C and E</v>
      </c>
    </row>
    <row r="323" spans="32:32" ht="15" customHeight="1" x14ac:dyDescent="0.25">
      <c r="AF323" t="str">
        <v>Produce Record - S or C</v>
      </c>
    </row>
    <row r="324" spans="32:32" ht="15" customHeight="1" x14ac:dyDescent="0.25">
      <c r="AF324" t="str">
        <v>Approval - E</v>
      </c>
    </row>
    <row r="325" spans="32:32" ht="15" customHeight="1" x14ac:dyDescent="0.25">
      <c r="AF325" t="str">
        <v>Hold Point Y/N -</v>
      </c>
    </row>
    <row r="326" spans="32:32" ht="15" customHeight="1" x14ac:dyDescent="0.25">
      <c r="AF326" t="str">
        <v>Witness Point Y/N - Y</v>
      </c>
    </row>
    <row r="327" spans="32:32" ht="15" customHeight="1" x14ac:dyDescent="0.25">
      <c r="AF327" t="str">
        <v>Degree of Saturation, DOS</v>
      </c>
    </row>
    <row r="328" spans="32:32" ht="15" customHeight="1" x14ac:dyDescent="0.25">
      <c r="AF328" t="str">
        <v>Controlling Documents - ,
Pre-sealing requirements (12) - TNZ B/2 Notes: 2005</v>
      </c>
    </row>
    <row r="329" spans="32:32" ht="15" customHeight="1" x14ac:dyDescent="0.25">
      <c r="AF329" t="str">
        <v>Acceptance Criteria - ≤80%, however 65% is ideal</v>
      </c>
    </row>
    <row r="330" spans="32:32" ht="15" customHeight="1" x14ac:dyDescent="0.25">
      <c r="AF330" t="str">
        <v>Method - Nuclear Densometer Testing</v>
      </c>
    </row>
    <row r="331" spans="32:32" ht="15" customHeight="1" x14ac:dyDescent="0.25">
      <c r="AF331" t="str">
        <v>Frequency -  ≥5 tests per 1000m² lot</v>
      </c>
    </row>
    <row r="332" spans="32:32" ht="15" customHeight="1" x14ac:dyDescent="0.25">
      <c r="AF332" t="str">
        <v>Responsible Person - Quality Controller</v>
      </c>
    </row>
    <row r="333" spans="32:32" ht="15" customHeight="1" x14ac:dyDescent="0.25">
      <c r="AF333" t="str">
        <v>Verifying Document - NDM Record</v>
      </c>
    </row>
    <row r="334" spans="32:32" ht="15" customHeight="1" x14ac:dyDescent="0.25">
      <c r="AF334" t="str">
        <v>Conduct - S or C</v>
      </c>
    </row>
    <row r="335" spans="32:32" ht="15" customHeight="1" x14ac:dyDescent="0.25">
      <c r="AF335" t="str">
        <v>Witness - C and E</v>
      </c>
    </row>
    <row r="336" spans="32:32" ht="15" customHeight="1" x14ac:dyDescent="0.25">
      <c r="AF336" t="str">
        <v>Produce Record - S or C</v>
      </c>
    </row>
    <row r="337" spans="32:32" ht="15" customHeight="1" x14ac:dyDescent="0.25">
      <c r="AF337" t="str">
        <v>Approval - E</v>
      </c>
    </row>
    <row r="338" spans="32:32" ht="15" customHeight="1" x14ac:dyDescent="0.25">
      <c r="AF338" t="str">
        <v>Hold Point Y/N -</v>
      </c>
    </row>
    <row r="339" spans="32:32" ht="15" customHeight="1" x14ac:dyDescent="0.25">
      <c r="AF339" t="str">
        <v>Witness Point Y/N - Y</v>
      </c>
    </row>
    <row r="340" spans="32:32" ht="15" customHeight="1" x14ac:dyDescent="0.25">
      <c r="AF340" t="str">
        <v>Pavement Rehabilitation Construction Completion Report</v>
      </c>
    </row>
    <row r="341" spans="32:32" ht="15" customHeight="1" x14ac:dyDescent="0.25">
      <c r="AF341" t="str">
        <v>Controlling Documents - Pavement Rehabilitation Construction Completion Report (6.1.2) - BOPE 2_14-001_601 Maintenance Specification</v>
      </c>
    </row>
    <row r="342" spans="32:32" ht="15" customHeight="1" x14ac:dyDescent="0.25">
      <c r="AF342" t="str">
        <v>Acceptance Criteria - Engineer Approval</v>
      </c>
    </row>
    <row r="343" spans="32:32" ht="15" customHeight="1" x14ac:dyDescent="0.25">
      <c r="AF343" t="str">
        <v>Method - Visual Inspection</v>
      </c>
    </row>
    <row r="344" spans="32:32" ht="15" customHeight="1" x14ac:dyDescent="0.25">
      <c r="AF344" t="str">
        <v>Frequency - ≤2 months of 1st Coat Seal</v>
      </c>
    </row>
    <row r="345" spans="32:32" ht="15" customHeight="1" x14ac:dyDescent="0.25">
      <c r="AF345" t="str">
        <v>Responsible Person - Quality Controller/ Contract Manager</v>
      </c>
    </row>
    <row r="346" spans="32:32" ht="15" customHeight="1" x14ac:dyDescent="0.25">
      <c r="AF346" t="str">
        <v>Verifying Document - Signed Report</v>
      </c>
    </row>
    <row r="347" spans="32:32" ht="15" customHeight="1" x14ac:dyDescent="0.25">
      <c r="AF347" t="str">
        <v>Conduct - C</v>
      </c>
    </row>
    <row r="348" spans="32:32" ht="15" customHeight="1" x14ac:dyDescent="0.25">
      <c r="AF348" t="str">
        <v>Witness - C, S and E</v>
      </c>
    </row>
    <row r="349" spans="32:32" ht="15" customHeight="1" x14ac:dyDescent="0.25">
      <c r="AF349" t="str">
        <v>Produce Record - C</v>
      </c>
    </row>
    <row r="350" spans="32:32" ht="15" customHeight="1" x14ac:dyDescent="0.25">
      <c r="AF350" t="str">
        <v>Approval - E</v>
      </c>
    </row>
    <row r="351" spans="32:32" ht="15" customHeight="1" x14ac:dyDescent="0.25">
      <c r="AF351" t="str">
        <v>Hold Point Y/N - Y</v>
      </c>
    </row>
    <row r="352" spans="32:32" ht="15" customHeight="1" x14ac:dyDescent="0.25">
      <c r="AF352" t="str">
        <v>Witness Point Y/N 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2024-10-15T22:40:50Z</dcterms:modified>
</cp:coreProperties>
</file>