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210A750C-CD95-4519-A50D-CA574CC2FA73}" xr6:coauthVersionLast="47" xr6:coauthVersionMax="47" xr10:uidLastSave="{00000000-0000-0000-0000-000000000000}"/>
  <bookViews>
    <workbookView xWindow="195" yWindow="570" windowWidth="24735" windowHeight="1959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 a="1"/>
  <c r="Z2" i="1" s="1"/>
  <c r="X18" i="1"/>
  <c r="W18" i="1"/>
  <c r="V18" i="1"/>
  <c r="U18" i="1"/>
  <c r="T18" i="1"/>
  <c r="S18" i="1"/>
  <c r="R18" i="1"/>
  <c r="Q18" i="1"/>
  <c r="P18" i="1"/>
  <c r="O18" i="1"/>
  <c r="N18" i="1"/>
  <c r="X17" i="1"/>
  <c r="W17" i="1"/>
  <c r="V17" i="1"/>
  <c r="U17" i="1"/>
  <c r="T17" i="1"/>
  <c r="S17" i="1"/>
  <c r="R17" i="1"/>
  <c r="Q17" i="1"/>
  <c r="P17" i="1"/>
  <c r="O17" i="1"/>
  <c r="N17" i="1"/>
  <c r="X16" i="1"/>
  <c r="W16" i="1"/>
  <c r="V16" i="1"/>
  <c r="U16" i="1"/>
  <c r="T16" i="1"/>
  <c r="S16" i="1"/>
  <c r="R16" i="1"/>
  <c r="Q16" i="1"/>
  <c r="P16" i="1"/>
  <c r="O16" i="1"/>
  <c r="N16" i="1"/>
  <c r="X15" i="1"/>
  <c r="W15" i="1"/>
  <c r="V15" i="1"/>
  <c r="U15" i="1"/>
  <c r="T15" i="1"/>
  <c r="S15" i="1"/>
  <c r="R15" i="1"/>
  <c r="Q15" i="1"/>
  <c r="P15" i="1"/>
  <c r="O15" i="1"/>
  <c r="N15" i="1"/>
  <c r="X14" i="1"/>
  <c r="W14" i="1"/>
  <c r="V14" i="1"/>
  <c r="U14" i="1"/>
  <c r="T14" i="1"/>
  <c r="S14" i="1"/>
  <c r="R14" i="1"/>
  <c r="Q14" i="1"/>
  <c r="P14" i="1"/>
  <c r="O14" i="1"/>
  <c r="N14" i="1"/>
  <c r="X13" i="1"/>
  <c r="W13" i="1"/>
  <c r="V13" i="1"/>
  <c r="U13" i="1"/>
  <c r="T13" i="1"/>
  <c r="S13" i="1"/>
  <c r="R13" i="1"/>
  <c r="Q13" i="1"/>
  <c r="P13" i="1"/>
  <c r="O13" i="1"/>
  <c r="N13" i="1"/>
  <c r="X12" i="1"/>
  <c r="W12" i="1"/>
  <c r="V12" i="1"/>
  <c r="U12" i="1"/>
  <c r="T12" i="1"/>
  <c r="S12" i="1"/>
  <c r="R12" i="1"/>
  <c r="Q12" i="1"/>
  <c r="P12" i="1"/>
  <c r="O12" i="1"/>
  <c r="N12" i="1"/>
  <c r="X11" i="1"/>
  <c r="W11" i="1"/>
  <c r="V11" i="1"/>
  <c r="U11" i="1"/>
  <c r="T11" i="1"/>
  <c r="S11" i="1"/>
  <c r="R11" i="1"/>
  <c r="Q11" i="1"/>
  <c r="P11" i="1"/>
  <c r="O11" i="1"/>
  <c r="N11" i="1"/>
  <c r="X10" i="1"/>
  <c r="W10" i="1"/>
  <c r="V10" i="1"/>
  <c r="U10" i="1"/>
  <c r="T10" i="1"/>
  <c r="S10" i="1"/>
  <c r="R10" i="1"/>
  <c r="Q10" i="1"/>
  <c r="P10" i="1"/>
  <c r="O10" i="1"/>
  <c r="N10" i="1"/>
  <c r="X9" i="1"/>
  <c r="W9" i="1"/>
  <c r="V9" i="1"/>
  <c r="U9" i="1"/>
  <c r="T9" i="1"/>
  <c r="S9" i="1"/>
  <c r="R9" i="1"/>
  <c r="Q9" i="1"/>
  <c r="P9" i="1"/>
  <c r="O9" i="1"/>
  <c r="N9" i="1"/>
  <c r="X8" i="1"/>
  <c r="W8" i="1"/>
  <c r="V8" i="1"/>
  <c r="U8" i="1"/>
  <c r="T8" i="1"/>
  <c r="S8" i="1"/>
  <c r="R8" i="1"/>
  <c r="Q8" i="1"/>
  <c r="P8" i="1"/>
  <c r="O8" i="1"/>
  <c r="N8" i="1"/>
  <c r="X7" i="1"/>
  <c r="W7" i="1"/>
  <c r="V7" i="1"/>
  <c r="U7" i="1"/>
  <c r="T7" i="1"/>
  <c r="S7" i="1"/>
  <c r="R7" i="1"/>
  <c r="Q7" i="1"/>
  <c r="P7" i="1"/>
  <c r="O7" i="1"/>
  <c r="N7" i="1"/>
  <c r="X6" i="1"/>
  <c r="W6" i="1"/>
  <c r="V6" i="1"/>
  <c r="U6" i="1"/>
  <c r="T6" i="1"/>
  <c r="S6" i="1"/>
  <c r="R6" i="1"/>
  <c r="Q6" i="1"/>
  <c r="P6" i="1"/>
  <c r="O6" i="1"/>
  <c r="N6" i="1"/>
  <c r="X5" i="1"/>
  <c r="W5" i="1"/>
  <c r="V5" i="1"/>
  <c r="U5" i="1"/>
  <c r="T5" i="1"/>
  <c r="S5" i="1"/>
  <c r="R5" i="1"/>
  <c r="Q5" i="1"/>
  <c r="P5" i="1"/>
  <c r="O5" i="1"/>
  <c r="N5" i="1"/>
  <c r="X4" i="1"/>
  <c r="W4" i="1"/>
  <c r="V4" i="1"/>
  <c r="U4" i="1"/>
  <c r="T4" i="1"/>
  <c r="S4" i="1"/>
  <c r="R4" i="1"/>
  <c r="Q4" i="1"/>
  <c r="P4" i="1"/>
  <c r="O4" i="1"/>
  <c r="N4" i="1"/>
  <c r="X3" i="1"/>
  <c r="W3" i="1"/>
  <c r="V3" i="1"/>
  <c r="U3" i="1"/>
  <c r="T3" i="1"/>
  <c r="S3" i="1"/>
  <c r="R3" i="1"/>
  <c r="Q3" i="1"/>
  <c r="P3" i="1"/>
  <c r="O3" i="1"/>
  <c r="N3" i="1"/>
  <c r="X2" i="1"/>
  <c r="W2" i="1"/>
  <c r="N2" i="1"/>
  <c r="V2" i="1"/>
  <c r="U2" i="1"/>
  <c r="T2" i="1"/>
  <c r="S2" i="1"/>
  <c r="R2" i="1"/>
  <c r="Q2" i="1"/>
  <c r="P2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<sst xmlns="http://schemas.openxmlformats.org/spreadsheetml/2006/main" count="176" uniqueCount="123">
  <si>
    <t>01</t>
  </si>
  <si>
    <t>Delivery inspection of HDPE ducts and fittings</t>
  </si>
  <si>
    <t>Each delivery</t>
  </si>
  <si>
    <t>AS/NZS 4130 /_x000D_
Manufacturer CoC 7.3.3.3_x000D_
12.3.3, 12,3.4</t>
  </si>
  <si>
    <t>Correct SDR, diameter and undamaged</t>
  </si>
  <si>
    <t>Visual and CoC</t>
  </si>
  <si>
    <t>Delivery slip / CoC</t>
  </si>
  <si>
    <t>R.</t>
  </si>
  <si>
    <t>Sub</t>
  </si>
  <si>
    <t>R</t>
  </si>
  <si>
    <t>N/A</t>
  </si>
  <si>
    <t>Material CoC matches spec; no damage No damaged packing material.</t>
  </si>
  <si>
    <t>02</t>
  </si>
  <si>
    <t>Welder qualification check</t>
  </si>
  <si>
    <t>Before work start</t>
  </si>
  <si>
    <t>NZ Certifications; standards and industry training</t>
  </si>
  <si>
    <t>Accept / reject</t>
  </si>
  <si>
    <t>Document review</t>
  </si>
  <si>
    <t>Welder Qualification</t>
  </si>
  <si>
    <t>I</t>
  </si>
  <si>
    <t>Hold Point</t>
  </si>
  <si>
    <t>Welder certification reviewed and approved prior works  Hawkins- ITP-000061</t>
  </si>
  <si>
    <t>03</t>
  </si>
  <si>
    <t>Trenches and routes inspections</t>
  </si>
  <si>
    <t>Per section</t>
  </si>
  <si>
    <t>Drawings Spec 4.23.2_x000D_
/7.3.4.5/7.3.4.8</t>
  </si>
  <si>
    <t>Installed as per project drawings and_x000D_
specifications</t>
  </si>
  <si>
    <t>Visual</t>
  </si>
  <si>
    <t>Site coordination</t>
  </si>
  <si>
    <t>S</t>
  </si>
  <si>
    <t>Suitable route and bend allowances</t>
  </si>
  <si>
    <t>04</t>
  </si>
  <si>
    <t>Duct alignment check</t>
  </si>
  <si>
    <t>Project drawings / layout 4.23.2</t>
  </si>
  <si>
    <t>Installed as per drawing</t>
  </si>
  <si>
    <t>NA</t>
  </si>
  <si>
    <t>M</t>
  </si>
  <si>
    <t>No excessive bends or misalignments</t>
  </si>
  <si>
    <t>05</t>
  </si>
  <si>
    <t>Inspection of duct cleanliness and joint</t>
  </si>
  <si>
    <t>Before welding</t>
  </si>
  <si>
    <t>ISO 13954_x000D_
5.10.3</t>
  </si>
  <si>
    <t>Ends scraped, dry, and clean</t>
  </si>
  <si>
    <t>OMX Quality check sheet</t>
  </si>
  <si>
    <t>Free of debris, scratches, moisture</t>
  </si>
  <si>
    <t>06</t>
  </si>
  <si>
    <t>Fusion setup – pipe end scraping, machine check</t>
  </si>
  <si>
    <t>Each weld</t>
  </si>
  <si>
    <t>ISO 13954 / ISO 13955</t>
  </si>
  <si>
    <t>Scraping complete, scan barcode</t>
  </si>
  <si>
    <t>Scraper / EF machine</t>
  </si>
  <si>
    <t>Pre-weld approved by supervisor before fusion</t>
  </si>
  <si>
    <t>07</t>
  </si>
  <si>
    <t>Electrofusion weld execution</t>
  </si>
  <si>
    <t>ISO 13955_x000D_
12.4.6._x000D_
12.5.2</t>
  </si>
  <si>
    <t>Parameters met; uniform bead</t>
  </si>
  <si>
    <t>EF machine logger</t>
  </si>
  <si>
    <t>Fusion log / OMX Quality check sheet</t>
  </si>
  <si>
    <t>Fusion data logged and bead visually compliant Weld number time and date next to weld.</t>
  </si>
  <si>
    <t>08</t>
  </si>
  <si>
    <t>Post Weld visual inspection and cooling</t>
  </si>
  <si>
    <t>ISO 13955 / 13956</t>
  </si>
  <si>
    <t>Bead uniform, cooled per spec</t>
  </si>
  <si>
    <t>s</t>
  </si>
  <si>
    <t>R_x000D_
Sub</t>
  </si>
  <si>
    <t>Cooling time respected; weld integrity confirmed.</t>
  </si>
  <si>
    <t>09</t>
  </si>
  <si>
    <t>Weld traceability and documentation</t>
  </si>
  <si>
    <t>7.3.4.9</t>
  </si>
  <si>
    <t>Barcode and weld ID logged</t>
  </si>
  <si>
    <t>Log Sheet</t>
  </si>
  <si>
    <t>OMX Quality Check sheet</t>
  </si>
  <si>
    <t>Log completed and ID matched field location</t>
  </si>
  <si>
    <t>Post Weld inspection</t>
  </si>
  <si>
    <t>Project Scope</t>
  </si>
  <si>
    <t>DP001-MMD-SPC- EL-Z-Z-001_x000D_
12.5.2</t>
  </si>
  <si>
    <t>CCTV footage of below ground ducting, duct contains no debris or penetrations that could damage cable sheath when pulled</t>
  </si>
  <si>
    <t>CCTV</t>
  </si>
  <si>
    <t>Video</t>
  </si>
  <si>
    <t>Submission of CCTV footage before handover</t>
  </si>
  <si>
    <t>Electro fusion welder calibration</t>
  </si>
  <si>
    <t>As per manufactures specification</t>
  </si>
  <si>
    <t>Electro fusion welder calibration certificate</t>
  </si>
  <si>
    <t>Calibration certificate</t>
  </si>
  <si>
    <t>Certificate</t>
  </si>
  <si>
    <t>Submission of calibration certificate before handover</t>
  </si>
  <si>
    <t>Draw Cord</t>
  </si>
  <si>
    <t>Each conduit</t>
  </si>
  <si>
    <t>12.3.8</t>
  </si>
  <si>
    <t>5 kn</t>
  </si>
  <si>
    <t>QC checklist/ photograph</t>
  </si>
  <si>
    <t>Hot Bending of HDPE Ducts</t>
  </si>
  <si>
    <t>Direction change</t>
  </si>
  <si>
    <t>DP001-MMD-SPC- EL-Z-Z-001_x000D_
7.3.4.5</t>
  </si>
  <si>
    <t>Minimum bending radius of 2m</t>
  </si>
  <si>
    <t>Measuring tape</t>
  </si>
  <si>
    <t>QC checklist</t>
  </si>
  <si>
    <t>Heat apply using controlled hot air: duct support during bending. Cool down in place to retain shape</t>
  </si>
  <si>
    <t>Installation of tracer wire</t>
  </si>
  <si>
    <t>Each installed duct</t>
  </si>
  <si>
    <t>DP001-MMD-SPC- EL-Z-Z-0017.3.3.11</t>
  </si>
  <si>
    <t>Wire securely fixed on top of duct, continuous, accessible at both ends</t>
  </si>
  <si>
    <t>QC checklist Photograph</t>
  </si>
  <si>
    <t>T</t>
  </si>
  <si>
    <t>Tracer wire to be installed above duct, secured at 3m intervals. Ends terminated in_x000D_
accessible pits or boxes</t>
  </si>
  <si>
    <t>Installation of Warning Tape and Polymeric Cover (Mag slab) during Backfilling</t>
  </si>
  <si>
    <t>AS/NZ3000. 2018</t>
  </si>
  <si>
    <t>Install         300mm above top of duct.</t>
  </si>
  <si>
    <t>Tape measure, visual check</t>
  </si>
  <si>
    <t>. QA_x000D_
checklist / photograph</t>
  </si>
  <si>
    <t>W</t>
  </si>
  <si>
    <t>Materials supplied by Omexom, installation by civil contractor._x000D_
Hold point required prior to backfilling. Supplier to verify delivery and provide installation guidance. Coordination required to ensure correct placement and documentation.</t>
  </si>
  <si>
    <t>Pit to Duct Jointing_x000D_
Process</t>
  </si>
  <si>
    <t>Each duct at_x000D_
each pit</t>
  </si>
  <si>
    <t>DP001-MMD-SPC-_x000D_
EL-Z-Z-0017.3.3.12</t>
  </si>
  <si>
    <t>Manufacturer’s_x000D_
installation guidelines and project specifications</t>
  </si>
  <si>
    <t>Secure, watertight_x000D_
connection between duct and pit; no gaps or misalignment</t>
  </si>
  <si>
    <t>Visual check,_x000D_
QA checklist / photograph</t>
  </si>
  <si>
    <t>Coordination with Waterproofing and Concrete Encasing</t>
  </si>
  <si>
    <t>At each interface with waterproofing or encasement</t>
  </si>
  <si>
    <t>MMD DP Buildings Elec Spec July 2024 7.3.3.12</t>
  </si>
  <si>
    <t>IFC drawings and Sika Details  (by others)</t>
  </si>
  <si>
    <t>By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</si>
</sst>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Z188"/>
  <sheetViews>
    <sheetView tabSelected="1" topLeftCell="G163" workbookViewId="0">
      <selection activeCell="K169" sqref="K169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5" max="15" width="8.5703125" customWidth="1"/>
    <col min="16" max="16" width="8.42578125" customWidth="1"/>
    <col min="17" max="17" width="10.140625" customWidth="1"/>
    <col min="18" max="18" width="8" customWidth="1"/>
    <col min="19" max="19" width="8.28515625" customWidth="1"/>
    <col min="20" max="20" width="4.5703125" customWidth="1"/>
    <col min="21" max="21" width="7.140625" customWidth="1"/>
    <col min="22" max="22" width="7.5703125" customWidth="1"/>
    <col min="23" max="23" width="11" customWidth="1"/>
    <col min="24" max="24" width="11.28515625" customWidth="1"/>
    <col min="25" max="25" width="12.5703125" customWidth="1"/>
    <col min="26" max="26" width="65" bestFit="1" customWidth="1"/>
  </cols>
  <sheetData>
    <row r="1" spans="1:26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6" ht="15" customHeight="1" x14ac:dyDescent="0.25">
      <c r="A2" s="4" t="s">
        <v>0</v>
      </c>
      <c r="B2" t="s">
        <v>1</v>
      </c>
      <c r="C2" t="s">
        <v>2</v>
      </c>
      <c r="D2" s="1" t="s">
        <v>3</v>
      </c>
      <c r="E2" s="1" t="s">
        <v>4</v>
      </c>
      <c r="F2" s="1" t="s">
        <v>5</v>
      </c>
      <c r="G2" t="s">
        <v>6</v>
      </c>
      <c r="H2" s="1" t="s">
        <v>7</v>
      </c>
      <c r="I2" t="s">
        <v>8</v>
      </c>
      <c r="J2" t="s">
        <v>9</v>
      </c>
      <c r="K2" t="s">
        <v>10</v>
      </c>
      <c r="L2" t="s">
        <v>11</v>
      </c>
      <c r="N2" t="str">
        <f>A2&amp;" - "&amp;B2</f>
        <v>01 - Delivery inspection of HDPE ducts and fittings</v>
      </c>
      <c r="O2" t="str">
        <f>"Frequency - "&amp;C2</f>
        <v>Frequency - Each delivery</v>
      </c>
      <c r="P2" t="str">
        <f>"Spec/standard - "&amp;D2</f>
        <v>Spec/standard - AS/NZS 4130 /_x000D_
Manufacturer CoC 7.3.3.3_x000D_
12.3.3, 12,3.4</v>
      </c>
      <c r="Q2" t="str">
        <f>"Acceptance Criteria - "&amp;E2</f>
        <v>Acceptance Criteria - Correct SDR, diameter and undamaged</v>
      </c>
      <c r="R2" t="str">
        <f>"Measuring Devices - "&amp;F2</f>
        <v>Measuring Devices - Visual and CoC</v>
      </c>
      <c r="S2" t="str">
        <f>"Reporting Format - "&amp;G2</f>
        <v>Reporting Format - Delivery slip / CoC</v>
      </c>
      <c r="T2" t="str">
        <f>"HCL - "&amp;H2</f>
        <v>HCL - R.</v>
      </c>
      <c r="U2" t="str">
        <f>"SC - "&amp;I2</f>
        <v>SC - Sub</v>
      </c>
      <c r="V2" t="str">
        <f>"Consult - "&amp;J2</f>
        <v>Consult - R</v>
      </c>
      <c r="W2" t="str">
        <f>"Hold Points Sign off - "&amp;K2</f>
        <v>Hold Points Sign off - N/A</v>
      </c>
      <c r="X2" t="str">
        <f>"Remarks - "&amp;L2</f>
        <v>Remarks - Material CoC matches spec; no damage No damaged packing material.</v>
      </c>
      <c r="Z2" t="str" cm="1">
        <f t="array" ref="Z2:Z188">_xlfn.FILTERXML("&lt;t&gt;&lt;s&gt;"&amp;_xlfn.TEXTJOIN("&lt;/s&gt;&lt;s&gt;",,N2:X40)&amp;"&lt;/s&gt;&lt;/t&gt;","//s")</f>
        <v>01 - Delivery inspection of HDPE ducts and fittings</v>
      </c>
    </row>
    <row r="3" spans="1:26" ht="15" customHeight="1" x14ac:dyDescent="0.25">
      <c r="A3" s="4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  <c r="G3" t="s">
        <v>18</v>
      </c>
      <c r="H3" s="1" t="s">
        <v>9</v>
      </c>
      <c r="I3" t="s">
        <v>19</v>
      </c>
      <c r="J3" t="s">
        <v>9</v>
      </c>
      <c r="K3" t="s">
        <v>20</v>
      </c>
      <c r="L3" t="s">
        <v>21</v>
      </c>
      <c r="N3" t="str">
        <f t="shared" ref="N3:N18" si="0">A3&amp;" - "&amp;B3</f>
        <v>02 - Welder qualification check</v>
      </c>
      <c r="O3" t="str">
        <f t="shared" ref="O3:O18" si="1">"Frequency - "&amp;C3</f>
        <v>Frequency - Before work start</v>
      </c>
      <c r="P3" t="str">
        <f t="shared" ref="P3:P18" si="2">"Spec/standard - "&amp;D3</f>
        <v>Spec/standard - NZ Certifications; standards and industry training</v>
      </c>
      <c r="Q3" t="str">
        <f t="shared" ref="Q3:Q18" si="3">"Acceptance Criteria - "&amp;E3</f>
        <v>Acceptance Criteria - Accept / reject</v>
      </c>
      <c r="R3" t="str">
        <f t="shared" ref="R3:R18" si="4">"Measuring Devices - "&amp;F3</f>
        <v>Measuring Devices - Document review</v>
      </c>
      <c r="S3" t="str">
        <f t="shared" ref="S3:S18" si="5">"Reporting Format - "&amp;G3</f>
        <v>Reporting Format - Welder Qualification</v>
      </c>
      <c r="T3" t="str">
        <f t="shared" ref="T3:T18" si="6">"HCL - "&amp;H3</f>
        <v>HCL - R</v>
      </c>
      <c r="U3" t="str">
        <f t="shared" ref="U3:U18" si="7">"SC - "&amp;I3</f>
        <v>SC - I</v>
      </c>
      <c r="V3" t="str">
        <f t="shared" ref="V3:V18" si="8">"Consult - "&amp;J3</f>
        <v>Consult - R</v>
      </c>
      <c r="W3" t="str">
        <f t="shared" ref="W3:W18" si="9">"Hold Points Sign off - "&amp;K3</f>
        <v>Hold Points Sign off - Hold Point</v>
      </c>
      <c r="X3" t="str">
        <f t="shared" ref="X3:X18" si="10">"Remarks - "&amp;L3</f>
        <v>Remarks - Welder certification reviewed and approved prior works  Hawkins- ITP-000061</v>
      </c>
      <c r="Z3" t="str">
        <v>Frequency - Each delivery</v>
      </c>
    </row>
    <row r="4" spans="1:26" ht="15" customHeight="1" x14ac:dyDescent="0.25">
      <c r="A4" s="4" t="s">
        <v>22</v>
      </c>
      <c r="B4" t="s">
        <v>23</v>
      </c>
      <c r="C4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19</v>
      </c>
      <c r="I4" t="s">
        <v>19</v>
      </c>
      <c r="J4" t="s">
        <v>29</v>
      </c>
      <c r="L4" t="s">
        <v>30</v>
      </c>
      <c r="N4" t="str">
        <f t="shared" si="0"/>
        <v>03 - Trenches and routes inspections</v>
      </c>
      <c r="O4" t="str">
        <f t="shared" si="1"/>
        <v>Frequency - Per section</v>
      </c>
      <c r="P4" t="str">
        <f t="shared" si="2"/>
        <v>Spec/standard - Drawings Spec 4.23.2_x000D_
/7.3.4.5/7.3.4.8</v>
      </c>
      <c r="Q4" t="str">
        <f t="shared" si="3"/>
        <v>Acceptance Criteria - Installed as per project drawings and_x000D_
specifications</v>
      </c>
      <c r="R4" t="str">
        <f t="shared" si="4"/>
        <v>Measuring Devices - Visual</v>
      </c>
      <c r="S4" t="str">
        <f t="shared" si="5"/>
        <v>Reporting Format - Site coordination</v>
      </c>
      <c r="T4" t="str">
        <f t="shared" si="6"/>
        <v>HCL - I</v>
      </c>
      <c r="U4" t="str">
        <f t="shared" si="7"/>
        <v>SC - I</v>
      </c>
      <c r="V4" t="str">
        <f t="shared" si="8"/>
        <v>Consult - S</v>
      </c>
      <c r="W4" t="str">
        <f t="shared" si="9"/>
        <v xml:space="preserve">Hold Points Sign off - </v>
      </c>
      <c r="X4" t="str">
        <f t="shared" si="10"/>
        <v>Remarks - Suitable route and bend allowances</v>
      </c>
      <c r="Z4" t="str">
        <v>Spec/standard - AS/NZS 4130 /
Manufacturer CoC 7.3.3.3
12.3.3, 12,3.4</v>
      </c>
    </row>
    <row r="5" spans="1:26" ht="15" customHeight="1" x14ac:dyDescent="0.25">
      <c r="A5" s="4" t="s">
        <v>31</v>
      </c>
      <c r="B5" t="s">
        <v>32</v>
      </c>
      <c r="C5" t="s">
        <v>24</v>
      </c>
      <c r="D5" t="s">
        <v>33</v>
      </c>
      <c r="E5" t="s">
        <v>34</v>
      </c>
      <c r="F5" s="1" t="s">
        <v>27</v>
      </c>
      <c r="G5" t="s">
        <v>35</v>
      </c>
      <c r="H5" t="s">
        <v>36</v>
      </c>
      <c r="I5" t="s">
        <v>19</v>
      </c>
      <c r="J5" t="s">
        <v>9</v>
      </c>
      <c r="L5" t="s">
        <v>37</v>
      </c>
      <c r="N5" t="str">
        <f t="shared" si="0"/>
        <v>04 - Duct alignment check</v>
      </c>
      <c r="O5" t="str">
        <f t="shared" si="1"/>
        <v>Frequency - Per section</v>
      </c>
      <c r="P5" t="str">
        <f t="shared" si="2"/>
        <v>Spec/standard - Project drawings / layout 4.23.2</v>
      </c>
      <c r="Q5" t="str">
        <f t="shared" si="3"/>
        <v>Acceptance Criteria - Installed as per drawing</v>
      </c>
      <c r="R5" t="str">
        <f t="shared" si="4"/>
        <v>Measuring Devices - Visual</v>
      </c>
      <c r="S5" t="str">
        <f t="shared" si="5"/>
        <v>Reporting Format - NA</v>
      </c>
      <c r="T5" t="str">
        <f t="shared" si="6"/>
        <v>HCL - M</v>
      </c>
      <c r="U5" t="str">
        <f t="shared" si="7"/>
        <v>SC - I</v>
      </c>
      <c r="V5" t="str">
        <f t="shared" si="8"/>
        <v>Consult - R</v>
      </c>
      <c r="W5" t="str">
        <f t="shared" si="9"/>
        <v xml:space="preserve">Hold Points Sign off - </v>
      </c>
      <c r="X5" t="str">
        <f t="shared" si="10"/>
        <v>Remarks - No excessive bends or misalignments</v>
      </c>
      <c r="Z5" t="str">
        <v>Acceptance Criteria - Correct SDR, diameter and undamaged</v>
      </c>
    </row>
    <row r="6" spans="1:26" ht="15" customHeight="1" x14ac:dyDescent="0.25">
      <c r="A6" s="4" t="s">
        <v>38</v>
      </c>
      <c r="B6" t="s">
        <v>39</v>
      </c>
      <c r="C6" t="s">
        <v>40</v>
      </c>
      <c r="D6" s="1" t="s">
        <v>41</v>
      </c>
      <c r="E6" t="s">
        <v>42</v>
      </c>
      <c r="F6" s="1" t="s">
        <v>27</v>
      </c>
      <c r="G6" t="s">
        <v>43</v>
      </c>
      <c r="H6" t="s">
        <v>36</v>
      </c>
      <c r="I6" t="s">
        <v>19</v>
      </c>
      <c r="J6" t="s">
        <v>9</v>
      </c>
      <c r="L6" t="s">
        <v>44</v>
      </c>
      <c r="N6" t="str">
        <f t="shared" si="0"/>
        <v>05 - Inspection of duct cleanliness and joint</v>
      </c>
      <c r="O6" t="str">
        <f t="shared" si="1"/>
        <v>Frequency - Before welding</v>
      </c>
      <c r="P6" t="str">
        <f t="shared" si="2"/>
        <v>Spec/standard - ISO 13954_x000D_
5.10.3</v>
      </c>
      <c r="Q6" t="str">
        <f t="shared" si="3"/>
        <v>Acceptance Criteria - Ends scraped, dry, and clean</v>
      </c>
      <c r="R6" t="str">
        <f t="shared" si="4"/>
        <v>Measuring Devices - Visual</v>
      </c>
      <c r="S6" t="str">
        <f t="shared" si="5"/>
        <v>Reporting Format - OMX Quality check sheet</v>
      </c>
      <c r="T6" t="str">
        <f t="shared" si="6"/>
        <v>HCL - M</v>
      </c>
      <c r="U6" t="str">
        <f t="shared" si="7"/>
        <v>SC - I</v>
      </c>
      <c r="V6" t="str">
        <f t="shared" si="8"/>
        <v>Consult - R</v>
      </c>
      <c r="W6" t="str">
        <f t="shared" si="9"/>
        <v xml:space="preserve">Hold Points Sign off - </v>
      </c>
      <c r="X6" t="str">
        <f t="shared" si="10"/>
        <v>Remarks - Free of debris, scratches, moisture</v>
      </c>
      <c r="Z6" t="str">
        <v>Measuring Devices - Visual and CoC</v>
      </c>
    </row>
    <row r="7" spans="1:26" ht="15" customHeight="1" x14ac:dyDescent="0.25">
      <c r="A7" s="4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43</v>
      </c>
      <c r="H7" t="s">
        <v>36</v>
      </c>
      <c r="I7" t="s">
        <v>36</v>
      </c>
      <c r="J7" t="s">
        <v>9</v>
      </c>
      <c r="L7" t="s">
        <v>51</v>
      </c>
      <c r="N7" t="str">
        <f t="shared" si="0"/>
        <v>06 - Fusion setup – pipe end scraping, machine check</v>
      </c>
      <c r="O7" t="str">
        <f t="shared" si="1"/>
        <v>Frequency - Each weld</v>
      </c>
      <c r="P7" t="str">
        <f t="shared" si="2"/>
        <v>Spec/standard - ISO 13954 / ISO 13955</v>
      </c>
      <c r="Q7" t="str">
        <f t="shared" si="3"/>
        <v>Acceptance Criteria - Scraping complete, scan barcode</v>
      </c>
      <c r="R7" t="str">
        <f t="shared" si="4"/>
        <v>Measuring Devices - Scraper / EF machine</v>
      </c>
      <c r="S7" t="str">
        <f t="shared" si="5"/>
        <v>Reporting Format - OMX Quality check sheet</v>
      </c>
      <c r="T7" t="str">
        <f t="shared" si="6"/>
        <v>HCL - M</v>
      </c>
      <c r="U7" t="str">
        <f t="shared" si="7"/>
        <v>SC - M</v>
      </c>
      <c r="V7" t="str">
        <f t="shared" si="8"/>
        <v>Consult - R</v>
      </c>
      <c r="W7" t="str">
        <f t="shared" si="9"/>
        <v xml:space="preserve">Hold Points Sign off - </v>
      </c>
      <c r="X7" t="str">
        <f t="shared" si="10"/>
        <v>Remarks - Pre-weld approved by supervisor before fusion</v>
      </c>
      <c r="Z7" t="str">
        <v>Reporting Format - Delivery slip / CoC</v>
      </c>
    </row>
    <row r="8" spans="1:26" ht="15" customHeight="1" x14ac:dyDescent="0.25">
      <c r="A8" s="4" t="s">
        <v>52</v>
      </c>
      <c r="B8" t="s">
        <v>53</v>
      </c>
      <c r="C8" t="s">
        <v>47</v>
      </c>
      <c r="D8" s="1" t="s">
        <v>54</v>
      </c>
      <c r="E8" t="s">
        <v>55</v>
      </c>
      <c r="F8" t="s">
        <v>56</v>
      </c>
      <c r="G8" t="s">
        <v>57</v>
      </c>
      <c r="H8" t="s">
        <v>36</v>
      </c>
      <c r="I8" t="s">
        <v>8</v>
      </c>
      <c r="J8" t="s">
        <v>9</v>
      </c>
      <c r="L8" t="s">
        <v>58</v>
      </c>
      <c r="N8" t="str">
        <f t="shared" si="0"/>
        <v>07 - Electrofusion weld execution</v>
      </c>
      <c r="O8" t="str">
        <f t="shared" si="1"/>
        <v>Frequency - Each weld</v>
      </c>
      <c r="P8" t="str">
        <f t="shared" si="2"/>
        <v>Spec/standard - ISO 13955_x000D_
12.4.6._x000D_
12.5.2</v>
      </c>
      <c r="Q8" t="str">
        <f t="shared" si="3"/>
        <v>Acceptance Criteria - Parameters met; uniform bead</v>
      </c>
      <c r="R8" t="str">
        <f t="shared" si="4"/>
        <v>Measuring Devices - EF machine logger</v>
      </c>
      <c r="S8" t="str">
        <f t="shared" si="5"/>
        <v>Reporting Format - Fusion log / OMX Quality check sheet</v>
      </c>
      <c r="T8" t="str">
        <f t="shared" si="6"/>
        <v>HCL - M</v>
      </c>
      <c r="U8" t="str">
        <f t="shared" si="7"/>
        <v>SC - Sub</v>
      </c>
      <c r="V8" t="str">
        <f t="shared" si="8"/>
        <v>Consult - R</v>
      </c>
      <c r="W8" t="str">
        <f t="shared" si="9"/>
        <v xml:space="preserve">Hold Points Sign off - </v>
      </c>
      <c r="X8" t="str">
        <f t="shared" si="10"/>
        <v>Remarks - Fusion data logged and bead visually compliant Weld number time and date next to weld.</v>
      </c>
      <c r="Z8" t="str">
        <v>HCL - R.</v>
      </c>
    </row>
    <row r="9" spans="1:26" ht="15" customHeight="1" x14ac:dyDescent="0.25">
      <c r="A9" s="4" t="s">
        <v>59</v>
      </c>
      <c r="B9" t="s">
        <v>60</v>
      </c>
      <c r="C9" t="s">
        <v>47</v>
      </c>
      <c r="D9" t="s">
        <v>61</v>
      </c>
      <c r="E9" s="1" t="s">
        <v>62</v>
      </c>
      <c r="F9" t="s">
        <v>27</v>
      </c>
      <c r="G9" t="s">
        <v>43</v>
      </c>
      <c r="H9" t="s">
        <v>63</v>
      </c>
      <c r="I9" s="1" t="s">
        <v>64</v>
      </c>
      <c r="J9" t="s">
        <v>9</v>
      </c>
      <c r="L9" t="s">
        <v>65</v>
      </c>
      <c r="N9" t="str">
        <f t="shared" si="0"/>
        <v>08 - Post Weld visual inspection and cooling</v>
      </c>
      <c r="O9" t="str">
        <f t="shared" si="1"/>
        <v>Frequency - Each weld</v>
      </c>
      <c r="P9" t="str">
        <f t="shared" si="2"/>
        <v>Spec/standard - ISO 13955 / 13956</v>
      </c>
      <c r="Q9" t="str">
        <f t="shared" si="3"/>
        <v>Acceptance Criteria - Bead uniform, cooled per spec</v>
      </c>
      <c r="R9" t="str">
        <f t="shared" si="4"/>
        <v>Measuring Devices - Visual</v>
      </c>
      <c r="S9" t="str">
        <f t="shared" si="5"/>
        <v>Reporting Format - OMX Quality check sheet</v>
      </c>
      <c r="T9" t="str">
        <f t="shared" si="6"/>
        <v>HCL - s</v>
      </c>
      <c r="U9" t="str">
        <f t="shared" si="7"/>
        <v>SC - R_x000D_
Sub</v>
      </c>
      <c r="V9" t="str">
        <f t="shared" si="8"/>
        <v>Consult - R</v>
      </c>
      <c r="W9" t="str">
        <f t="shared" si="9"/>
        <v xml:space="preserve">Hold Points Sign off - </v>
      </c>
      <c r="X9" t="str">
        <f t="shared" si="10"/>
        <v>Remarks - Cooling time respected; weld integrity confirmed.</v>
      </c>
      <c r="Z9" t="str">
        <v>SC - Sub</v>
      </c>
    </row>
    <row r="10" spans="1:26" ht="15" customHeight="1" x14ac:dyDescent="0.25">
      <c r="A10" s="4" t="s">
        <v>66</v>
      </c>
      <c r="B10" t="s">
        <v>67</v>
      </c>
      <c r="C10" t="s">
        <v>47</v>
      </c>
      <c r="D10" t="s">
        <v>68</v>
      </c>
      <c r="E10" s="1" t="s">
        <v>69</v>
      </c>
      <c r="F10" t="s">
        <v>70</v>
      </c>
      <c r="G10" t="s">
        <v>71</v>
      </c>
      <c r="H10" t="s">
        <v>29</v>
      </c>
      <c r="I10" t="s">
        <v>8</v>
      </c>
      <c r="J10" t="s">
        <v>9</v>
      </c>
      <c r="L10" t="s">
        <v>72</v>
      </c>
      <c r="N10" t="str">
        <f t="shared" si="0"/>
        <v>09 - Weld traceability and documentation</v>
      </c>
      <c r="O10" t="str">
        <f t="shared" si="1"/>
        <v>Frequency - Each weld</v>
      </c>
      <c r="P10" t="str">
        <f t="shared" si="2"/>
        <v>Spec/standard - 7.3.4.9</v>
      </c>
      <c r="Q10" t="str">
        <f t="shared" si="3"/>
        <v>Acceptance Criteria - Barcode and weld ID logged</v>
      </c>
      <c r="R10" t="str">
        <f t="shared" si="4"/>
        <v>Measuring Devices - Log Sheet</v>
      </c>
      <c r="S10" t="str">
        <f t="shared" si="5"/>
        <v>Reporting Format - OMX Quality Check sheet</v>
      </c>
      <c r="T10" t="str">
        <f t="shared" si="6"/>
        <v>HCL - S</v>
      </c>
      <c r="U10" t="str">
        <f t="shared" si="7"/>
        <v>SC - Sub</v>
      </c>
      <c r="V10" t="str">
        <f t="shared" si="8"/>
        <v>Consult - R</v>
      </c>
      <c r="W10" t="str">
        <f t="shared" si="9"/>
        <v xml:space="preserve">Hold Points Sign off - </v>
      </c>
      <c r="X10" t="str">
        <f t="shared" si="10"/>
        <v>Remarks - Log completed and ID matched field location</v>
      </c>
      <c r="Z10" t="str">
        <v>Consult - R</v>
      </c>
    </row>
    <row r="11" spans="1:26" ht="15" customHeight="1" x14ac:dyDescent="0.25">
      <c r="A11">
        <v>10</v>
      </c>
      <c r="B11" t="s">
        <v>73</v>
      </c>
      <c r="C11" t="s">
        <v>74</v>
      </c>
      <c r="D11" s="1" t="s">
        <v>75</v>
      </c>
      <c r="E11" t="s">
        <v>76</v>
      </c>
      <c r="F11" t="s">
        <v>77</v>
      </c>
      <c r="G11" t="s">
        <v>78</v>
      </c>
      <c r="H11" t="s">
        <v>29</v>
      </c>
      <c r="I11" t="s">
        <v>8</v>
      </c>
      <c r="J11" t="s">
        <v>9</v>
      </c>
      <c r="L11" t="s">
        <v>79</v>
      </c>
      <c r="N11" t="str">
        <f t="shared" si="0"/>
        <v>10 - Post Weld inspection</v>
      </c>
      <c r="O11" t="str">
        <f t="shared" si="1"/>
        <v>Frequency - Project Scope</v>
      </c>
      <c r="P11" t="str">
        <f t="shared" si="2"/>
        <v>Spec/standard - DP001-MMD-SPC- EL-Z-Z-001_x000D_
12.5.2</v>
      </c>
      <c r="Q11" t="str">
        <f t="shared" si="3"/>
        <v>Acceptance Criteria - CCTV footage of below ground ducting, duct contains no debris or penetrations that could damage cable sheath when pulled</v>
      </c>
      <c r="R11" t="str">
        <f t="shared" si="4"/>
        <v>Measuring Devices - CCTV</v>
      </c>
      <c r="S11" t="str">
        <f t="shared" si="5"/>
        <v>Reporting Format - Video</v>
      </c>
      <c r="T11" t="str">
        <f t="shared" si="6"/>
        <v>HCL - S</v>
      </c>
      <c r="U11" t="str">
        <f t="shared" si="7"/>
        <v>SC - Sub</v>
      </c>
      <c r="V11" t="str">
        <f t="shared" si="8"/>
        <v>Consult - R</v>
      </c>
      <c r="W11" t="str">
        <f t="shared" si="9"/>
        <v xml:space="preserve">Hold Points Sign off - </v>
      </c>
      <c r="X11" t="str">
        <f t="shared" si="10"/>
        <v>Remarks - Submission of CCTV footage before handover</v>
      </c>
      <c r="Z11" t="str">
        <v>Hold Points Sign off - N/A</v>
      </c>
    </row>
    <row r="12" spans="1:26" ht="15" customHeight="1" x14ac:dyDescent="0.25">
      <c r="A12">
        <v>11</v>
      </c>
      <c r="B12" t="s">
        <v>80</v>
      </c>
      <c r="C12" t="s">
        <v>74</v>
      </c>
      <c r="D12" t="s">
        <v>81</v>
      </c>
      <c r="E12" t="s">
        <v>82</v>
      </c>
      <c r="F12" t="s">
        <v>83</v>
      </c>
      <c r="G12" t="s">
        <v>84</v>
      </c>
      <c r="H12" t="s">
        <v>29</v>
      </c>
      <c r="I12" t="s">
        <v>8</v>
      </c>
      <c r="J12" t="s">
        <v>9</v>
      </c>
      <c r="L12" t="s">
        <v>85</v>
      </c>
      <c r="N12" t="str">
        <f t="shared" si="0"/>
        <v>11 - Electro fusion welder calibration</v>
      </c>
      <c r="O12" t="str">
        <f t="shared" si="1"/>
        <v>Frequency - Project Scope</v>
      </c>
      <c r="P12" t="str">
        <f t="shared" si="2"/>
        <v>Spec/standard - As per manufactures specification</v>
      </c>
      <c r="Q12" t="str">
        <f t="shared" si="3"/>
        <v>Acceptance Criteria - Electro fusion welder calibration certificate</v>
      </c>
      <c r="R12" t="str">
        <f t="shared" si="4"/>
        <v>Measuring Devices - Calibration certificate</v>
      </c>
      <c r="S12" t="str">
        <f t="shared" si="5"/>
        <v>Reporting Format - Certificate</v>
      </c>
      <c r="T12" t="str">
        <f t="shared" si="6"/>
        <v>HCL - S</v>
      </c>
      <c r="U12" t="str">
        <f t="shared" si="7"/>
        <v>SC - Sub</v>
      </c>
      <c r="V12" t="str">
        <f t="shared" si="8"/>
        <v>Consult - R</v>
      </c>
      <c r="W12" t="str">
        <f t="shared" si="9"/>
        <v xml:space="preserve">Hold Points Sign off - </v>
      </c>
      <c r="X12" t="str">
        <f t="shared" si="10"/>
        <v>Remarks - Submission of calibration certificate before handover</v>
      </c>
      <c r="Z12" t="str">
        <v>Remarks - Material CoC matches spec; no damage No damaged packing material.</v>
      </c>
    </row>
    <row r="13" spans="1:26" ht="15" customHeight="1" x14ac:dyDescent="0.25">
      <c r="A13">
        <v>12</v>
      </c>
      <c r="B13" t="s">
        <v>86</v>
      </c>
      <c r="C13" t="s">
        <v>87</v>
      </c>
      <c r="D13" t="s">
        <v>88</v>
      </c>
      <c r="E13" t="s">
        <v>89</v>
      </c>
      <c r="F13" t="s">
        <v>10</v>
      </c>
      <c r="G13" t="s">
        <v>90</v>
      </c>
      <c r="H13" t="s">
        <v>36</v>
      </c>
      <c r="I13" t="s">
        <v>8</v>
      </c>
      <c r="J13" t="s">
        <v>9</v>
      </c>
      <c r="N13" t="str">
        <f t="shared" si="0"/>
        <v>12 - Draw Cord</v>
      </c>
      <c r="O13" t="str">
        <f t="shared" si="1"/>
        <v>Frequency - Each conduit</v>
      </c>
      <c r="P13" t="str">
        <f t="shared" si="2"/>
        <v>Spec/standard - 12.3.8</v>
      </c>
      <c r="Q13" t="str">
        <f t="shared" si="3"/>
        <v>Acceptance Criteria - 5 kn</v>
      </c>
      <c r="R13" t="str">
        <f t="shared" si="4"/>
        <v>Measuring Devices - N/A</v>
      </c>
      <c r="S13" t="str">
        <f t="shared" si="5"/>
        <v>Reporting Format - QC checklist/ photograph</v>
      </c>
      <c r="T13" t="str">
        <f t="shared" si="6"/>
        <v>HCL - M</v>
      </c>
      <c r="U13" t="str">
        <f t="shared" si="7"/>
        <v>SC - Sub</v>
      </c>
      <c r="V13" t="str">
        <f t="shared" si="8"/>
        <v>Consult - R</v>
      </c>
      <c r="W13" t="str">
        <f t="shared" si="9"/>
        <v xml:space="preserve">Hold Points Sign off - </v>
      </c>
      <c r="X13" t="str">
        <f t="shared" si="10"/>
        <v xml:space="preserve">Remarks - </v>
      </c>
      <c r="Z13" t="str">
        <v>02 - Welder qualification check</v>
      </c>
    </row>
    <row r="14" spans="1:26" ht="15" customHeight="1" x14ac:dyDescent="0.25">
      <c r="A14">
        <v>13</v>
      </c>
      <c r="B14" t="s">
        <v>91</v>
      </c>
      <c r="C14" t="s">
        <v>92</v>
      </c>
      <c r="D14" s="1" t="s">
        <v>93</v>
      </c>
      <c r="E14" t="s">
        <v>94</v>
      </c>
      <c r="F14" t="s">
        <v>95</v>
      </c>
      <c r="G14" t="s">
        <v>96</v>
      </c>
      <c r="H14" t="s">
        <v>19</v>
      </c>
      <c r="L14" t="s">
        <v>97</v>
      </c>
      <c r="N14" t="str">
        <f t="shared" si="0"/>
        <v>13 - Hot Bending of HDPE Ducts</v>
      </c>
      <c r="O14" t="str">
        <f t="shared" si="1"/>
        <v>Frequency - Direction change</v>
      </c>
      <c r="P14" t="str">
        <f t="shared" si="2"/>
        <v>Spec/standard - DP001-MMD-SPC- EL-Z-Z-001_x000D_
7.3.4.5</v>
      </c>
      <c r="Q14" t="str">
        <f t="shared" si="3"/>
        <v>Acceptance Criteria - Minimum bending radius of 2m</v>
      </c>
      <c r="R14" t="str">
        <f t="shared" si="4"/>
        <v>Measuring Devices - Measuring tape</v>
      </c>
      <c r="S14" t="str">
        <f t="shared" si="5"/>
        <v>Reporting Format - QC checklist</v>
      </c>
      <c r="T14" t="str">
        <f t="shared" si="6"/>
        <v>HCL - I</v>
      </c>
      <c r="U14" t="str">
        <f t="shared" si="7"/>
        <v xml:space="preserve">SC - </v>
      </c>
      <c r="V14" t="str">
        <f t="shared" si="8"/>
        <v xml:space="preserve">Consult - </v>
      </c>
      <c r="W14" t="str">
        <f t="shared" si="9"/>
        <v xml:space="preserve">Hold Points Sign off - </v>
      </c>
      <c r="X14" t="str">
        <f t="shared" si="10"/>
        <v>Remarks - Heat apply using controlled hot air: duct support during bending. Cool down in place to retain shape</v>
      </c>
      <c r="Z14" t="str">
        <v>Frequency - Before work start</v>
      </c>
    </row>
    <row r="15" spans="1:26" ht="15" customHeight="1" x14ac:dyDescent="0.25">
      <c r="A15">
        <v>14</v>
      </c>
      <c r="B15" t="s">
        <v>98</v>
      </c>
      <c r="C15" t="s">
        <v>99</v>
      </c>
      <c r="D15" t="s">
        <v>100</v>
      </c>
      <c r="E15" t="s">
        <v>101</v>
      </c>
      <c r="G15" t="s">
        <v>102</v>
      </c>
      <c r="H15" t="s">
        <v>36</v>
      </c>
      <c r="I15" t="s">
        <v>103</v>
      </c>
      <c r="J15" t="s">
        <v>9</v>
      </c>
      <c r="L15" s="1" t="s">
        <v>104</v>
      </c>
      <c r="N15" t="str">
        <f t="shared" si="0"/>
        <v>14 - Installation of tracer wire</v>
      </c>
      <c r="O15" t="str">
        <f t="shared" si="1"/>
        <v>Frequency - Each installed duct</v>
      </c>
      <c r="P15" t="str">
        <f t="shared" si="2"/>
        <v>Spec/standard - DP001-MMD-SPC- EL-Z-Z-0017.3.3.11</v>
      </c>
      <c r="Q15" t="str">
        <f t="shared" si="3"/>
        <v>Acceptance Criteria - Wire securely fixed on top of duct, continuous, accessible at both ends</v>
      </c>
      <c r="R15" t="str">
        <f t="shared" si="4"/>
        <v xml:space="preserve">Measuring Devices - </v>
      </c>
      <c r="S15" t="str">
        <f t="shared" si="5"/>
        <v>Reporting Format - QC checklist Photograph</v>
      </c>
      <c r="T15" t="str">
        <f t="shared" si="6"/>
        <v>HCL - M</v>
      </c>
      <c r="U15" t="str">
        <f t="shared" si="7"/>
        <v>SC - T</v>
      </c>
      <c r="V15" t="str">
        <f t="shared" si="8"/>
        <v>Consult - R</v>
      </c>
      <c r="W15" t="str">
        <f t="shared" si="9"/>
        <v xml:space="preserve">Hold Points Sign off - </v>
      </c>
      <c r="X15" t="str">
        <f t="shared" si="10"/>
        <v>Remarks - Tracer wire to be installed above duct, secured at 3m intervals. Ends terminated in_x000D_
accessible pits or boxes</v>
      </c>
      <c r="Z15" t="str">
        <v>Spec/standard - NZ Certifications; standards and industry training</v>
      </c>
    </row>
    <row r="16" spans="1:26" ht="15" customHeight="1" x14ac:dyDescent="0.25">
      <c r="A16">
        <v>15</v>
      </c>
      <c r="B16" t="s">
        <v>105</v>
      </c>
      <c r="C16" t="s">
        <v>99</v>
      </c>
      <c r="D16" t="s">
        <v>106</v>
      </c>
      <c r="E16" t="s">
        <v>107</v>
      </c>
      <c r="F16" t="s">
        <v>108</v>
      </c>
      <c r="G16" s="1" t="s">
        <v>109</v>
      </c>
      <c r="H16" t="s">
        <v>36</v>
      </c>
      <c r="I16" t="s">
        <v>110</v>
      </c>
      <c r="J16" t="s">
        <v>29</v>
      </c>
      <c r="L16" s="1" t="s">
        <v>111</v>
      </c>
      <c r="N16" t="str">
        <f t="shared" si="0"/>
        <v>15 - Installation of Warning Tape and Polymeric Cover (Mag slab) during Backfilling</v>
      </c>
      <c r="O16" t="str">
        <f t="shared" si="1"/>
        <v>Frequency - Each installed duct</v>
      </c>
      <c r="P16" t="str">
        <f t="shared" si="2"/>
        <v>Spec/standard - AS/NZ3000. 2018</v>
      </c>
      <c r="Q16" t="str">
        <f t="shared" si="3"/>
        <v>Acceptance Criteria - Install         300mm above top of duct.</v>
      </c>
      <c r="R16" t="str">
        <f t="shared" si="4"/>
        <v>Measuring Devices - Tape measure, visual check</v>
      </c>
      <c r="S16" t="str">
        <f t="shared" si="5"/>
        <v>Reporting Format - . QA_x000D_
checklist / photograph</v>
      </c>
      <c r="T16" t="str">
        <f t="shared" si="6"/>
        <v>HCL - M</v>
      </c>
      <c r="U16" t="str">
        <f t="shared" si="7"/>
        <v>SC - W</v>
      </c>
      <c r="V16" t="str">
        <f t="shared" si="8"/>
        <v>Consult - S</v>
      </c>
      <c r="W16" t="str">
        <f t="shared" si="9"/>
        <v xml:space="preserve">Hold Points Sign off - </v>
      </c>
      <c r="X16" t="str">
        <f t="shared" si="10"/>
        <v>Remarks - Materials supplied by Omexom, installation by civil contractor._x000D_
Hold point required prior to backfilling. Supplier to verify delivery and provide installation guidance. Coordination required to ensure correct placement and documentation.</v>
      </c>
      <c r="Z16" t="str">
        <v>Acceptance Criteria - Accept / reject</v>
      </c>
    </row>
    <row r="17" spans="1:26" ht="15" customHeight="1" x14ac:dyDescent="0.25">
      <c r="A17">
        <v>16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t="s">
        <v>29</v>
      </c>
      <c r="I17" t="s">
        <v>9</v>
      </c>
      <c r="J17" t="s">
        <v>29</v>
      </c>
      <c r="N17" t="str">
        <f t="shared" si="0"/>
        <v>16 - Pit to Duct Jointing_x000D_
Process</v>
      </c>
      <c r="O17" t="str">
        <f t="shared" si="1"/>
        <v>Frequency - Each duct at_x000D_
each pit</v>
      </c>
      <c r="P17" t="str">
        <f t="shared" si="2"/>
        <v>Spec/standard - DP001-MMD-SPC-_x000D_
EL-Z-Z-0017.3.3.12</v>
      </c>
      <c r="Q17" t="str">
        <f t="shared" si="3"/>
        <v>Acceptance Criteria - Manufacturer’s_x000D_
installation guidelines and project specifications</v>
      </c>
      <c r="R17" t="str">
        <f t="shared" si="4"/>
        <v>Measuring Devices - Secure, watertight_x000D_
connection between duct and pit; no gaps or misalignment</v>
      </c>
      <c r="S17" t="str">
        <f t="shared" si="5"/>
        <v>Reporting Format - Visual check,_x000D_
QA checklist / photograph</v>
      </c>
      <c r="T17" t="str">
        <f t="shared" si="6"/>
        <v>HCL - S</v>
      </c>
      <c r="U17" t="str">
        <f t="shared" si="7"/>
        <v>SC - R</v>
      </c>
      <c r="V17" t="str">
        <f t="shared" si="8"/>
        <v>Consult - S</v>
      </c>
      <c r="W17" t="str">
        <f t="shared" si="9"/>
        <v xml:space="preserve">Hold Points Sign off - </v>
      </c>
      <c r="X17" t="str">
        <f t="shared" si="10"/>
        <v xml:space="preserve">Remarks - </v>
      </c>
      <c r="Z17" t="str">
        <v>Measuring Devices - Document review</v>
      </c>
    </row>
    <row r="18" spans="1:26" ht="15" customHeight="1" x14ac:dyDescent="0.25">
      <c r="A18">
        <v>17</v>
      </c>
      <c r="B18" t="s">
        <v>118</v>
      </c>
      <c r="C18" t="s">
        <v>119</v>
      </c>
      <c r="D18" t="s">
        <v>120</v>
      </c>
      <c r="E18" t="s">
        <v>121</v>
      </c>
      <c r="F18" t="s">
        <v>10</v>
      </c>
      <c r="G18" t="s">
        <v>122</v>
      </c>
      <c r="H18" t="s">
        <v>29</v>
      </c>
      <c r="I18" t="s">
        <v>9</v>
      </c>
      <c r="J18" t="s">
        <v>9</v>
      </c>
      <c r="L18" t="s">
        <v>122</v>
      </c>
      <c r="N18" t="str">
        <f t="shared" si="0"/>
        <v>17 - Coordination with Waterproofing and Concrete Encasing</v>
      </c>
      <c r="O18" t="str">
        <f t="shared" si="1"/>
        <v>Frequency - At each interface with waterproofing or encasement</v>
      </c>
      <c r="P18" t="str">
        <f t="shared" si="2"/>
        <v>Spec/standard - MMD DP Buildings Elec Spec July 2024 7.3.3.12</v>
      </c>
      <c r="Q18" t="str">
        <f t="shared" si="3"/>
        <v>Acceptance Criteria - IFC drawings and Sika Details  (by others)</v>
      </c>
      <c r="R18" t="str">
        <f t="shared" si="4"/>
        <v>Measuring Devices - N/A</v>
      </c>
      <c r="S18" t="str">
        <f t="shared" si="5"/>
        <v>Reporting Format - By others</v>
      </c>
      <c r="T18" t="str">
        <f t="shared" si="6"/>
        <v>HCL - S</v>
      </c>
      <c r="U18" t="str">
        <f t="shared" si="7"/>
        <v>SC - R</v>
      </c>
      <c r="V18" t="str">
        <f t="shared" si="8"/>
        <v>Consult - R</v>
      </c>
      <c r="W18" t="str">
        <f t="shared" si="9"/>
        <v xml:space="preserve">Hold Points Sign off - </v>
      </c>
      <c r="X18" t="str">
        <f t="shared" si="10"/>
        <v>Remarks - By others</v>
      </c>
      <c r="Z18" t="str">
        <v>Reporting Format - Welder Qualification</v>
      </c>
    </row>
    <row r="19" spans="1:26" ht="15" customHeight="1" x14ac:dyDescent="0.25">
      <c r="Z19" t="str">
        <v>HCL - R</v>
      </c>
    </row>
    <row r="20" spans="1:26" ht="15" customHeight="1" x14ac:dyDescent="0.25">
      <c r="Z20" t="str">
        <v>SC - I</v>
      </c>
    </row>
    <row r="21" spans="1:26" ht="15" customHeight="1" x14ac:dyDescent="0.25">
      <c r="Z21" t="str">
        <v>Consult - R</v>
      </c>
    </row>
    <row r="22" spans="1:26" ht="15" customHeight="1" x14ac:dyDescent="0.25">
      <c r="Z22" t="str">
        <v>Hold Points Sign off - Hold Point</v>
      </c>
    </row>
    <row r="23" spans="1:26" ht="15" customHeight="1" x14ac:dyDescent="0.25">
      <c r="Z23" t="str">
        <v>Remarks - Welder certification reviewed and approved prior works  Hawkins- ITP-000061</v>
      </c>
    </row>
    <row r="24" spans="1:26" ht="15" customHeight="1" x14ac:dyDescent="0.25">
      <c r="Z24" t="str">
        <v>03 - Trenches and routes inspections</v>
      </c>
    </row>
    <row r="25" spans="1:26" ht="15" customHeight="1" x14ac:dyDescent="0.25">
      <c r="Z25" t="str">
        <v>Frequency - Per section</v>
      </c>
    </row>
    <row r="26" spans="1:26" ht="15" customHeight="1" x14ac:dyDescent="0.25">
      <c r="Z26" t="str">
        <v>Spec/standard - Drawings Spec 4.23.2
/7.3.4.5/7.3.4.8</v>
      </c>
    </row>
    <row r="27" spans="1:26" ht="15" customHeight="1" x14ac:dyDescent="0.25">
      <c r="Z27" t="str">
        <v>Acceptance Criteria - Installed as per project drawings and
specifications</v>
      </c>
    </row>
    <row r="28" spans="1:26" ht="15" customHeight="1" x14ac:dyDescent="0.25">
      <c r="Z28" t="str">
        <v>Measuring Devices - Visual</v>
      </c>
    </row>
    <row r="29" spans="1:26" ht="15" customHeight="1" x14ac:dyDescent="0.25">
      <c r="Z29" t="str">
        <v>Reporting Format - Site coordination</v>
      </c>
    </row>
    <row r="30" spans="1:26" ht="15" customHeight="1" x14ac:dyDescent="0.25">
      <c r="Z30" t="str">
        <v>HCL - I</v>
      </c>
    </row>
    <row r="31" spans="1:26" ht="15" customHeight="1" x14ac:dyDescent="0.25">
      <c r="Z31" t="str">
        <v>SC - I</v>
      </c>
    </row>
    <row r="32" spans="1:26" ht="15" customHeight="1" x14ac:dyDescent="0.25">
      <c r="Z32" t="str">
        <v>Consult - S</v>
      </c>
    </row>
    <row r="33" spans="26:26" ht="15" customHeight="1" x14ac:dyDescent="0.25">
      <c r="Z33" t="str">
        <v>Hold Points Sign off -</v>
      </c>
    </row>
    <row r="34" spans="26:26" ht="15" customHeight="1" x14ac:dyDescent="0.25">
      <c r="Z34" t="str">
        <v>Remarks - Suitable route and bend allowances</v>
      </c>
    </row>
    <row r="35" spans="26:26" ht="15" customHeight="1" x14ac:dyDescent="0.25">
      <c r="Z35" t="str">
        <v>04 - Duct alignment check</v>
      </c>
    </row>
    <row r="36" spans="26:26" ht="15" customHeight="1" x14ac:dyDescent="0.25">
      <c r="Z36" t="str">
        <v>Frequency - Per section</v>
      </c>
    </row>
    <row r="37" spans="26:26" ht="15" customHeight="1" x14ac:dyDescent="0.25">
      <c r="Z37" t="str">
        <v>Spec/standard - Project drawings / layout 4.23.2</v>
      </c>
    </row>
    <row r="38" spans="26:26" ht="15" customHeight="1" x14ac:dyDescent="0.25">
      <c r="Z38" t="str">
        <v>Acceptance Criteria - Installed as per drawing</v>
      </c>
    </row>
    <row r="39" spans="26:26" ht="15" customHeight="1" x14ac:dyDescent="0.25">
      <c r="Z39" t="str">
        <v>Measuring Devices - Visual</v>
      </c>
    </row>
    <row r="40" spans="26:26" ht="15" customHeight="1" x14ac:dyDescent="0.25">
      <c r="Z40" t="str">
        <v>Reporting Format - NA</v>
      </c>
    </row>
    <row r="41" spans="26:26" ht="15" customHeight="1" x14ac:dyDescent="0.25">
      <c r="Z41" t="str">
        <v>HCL - M</v>
      </c>
    </row>
    <row r="42" spans="26:26" ht="15" customHeight="1" x14ac:dyDescent="0.25">
      <c r="Z42" t="str">
        <v>SC - I</v>
      </c>
    </row>
    <row r="43" spans="26:26" ht="15" customHeight="1" x14ac:dyDescent="0.25">
      <c r="Z43" t="str">
        <v>Consult - R</v>
      </c>
    </row>
    <row r="44" spans="26:26" ht="15" customHeight="1" x14ac:dyDescent="0.25">
      <c r="Z44" t="str">
        <v>Hold Points Sign off -</v>
      </c>
    </row>
    <row r="45" spans="26:26" ht="15" customHeight="1" x14ac:dyDescent="0.25">
      <c r="Z45" t="str">
        <v>Remarks - No excessive bends or misalignments</v>
      </c>
    </row>
    <row r="46" spans="26:26" ht="15" customHeight="1" x14ac:dyDescent="0.25">
      <c r="Z46" t="str">
        <v>05 - Inspection of duct cleanliness and joint</v>
      </c>
    </row>
    <row r="47" spans="26:26" ht="15" customHeight="1" x14ac:dyDescent="0.25">
      <c r="Z47" t="str">
        <v>Frequency - Before welding</v>
      </c>
    </row>
    <row r="48" spans="26:26" ht="15" customHeight="1" x14ac:dyDescent="0.25">
      <c r="Z48" t="str">
        <v>Spec/standard - ISO 13954
5.10.3</v>
      </c>
    </row>
    <row r="49" spans="26:26" ht="15" customHeight="1" x14ac:dyDescent="0.25">
      <c r="Z49" t="str">
        <v>Acceptance Criteria - Ends scraped, dry, and clean</v>
      </c>
    </row>
    <row r="50" spans="26:26" ht="15" customHeight="1" x14ac:dyDescent="0.25">
      <c r="Z50" t="str">
        <v>Measuring Devices - Visual</v>
      </c>
    </row>
    <row r="51" spans="26:26" ht="15" customHeight="1" x14ac:dyDescent="0.25">
      <c r="Z51" t="str">
        <v>Reporting Format - OMX Quality check sheet</v>
      </c>
    </row>
    <row r="52" spans="26:26" ht="15" customHeight="1" x14ac:dyDescent="0.25">
      <c r="Z52" t="str">
        <v>HCL - M</v>
      </c>
    </row>
    <row r="53" spans="26:26" ht="15" customHeight="1" x14ac:dyDescent="0.25">
      <c r="Z53" t="str">
        <v>SC - I</v>
      </c>
    </row>
    <row r="54" spans="26:26" ht="15" customHeight="1" x14ac:dyDescent="0.25">
      <c r="Z54" t="str">
        <v>Consult - R</v>
      </c>
    </row>
    <row r="55" spans="26:26" ht="15" customHeight="1" x14ac:dyDescent="0.25">
      <c r="Z55" t="str">
        <v>Hold Points Sign off -</v>
      </c>
    </row>
    <row r="56" spans="26:26" ht="15" customHeight="1" x14ac:dyDescent="0.25">
      <c r="Z56" t="str">
        <v>Remarks - Free of debris, scratches, moisture</v>
      </c>
    </row>
    <row r="57" spans="26:26" ht="15" customHeight="1" x14ac:dyDescent="0.25">
      <c r="Z57" t="str">
        <v>06 - Fusion setup – pipe end scraping, machine check</v>
      </c>
    </row>
    <row r="58" spans="26:26" ht="15" customHeight="1" x14ac:dyDescent="0.25">
      <c r="Z58" t="str">
        <v>Frequency - Each weld</v>
      </c>
    </row>
    <row r="59" spans="26:26" ht="15" customHeight="1" x14ac:dyDescent="0.25">
      <c r="Z59" t="str">
        <v>Spec/standard - ISO 13954 / ISO 13955</v>
      </c>
    </row>
    <row r="60" spans="26:26" ht="15" customHeight="1" x14ac:dyDescent="0.25">
      <c r="Z60" t="str">
        <v>Acceptance Criteria - Scraping complete, scan barcode</v>
      </c>
    </row>
    <row r="61" spans="26:26" ht="15" customHeight="1" x14ac:dyDescent="0.25">
      <c r="Z61" t="str">
        <v>Measuring Devices - Scraper / EF machine</v>
      </c>
    </row>
    <row r="62" spans="26:26" ht="15" customHeight="1" x14ac:dyDescent="0.25">
      <c r="Z62" t="str">
        <v>Reporting Format - OMX Quality check sheet</v>
      </c>
    </row>
    <row r="63" spans="26:26" ht="15" customHeight="1" x14ac:dyDescent="0.25">
      <c r="Z63" t="str">
        <v>HCL - M</v>
      </c>
    </row>
    <row r="64" spans="26:26" ht="15" customHeight="1" x14ac:dyDescent="0.25">
      <c r="Z64" t="str">
        <v>SC - M</v>
      </c>
    </row>
    <row r="65" spans="26:26" ht="15" customHeight="1" x14ac:dyDescent="0.25">
      <c r="Z65" t="str">
        <v>Consult - R</v>
      </c>
    </row>
    <row r="66" spans="26:26" ht="15" customHeight="1" x14ac:dyDescent="0.25">
      <c r="Z66" t="str">
        <v>Hold Points Sign off -</v>
      </c>
    </row>
    <row r="67" spans="26:26" ht="15" customHeight="1" x14ac:dyDescent="0.25">
      <c r="Z67" t="str">
        <v>Remarks - Pre-weld approved by supervisor before fusion</v>
      </c>
    </row>
    <row r="68" spans="26:26" ht="15" customHeight="1" x14ac:dyDescent="0.25">
      <c r="Z68" t="str">
        <v>07 - Electrofusion weld execution</v>
      </c>
    </row>
    <row r="69" spans="26:26" ht="15" customHeight="1" x14ac:dyDescent="0.25">
      <c r="Z69" t="str">
        <v>Frequency - Each weld</v>
      </c>
    </row>
    <row r="70" spans="26:26" ht="15" customHeight="1" x14ac:dyDescent="0.25">
      <c r="Z70" t="str">
        <v>Spec/standard - ISO 13955
12.4.6.
12.5.2</v>
      </c>
    </row>
    <row r="71" spans="26:26" ht="15" customHeight="1" x14ac:dyDescent="0.25">
      <c r="Z71" t="str">
        <v>Acceptance Criteria - Parameters met; uniform bead</v>
      </c>
    </row>
    <row r="72" spans="26:26" ht="15" customHeight="1" x14ac:dyDescent="0.25">
      <c r="Z72" t="str">
        <v>Measuring Devices - EF machine logger</v>
      </c>
    </row>
    <row r="73" spans="26:26" ht="15" customHeight="1" x14ac:dyDescent="0.25">
      <c r="Z73" t="str">
        <v>Reporting Format - Fusion log / OMX Quality check sheet</v>
      </c>
    </row>
    <row r="74" spans="26:26" ht="15" customHeight="1" x14ac:dyDescent="0.25">
      <c r="Z74" t="str">
        <v>HCL - M</v>
      </c>
    </row>
    <row r="75" spans="26:26" ht="15" customHeight="1" x14ac:dyDescent="0.25">
      <c r="Z75" t="str">
        <v>SC - Sub</v>
      </c>
    </row>
    <row r="76" spans="26:26" ht="15" customHeight="1" x14ac:dyDescent="0.25">
      <c r="Z76" t="str">
        <v>Consult - R</v>
      </c>
    </row>
    <row r="77" spans="26:26" ht="15" customHeight="1" x14ac:dyDescent="0.25">
      <c r="Z77" t="str">
        <v>Hold Points Sign off -</v>
      </c>
    </row>
    <row r="78" spans="26:26" ht="15" customHeight="1" x14ac:dyDescent="0.25">
      <c r="Z78" t="str">
        <v>Remarks - Fusion data logged and bead visually compliant Weld number time and date next to weld.</v>
      </c>
    </row>
    <row r="79" spans="26:26" ht="15" customHeight="1" x14ac:dyDescent="0.25">
      <c r="Z79" t="str">
        <v>08 - Post Weld visual inspection and cooling</v>
      </c>
    </row>
    <row r="80" spans="26:26" ht="15" customHeight="1" x14ac:dyDescent="0.25">
      <c r="Z80" t="str">
        <v>Frequency - Each weld</v>
      </c>
    </row>
    <row r="81" spans="26:26" ht="15" customHeight="1" x14ac:dyDescent="0.25">
      <c r="Z81" t="str">
        <v>Spec/standard - ISO 13955 / 13956</v>
      </c>
    </row>
    <row r="82" spans="26:26" ht="15" customHeight="1" x14ac:dyDescent="0.25">
      <c r="Z82" t="str">
        <v>Acceptance Criteria - Bead uniform, cooled per spec</v>
      </c>
    </row>
    <row r="83" spans="26:26" ht="15" customHeight="1" x14ac:dyDescent="0.25">
      <c r="Z83" t="str">
        <v>Measuring Devices - Visual</v>
      </c>
    </row>
    <row r="84" spans="26:26" ht="15" customHeight="1" x14ac:dyDescent="0.25">
      <c r="Z84" t="str">
        <v>Reporting Format - OMX Quality check sheet</v>
      </c>
    </row>
    <row r="85" spans="26:26" ht="15" customHeight="1" x14ac:dyDescent="0.25">
      <c r="Z85" t="str">
        <v>HCL - s</v>
      </c>
    </row>
    <row r="86" spans="26:26" ht="15" customHeight="1" x14ac:dyDescent="0.25">
      <c r="Z86" t="str">
        <v>SC - R
Sub</v>
      </c>
    </row>
    <row r="87" spans="26:26" ht="15" customHeight="1" x14ac:dyDescent="0.25">
      <c r="Z87" t="str">
        <v>Consult - R</v>
      </c>
    </row>
    <row r="88" spans="26:26" ht="15" customHeight="1" x14ac:dyDescent="0.25">
      <c r="Z88" t="str">
        <v>Hold Points Sign off -</v>
      </c>
    </row>
    <row r="89" spans="26:26" ht="15" customHeight="1" x14ac:dyDescent="0.25">
      <c r="Z89" t="str">
        <v>Remarks - Cooling time respected; weld integrity confirmed.</v>
      </c>
    </row>
    <row r="90" spans="26:26" ht="15" customHeight="1" x14ac:dyDescent="0.25">
      <c r="Z90" t="str">
        <v>09 - Weld traceability and documentation</v>
      </c>
    </row>
    <row r="91" spans="26:26" ht="15" customHeight="1" x14ac:dyDescent="0.25">
      <c r="Z91" t="str">
        <v>Frequency - Each weld</v>
      </c>
    </row>
    <row r="92" spans="26:26" ht="15" customHeight="1" x14ac:dyDescent="0.25">
      <c r="Z92" t="str">
        <v>Spec/standard - 7.3.4.9</v>
      </c>
    </row>
    <row r="93" spans="26:26" ht="15" customHeight="1" x14ac:dyDescent="0.25">
      <c r="Z93" t="str">
        <v>Acceptance Criteria - Barcode and weld ID logged</v>
      </c>
    </row>
    <row r="94" spans="26:26" ht="15" customHeight="1" x14ac:dyDescent="0.25">
      <c r="Z94" t="str">
        <v>Measuring Devices - Log Sheet</v>
      </c>
    </row>
    <row r="95" spans="26:26" ht="15" customHeight="1" x14ac:dyDescent="0.25">
      <c r="Z95" t="str">
        <v>Reporting Format - OMX Quality Check sheet</v>
      </c>
    </row>
    <row r="96" spans="26:26" ht="15" customHeight="1" x14ac:dyDescent="0.25">
      <c r="Z96" t="str">
        <v>HCL - S</v>
      </c>
    </row>
    <row r="97" spans="26:26" ht="15" customHeight="1" x14ac:dyDescent="0.25">
      <c r="Z97" t="str">
        <v>SC - Sub</v>
      </c>
    </row>
    <row r="98" spans="26:26" ht="15" customHeight="1" x14ac:dyDescent="0.25">
      <c r="Z98" t="str">
        <v>Consult - R</v>
      </c>
    </row>
    <row r="99" spans="26:26" ht="15" customHeight="1" x14ac:dyDescent="0.25">
      <c r="Z99" t="str">
        <v>Hold Points Sign off -</v>
      </c>
    </row>
    <row r="100" spans="26:26" ht="15" customHeight="1" x14ac:dyDescent="0.25">
      <c r="Z100" t="str">
        <v>Remarks - Log completed and ID matched field location</v>
      </c>
    </row>
    <row r="101" spans="26:26" ht="15" customHeight="1" x14ac:dyDescent="0.25">
      <c r="Z101" t="str">
        <v>10 - Post Weld inspection</v>
      </c>
    </row>
    <row r="102" spans="26:26" ht="15" customHeight="1" x14ac:dyDescent="0.25">
      <c r="Z102" t="str">
        <v>Frequency - Project Scope</v>
      </c>
    </row>
    <row r="103" spans="26:26" ht="15" customHeight="1" x14ac:dyDescent="0.25">
      <c r="Z103" t="str">
        <v>Spec/standard - DP001-MMD-SPC- EL-Z-Z-001
12.5.2</v>
      </c>
    </row>
    <row r="104" spans="26:26" ht="15" customHeight="1" x14ac:dyDescent="0.25">
      <c r="Z104" t="str">
        <v>Acceptance Criteria - CCTV footage of below ground ducting, duct contains no debris or penetrations that could damage cable sheath when pulled</v>
      </c>
    </row>
    <row r="105" spans="26:26" ht="15" customHeight="1" x14ac:dyDescent="0.25">
      <c r="Z105" t="str">
        <v>Measuring Devices - CCTV</v>
      </c>
    </row>
    <row r="106" spans="26:26" ht="15" customHeight="1" x14ac:dyDescent="0.25">
      <c r="Z106" t="str">
        <v>Reporting Format - Video</v>
      </c>
    </row>
    <row r="107" spans="26:26" ht="15" customHeight="1" x14ac:dyDescent="0.25">
      <c r="Z107" t="str">
        <v>HCL - S</v>
      </c>
    </row>
    <row r="108" spans="26:26" ht="15" customHeight="1" x14ac:dyDescent="0.25">
      <c r="Z108" t="str">
        <v>SC - Sub</v>
      </c>
    </row>
    <row r="109" spans="26:26" ht="15" customHeight="1" x14ac:dyDescent="0.25">
      <c r="Z109" t="str">
        <v>Consult - R</v>
      </c>
    </row>
    <row r="110" spans="26:26" ht="15" customHeight="1" x14ac:dyDescent="0.25">
      <c r="Z110" t="str">
        <v>Hold Points Sign off -</v>
      </c>
    </row>
    <row r="111" spans="26:26" ht="15" customHeight="1" x14ac:dyDescent="0.25">
      <c r="Z111" t="str">
        <v>Remarks - Submission of CCTV footage before handover</v>
      </c>
    </row>
    <row r="112" spans="26:26" ht="15" customHeight="1" x14ac:dyDescent="0.25">
      <c r="Z112" t="str">
        <v>11 - Electro fusion welder calibration</v>
      </c>
    </row>
    <row r="113" spans="26:26" ht="15" customHeight="1" x14ac:dyDescent="0.25">
      <c r="Z113" t="str">
        <v>Frequency - Project Scope</v>
      </c>
    </row>
    <row r="114" spans="26:26" ht="15" customHeight="1" x14ac:dyDescent="0.25">
      <c r="Z114" t="str">
        <v>Spec/standard - As per manufactures specification</v>
      </c>
    </row>
    <row r="115" spans="26:26" ht="15" customHeight="1" x14ac:dyDescent="0.25">
      <c r="Z115" t="str">
        <v>Acceptance Criteria - Electro fusion welder calibration certificate</v>
      </c>
    </row>
    <row r="116" spans="26:26" ht="15" customHeight="1" x14ac:dyDescent="0.25">
      <c r="Z116" t="str">
        <v>Measuring Devices - Calibration certificate</v>
      </c>
    </row>
    <row r="117" spans="26:26" ht="15" customHeight="1" x14ac:dyDescent="0.25">
      <c r="Z117" t="str">
        <v>Reporting Format - Certificate</v>
      </c>
    </row>
    <row r="118" spans="26:26" ht="15" customHeight="1" x14ac:dyDescent="0.25">
      <c r="Z118" t="str">
        <v>HCL - S</v>
      </c>
    </row>
    <row r="119" spans="26:26" ht="15" customHeight="1" x14ac:dyDescent="0.25">
      <c r="Z119" t="str">
        <v>SC - Sub</v>
      </c>
    </row>
    <row r="120" spans="26:26" ht="15" customHeight="1" x14ac:dyDescent="0.25">
      <c r="Z120" t="str">
        <v>Consult - R</v>
      </c>
    </row>
    <row r="121" spans="26:26" ht="15" customHeight="1" x14ac:dyDescent="0.25">
      <c r="Z121" t="str">
        <v>Hold Points Sign off -</v>
      </c>
    </row>
    <row r="122" spans="26:26" ht="15" customHeight="1" x14ac:dyDescent="0.25">
      <c r="Z122" t="str">
        <v>Remarks - Submission of calibration certificate before handover</v>
      </c>
    </row>
    <row r="123" spans="26:26" ht="15" customHeight="1" x14ac:dyDescent="0.25">
      <c r="Z123" t="str">
        <v>12 - Draw Cord</v>
      </c>
    </row>
    <row r="124" spans="26:26" ht="15" customHeight="1" x14ac:dyDescent="0.25">
      <c r="Z124" t="str">
        <v>Frequency - Each conduit</v>
      </c>
    </row>
    <row r="125" spans="26:26" ht="15" customHeight="1" x14ac:dyDescent="0.25">
      <c r="Z125" t="str">
        <v>Spec/standard - 12.3.8</v>
      </c>
    </row>
    <row r="126" spans="26:26" ht="15" customHeight="1" x14ac:dyDescent="0.25">
      <c r="Z126" t="str">
        <v>Acceptance Criteria - 5 kn</v>
      </c>
    </row>
    <row r="127" spans="26:26" ht="15" customHeight="1" x14ac:dyDescent="0.25">
      <c r="Z127" t="str">
        <v>Measuring Devices - N/A</v>
      </c>
    </row>
    <row r="128" spans="26:26" ht="15" customHeight="1" x14ac:dyDescent="0.25">
      <c r="Z128" t="str">
        <v>Reporting Format - QC checklist/ photograph</v>
      </c>
    </row>
    <row r="129" spans="26:26" ht="15" customHeight="1" x14ac:dyDescent="0.25">
      <c r="Z129" t="str">
        <v>HCL - M</v>
      </c>
    </row>
    <row r="130" spans="26:26" ht="15" customHeight="1" x14ac:dyDescent="0.25">
      <c r="Z130" t="str">
        <v>SC - Sub</v>
      </c>
    </row>
    <row r="131" spans="26:26" ht="15" customHeight="1" x14ac:dyDescent="0.25">
      <c r="Z131" t="str">
        <v>Consult - R</v>
      </c>
    </row>
    <row r="132" spans="26:26" ht="15" customHeight="1" x14ac:dyDescent="0.25">
      <c r="Z132" t="str">
        <v>Hold Points Sign off -</v>
      </c>
    </row>
    <row r="133" spans="26:26" ht="15" customHeight="1" x14ac:dyDescent="0.25">
      <c r="Z133" t="str">
        <v>Remarks -</v>
      </c>
    </row>
    <row r="134" spans="26:26" ht="15" customHeight="1" x14ac:dyDescent="0.25">
      <c r="Z134" t="str">
        <v>13 - Hot Bending of HDPE Ducts</v>
      </c>
    </row>
    <row r="135" spans="26:26" ht="15" customHeight="1" x14ac:dyDescent="0.25">
      <c r="Z135" t="str">
        <v>Frequency - Direction change</v>
      </c>
    </row>
    <row r="136" spans="26:26" ht="15" customHeight="1" x14ac:dyDescent="0.25">
      <c r="Z136" t="str">
        <v>Spec/standard - DP001-MMD-SPC- EL-Z-Z-001
7.3.4.5</v>
      </c>
    </row>
    <row r="137" spans="26:26" ht="15" customHeight="1" x14ac:dyDescent="0.25">
      <c r="Z137" t="str">
        <v>Acceptance Criteria - Minimum bending radius of 2m</v>
      </c>
    </row>
    <row r="138" spans="26:26" ht="15" customHeight="1" x14ac:dyDescent="0.25">
      <c r="Z138" t="str">
        <v>Measuring Devices - Measuring tape</v>
      </c>
    </row>
    <row r="139" spans="26:26" ht="15" customHeight="1" x14ac:dyDescent="0.25">
      <c r="Z139" t="str">
        <v>Reporting Format - QC checklist</v>
      </c>
    </row>
    <row r="140" spans="26:26" ht="15" customHeight="1" x14ac:dyDescent="0.25">
      <c r="Z140" t="str">
        <v>HCL - I</v>
      </c>
    </row>
    <row r="141" spans="26:26" ht="15" customHeight="1" x14ac:dyDescent="0.25">
      <c r="Z141" t="str">
        <v>SC -</v>
      </c>
    </row>
    <row r="142" spans="26:26" ht="15" customHeight="1" x14ac:dyDescent="0.25">
      <c r="Z142" t="str">
        <v>Consult -</v>
      </c>
    </row>
    <row r="143" spans="26:26" ht="15" customHeight="1" x14ac:dyDescent="0.25">
      <c r="Z143" t="str">
        <v>Hold Points Sign off -</v>
      </c>
    </row>
    <row r="144" spans="26:26" ht="15" customHeight="1" x14ac:dyDescent="0.25">
      <c r="Z144" t="str">
        <v>Remarks - Heat apply using controlled hot air: duct support during bending. Cool down in place to retain shape</v>
      </c>
    </row>
    <row r="145" spans="26:26" ht="15" customHeight="1" x14ac:dyDescent="0.25">
      <c r="Z145" t="str">
        <v>14 - Installation of tracer wire</v>
      </c>
    </row>
    <row r="146" spans="26:26" ht="15" customHeight="1" x14ac:dyDescent="0.25">
      <c r="Z146" t="str">
        <v>Frequency - Each installed duct</v>
      </c>
    </row>
    <row r="147" spans="26:26" ht="15" customHeight="1" x14ac:dyDescent="0.25">
      <c r="Z147" t="str">
        <v>Spec/standard - DP001-MMD-SPC- EL-Z-Z-0017.3.3.11</v>
      </c>
    </row>
    <row r="148" spans="26:26" ht="15" customHeight="1" x14ac:dyDescent="0.25">
      <c r="Z148" t="str">
        <v>Acceptance Criteria - Wire securely fixed on top of duct, continuous, accessible at both ends</v>
      </c>
    </row>
    <row r="149" spans="26:26" ht="15" customHeight="1" x14ac:dyDescent="0.25">
      <c r="Z149" t="str">
        <v>Measuring Devices -</v>
      </c>
    </row>
    <row r="150" spans="26:26" ht="15" customHeight="1" x14ac:dyDescent="0.25">
      <c r="Z150" t="str">
        <v>Reporting Format - QC checklist Photograph</v>
      </c>
    </row>
    <row r="151" spans="26:26" ht="15" customHeight="1" x14ac:dyDescent="0.25">
      <c r="Z151" t="str">
        <v>HCL - M</v>
      </c>
    </row>
    <row r="152" spans="26:26" ht="15" customHeight="1" x14ac:dyDescent="0.25">
      <c r="Z152" t="str">
        <v>SC - T</v>
      </c>
    </row>
    <row r="153" spans="26:26" ht="15" customHeight="1" x14ac:dyDescent="0.25">
      <c r="Z153" t="str">
        <v>Consult - R</v>
      </c>
    </row>
    <row r="154" spans="26:26" ht="15" customHeight="1" x14ac:dyDescent="0.25">
      <c r="Z154" t="str">
        <v>Hold Points Sign off -</v>
      </c>
    </row>
    <row r="155" spans="26:26" ht="15" customHeight="1" x14ac:dyDescent="0.25">
      <c r="Z155" t="str">
        <v>Remarks - Tracer wire to be installed above duct, secured at 3m intervals. Ends terminated in
accessible pits or boxes</v>
      </c>
    </row>
    <row r="156" spans="26:26" ht="15" customHeight="1" x14ac:dyDescent="0.25">
      <c r="Z156" t="str">
        <v>15 - Installation of Warning Tape and Polymeric Cover (Mag slab) during Backfilling</v>
      </c>
    </row>
    <row r="157" spans="26:26" ht="15" customHeight="1" x14ac:dyDescent="0.25">
      <c r="Z157" t="str">
        <v>Frequency - Each installed duct</v>
      </c>
    </row>
    <row r="158" spans="26:26" ht="15" customHeight="1" x14ac:dyDescent="0.25">
      <c r="Z158" t="str">
        <v>Spec/standard - AS/NZ3000. 2018</v>
      </c>
    </row>
    <row r="159" spans="26:26" ht="15" customHeight="1" x14ac:dyDescent="0.25">
      <c r="Z159" t="str">
        <v>Acceptance Criteria - Install         300mm above top of duct.</v>
      </c>
    </row>
    <row r="160" spans="26:26" ht="15" customHeight="1" x14ac:dyDescent="0.25">
      <c r="Z160" t="str">
        <v>Measuring Devices - Tape measure, visual check</v>
      </c>
    </row>
    <row r="161" spans="26:26" ht="15" customHeight="1" x14ac:dyDescent="0.25">
      <c r="Z161" t="str">
        <v>Reporting Format - . QA
checklist / photograph</v>
      </c>
    </row>
    <row r="162" spans="26:26" ht="15" customHeight="1" x14ac:dyDescent="0.25">
      <c r="Z162" t="str">
        <v>HCL - M</v>
      </c>
    </row>
    <row r="163" spans="26:26" ht="15" customHeight="1" x14ac:dyDescent="0.25">
      <c r="Z163" t="str">
        <v>SC - W</v>
      </c>
    </row>
    <row r="164" spans="26:26" ht="15" customHeight="1" x14ac:dyDescent="0.25">
      <c r="Z164" t="str">
        <v>Consult - S</v>
      </c>
    </row>
    <row r="165" spans="26:26" ht="15" customHeight="1" x14ac:dyDescent="0.25">
      <c r="Z165" t="str">
        <v>Hold Points Sign off -</v>
      </c>
    </row>
    <row r="166" spans="26:26" ht="15" customHeight="1" x14ac:dyDescent="0.25">
      <c r="Z166" t="str">
        <v>Remarks - Materials supplied by Omexom, installation by civil contractor.
Hold point required prior to backfilling. Supplier to verify delivery and provide installation guidance. Coordination required to ensure correct placement and documentation.</v>
      </c>
    </row>
    <row r="167" spans="26:26" ht="15" customHeight="1" x14ac:dyDescent="0.25">
      <c r="Z167" t="str">
        <v>16 - Pit to Duct Jointing
Process</v>
      </c>
    </row>
    <row r="168" spans="26:26" ht="15" customHeight="1" x14ac:dyDescent="0.25">
      <c r="Z168" t="str">
        <v>Frequency - Each duct at
each pit</v>
      </c>
    </row>
    <row r="169" spans="26:26" ht="15" customHeight="1" x14ac:dyDescent="0.25">
      <c r="Z169" t="str">
        <v>Spec/standard - DP001-MMD-SPC-
EL-Z-Z-0017.3.3.12</v>
      </c>
    </row>
    <row r="170" spans="26:26" ht="15" customHeight="1" x14ac:dyDescent="0.25">
      <c r="Z170" t="str">
        <v>Acceptance Criteria - Manufacturer’s
installation guidelines and project specifications</v>
      </c>
    </row>
    <row r="171" spans="26:26" ht="15" customHeight="1" x14ac:dyDescent="0.25">
      <c r="Z171" t="str">
        <v>Measuring Devices - Secure, watertight
connection between duct and pit; no gaps or misalignment</v>
      </c>
    </row>
    <row r="172" spans="26:26" ht="15" customHeight="1" x14ac:dyDescent="0.25">
      <c r="Z172" t="str">
        <v>Reporting Format - Visual check,
QA checklist / photograph</v>
      </c>
    </row>
    <row r="173" spans="26:26" ht="15" customHeight="1" x14ac:dyDescent="0.25">
      <c r="Z173" t="str">
        <v>HCL - S</v>
      </c>
    </row>
    <row r="174" spans="26:26" ht="15" customHeight="1" x14ac:dyDescent="0.25">
      <c r="Z174" t="str">
        <v>SC - R</v>
      </c>
    </row>
    <row r="175" spans="26:26" ht="15" customHeight="1" x14ac:dyDescent="0.25">
      <c r="Z175" t="str">
        <v>Consult - S</v>
      </c>
    </row>
    <row r="176" spans="26:26" ht="15" customHeight="1" x14ac:dyDescent="0.25">
      <c r="Z176" t="str">
        <v>Hold Points Sign off -</v>
      </c>
    </row>
    <row r="177" spans="26:26" ht="15" customHeight="1" x14ac:dyDescent="0.25">
      <c r="Z177" t="str">
        <v>Remarks -</v>
      </c>
    </row>
    <row r="178" spans="26:26" ht="15" customHeight="1" x14ac:dyDescent="0.25">
      <c r="Z178" t="str">
        <v>17 - Coordination with Waterproofing and Concrete Encasing</v>
      </c>
    </row>
    <row r="179" spans="26:26" ht="15" customHeight="1" x14ac:dyDescent="0.25">
      <c r="Z179" t="str">
        <v>Frequency - At each interface with waterproofing or encasement</v>
      </c>
    </row>
    <row r="180" spans="26:26" ht="15" customHeight="1" x14ac:dyDescent="0.25">
      <c r="Z180" t="str">
        <v>Spec/standard - MMD DP Buildings Elec Spec July 2024 7.3.3.12</v>
      </c>
    </row>
    <row r="181" spans="26:26" ht="15" customHeight="1" x14ac:dyDescent="0.25">
      <c r="Z181" t="str">
        <v>Acceptance Criteria - IFC drawings and Sika Details  (by others)</v>
      </c>
    </row>
    <row r="182" spans="26:26" ht="15" customHeight="1" x14ac:dyDescent="0.25">
      <c r="Z182" t="str">
        <v>Measuring Devices - N/A</v>
      </c>
    </row>
    <row r="183" spans="26:26" ht="15" customHeight="1" x14ac:dyDescent="0.25">
      <c r="Z183" t="str">
        <v>Reporting Format - By others</v>
      </c>
    </row>
    <row r="184" spans="26:26" ht="15" customHeight="1" x14ac:dyDescent="0.25">
      <c r="Z184" t="str">
        <v>HCL - S</v>
      </c>
    </row>
    <row r="185" spans="26:26" ht="15" customHeight="1" x14ac:dyDescent="0.25">
      <c r="Z185" t="str">
        <v>SC - R</v>
      </c>
    </row>
    <row r="186" spans="26:26" ht="15" customHeight="1" x14ac:dyDescent="0.25">
      <c r="Z186" t="str">
        <v>Consult - R</v>
      </c>
    </row>
    <row r="187" spans="26:26" ht="15" customHeight="1" x14ac:dyDescent="0.25">
      <c r="Z187" t="str">
        <v>Hold Points Sign off -</v>
      </c>
    </row>
    <row r="188" spans="26:26" ht="15" customHeight="1" x14ac:dyDescent="0.25">
      <c r="Z188" t="str">
        <v>Remarks - By others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2025-07-24T00:07:45Z</dcterms:modified>
</cp:coreProperties>
</file>