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_python\Project\Electrified Reactor\Reaction mechanisms\"/>
    </mc:Choice>
  </mc:AlternateContent>
  <xr:revisionPtr revIDLastSave="0" documentId="13_ncr:1_{72FB76D3-49B7-4ABB-B6DD-71FB462A94C2}" xr6:coauthVersionLast="36" xr6:coauthVersionMax="36" xr10:uidLastSave="{00000000-0000-0000-0000-000000000000}"/>
  <bookViews>
    <workbookView xWindow="0" yWindow="0" windowWidth="21600" windowHeight="13935" xr2:uid="{23DDCB53-3424-4285-9A3B-832EA3B43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G7" i="1" s="1"/>
  <c r="I7" i="1" s="1"/>
  <c r="F6" i="1"/>
  <c r="G6" i="1" s="1"/>
  <c r="D6" i="1"/>
  <c r="B6" i="1"/>
  <c r="B7" i="1"/>
  <c r="F3" i="1"/>
  <c r="G3" i="1" s="1"/>
  <c r="F4" i="1"/>
  <c r="G4" i="1" s="1"/>
  <c r="F5" i="1"/>
  <c r="G5" i="1" s="1"/>
  <c r="B3" i="1"/>
  <c r="B4" i="1"/>
  <c r="B5" i="1"/>
  <c r="B2" i="1"/>
  <c r="D3" i="1"/>
  <c r="D4" i="1"/>
  <c r="D5" i="1"/>
  <c r="D2" i="1"/>
  <c r="F2" i="1" s="1"/>
  <c r="G2" i="1" s="1"/>
  <c r="I2" i="1" s="1"/>
  <c r="I5" i="1" l="1"/>
  <c r="J5" i="1"/>
  <c r="K5" i="1" s="1"/>
  <c r="J2" i="1"/>
  <c r="J4" i="1"/>
  <c r="I4" i="1"/>
  <c r="J3" i="1"/>
  <c r="I3" i="1"/>
  <c r="I6" i="1"/>
  <c r="J6" i="1"/>
  <c r="J7" i="1"/>
  <c r="K7" i="1" s="1"/>
  <c r="K3" i="1" l="1"/>
  <c r="K2" i="1"/>
  <c r="K4" i="1"/>
  <c r="K6" i="1"/>
</calcChain>
</file>

<file path=xl/sharedStrings.xml><?xml version="1.0" encoding="utf-8"?>
<sst xmlns="http://schemas.openxmlformats.org/spreadsheetml/2006/main" count="19" uniqueCount="19">
  <si>
    <t>T</t>
    <phoneticPr fontId="1" type="noConversion"/>
  </si>
  <si>
    <t>GHSV(mL/gcat/hr)</t>
    <phoneticPr fontId="1" type="noConversion"/>
  </si>
  <si>
    <t>w_cat (gcat)</t>
    <phoneticPr fontId="1" type="noConversion"/>
  </si>
  <si>
    <t>VF(m3/s)</t>
    <phoneticPr fontId="1" type="noConversion"/>
  </si>
  <si>
    <t>den_25C</t>
    <phoneticPr fontId="1" type="noConversion"/>
  </si>
  <si>
    <t>WF(kg/s)</t>
    <phoneticPr fontId="1" type="noConversion"/>
  </si>
  <si>
    <t>TK</t>
    <phoneticPr fontId="1" type="noConversion"/>
  </si>
  <si>
    <t>GHSV(m3/gcat/hr)</t>
    <phoneticPr fontId="1" type="noConversion"/>
  </si>
  <si>
    <t>MF_CH4(i)</t>
    <phoneticPr fontId="1" type="noConversion"/>
  </si>
  <si>
    <t>MF_CH4(f)</t>
    <phoneticPr fontId="1" type="noConversion"/>
  </si>
  <si>
    <t>W_CH4(i)</t>
    <phoneticPr fontId="1" type="noConversion"/>
  </si>
  <si>
    <t>W_CH4(f)</t>
    <phoneticPr fontId="1" type="noConversion"/>
  </si>
  <si>
    <t>X</t>
    <phoneticPr fontId="1" type="noConversion"/>
  </si>
  <si>
    <t>Xexp</t>
    <phoneticPr fontId="1" type="noConversion"/>
  </si>
  <si>
    <t>(12,1)</t>
    <phoneticPr fontId="1" type="noConversion"/>
  </si>
  <si>
    <t>(5,100)</t>
    <phoneticPr fontId="1" type="noConversion"/>
  </si>
  <si>
    <t>(5.056,90)</t>
    <phoneticPr fontId="1" type="noConversion"/>
  </si>
  <si>
    <t>(5.078,89.89)</t>
    <phoneticPr fontId="1" type="noConversion"/>
  </si>
  <si>
    <t>(5.08965517,89.55172414)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</si>
</sst>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3.65E-3</c:v>
                </c:pt>
                <c:pt idx="1">
                  <c:v>1.678E-2</c:v>
                </c:pt>
                <c:pt idx="2">
                  <c:v>6.4993899999999993E-2</c:v>
                </c:pt>
                <c:pt idx="3">
                  <c:v>0.19009999999999999</c:v>
                </c:pt>
                <c:pt idx="4">
                  <c:v>0.13639999999999999</c:v>
                </c:pt>
                <c:pt idx="5">
                  <c:v>1.0184E-2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2-489D-8719-4DFFA288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4.3358234746033097E-3</c:v>
                </c:pt>
                <c:pt idx="1">
                  <c:v>2.0136583382854099E-2</c:v>
                </c:pt>
                <c:pt idx="2">
                  <c:v>7.5853163034378696E-2</c:v>
                </c:pt>
                <c:pt idx="3">
                  <c:v>0.216279882668545</c:v>
                </c:pt>
                <c:pt idx="4">
                  <c:v>0.157265147756044</c:v>
                </c:pt>
                <c:pt idx="5">
                  <c:v>1.2209936152071299E-2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A-438A-8902-3548293E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7.6500541653314403E-3</c:v>
                </c:pt>
                <c:pt idx="1">
                  <c:v>2.1768673655605E-2</c:v>
                </c:pt>
                <c:pt idx="2">
                  <c:v>6.1219793542796302E-2</c:v>
                </c:pt>
                <c:pt idx="3">
                  <c:v>0.15871257353492799</c:v>
                </c:pt>
                <c:pt idx="4">
                  <c:v>0.18814231124698999</c:v>
                </c:pt>
                <c:pt idx="5">
                  <c:v>1.29787070835964E-2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D-432D-ABFB-52DB0448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7.0188314532310002E-3</c:v>
                </c:pt>
                <c:pt idx="1">
                  <c:v>2.0458016695646598E-2</c:v>
                </c:pt>
                <c:pt idx="2">
                  <c:v>5.9614612105484598E-2</c:v>
                </c:pt>
                <c:pt idx="3">
                  <c:v>0.15443399071181499</c:v>
                </c:pt>
                <c:pt idx="4">
                  <c:v>0.177756560379944</c:v>
                </c:pt>
                <c:pt idx="5">
                  <c:v>1.22569802925341E-2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E50-B208-9536E0C5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7.0100051200094804E-3</c:v>
                </c:pt>
                <c:pt idx="1">
                  <c:v>2.0699907897747599E-2</c:v>
                </c:pt>
                <c:pt idx="2">
                  <c:v>5.9074927920781298E-2</c:v>
                </c:pt>
                <c:pt idx="3">
                  <c:v>0.155279052760772</c:v>
                </c:pt>
                <c:pt idx="4">
                  <c:v>0.17762004434095199</c:v>
                </c:pt>
                <c:pt idx="5">
                  <c:v>1.22945264084639E-2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5-40F4-B3E5-9403FD7E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8.8087248322147645E-3</c:v>
                </c:pt>
                <c:pt idx="1">
                  <c:v>2.9946164199192465E-2</c:v>
                </c:pt>
                <c:pt idx="2">
                  <c:v>6.2080536912751678E-2</c:v>
                </c:pt>
                <c:pt idx="3">
                  <c:v>0.15645973154362416</c:v>
                </c:pt>
                <c:pt idx="4">
                  <c:v>0.17530282637954239</c:v>
                </c:pt>
                <c:pt idx="5">
                  <c:v>1.6823687752355317E-2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7.0288989346926501E-3</c:v>
                </c:pt>
                <c:pt idx="1">
                  <c:v>2.0557661529244001E-2</c:v>
                </c:pt>
                <c:pt idx="2">
                  <c:v>5.9529774502042603E-2</c:v>
                </c:pt>
                <c:pt idx="3">
                  <c:v>0.157017791969527</c:v>
                </c:pt>
                <c:pt idx="4">
                  <c:v>0.177533485177094</c:v>
                </c:pt>
                <c:pt idx="5">
                  <c:v>1.2279617670768499E-2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3-4BCA-AAC8-E8401BF1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6448"/>
        <c:axId val="1875740048"/>
      </c:scatterChart>
      <c:valAx>
        <c:axId val="1645616448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740048"/>
        <c:crosses val="autoZero"/>
        <c:crossBetween val="midCat"/>
      </c:valAx>
      <c:valAx>
        <c:axId val="187574004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6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13</xdr:row>
      <xdr:rowOff>38100</xdr:rowOff>
    </xdr:from>
    <xdr:to>
      <xdr:col>9</xdr:col>
      <xdr:colOff>333375</xdr:colOff>
      <xdr:row>26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9356C2-3719-491F-9F52-01638F9C5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409575</xdr:colOff>
      <xdr:row>26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6DBD13-A1A7-410E-B96B-5D3ED18B5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16</xdr:col>
      <xdr:colOff>409575</xdr:colOff>
      <xdr:row>40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B2FA566-CA74-4222-8A03-3B59F1F9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97B8A61-1871-4E16-8B3C-04E70B2EC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30</xdr:col>
      <xdr:colOff>457200</xdr:colOff>
      <xdr:row>40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6A645A3-15F4-414F-85C7-E3F58063E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24</xdr:col>
      <xdr:colOff>457200</xdr:colOff>
      <xdr:row>23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C5C2824-7520-499D-A34C-E560CC57A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FDE2-46D0-4EC7-BD6D-0B16CFFF6C28}">
  <dimension ref="A1:R11"/>
  <sheetViews>
    <sheetView tabSelected="1" topLeftCell="K1" workbookViewId="0">
      <selection activeCell="T7" sqref="T7"/>
    </sheetView>
  </sheetViews>
  <sheetFormatPr defaultRowHeight="16.5" x14ac:dyDescent="0.3"/>
  <cols>
    <col min="3" max="3" width="16.875" bestFit="1" customWidth="1"/>
    <col min="4" max="4" width="15.875" bestFit="1" customWidth="1"/>
    <col min="5" max="7" width="12.5" bestFit="1" customWidth="1"/>
    <col min="8" max="8" width="12.625" customWidth="1"/>
    <col min="9" max="10" width="12.5" bestFit="1" customWidth="1"/>
    <col min="16" max="16" width="9.625" bestFit="1" customWidth="1"/>
  </cols>
  <sheetData>
    <row r="1" spans="1:18" x14ac:dyDescent="0.3">
      <c r="A1" t="s">
        <v>0</v>
      </c>
      <c r="B1" t="s">
        <v>6</v>
      </c>
      <c r="C1" t="s">
        <v>1</v>
      </c>
      <c r="D1" t="s">
        <v>7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14</v>
      </c>
      <c r="O1" s="1" t="s">
        <v>15</v>
      </c>
      <c r="P1" t="s">
        <v>16</v>
      </c>
      <c r="Q1" t="s">
        <v>17</v>
      </c>
      <c r="R1" s="2" t="s">
        <v>18</v>
      </c>
    </row>
    <row r="2" spans="1:18" x14ac:dyDescent="0.3">
      <c r="A2">
        <v>950</v>
      </c>
      <c r="B2">
        <f>A2+273.15</f>
        <v>1223.1500000000001</v>
      </c>
      <c r="C2">
        <v>2400</v>
      </c>
      <c r="D2">
        <f>C2/1000000</f>
        <v>2.3999999999999998E-3</v>
      </c>
      <c r="E2">
        <v>0.84</v>
      </c>
      <c r="F2">
        <f>D2*E2/3600</f>
        <v>5.5999999999999983E-7</v>
      </c>
      <c r="G2">
        <f>F2*$K$10</f>
        <v>3.9461666439490607E-7</v>
      </c>
      <c r="H2">
        <v>0.83012914599999998</v>
      </c>
      <c r="I2">
        <f>G2*$K$11</f>
        <v>3.3049411733103207E-7</v>
      </c>
      <c r="J2">
        <f>G2*H2</f>
        <v>3.2758279461151199E-7</v>
      </c>
      <c r="K2">
        <f>(I2-J2)/I2</f>
        <v>8.8090001208826728E-3</v>
      </c>
      <c r="L2">
        <v>8.8087248322147645E-3</v>
      </c>
      <c r="M2">
        <v>3.65E-3</v>
      </c>
      <c r="N2">
        <v>4.3358234746033097E-3</v>
      </c>
      <c r="O2">
        <v>7.6500541653314403E-3</v>
      </c>
      <c r="P2">
        <v>7.0188314532310002E-3</v>
      </c>
      <c r="Q2">
        <v>7.0100051200094804E-3</v>
      </c>
      <c r="R2">
        <v>7.0288989346926501E-3</v>
      </c>
    </row>
    <row r="3" spans="1:18" x14ac:dyDescent="0.3">
      <c r="A3">
        <v>1000</v>
      </c>
      <c r="B3">
        <f t="shared" ref="B3:B7" si="0">A3+273.15</f>
        <v>1273.1500000000001</v>
      </c>
      <c r="C3">
        <v>2400</v>
      </c>
      <c r="D3">
        <f t="shared" ref="D3:D7" si="1">C3/1000000</f>
        <v>2.3999999999999998E-3</v>
      </c>
      <c r="E3">
        <v>0.84</v>
      </c>
      <c r="F3">
        <f t="shared" ref="F3:F5" si="2">D3*E3/3600</f>
        <v>5.5999999999999983E-7</v>
      </c>
      <c r="G3">
        <f>F3*$K$10</f>
        <v>3.9461666439490607E-7</v>
      </c>
      <c r="H3">
        <v>0.81242676599999997</v>
      </c>
      <c r="I3">
        <f>G3*$K$11</f>
        <v>3.3049411733103207E-7</v>
      </c>
      <c r="J3">
        <f t="shared" ref="J3:J5" si="3">G3*H3</f>
        <v>3.2059714046406087E-7</v>
      </c>
      <c r="K3">
        <f t="shared" ref="K3:K5" si="4">(I3-J3)/I3</f>
        <v>2.994600008888542E-2</v>
      </c>
      <c r="L3">
        <v>2.9946164199192465E-2</v>
      </c>
      <c r="M3">
        <v>1.678E-2</v>
      </c>
      <c r="N3">
        <v>2.0136583382854099E-2</v>
      </c>
      <c r="O3">
        <v>2.1768673655605E-2</v>
      </c>
      <c r="P3">
        <v>2.0458016695646598E-2</v>
      </c>
      <c r="Q3">
        <v>2.0699907897747599E-2</v>
      </c>
      <c r="R3">
        <v>2.0557661529244001E-2</v>
      </c>
    </row>
    <row r="4" spans="1:18" x14ac:dyDescent="0.3">
      <c r="A4">
        <v>1050</v>
      </c>
      <c r="B4">
        <f t="shared" si="0"/>
        <v>1323.15</v>
      </c>
      <c r="C4">
        <v>2400</v>
      </c>
      <c r="D4">
        <f t="shared" si="1"/>
        <v>2.3999999999999998E-3</v>
      </c>
      <c r="E4">
        <v>0.84</v>
      </c>
      <c r="F4">
        <f t="shared" si="2"/>
        <v>5.5999999999999983E-7</v>
      </c>
      <c r="G4">
        <f>F4*$K$10</f>
        <v>3.9461666439490607E-7</v>
      </c>
      <c r="H4">
        <v>0.78551348700000001</v>
      </c>
      <c r="I4">
        <f>G4*$K$11</f>
        <v>3.3049411733103207E-7</v>
      </c>
      <c r="J4">
        <f t="shared" si="3"/>
        <v>3.0997671207715142E-7</v>
      </c>
      <c r="K4">
        <f t="shared" si="4"/>
        <v>6.2080999866420739E-2</v>
      </c>
      <c r="L4">
        <v>6.2080536912751678E-2</v>
      </c>
      <c r="M4">
        <v>6.4993899999999993E-2</v>
      </c>
      <c r="N4">
        <v>7.5853163034378696E-2</v>
      </c>
      <c r="O4">
        <v>6.1219793542796302E-2</v>
      </c>
      <c r="P4">
        <v>5.9614612105484598E-2</v>
      </c>
      <c r="Q4">
        <v>5.9074927920781298E-2</v>
      </c>
      <c r="R4">
        <v>5.9529774502042603E-2</v>
      </c>
    </row>
    <row r="5" spans="1:18" x14ac:dyDescent="0.3">
      <c r="A5">
        <v>1100</v>
      </c>
      <c r="B5">
        <f t="shared" si="0"/>
        <v>1373.15</v>
      </c>
      <c r="C5">
        <v>2400</v>
      </c>
      <c r="D5">
        <f t="shared" si="1"/>
        <v>2.3999999999999998E-3</v>
      </c>
      <c r="E5">
        <v>0.84</v>
      </c>
      <c r="F5">
        <f t="shared" si="2"/>
        <v>5.5999999999999983E-7</v>
      </c>
      <c r="G5">
        <f>F5*$K$10</f>
        <v>3.9461666439490607E-7</v>
      </c>
      <c r="H5">
        <v>0.70647043799999998</v>
      </c>
      <c r="I5">
        <f>G5*$K$11</f>
        <v>3.3049411733103207E-7</v>
      </c>
      <c r="J5">
        <f t="shared" si="3"/>
        <v>2.7878500773716829E-7</v>
      </c>
      <c r="K5">
        <f t="shared" si="4"/>
        <v>0.15645999998865487</v>
      </c>
      <c r="L5">
        <v>0.15645973154362416</v>
      </c>
      <c r="M5">
        <v>0.19009999999999999</v>
      </c>
      <c r="N5">
        <v>0.216279882668545</v>
      </c>
      <c r="O5">
        <v>0.15871257353492799</v>
      </c>
      <c r="P5">
        <v>0.15443399071181499</v>
      </c>
      <c r="Q5">
        <v>0.155279052760772</v>
      </c>
      <c r="R5">
        <v>0.157017791969527</v>
      </c>
    </row>
    <row r="6" spans="1:18" x14ac:dyDescent="0.3">
      <c r="A6">
        <v>1000</v>
      </c>
      <c r="B6">
        <f t="shared" si="0"/>
        <v>1273.1500000000001</v>
      </c>
      <c r="C6">
        <v>240</v>
      </c>
      <c r="D6">
        <f t="shared" si="1"/>
        <v>2.4000000000000001E-4</v>
      </c>
      <c r="E6">
        <v>0.84</v>
      </c>
      <c r="F6">
        <f t="shared" ref="F6:F7" si="5">D6*E6/3600</f>
        <v>5.5999999999999999E-8</v>
      </c>
      <c r="G6">
        <f>F6*$K$10</f>
        <v>3.9461666439490621E-8</v>
      </c>
      <c r="H6">
        <v>0.69068929800000001</v>
      </c>
      <c r="I6">
        <f>G6*$K$11</f>
        <v>3.304941173310322E-8</v>
      </c>
      <c r="J6">
        <f t="shared" ref="J6:J7" si="6">G6*H6</f>
        <v>2.7255750691001937E-8</v>
      </c>
      <c r="K6">
        <f t="shared" ref="K6:K7" si="7">(I6-J6)/I6</f>
        <v>0.17530300051598768</v>
      </c>
      <c r="L6">
        <v>0.17530282637954239</v>
      </c>
      <c r="M6">
        <v>0.13639999999999999</v>
      </c>
      <c r="N6">
        <v>0.157265147756044</v>
      </c>
      <c r="O6">
        <v>0.18814231124698999</v>
      </c>
      <c r="P6">
        <v>0.177756560379944</v>
      </c>
      <c r="Q6">
        <v>0.17762004434095199</v>
      </c>
      <c r="R6">
        <v>0.177533485177094</v>
      </c>
    </row>
    <row r="7" spans="1:18" x14ac:dyDescent="0.3">
      <c r="A7">
        <v>1000</v>
      </c>
      <c r="B7">
        <f t="shared" si="0"/>
        <v>1273.1500000000001</v>
      </c>
      <c r="C7">
        <v>4000</v>
      </c>
      <c r="D7">
        <f t="shared" si="1"/>
        <v>4.0000000000000001E-3</v>
      </c>
      <c r="E7">
        <v>0.84</v>
      </c>
      <c r="F7">
        <f t="shared" si="5"/>
        <v>9.3333333333333333E-7</v>
      </c>
      <c r="G7">
        <f>F7*$K$10</f>
        <v>6.5769444065817702E-7</v>
      </c>
      <c r="H7">
        <v>0.82341653000000004</v>
      </c>
      <c r="I7">
        <f>G7*$K$11</f>
        <v>5.5082352888505371E-7</v>
      </c>
      <c r="J7">
        <f t="shared" si="6"/>
        <v>5.4155647412704701E-7</v>
      </c>
      <c r="K7">
        <f t="shared" si="7"/>
        <v>1.6823999469965552E-2</v>
      </c>
      <c r="L7">
        <v>1.6823687752355317E-2</v>
      </c>
      <c r="M7">
        <v>1.0184E-2</v>
      </c>
      <c r="N7">
        <v>1.2209936152071299E-2</v>
      </c>
      <c r="O7">
        <v>1.29787070835964E-2</v>
      </c>
      <c r="P7">
        <v>1.22569802925341E-2</v>
      </c>
      <c r="Q7">
        <v>1.22945264084639E-2</v>
      </c>
      <c r="R7">
        <v>1.2279617670768499E-2</v>
      </c>
    </row>
    <row r="10" spans="1:18" x14ac:dyDescent="0.3">
      <c r="J10" t="s">
        <v>4</v>
      </c>
      <c r="K10">
        <v>0.70467261499090394</v>
      </c>
    </row>
    <row r="11" spans="1:18" x14ac:dyDescent="0.3">
      <c r="J11" t="s">
        <v>8</v>
      </c>
      <c r="K11">
        <v>0.83750674300033001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 Baek</dc:creator>
  <cp:lastModifiedBy>USER</cp:lastModifiedBy>
  <dcterms:created xsi:type="dcterms:W3CDTF">2024-07-04T12:39:29Z</dcterms:created>
  <dcterms:modified xsi:type="dcterms:W3CDTF">2024-07-05T06:38:50Z</dcterms:modified>
</cp:coreProperties>
</file>