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repos_python\Project\Electrified Reactor\"/>
    </mc:Choice>
  </mc:AlternateContent>
  <xr:revisionPtr revIDLastSave="0" documentId="13_ncr:1_{58C9745E-F36E-431A-B284-4964606B783C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data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1" i="1" l="1"/>
  <c r="J91" i="1"/>
  <c r="I91" i="1"/>
  <c r="K90" i="1"/>
  <c r="J90" i="1"/>
  <c r="I90" i="1"/>
  <c r="C91" i="1"/>
  <c r="D91" i="1"/>
  <c r="E91" i="1"/>
  <c r="B91" i="1"/>
  <c r="C90" i="1"/>
  <c r="D90" i="1"/>
  <c r="E90" i="1"/>
  <c r="B90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55" i="1"/>
  <c r="I3" i="1" l="1"/>
  <c r="I4" i="1"/>
  <c r="I5" i="1"/>
  <c r="I6" i="1"/>
  <c r="I7" i="1"/>
  <c r="I8" i="1"/>
  <c r="I9" i="1"/>
  <c r="I2" i="1"/>
  <c r="I11" i="1"/>
  <c r="I12" i="1"/>
  <c r="I13" i="1"/>
  <c r="I14" i="1"/>
  <c r="I15" i="1"/>
  <c r="I16" i="1"/>
  <c r="I17" i="1"/>
  <c r="I10" i="1"/>
  <c r="P6" i="1"/>
  <c r="O6" i="1"/>
  <c r="N6" i="1"/>
  <c r="P8" i="1"/>
  <c r="P9" i="1"/>
  <c r="P10" i="1"/>
  <c r="P11" i="1"/>
  <c r="P12" i="1"/>
  <c r="P13" i="1"/>
  <c r="P14" i="1"/>
  <c r="P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<sst xmlns="http://schemas.openxmlformats.org/spreadsheetml/2006/main" count="29" uniqueCount="15">
  <si>
    <t>t</t>
    <phoneticPr fontId="1" type="noConversion"/>
  </si>
  <si>
    <t>V</t>
    <phoneticPr fontId="1" type="noConversion"/>
  </si>
  <si>
    <t>exp Tmax</t>
    <phoneticPr fontId="1" type="noConversion"/>
  </si>
  <si>
    <t>exp Tavg</t>
    <phoneticPr fontId="1" type="noConversion"/>
  </si>
  <si>
    <t>kh</t>
    <phoneticPr fontId="1" type="noConversion"/>
  </si>
  <si>
    <t>ht</t>
    <phoneticPr fontId="1" type="noConversion"/>
  </si>
  <si>
    <t>1/V</t>
    <phoneticPr fontId="1" type="noConversion"/>
  </si>
  <si>
    <t>Outlier</t>
    <phoneticPr fontId="1" type="noConversion"/>
  </si>
  <si>
    <t>KH</t>
    <phoneticPr fontId="1" type="noConversion"/>
  </si>
  <si>
    <t>HT</t>
    <phoneticPr fontId="1" type="noConversion"/>
  </si>
  <si>
    <t>slope</t>
    <phoneticPr fontId="1" type="noConversion"/>
  </si>
  <si>
    <t>intercept</t>
    <phoneticPr fontId="1" type="noConversion"/>
  </si>
  <si>
    <t>[2.20232527 1.93726087 0.04981884 0.0055305 0.01857787]</t>
    <phoneticPr fontId="1" type="noConversion"/>
  </si>
  <si>
    <t>CS Tmax</t>
    <phoneticPr fontId="1" type="noConversion"/>
  </si>
  <si>
    <t>CS Tavg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</si>
</sst>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11" fontId="0" fillId="0" borderId="0" xfId="0" applyNumberFormat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Sheet1!$H$15:$H$17</c:f>
              <c:numCache>
                <c:formatCode>General</c:formatCode>
                <c:ptCount val="3"/>
                <c:pt idx="0">
                  <c:v>0.04</c:v>
                </c:pt>
                <c:pt idx="1">
                  <c:v>3.3333333333333333E-2</c:v>
                </c:pt>
                <c:pt idx="2">
                  <c:v>2.8571428571428571E-2</c:v>
                </c:pt>
              </c:numCache>
            </c:numRef>
          </c:xVal>
          <c:yVal>
            <c:numRef>
              <c:f>Sheet1!$E$15:$E$17</c:f>
              <c:numCache>
                <c:formatCode>General</c:formatCode>
                <c:ptCount val="3"/>
                <c:pt idx="0">
                  <c:v>1.5122611399999999</c:v>
                </c:pt>
                <c:pt idx="1">
                  <c:v>1.2356109900000001</c:v>
                </c:pt>
                <c:pt idx="2">
                  <c:v>1.18414255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8-4137-90B5-CC84865CA33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Sheet1!$H$2:$H$9</c:f>
              <c:numCache>
                <c:formatCode>General</c:formatCode>
                <c:ptCount val="8"/>
                <c:pt idx="0">
                  <c:v>2.8571428571428571E-2</c:v>
                </c:pt>
                <c:pt idx="1">
                  <c:v>2.5000000000000001E-2</c:v>
                </c:pt>
                <c:pt idx="2">
                  <c:v>2.2222222222222223E-2</c:v>
                </c:pt>
                <c:pt idx="3">
                  <c:v>0.02</c:v>
                </c:pt>
                <c:pt idx="4">
                  <c:v>1.8181818181818181E-2</c:v>
                </c:pt>
                <c:pt idx="5">
                  <c:v>1.6666666666666666E-2</c:v>
                </c:pt>
                <c:pt idx="6">
                  <c:v>1.5384615384615385E-2</c:v>
                </c:pt>
                <c:pt idx="7">
                  <c:v>1.4285714285714285E-2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0.70532271999999996</c:v>
                </c:pt>
                <c:pt idx="1">
                  <c:v>0.50279980000000002</c:v>
                </c:pt>
                <c:pt idx="2">
                  <c:v>0.43933242</c:v>
                </c:pt>
                <c:pt idx="3">
                  <c:v>0.43206550999999999</c:v>
                </c:pt>
                <c:pt idx="4">
                  <c:v>0.43714094999999997</c:v>
                </c:pt>
                <c:pt idx="5">
                  <c:v>0.42645124000000001</c:v>
                </c:pt>
                <c:pt idx="6">
                  <c:v>0.45082712000000003</c:v>
                </c:pt>
                <c:pt idx="7">
                  <c:v>0.49105293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58-4137-90B5-CC84865CA33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Sheet1!$H$10:$H$14</c:f>
              <c:numCache>
                <c:formatCode>General</c:formatCode>
                <c:ptCount val="5"/>
                <c:pt idx="0">
                  <c:v>3.3333333333333333E-2</c:v>
                </c:pt>
                <c:pt idx="1">
                  <c:v>2.8571428571428571E-2</c:v>
                </c:pt>
                <c:pt idx="2">
                  <c:v>2.5000000000000001E-2</c:v>
                </c:pt>
                <c:pt idx="3">
                  <c:v>2.2222222222222223E-2</c:v>
                </c:pt>
                <c:pt idx="4">
                  <c:v>0.02</c:v>
                </c:pt>
              </c:numCache>
            </c:numRef>
          </c:xVal>
          <c:yVal>
            <c:numRef>
              <c:f>Sheet1!$E$10:$E$14</c:f>
              <c:numCache>
                <c:formatCode>General</c:formatCode>
                <c:ptCount val="5"/>
                <c:pt idx="0">
                  <c:v>1.0030676300000001</c:v>
                </c:pt>
                <c:pt idx="1">
                  <c:v>0.79065830999999998</c:v>
                </c:pt>
                <c:pt idx="2">
                  <c:v>0.73298279</c:v>
                </c:pt>
                <c:pt idx="3">
                  <c:v>0.65754561</c:v>
                </c:pt>
                <c:pt idx="4">
                  <c:v>0.65517417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58-4137-90B5-CC84865C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92207"/>
        <c:axId val="1467169615"/>
      </c:scatterChart>
      <c:scatterChart>
        <c:scatterStyle val="smoothMarker"/>
        <c:varyColors val="0"/>
        <c:ser>
          <c:idx val="3"/>
          <c:order val="3"/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Sheet1!$A$55:$A$85</c:f>
              <c:numCache>
                <c:formatCode>General</c:formatCode>
                <c:ptCount val="31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  <c:pt idx="26">
                  <c:v>4.1000000000000002E-2</c:v>
                </c:pt>
                <c:pt idx="27">
                  <c:v>4.2000000000000003E-2</c:v>
                </c:pt>
                <c:pt idx="28">
                  <c:v>4.2999999999999997E-2</c:v>
                </c:pt>
                <c:pt idx="29">
                  <c:v>4.3999999999999997E-2</c:v>
                </c:pt>
                <c:pt idx="30">
                  <c:v>4.4999999999999998E-2</c:v>
                </c:pt>
              </c:numCache>
            </c:numRef>
          </c:xVal>
          <c:yVal>
            <c:numRef>
              <c:f>Sheet1!$B$55:$B$85</c:f>
              <c:numCache>
                <c:formatCode>General</c:formatCode>
                <c:ptCount val="31"/>
                <c:pt idx="0">
                  <c:v>0.44228223418741397</c:v>
                </c:pt>
                <c:pt idx="1">
                  <c:v>0.44242068345989832</c:v>
                </c:pt>
                <c:pt idx="2">
                  <c:v>0.44266657606427146</c:v>
                </c:pt>
                <c:pt idx="3">
                  <c:v>0.44310310015925231</c:v>
                </c:pt>
                <c:pt idx="4">
                  <c:v>0.44387743735278667</c:v>
                </c:pt>
                <c:pt idx="5">
                  <c:v>0.44524910081972785</c:v>
                </c:pt>
                <c:pt idx="6">
                  <c:v>0.44767289018985046</c:v>
                </c:pt>
                <c:pt idx="7">
                  <c:v>0.45193724142375924</c:v>
                </c:pt>
                <c:pt idx="8">
                  <c:v>0.45938272136943759</c:v>
                </c:pt>
                <c:pt idx="9">
                  <c:v>0.47221060574239471</c:v>
                </c:pt>
                <c:pt idx="10">
                  <c:v>0.49381344353073475</c:v>
                </c:pt>
                <c:pt idx="11">
                  <c:v>0.52883304847549106</c:v>
                </c:pt>
                <c:pt idx="12">
                  <c:v>0.58223821971848744</c:v>
                </c:pt>
                <c:pt idx="13">
                  <c:v>0.65654392409494355</c:v>
                </c:pt>
                <c:pt idx="14">
                  <c:v>0.74774123246842827</c:v>
                </c:pt>
                <c:pt idx="15">
                  <c:v>0.84389735633121532</c:v>
                </c:pt>
                <c:pt idx="16">
                  <c:v>0.93033281155535896</c:v>
                </c:pt>
                <c:pt idx="17">
                  <c:v>0.9975761550590152</c:v>
                </c:pt>
                <c:pt idx="18">
                  <c:v>1.0442444034440659</c:v>
                </c:pt>
                <c:pt idx="19">
                  <c:v>1.0741249487493276</c:v>
                </c:pt>
                <c:pt idx="20">
                  <c:v>1.0922809479963087</c:v>
                </c:pt>
                <c:pt idx="21">
                  <c:v>1.1029640161379357</c:v>
                </c:pt>
                <c:pt idx="22">
                  <c:v>1.1091314711614539</c:v>
                </c:pt>
                <c:pt idx="23">
                  <c:v>1.1126529480273446</c:v>
                </c:pt>
                <c:pt idx="24">
                  <c:v>1.1146509760886341</c:v>
                </c:pt>
                <c:pt idx="25">
                  <c:v>1.1157805648884822</c:v>
                </c:pt>
                <c:pt idx="26">
                  <c:v>1.1164178851059534</c:v>
                </c:pt>
                <c:pt idx="27">
                  <c:v>1.116777052960203</c:v>
                </c:pt>
                <c:pt idx="28">
                  <c:v>1.1169793347340482</c:v>
                </c:pt>
                <c:pt idx="29">
                  <c:v>1.11709321751511</c:v>
                </c:pt>
                <c:pt idx="30">
                  <c:v>1.1171573193447129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F58-4137-90B5-CC84865CA333}"/>
            </c:ext>
          </c:extLst>
        </c:ser>
        <c:ser>
          <c:idx val="4"/>
          <c:order val="4"/>
          <c:spPr>
            <a:ln w="190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Sheet1!$A$55:$A$84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  <c:pt idx="26">
                  <c:v>4.1000000000000002E-2</c:v>
                </c:pt>
                <c:pt idx="27">
                  <c:v>4.2000000000000003E-2</c:v>
                </c:pt>
                <c:pt idx="28">
                  <c:v>4.2999999999999997E-2</c:v>
                </c:pt>
                <c:pt idx="29">
                  <c:v>4.3999999999999997E-2</c:v>
                </c:pt>
              </c:numCache>
            </c:numRef>
          </c:xVal>
          <c:yVal>
            <c:numRef>
              <c:f>Sheet1!$C$55:$C$85</c:f>
              <c:numCache>
                <c:formatCode>General</c:formatCode>
                <c:ptCount val="31"/>
                <c:pt idx="0">
                  <c:v>0.65008864979035519</c:v>
                </c:pt>
                <c:pt idx="1">
                  <c:v>0.65153454659994559</c:v>
                </c:pt>
                <c:pt idx="2">
                  <c:v>0.65342173321482955</c:v>
                </c:pt>
                <c:pt idx="3">
                  <c:v>0.65588156165670652</c:v>
                </c:pt>
                <c:pt idx="4">
                  <c:v>0.65908214453425773</c:v>
                </c:pt>
                <c:pt idx="5">
                  <c:v>0.66323701320566752</c:v>
                </c:pt>
                <c:pt idx="6">
                  <c:v>0.66861466840319739</c:v>
                </c:pt>
                <c:pt idx="7">
                  <c:v>0.67554822968020889</c:v>
                </c:pt>
                <c:pt idx="8">
                  <c:v>0.68444361750848559</c:v>
                </c:pt>
                <c:pt idx="9">
                  <c:v>0.69578355765776856</c:v>
                </c:pt>
                <c:pt idx="10">
                  <c:v>0.71012318425490017</c:v>
                </c:pt>
                <c:pt idx="11">
                  <c:v>0.72807134997176715</c:v>
                </c:pt>
                <c:pt idx="12">
                  <c:v>0.75025055811956898</c:v>
                </c:pt>
                <c:pt idx="13">
                  <c:v>0.77722895966440053</c:v>
                </c:pt>
                <c:pt idx="14">
                  <c:v>0.80942194613119445</c:v>
                </c:pt>
                <c:pt idx="15">
                  <c:v>0.84697024753166472</c:v>
                </c:pt>
                <c:pt idx="16">
                  <c:v>0.88961597315069985</c:v>
                </c:pt>
                <c:pt idx="17">
                  <c:v>0.93661329933274795</c:v>
                </c:pt>
                <c:pt idx="18">
                  <c:v>0.98671698408948405</c:v>
                </c:pt>
                <c:pt idx="19">
                  <c:v>1.0382789905018761</c:v>
                </c:pt>
                <c:pt idx="20">
                  <c:v>1.089448965723212</c:v>
                </c:pt>
                <c:pt idx="21">
                  <c:v>1.1384317718607651</c:v>
                </c:pt>
                <c:pt idx="22">
                  <c:v>1.1837291410214461</c:v>
                </c:pt>
                <c:pt idx="23">
                  <c:v>1.2242999660771317</c:v>
                </c:pt>
                <c:pt idx="24">
                  <c:v>1.2596097330142004</c:v>
                </c:pt>
                <c:pt idx="25">
                  <c:v>1.2895814570784785</c:v>
                </c:pt>
                <c:pt idx="26">
                  <c:v>1.3144866288013253</c:v>
                </c:pt>
                <c:pt idx="27">
                  <c:v>1.3348184540132615</c:v>
                </c:pt>
                <c:pt idx="28">
                  <c:v>1.3511781163183065</c:v>
                </c:pt>
                <c:pt idx="29">
                  <c:v>1.3641889444405373</c:v>
                </c:pt>
                <c:pt idx="30">
                  <c:v>1.374440757380295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F58-4137-90B5-CC84865CA333}"/>
            </c:ext>
          </c:extLst>
        </c:ser>
        <c:ser>
          <c:idx val="5"/>
          <c:order val="5"/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Sheet1!$A$55:$A$85</c:f>
              <c:numCache>
                <c:formatCode>General</c:formatCode>
                <c:ptCount val="31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  <c:pt idx="26">
                  <c:v>4.1000000000000002E-2</c:v>
                </c:pt>
                <c:pt idx="27">
                  <c:v>4.2000000000000003E-2</c:v>
                </c:pt>
                <c:pt idx="28">
                  <c:v>4.2999999999999997E-2</c:v>
                </c:pt>
                <c:pt idx="29">
                  <c:v>4.3999999999999997E-2</c:v>
                </c:pt>
                <c:pt idx="30">
                  <c:v>4.4999999999999998E-2</c:v>
                </c:pt>
              </c:numCache>
            </c:numRef>
          </c:xVal>
          <c:yVal>
            <c:numRef>
              <c:f>Sheet1!$D$55:$D$85</c:f>
              <c:numCache>
                <c:formatCode>General</c:formatCode>
                <c:ptCount val="31"/>
                <c:pt idx="0">
                  <c:v>1.1799381513812888</c:v>
                </c:pt>
                <c:pt idx="1">
                  <c:v>1.1799845753874221</c:v>
                </c:pt>
                <c:pt idx="2">
                  <c:v>1.1800496330247774</c:v>
                </c:pt>
                <c:pt idx="3">
                  <c:v>1.1801407988120873</c:v>
                </c:pt>
                <c:pt idx="4">
                  <c:v>1.1802685410605107</c:v>
                </c:pt>
                <c:pt idx="5">
                  <c:v>1.1804475166846984</c:v>
                </c:pt>
                <c:pt idx="6">
                  <c:v>1.1806982387145279</c:v>
                </c:pt>
                <c:pt idx="7">
                  <c:v>1.1810493995273779</c:v>
                </c:pt>
                <c:pt idx="8">
                  <c:v>1.1815410998206948</c:v>
                </c:pt>
                <c:pt idx="9">
                  <c:v>1.1822293210935466</c:v>
                </c:pt>
                <c:pt idx="10">
                  <c:v>1.1831920904841906</c:v>
                </c:pt>
                <c:pt idx="11">
                  <c:v>1.1845379196059103</c:v>
                </c:pt>
                <c:pt idx="12">
                  <c:v>1.1864172415433072</c:v>
                </c:pt>
                <c:pt idx="13">
                  <c:v>1.1890376879320748</c:v>
                </c:pt>
                <c:pt idx="14">
                  <c:v>1.1926840617891317</c:v>
                </c:pt>
                <c:pt idx="15">
                  <c:v>1.1977436094654643</c:v>
                </c:pt>
                <c:pt idx="16">
                  <c:v>1.2047363743243857</c:v>
                </c:pt>
                <c:pt idx="17">
                  <c:v>1.214348513359675</c:v>
                </c:pt>
                <c:pt idx="18">
                  <c:v>1.2274627208900333</c:v>
                </c:pt>
                <c:pt idx="19">
                  <c:v>1.2451734805318957</c:v>
                </c:pt>
                <c:pt idx="20">
                  <c:v>1.2687654636133125</c:v>
                </c:pt>
                <c:pt idx="21">
                  <c:v>1.299622916331872</c:v>
                </c:pt>
                <c:pt idx="22">
                  <c:v>1.3390332668851304</c:v>
                </c:pt>
                <c:pt idx="23">
                  <c:v>1.3878637175796509</c:v>
                </c:pt>
                <c:pt idx="24">
                  <c:v>1.4461426678934421</c:v>
                </c:pt>
                <c:pt idx="25">
                  <c:v>1.5126694038196657</c:v>
                </c:pt>
                <c:pt idx="26">
                  <c:v>1.5848592153464114</c:v>
                </c:pt>
                <c:pt idx="27">
                  <c:v>1.6590121146472514</c:v>
                </c:pt>
                <c:pt idx="28">
                  <c:v>1.7310105173229244</c:v>
                </c:pt>
                <c:pt idx="29">
                  <c:v>1.7971943026971129</c:v>
                </c:pt>
                <c:pt idx="30">
                  <c:v>1.8550420120664368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137-90B5-CC84865C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92207"/>
        <c:axId val="1467169615"/>
      </c:scatterChart>
      <c:valAx>
        <c:axId val="146569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169615"/>
        <c:crosses val="autoZero"/>
        <c:crossBetween val="midCat"/>
      </c:valAx>
      <c:valAx>
        <c:axId val="14671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569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Sheet1!$H$2:$H$9</c:f>
              <c:numCache>
                <c:formatCode>General</c:formatCode>
                <c:ptCount val="8"/>
                <c:pt idx="0">
                  <c:v>2.8571428571428571E-2</c:v>
                </c:pt>
                <c:pt idx="1">
                  <c:v>2.5000000000000001E-2</c:v>
                </c:pt>
                <c:pt idx="2">
                  <c:v>2.2222222222222223E-2</c:v>
                </c:pt>
                <c:pt idx="3">
                  <c:v>0.02</c:v>
                </c:pt>
                <c:pt idx="4">
                  <c:v>1.8181818181818181E-2</c:v>
                </c:pt>
                <c:pt idx="5">
                  <c:v>1.6666666666666666E-2</c:v>
                </c:pt>
                <c:pt idx="6">
                  <c:v>1.5384615384615385E-2</c:v>
                </c:pt>
                <c:pt idx="7">
                  <c:v>1.4285714285714285E-2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4.1978469999999997E-2</c:v>
                </c:pt>
                <c:pt idx="1">
                  <c:v>3.2738700000000003E-2</c:v>
                </c:pt>
                <c:pt idx="2">
                  <c:v>2.8612149999999999E-2</c:v>
                </c:pt>
                <c:pt idx="3">
                  <c:v>2.1869179999999998E-2</c:v>
                </c:pt>
                <c:pt idx="4">
                  <c:v>2.1590560000000002E-2</c:v>
                </c:pt>
                <c:pt idx="5">
                  <c:v>1.806089E-2</c:v>
                </c:pt>
                <c:pt idx="6">
                  <c:v>1.9999240000000001E-2</c:v>
                </c:pt>
                <c:pt idx="7">
                  <c:v>2.2837059999999999E-2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E-4DBE-9BCB-653327199D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Sheet1!$H$10:$H$14</c:f>
              <c:numCache>
                <c:formatCode>General</c:formatCode>
                <c:ptCount val="5"/>
                <c:pt idx="0">
                  <c:v>3.3333333333333333E-2</c:v>
                </c:pt>
                <c:pt idx="1">
                  <c:v>2.8571428571428571E-2</c:v>
                </c:pt>
                <c:pt idx="2">
                  <c:v>2.5000000000000001E-2</c:v>
                </c:pt>
                <c:pt idx="3">
                  <c:v>2.2222222222222223E-2</c:v>
                </c:pt>
                <c:pt idx="4">
                  <c:v>0.02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7.5498270000000006E-2</c:v>
                </c:pt>
                <c:pt idx="1">
                  <c:v>4.4544790000000001E-2</c:v>
                </c:pt>
                <c:pt idx="2">
                  <c:v>2.7778170000000001E-2</c:v>
                </c:pt>
                <c:pt idx="3">
                  <c:v>2.6565600000000002E-2</c:v>
                </c:pt>
                <c:pt idx="4">
                  <c:v>2.8921840000000001E-2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4E-4DBE-9BCB-653327199DC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Sheet1!$H$15:$H$17</c:f>
              <c:numCache>
                <c:formatCode>General</c:formatCode>
                <c:ptCount val="3"/>
                <c:pt idx="0">
                  <c:v>0.04</c:v>
                </c:pt>
                <c:pt idx="1">
                  <c:v>3.3333333333333333E-2</c:v>
                </c:pt>
                <c:pt idx="2">
                  <c:v>2.8571428571428571E-2</c:v>
                </c:pt>
              </c:numCache>
            </c:numRef>
          </c:xVal>
          <c:yVal>
            <c:numRef>
              <c:f>Sheet1!$F$15:$F$17</c:f>
              <c:numCache>
                <c:formatCode>General</c:formatCode>
                <c:ptCount val="3"/>
                <c:pt idx="0">
                  <c:v>0.10179361000000001</c:v>
                </c:pt>
                <c:pt idx="1">
                  <c:v>6.055779E-2</c:v>
                </c:pt>
                <c:pt idx="2">
                  <c:v>5.345573E-2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4E-4DBE-9BCB-65332719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92207"/>
        <c:axId val="1467169615"/>
      </c:scatterChart>
      <c:valAx>
        <c:axId val="146569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169615"/>
        <c:crosses val="autoZero"/>
        <c:crossBetween val="midCat"/>
      </c:valAx>
      <c:valAx>
        <c:axId val="14671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569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200025</xdr:rowOff>
    </xdr:from>
    <xdr:to>
      <xdr:col>6</xdr:col>
      <xdr:colOff>457200</xdr:colOff>
      <xdr:row>52</xdr:row>
      <xdr:rowOff>9525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E1E0FDE-EDE2-4BDF-9D7F-2072C4393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142875</xdr:colOff>
      <xdr:row>52</xdr:row>
      <xdr:rowOff>19050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40D99387-D3E9-4149-B54B-113B80CB8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workbookViewId="0">
      <selection activeCell="F17" sqref="A1:F17"/>
    </sheetView>
  </sheetViews>
  <sheetFormatPr defaultRowHeight="16.5" x14ac:dyDescent="0.3"/>
  <cols>
    <col min="10" max="10" width="13.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6" x14ac:dyDescent="0.3">
      <c r="A2">
        <v>0.01</v>
      </c>
      <c r="B2">
        <v>35</v>
      </c>
      <c r="C2">
        <v>954.4</v>
      </c>
      <c r="D2">
        <v>767.4</v>
      </c>
      <c r="E2">
        <v>0.70532271999999996</v>
      </c>
      <c r="F2">
        <v>4.1978469999999997E-2</v>
      </c>
      <c r="H2">
        <f>1/B2</f>
        <v>2.8571428571428571E-2</v>
      </c>
      <c r="I2">
        <f>$C$32/(1+$C$33*EXP(-(H2-$C$34)/$C$35))+0.44</f>
        <v>0.58956841740101618</v>
      </c>
      <c r="J2">
        <v>0.70532271999999996</v>
      </c>
      <c r="O2">
        <v>1.4279999999999999E-2</v>
      </c>
    </row>
    <row r="3" spans="1:16" x14ac:dyDescent="0.3">
      <c r="A3">
        <v>0.01</v>
      </c>
      <c r="B3">
        <v>40</v>
      </c>
      <c r="C3">
        <v>1140.3</v>
      </c>
      <c r="D3">
        <v>792.7</v>
      </c>
      <c r="E3">
        <v>0.50279980000000002</v>
      </c>
      <c r="F3">
        <v>3.2738700000000003E-2</v>
      </c>
      <c r="H3">
        <f t="shared" ref="H3:H17" si="0">1/B3</f>
        <v>2.5000000000000001E-2</v>
      </c>
      <c r="I3">
        <f t="shared" ref="I3:I9" si="1">$C$32/(1+$C$33*EXP(-(H3-$C$34)/$C$35))+0.44</f>
        <v>0.50472201425490026</v>
      </c>
      <c r="J3">
        <v>0.50279980000000002</v>
      </c>
    </row>
    <row r="4" spans="1:16" x14ac:dyDescent="0.3">
      <c r="A4">
        <v>0.01</v>
      </c>
      <c r="B4">
        <v>45</v>
      </c>
      <c r="C4">
        <v>1324.3</v>
      </c>
      <c r="D4">
        <v>820.8</v>
      </c>
      <c r="E4">
        <v>0.43933242</v>
      </c>
      <c r="F4">
        <v>2.8612149999999999E-2</v>
      </c>
      <c r="H4">
        <f t="shared" si="0"/>
        <v>2.2222222222222223E-2</v>
      </c>
      <c r="I4">
        <f t="shared" si="1"/>
        <v>0.47193848203641903</v>
      </c>
      <c r="J4">
        <v>0.43933242</v>
      </c>
    </row>
    <row r="5" spans="1:16" x14ac:dyDescent="0.3">
      <c r="A5">
        <v>0.01</v>
      </c>
      <c r="B5">
        <v>50</v>
      </c>
      <c r="C5">
        <v>1480.1</v>
      </c>
      <c r="D5">
        <v>876</v>
      </c>
      <c r="E5">
        <v>0.43206550999999999</v>
      </c>
      <c r="F5">
        <v>2.1869179999999998E-2</v>
      </c>
      <c r="H5">
        <f t="shared" si="0"/>
        <v>0.02</v>
      </c>
      <c r="I5">
        <f t="shared" si="1"/>
        <v>0.45783584320566756</v>
      </c>
      <c r="J5">
        <v>0.43206550999999999</v>
      </c>
    </row>
    <row r="6" spans="1:16" x14ac:dyDescent="0.3">
      <c r="A6">
        <v>0.01</v>
      </c>
      <c r="B6">
        <v>55</v>
      </c>
      <c r="C6">
        <v>1627.5</v>
      </c>
      <c r="D6">
        <v>908.8</v>
      </c>
      <c r="E6">
        <v>0.43714094999999997</v>
      </c>
      <c r="F6">
        <v>2.1590560000000002E-2</v>
      </c>
      <c r="H6">
        <f t="shared" si="0"/>
        <v>1.8181818181818181E-2</v>
      </c>
      <c r="I6">
        <f t="shared" si="1"/>
        <v>0.45100162026221957</v>
      </c>
      <c r="J6">
        <v>0.43714094999999997</v>
      </c>
      <c r="N6">
        <f>N7+(N7-N8)</f>
        <v>3.214285714285714E-2</v>
      </c>
      <c r="O6">
        <f>O7+(O7-O8)</f>
        <v>0.9078456399999999</v>
      </c>
      <c r="P6" s="4" t="e">
        <f>$L$13/(1+$L$14*EXP(-(N6-$L$15)/$L$16))+$L$17</f>
        <v>#DIV/0!</v>
      </c>
    </row>
    <row r="7" spans="1:16" x14ac:dyDescent="0.3">
      <c r="A7">
        <v>0.01</v>
      </c>
      <c r="B7">
        <v>60</v>
      </c>
      <c r="C7">
        <v>1827.8</v>
      </c>
      <c r="D7">
        <v>982.6</v>
      </c>
      <c r="E7">
        <v>0.42645124000000001</v>
      </c>
      <c r="F7">
        <v>1.806089E-2</v>
      </c>
      <c r="H7">
        <f t="shared" si="0"/>
        <v>1.6666666666666666E-2</v>
      </c>
      <c r="I7">
        <f t="shared" si="1"/>
        <v>0.44733504008912733</v>
      </c>
      <c r="J7">
        <v>0.42645124000000001</v>
      </c>
      <c r="N7">
        <v>2.8571428571428571E-2</v>
      </c>
      <c r="O7">
        <v>0.70532271999999996</v>
      </c>
      <c r="P7" s="4" t="e">
        <f>$L$13/(1+$L$14*EXP(-(N7-$L$15)/$L$16))+$L$17</f>
        <v>#DIV/0!</v>
      </c>
    </row>
    <row r="8" spans="1:16" x14ac:dyDescent="0.3">
      <c r="A8">
        <v>0.01</v>
      </c>
      <c r="B8">
        <v>65</v>
      </c>
      <c r="C8">
        <v>1947.8</v>
      </c>
      <c r="D8">
        <v>998.4</v>
      </c>
      <c r="E8" s="1">
        <v>0.45082712000000003</v>
      </c>
      <c r="F8" s="1">
        <v>1.9999240000000001E-2</v>
      </c>
      <c r="H8">
        <f t="shared" si="0"/>
        <v>1.5384615384615385E-2</v>
      </c>
      <c r="I8">
        <f t="shared" si="1"/>
        <v>0.44519844212693666</v>
      </c>
      <c r="J8" s="1">
        <v>0.45082712000000003</v>
      </c>
      <c r="N8">
        <v>2.5000000000000001E-2</v>
      </c>
      <c r="O8">
        <v>0.50279980000000002</v>
      </c>
      <c r="P8" s="4" t="e">
        <f t="shared" ref="P8:P14" si="2">$L$13/(1+$L$14*EXP(-(N8-$L$15)/$L$16))+$L$17</f>
        <v>#DIV/0!</v>
      </c>
    </row>
    <row r="9" spans="1:16" x14ac:dyDescent="0.3">
      <c r="A9">
        <v>0.01</v>
      </c>
      <c r="B9">
        <v>70</v>
      </c>
      <c r="C9">
        <v>2025.6</v>
      </c>
      <c r="D9">
        <v>1003.2</v>
      </c>
      <c r="E9" s="1">
        <v>0.49105293</v>
      </c>
      <c r="F9" s="1">
        <v>2.2837059999999999E-2</v>
      </c>
      <c r="H9">
        <f t="shared" si="0"/>
        <v>1.4285714285714285E-2</v>
      </c>
      <c r="I9">
        <f t="shared" si="1"/>
        <v>0.44386737958655148</v>
      </c>
      <c r="J9" s="1">
        <v>0.49105293</v>
      </c>
      <c r="N9">
        <v>2.2222222222222223E-2</v>
      </c>
      <c r="O9">
        <v>0.43933242</v>
      </c>
      <c r="P9" s="4" t="e">
        <f t="shared" si="2"/>
        <v>#DIV/0!</v>
      </c>
    </row>
    <row r="10" spans="1:16" x14ac:dyDescent="0.3">
      <c r="A10" s="1">
        <v>0.02</v>
      </c>
      <c r="B10">
        <v>30</v>
      </c>
      <c r="C10">
        <v>1018.5</v>
      </c>
      <c r="D10">
        <v>769.6</v>
      </c>
      <c r="E10" s="1">
        <v>1.0030676300000001</v>
      </c>
      <c r="F10" s="1">
        <v>7.5498270000000006E-2</v>
      </c>
      <c r="H10">
        <f t="shared" si="0"/>
        <v>3.3333333333333333E-2</v>
      </c>
      <c r="I10">
        <f>$C$32/(1+$C$33*EXP(-(H10-$C$34)/$C$35))+$C$36</f>
        <v>1.0038318630048662</v>
      </c>
      <c r="J10" s="1">
        <v>1.0030676300000001</v>
      </c>
      <c r="N10">
        <v>0.02</v>
      </c>
      <c r="O10">
        <v>0.43206550999999999</v>
      </c>
      <c r="P10" s="4" t="e">
        <f t="shared" si="2"/>
        <v>#DIV/0!</v>
      </c>
    </row>
    <row r="11" spans="1:16" x14ac:dyDescent="0.3">
      <c r="A11" s="1">
        <v>0.02</v>
      </c>
      <c r="B11">
        <v>35</v>
      </c>
      <c r="C11">
        <v>1235.8</v>
      </c>
      <c r="D11">
        <v>821.1</v>
      </c>
      <c r="E11" s="1">
        <v>0.79065830999999998</v>
      </c>
      <c r="F11" s="1">
        <v>4.4544790000000001E-2</v>
      </c>
      <c r="H11">
        <f t="shared" si="0"/>
        <v>2.8571428571428571E-2</v>
      </c>
      <c r="I11">
        <f t="shared" ref="I11:I17" si="3">$C$32/(1+$C$33*EXP(-(H11-$C$34)/$C$35))+$C$36</f>
        <v>0.7949695874010162</v>
      </c>
      <c r="J11" s="1">
        <v>0.79065830999999998</v>
      </c>
      <c r="N11">
        <v>1.8181818181818181E-2</v>
      </c>
      <c r="O11">
        <v>0.43714094999999997</v>
      </c>
      <c r="P11" s="4" t="e">
        <f t="shared" si="2"/>
        <v>#DIV/0!</v>
      </c>
    </row>
    <row r="12" spans="1:16" x14ac:dyDescent="0.3">
      <c r="A12" s="1">
        <v>0.02</v>
      </c>
      <c r="B12">
        <v>40</v>
      </c>
      <c r="C12">
        <v>1453.4</v>
      </c>
      <c r="D12">
        <v>917.3</v>
      </c>
      <c r="E12" s="1">
        <v>0.73298279</v>
      </c>
      <c r="F12" s="1">
        <v>2.7778170000000001E-2</v>
      </c>
      <c r="H12">
        <f t="shared" si="0"/>
        <v>2.5000000000000001E-2</v>
      </c>
      <c r="I12">
        <f t="shared" si="3"/>
        <v>0.71012318425490017</v>
      </c>
      <c r="J12" s="1">
        <v>0.73298279</v>
      </c>
      <c r="N12">
        <v>1.6666666666666666E-2</v>
      </c>
      <c r="O12">
        <v>0.42645124000000001</v>
      </c>
      <c r="P12" s="4" t="e">
        <f t="shared" si="2"/>
        <v>#DIV/0!</v>
      </c>
    </row>
    <row r="13" spans="1:16" x14ac:dyDescent="0.3">
      <c r="A13" s="1">
        <v>0.02</v>
      </c>
      <c r="B13">
        <v>45</v>
      </c>
      <c r="C13">
        <v>1748.5</v>
      </c>
      <c r="D13">
        <v>979.1</v>
      </c>
      <c r="E13" s="1">
        <v>0.65754561</v>
      </c>
      <c r="F13" s="1">
        <v>2.6565600000000002E-2</v>
      </c>
      <c r="H13">
        <f t="shared" si="0"/>
        <v>2.2222222222222223E-2</v>
      </c>
      <c r="I13">
        <f t="shared" si="3"/>
        <v>0.67733965203641899</v>
      </c>
      <c r="J13" s="1">
        <v>0.65754561</v>
      </c>
      <c r="N13">
        <v>1.5384615384615385E-2</v>
      </c>
      <c r="O13" s="1">
        <v>0.45082712000000003</v>
      </c>
      <c r="P13" s="4" t="e">
        <f t="shared" si="2"/>
        <v>#DIV/0!</v>
      </c>
    </row>
    <row r="14" spans="1:16" x14ac:dyDescent="0.3">
      <c r="A14" s="1">
        <v>0.02</v>
      </c>
      <c r="B14">
        <v>50</v>
      </c>
      <c r="C14">
        <v>1988.1</v>
      </c>
      <c r="D14">
        <v>1014</v>
      </c>
      <c r="E14" s="1">
        <v>0.65517417</v>
      </c>
      <c r="F14" s="1">
        <v>2.8921840000000001E-2</v>
      </c>
      <c r="H14">
        <f t="shared" si="0"/>
        <v>0.02</v>
      </c>
      <c r="I14">
        <f t="shared" si="3"/>
        <v>0.66323701320566752</v>
      </c>
      <c r="J14" s="1">
        <v>0.65517417</v>
      </c>
      <c r="N14">
        <v>1.4285714285714285E-2</v>
      </c>
      <c r="O14" s="1">
        <v>0.49105293</v>
      </c>
      <c r="P14" s="4" t="e">
        <f t="shared" si="2"/>
        <v>#DIV/0!</v>
      </c>
    </row>
    <row r="15" spans="1:16" x14ac:dyDescent="0.3">
      <c r="A15" s="1">
        <v>0.06</v>
      </c>
      <c r="B15">
        <v>25</v>
      </c>
      <c r="C15">
        <v>1140.4000000000001</v>
      </c>
      <c r="D15">
        <v>800.4</v>
      </c>
      <c r="E15" s="1">
        <v>1.5122611399999999</v>
      </c>
      <c r="F15" s="1">
        <v>0.10179361000000001</v>
      </c>
      <c r="H15">
        <f t="shared" si="0"/>
        <v>0.04</v>
      </c>
      <c r="I15">
        <f t="shared" si="3"/>
        <v>1.2895814570784785</v>
      </c>
      <c r="J15" s="1">
        <v>1.5122611399999999</v>
      </c>
      <c r="L15" s="4"/>
    </row>
    <row r="16" spans="1:16" x14ac:dyDescent="0.3">
      <c r="A16" s="1">
        <v>0.06</v>
      </c>
      <c r="B16">
        <v>30</v>
      </c>
      <c r="C16">
        <v>1487.3</v>
      </c>
      <c r="D16">
        <v>899.3</v>
      </c>
      <c r="E16" s="1">
        <v>1.2356109900000001</v>
      </c>
      <c r="F16" s="1">
        <v>6.055779E-2</v>
      </c>
      <c r="H16">
        <f t="shared" si="0"/>
        <v>3.3333333333333333E-2</v>
      </c>
      <c r="I16">
        <f t="shared" si="3"/>
        <v>1.0038318630048662</v>
      </c>
      <c r="J16" s="1">
        <v>1.2356109900000001</v>
      </c>
      <c r="L16" s="4"/>
    </row>
    <row r="17" spans="1:12" x14ac:dyDescent="0.3">
      <c r="A17" s="1">
        <v>0.06</v>
      </c>
      <c r="B17">
        <v>35</v>
      </c>
      <c r="C17">
        <v>1816.2</v>
      </c>
      <c r="D17">
        <v>990.1</v>
      </c>
      <c r="E17" s="1">
        <v>1.18414255</v>
      </c>
      <c r="F17" s="1">
        <v>5.345573E-2</v>
      </c>
      <c r="H17">
        <f t="shared" si="0"/>
        <v>2.8571428571428571E-2</v>
      </c>
      <c r="I17">
        <f t="shared" si="3"/>
        <v>0.7949695874010162</v>
      </c>
      <c r="J17" s="1">
        <v>1.18414255</v>
      </c>
      <c r="L17" s="4"/>
    </row>
    <row r="18" spans="1:12" x14ac:dyDescent="0.3">
      <c r="H18" s="1"/>
    </row>
    <row r="19" spans="1:12" x14ac:dyDescent="0.3">
      <c r="A19" t="s">
        <v>7</v>
      </c>
    </row>
    <row r="20" spans="1:12" x14ac:dyDescent="0.3">
      <c r="A20">
        <v>0.02</v>
      </c>
      <c r="B20">
        <v>25</v>
      </c>
      <c r="C20">
        <v>832.8</v>
      </c>
      <c r="D20">
        <v>736.5</v>
      </c>
      <c r="E20" s="1">
        <v>1.80530827</v>
      </c>
      <c r="F20" s="2">
        <v>0.32095793</v>
      </c>
    </row>
    <row r="21" spans="1:12" x14ac:dyDescent="0.3">
      <c r="A21" s="1">
        <v>0.06</v>
      </c>
      <c r="B21">
        <v>20</v>
      </c>
      <c r="C21">
        <v>878.2</v>
      </c>
      <c r="D21">
        <v>741</v>
      </c>
      <c r="E21" s="1">
        <v>1.88050234</v>
      </c>
      <c r="F21" s="2">
        <v>0.41696353000000003</v>
      </c>
    </row>
    <row r="22" spans="1:12" x14ac:dyDescent="0.3">
      <c r="A22" s="1">
        <v>0.11</v>
      </c>
      <c r="B22">
        <v>15</v>
      </c>
      <c r="C22">
        <v>873.2</v>
      </c>
      <c r="D22">
        <v>742.9</v>
      </c>
      <c r="E22" s="1">
        <v>0.39297685999999998</v>
      </c>
      <c r="F22" s="2">
        <v>0.35586413</v>
      </c>
    </row>
    <row r="23" spans="1:12" x14ac:dyDescent="0.3">
      <c r="A23" s="1">
        <v>0.11</v>
      </c>
      <c r="B23">
        <v>20</v>
      </c>
      <c r="C23">
        <v>1142.5999999999999</v>
      </c>
      <c r="D23">
        <v>817.6</v>
      </c>
      <c r="E23">
        <v>1.6233070199999999</v>
      </c>
      <c r="F23" s="3">
        <v>9.8702070000000003E-2</v>
      </c>
      <c r="J23">
        <v>0.9</v>
      </c>
    </row>
    <row r="24" spans="1:12" x14ac:dyDescent="0.3">
      <c r="A24" s="1">
        <v>0.11</v>
      </c>
      <c r="B24">
        <v>25</v>
      </c>
      <c r="C24">
        <v>1477.8</v>
      </c>
      <c r="D24">
        <v>946.2</v>
      </c>
      <c r="E24">
        <v>1.53921201</v>
      </c>
      <c r="F24" s="3">
        <v>6.1337580000000003E-2</v>
      </c>
    </row>
    <row r="28" spans="1:12" x14ac:dyDescent="0.3">
      <c r="H28" t="s">
        <v>12</v>
      </c>
    </row>
    <row r="30" spans="1:12" x14ac:dyDescent="0.3">
      <c r="A30" s="5" t="s">
        <v>8</v>
      </c>
    </row>
    <row r="31" spans="1:12" x14ac:dyDescent="0.3">
      <c r="H31" s="5" t="s">
        <v>9</v>
      </c>
    </row>
    <row r="32" spans="1:12" x14ac:dyDescent="0.3">
      <c r="B32">
        <v>0.67513584999999998</v>
      </c>
      <c r="C32">
        <v>0.76408604999999996</v>
      </c>
      <c r="D32">
        <v>0.88073082000000003</v>
      </c>
      <c r="H32">
        <v>2.1390315000000002</v>
      </c>
      <c r="I32">
        <v>2.1390133100000002</v>
      </c>
      <c r="J32">
        <v>2.1390133100000002</v>
      </c>
    </row>
    <row r="33" spans="2:10" x14ac:dyDescent="0.3">
      <c r="B33">
        <v>1.48</v>
      </c>
      <c r="C33">
        <v>1.47997307</v>
      </c>
      <c r="D33">
        <v>1.48</v>
      </c>
      <c r="H33">
        <v>1.8069727900000001</v>
      </c>
      <c r="I33">
        <v>1.8069929600000001</v>
      </c>
      <c r="J33">
        <v>1.8069929600000001</v>
      </c>
    </row>
    <row r="34" spans="2:10" x14ac:dyDescent="0.3">
      <c r="B34">
        <v>2.8648159999999999E-2</v>
      </c>
      <c r="C34">
        <v>3.2342570000000001E-2</v>
      </c>
      <c r="D34">
        <v>4.0314999999999997E-2</v>
      </c>
      <c r="H34">
        <v>4.9002520000000001E-2</v>
      </c>
      <c r="I34">
        <v>4.527312E-2</v>
      </c>
      <c r="J34">
        <v>5.286424E-2</v>
      </c>
    </row>
    <row r="35" spans="2:10" x14ac:dyDescent="0.3">
      <c r="B35">
        <v>1.7392499999999999E-3</v>
      </c>
      <c r="C35">
        <v>3.6933600000000001E-3</v>
      </c>
      <c r="D35">
        <v>2.9622300000000002E-3</v>
      </c>
      <c r="H35">
        <v>5.2354899999999998E-3</v>
      </c>
      <c r="I35">
        <v>3.7911300000000002E-3</v>
      </c>
      <c r="J35">
        <v>4.1425999999999998E-3</v>
      </c>
    </row>
    <row r="36" spans="2:10" x14ac:dyDescent="0.3">
      <c r="B36">
        <v>0.44210398000000001</v>
      </c>
      <c r="C36">
        <v>0.64540116999999997</v>
      </c>
      <c r="D36">
        <v>1.1798225200000001</v>
      </c>
      <c r="H36">
        <v>1.9109029999999999E-2</v>
      </c>
      <c r="I36">
        <v>2.6422259999999999E-2</v>
      </c>
      <c r="J36">
        <v>5.0032889999999997E-2</v>
      </c>
    </row>
    <row r="55" spans="1:4" x14ac:dyDescent="0.3">
      <c r="A55">
        <v>1.4999999999999999E-2</v>
      </c>
      <c r="B55">
        <f>$B$32/(1+$B$33*EXP(-(A55-$B$34)/$B$35))+$B$36</f>
        <v>0.44228223418741397</v>
      </c>
      <c r="C55">
        <f>$C$32/(1+$C$33*EXP(-(A55-$C$34)/$C$35))+$C$36</f>
        <v>0.65008864979035519</v>
      </c>
      <c r="D55">
        <f>$D$32/(1+$D$33*EXP(-(A55-$D$34)/$D$35))+$D$36</f>
        <v>1.1799381513812888</v>
      </c>
    </row>
    <row r="56" spans="1:4" x14ac:dyDescent="0.3">
      <c r="A56">
        <v>1.6E-2</v>
      </c>
      <c r="B56">
        <f t="shared" ref="B56:B85" si="4">$B$32/(1+$B$33*EXP(-(A56-$B$34)/$B$35))+$B$36</f>
        <v>0.44242068345989832</v>
      </c>
      <c r="C56">
        <f t="shared" ref="C56:C85" si="5">$C$32/(1+$C$33*EXP(-(A56-$C$34)/$C$35))+$C$36</f>
        <v>0.65153454659994559</v>
      </c>
      <c r="D56">
        <f t="shared" ref="D56:D85" si="6">$D$32/(1+$D$33*EXP(-(A56-$D$34)/$D$35))+$D$36</f>
        <v>1.1799845753874221</v>
      </c>
    </row>
    <row r="57" spans="1:4" x14ac:dyDescent="0.3">
      <c r="A57">
        <v>1.7000000000000001E-2</v>
      </c>
      <c r="B57">
        <f t="shared" si="4"/>
        <v>0.44266657606427146</v>
      </c>
      <c r="C57">
        <f t="shared" si="5"/>
        <v>0.65342173321482955</v>
      </c>
      <c r="D57">
        <f t="shared" si="6"/>
        <v>1.1800496330247774</v>
      </c>
    </row>
    <row r="58" spans="1:4" x14ac:dyDescent="0.3">
      <c r="A58">
        <v>1.7999999999999999E-2</v>
      </c>
      <c r="B58">
        <f t="shared" si="4"/>
        <v>0.44310310015925231</v>
      </c>
      <c r="C58">
        <f t="shared" si="5"/>
        <v>0.65588156165670652</v>
      </c>
      <c r="D58">
        <f t="shared" si="6"/>
        <v>1.1801407988120873</v>
      </c>
    </row>
    <row r="59" spans="1:4" x14ac:dyDescent="0.3">
      <c r="A59">
        <v>1.9E-2</v>
      </c>
      <c r="B59">
        <f t="shared" si="4"/>
        <v>0.44387743735278667</v>
      </c>
      <c r="C59">
        <f t="shared" si="5"/>
        <v>0.65908214453425773</v>
      </c>
      <c r="D59">
        <f t="shared" si="6"/>
        <v>1.1802685410605107</v>
      </c>
    </row>
    <row r="60" spans="1:4" x14ac:dyDescent="0.3">
      <c r="A60">
        <v>0.02</v>
      </c>
      <c r="B60">
        <f t="shared" si="4"/>
        <v>0.44524910081972785</v>
      </c>
      <c r="C60">
        <f t="shared" si="5"/>
        <v>0.66323701320566752</v>
      </c>
      <c r="D60">
        <f t="shared" si="6"/>
        <v>1.1804475166846984</v>
      </c>
    </row>
    <row r="61" spans="1:4" x14ac:dyDescent="0.3">
      <c r="A61">
        <v>2.1000000000000001E-2</v>
      </c>
      <c r="B61">
        <f t="shared" si="4"/>
        <v>0.44767289018985046</v>
      </c>
      <c r="C61">
        <f t="shared" si="5"/>
        <v>0.66861466840319739</v>
      </c>
      <c r="D61">
        <f t="shared" si="6"/>
        <v>1.1806982387145279</v>
      </c>
    </row>
    <row r="62" spans="1:4" x14ac:dyDescent="0.3">
      <c r="A62">
        <v>2.1999999999999999E-2</v>
      </c>
      <c r="B62">
        <f t="shared" si="4"/>
        <v>0.45193724142375924</v>
      </c>
      <c r="C62">
        <f t="shared" si="5"/>
        <v>0.67554822968020889</v>
      </c>
      <c r="D62">
        <f t="shared" si="6"/>
        <v>1.1810493995273779</v>
      </c>
    </row>
    <row r="63" spans="1:4" x14ac:dyDescent="0.3">
      <c r="A63">
        <v>2.3E-2</v>
      </c>
      <c r="B63">
        <f t="shared" si="4"/>
        <v>0.45938272136943759</v>
      </c>
      <c r="C63">
        <f t="shared" si="5"/>
        <v>0.68444361750848559</v>
      </c>
      <c r="D63">
        <f t="shared" si="6"/>
        <v>1.1815410998206948</v>
      </c>
    </row>
    <row r="64" spans="1:4" x14ac:dyDescent="0.3">
      <c r="A64">
        <v>2.4E-2</v>
      </c>
      <c r="B64">
        <f t="shared" si="4"/>
        <v>0.47221060574239471</v>
      </c>
      <c r="C64">
        <f t="shared" si="5"/>
        <v>0.69578355765776856</v>
      </c>
      <c r="D64">
        <f t="shared" si="6"/>
        <v>1.1822293210935466</v>
      </c>
    </row>
    <row r="65" spans="1:4" x14ac:dyDescent="0.3">
      <c r="A65">
        <v>2.5000000000000001E-2</v>
      </c>
      <c r="B65">
        <f t="shared" si="4"/>
        <v>0.49381344353073475</v>
      </c>
      <c r="C65">
        <f t="shared" si="5"/>
        <v>0.71012318425490017</v>
      </c>
      <c r="D65">
        <f t="shared" si="6"/>
        <v>1.1831920904841906</v>
      </c>
    </row>
    <row r="66" spans="1:4" x14ac:dyDescent="0.3">
      <c r="A66">
        <v>2.5999999999999999E-2</v>
      </c>
      <c r="B66">
        <f t="shared" si="4"/>
        <v>0.52883304847549106</v>
      </c>
      <c r="C66">
        <f t="shared" si="5"/>
        <v>0.72807134997176715</v>
      </c>
      <c r="D66">
        <f t="shared" si="6"/>
        <v>1.1845379196059103</v>
      </c>
    </row>
    <row r="67" spans="1:4" x14ac:dyDescent="0.3">
      <c r="A67">
        <v>2.7E-2</v>
      </c>
      <c r="B67">
        <f t="shared" si="4"/>
        <v>0.58223821971848744</v>
      </c>
      <c r="C67">
        <f t="shared" si="5"/>
        <v>0.75025055811956898</v>
      </c>
      <c r="D67">
        <f t="shared" si="6"/>
        <v>1.1864172415433072</v>
      </c>
    </row>
    <row r="68" spans="1:4" x14ac:dyDescent="0.3">
      <c r="A68">
        <v>2.8000000000000001E-2</v>
      </c>
      <c r="B68">
        <f t="shared" si="4"/>
        <v>0.65654392409494355</v>
      </c>
      <c r="C68">
        <f t="shared" si="5"/>
        <v>0.77722895966440053</v>
      </c>
      <c r="D68">
        <f t="shared" si="6"/>
        <v>1.1890376879320748</v>
      </c>
    </row>
    <row r="69" spans="1:4" x14ac:dyDescent="0.3">
      <c r="A69">
        <v>2.9000000000000001E-2</v>
      </c>
      <c r="B69">
        <f t="shared" si="4"/>
        <v>0.74774123246842827</v>
      </c>
      <c r="C69">
        <f t="shared" si="5"/>
        <v>0.80942194613119445</v>
      </c>
      <c r="D69">
        <f t="shared" si="6"/>
        <v>1.1926840617891317</v>
      </c>
    </row>
    <row r="70" spans="1:4" x14ac:dyDescent="0.3">
      <c r="A70">
        <v>0.03</v>
      </c>
      <c r="B70">
        <f t="shared" si="4"/>
        <v>0.84389735633121532</v>
      </c>
      <c r="C70">
        <f t="shared" si="5"/>
        <v>0.84697024753166472</v>
      </c>
      <c r="D70">
        <f t="shared" si="6"/>
        <v>1.1977436094654643</v>
      </c>
    </row>
    <row r="71" spans="1:4" x14ac:dyDescent="0.3">
      <c r="A71">
        <v>3.1E-2</v>
      </c>
      <c r="B71">
        <f t="shared" si="4"/>
        <v>0.93033281155535896</v>
      </c>
      <c r="C71">
        <f t="shared" si="5"/>
        <v>0.88961597315069985</v>
      </c>
      <c r="D71">
        <f t="shared" si="6"/>
        <v>1.2047363743243857</v>
      </c>
    </row>
    <row r="72" spans="1:4" x14ac:dyDescent="0.3">
      <c r="A72">
        <v>3.2000000000000001E-2</v>
      </c>
      <c r="B72">
        <f t="shared" si="4"/>
        <v>0.9975761550590152</v>
      </c>
      <c r="C72">
        <f t="shared" si="5"/>
        <v>0.93661329933274795</v>
      </c>
      <c r="D72">
        <f t="shared" si="6"/>
        <v>1.214348513359675</v>
      </c>
    </row>
    <row r="73" spans="1:4" x14ac:dyDescent="0.3">
      <c r="A73">
        <v>3.3000000000000002E-2</v>
      </c>
      <c r="B73">
        <f t="shared" si="4"/>
        <v>1.0442444034440659</v>
      </c>
      <c r="C73">
        <f t="shared" si="5"/>
        <v>0.98671698408948405</v>
      </c>
      <c r="D73">
        <f t="shared" si="6"/>
        <v>1.2274627208900333</v>
      </c>
    </row>
    <row r="74" spans="1:4" x14ac:dyDescent="0.3">
      <c r="A74">
        <v>3.4000000000000002E-2</v>
      </c>
      <c r="B74">
        <f t="shared" si="4"/>
        <v>1.0741249487493276</v>
      </c>
      <c r="C74">
        <f t="shared" si="5"/>
        <v>1.0382789905018761</v>
      </c>
      <c r="D74">
        <f t="shared" si="6"/>
        <v>1.2451734805318957</v>
      </c>
    </row>
    <row r="75" spans="1:4" x14ac:dyDescent="0.3">
      <c r="A75">
        <v>3.5000000000000003E-2</v>
      </c>
      <c r="B75">
        <f t="shared" si="4"/>
        <v>1.0922809479963087</v>
      </c>
      <c r="C75">
        <f t="shared" si="5"/>
        <v>1.089448965723212</v>
      </c>
      <c r="D75">
        <f t="shared" si="6"/>
        <v>1.2687654636133125</v>
      </c>
    </row>
    <row r="76" spans="1:4" x14ac:dyDescent="0.3">
      <c r="A76">
        <v>3.5999999999999997E-2</v>
      </c>
      <c r="B76">
        <f t="shared" si="4"/>
        <v>1.1029640161379357</v>
      </c>
      <c r="C76">
        <f t="shared" si="5"/>
        <v>1.1384317718607651</v>
      </c>
      <c r="D76">
        <f t="shared" si="6"/>
        <v>1.299622916331872</v>
      </c>
    </row>
    <row r="77" spans="1:4" x14ac:dyDescent="0.3">
      <c r="A77">
        <v>3.6999999999999998E-2</v>
      </c>
      <c r="B77">
        <f t="shared" si="4"/>
        <v>1.1091314711614539</v>
      </c>
      <c r="C77">
        <f t="shared" si="5"/>
        <v>1.1837291410214461</v>
      </c>
      <c r="D77">
        <f t="shared" si="6"/>
        <v>1.3390332668851304</v>
      </c>
    </row>
    <row r="78" spans="1:4" x14ac:dyDescent="0.3">
      <c r="A78">
        <v>3.7999999999999999E-2</v>
      </c>
      <c r="B78">
        <f t="shared" si="4"/>
        <v>1.1126529480273446</v>
      </c>
      <c r="C78">
        <f t="shared" si="5"/>
        <v>1.2242999660771317</v>
      </c>
      <c r="D78">
        <f t="shared" si="6"/>
        <v>1.3878637175796509</v>
      </c>
    </row>
    <row r="79" spans="1:4" x14ac:dyDescent="0.3">
      <c r="A79">
        <v>3.9E-2</v>
      </c>
      <c r="B79">
        <f t="shared" si="4"/>
        <v>1.1146509760886341</v>
      </c>
      <c r="C79">
        <f t="shared" si="5"/>
        <v>1.2596097330142004</v>
      </c>
      <c r="D79">
        <f t="shared" si="6"/>
        <v>1.4461426678934421</v>
      </c>
    </row>
    <row r="80" spans="1:4" x14ac:dyDescent="0.3">
      <c r="A80">
        <v>0.04</v>
      </c>
      <c r="B80">
        <f t="shared" si="4"/>
        <v>1.1157805648884822</v>
      </c>
      <c r="C80">
        <f t="shared" si="5"/>
        <v>1.2895814570784785</v>
      </c>
      <c r="D80">
        <f t="shared" si="6"/>
        <v>1.5126694038196657</v>
      </c>
    </row>
    <row r="81" spans="1:11" x14ac:dyDescent="0.3">
      <c r="A81">
        <v>4.1000000000000002E-2</v>
      </c>
      <c r="B81">
        <f t="shared" si="4"/>
        <v>1.1164178851059534</v>
      </c>
      <c r="C81">
        <f t="shared" si="5"/>
        <v>1.3144866288013253</v>
      </c>
      <c r="D81">
        <f t="shared" si="6"/>
        <v>1.5848592153464114</v>
      </c>
    </row>
    <row r="82" spans="1:11" x14ac:dyDescent="0.3">
      <c r="A82">
        <v>4.2000000000000003E-2</v>
      </c>
      <c r="B82">
        <f t="shared" si="4"/>
        <v>1.116777052960203</v>
      </c>
      <c r="C82">
        <f t="shared" si="5"/>
        <v>1.3348184540132615</v>
      </c>
      <c r="D82">
        <f t="shared" si="6"/>
        <v>1.6590121146472514</v>
      </c>
    </row>
    <row r="83" spans="1:11" x14ac:dyDescent="0.3">
      <c r="A83">
        <v>4.2999999999999997E-2</v>
      </c>
      <c r="B83">
        <f t="shared" si="4"/>
        <v>1.1169793347340482</v>
      </c>
      <c r="C83">
        <f t="shared" si="5"/>
        <v>1.3511781163183065</v>
      </c>
      <c r="D83">
        <f t="shared" si="6"/>
        <v>1.7310105173229244</v>
      </c>
    </row>
    <row r="84" spans="1:11" x14ac:dyDescent="0.3">
      <c r="A84">
        <v>4.3999999999999997E-2</v>
      </c>
      <c r="B84">
        <f t="shared" si="4"/>
        <v>1.11709321751511</v>
      </c>
      <c r="C84">
        <f t="shared" si="5"/>
        <v>1.3641889444405373</v>
      </c>
      <c r="D84">
        <f t="shared" si="6"/>
        <v>1.7971943026971129</v>
      </c>
    </row>
    <row r="85" spans="1:11" x14ac:dyDescent="0.3">
      <c r="A85">
        <v>4.4999999999999998E-2</v>
      </c>
      <c r="B85">
        <f t="shared" si="4"/>
        <v>1.1171573193447129</v>
      </c>
      <c r="C85">
        <f t="shared" si="5"/>
        <v>1.374440757380295</v>
      </c>
      <c r="D85">
        <f t="shared" si="6"/>
        <v>1.8550420120664368</v>
      </c>
    </row>
    <row r="87" spans="1:11" x14ac:dyDescent="0.3">
      <c r="A87">
        <v>0.01</v>
      </c>
      <c r="B87">
        <v>0.67513584999999998</v>
      </c>
      <c r="C87">
        <v>2.8648159999999999E-2</v>
      </c>
      <c r="D87">
        <v>1.7392499999999999E-3</v>
      </c>
      <c r="E87">
        <v>0.44210398000000001</v>
      </c>
      <c r="H87">
        <v>0.01</v>
      </c>
      <c r="I87">
        <v>4.9002520000000001E-2</v>
      </c>
      <c r="J87">
        <v>5.2354899999999998E-3</v>
      </c>
      <c r="K87">
        <v>1.9109029999999999E-2</v>
      </c>
    </row>
    <row r="88" spans="1:11" x14ac:dyDescent="0.3">
      <c r="A88">
        <v>0.02</v>
      </c>
      <c r="B88">
        <v>0.76408604999999996</v>
      </c>
      <c r="C88">
        <v>3.2342570000000001E-2</v>
      </c>
      <c r="D88">
        <v>3.6933600000000001E-3</v>
      </c>
      <c r="E88">
        <v>0.64540116999999997</v>
      </c>
      <c r="H88">
        <v>0.02</v>
      </c>
      <c r="I88">
        <v>4.527312E-2</v>
      </c>
      <c r="J88">
        <v>3.7911300000000002E-3</v>
      </c>
      <c r="K88">
        <v>2.6422259999999999E-2</v>
      </c>
    </row>
    <row r="89" spans="1:11" x14ac:dyDescent="0.3">
      <c r="A89">
        <v>0.06</v>
      </c>
      <c r="B89">
        <v>0.88073082000000003</v>
      </c>
      <c r="C89">
        <v>4.0314999999999997E-2</v>
      </c>
      <c r="D89">
        <v>2.9622300000000002E-3</v>
      </c>
      <c r="E89">
        <v>1.1798225200000001</v>
      </c>
      <c r="H89">
        <v>0.06</v>
      </c>
      <c r="I89">
        <v>5.286424E-2</v>
      </c>
      <c r="J89">
        <v>4.1425999999999998E-3</v>
      </c>
      <c r="K89">
        <v>5.0032889999999997E-2</v>
      </c>
    </row>
    <row r="90" spans="1:11" x14ac:dyDescent="0.3">
      <c r="A90" t="s">
        <v>10</v>
      </c>
      <c r="B90">
        <f>SLOPE(B87:B89,$A$87:$A$89)</f>
        <v>3.7702479285714294</v>
      </c>
      <c r="C90">
        <f>SLOPE(C87:C89,$A$87:$A$89)</f>
        <v>0.22361507142857137</v>
      </c>
      <c r="D90">
        <f>SLOPE(D87:D89,$A$87:$A$89)</f>
        <v>1.2248785714285719E-2</v>
      </c>
      <c r="E90">
        <f>SLOPE(E87:E89,$A$87:$A$89)</f>
        <v>14.356131642857145</v>
      </c>
      <c r="H90" t="s">
        <v>10</v>
      </c>
      <c r="I90">
        <f>SLOPE(I87:I89,$A$87:$A$89)</f>
        <v>0.10938971428571428</v>
      </c>
      <c r="J90">
        <f>SLOPE(J87:J89,$A$87:$A$89)</f>
        <v>-1.310221428571429E-2</v>
      </c>
      <c r="K90">
        <f>SLOPE(K87:K89,$A$87:$A$89)</f>
        <v>0.6104167857142857</v>
      </c>
    </row>
    <row r="91" spans="1:11" x14ac:dyDescent="0.3">
      <c r="A91" t="s">
        <v>11</v>
      </c>
      <c r="B91">
        <f>INTERCEPT(B87:B89,$A$87:$A$89)</f>
        <v>0.66021013547619045</v>
      </c>
      <c r="C91">
        <f>INTERCEPT(C87:C89,$A$87:$A$89)</f>
        <v>2.7060124523809528E-2</v>
      </c>
      <c r="D91">
        <f>INTERCEPT(D87:D89,$A$87:$A$89)</f>
        <v>2.4308164285714285E-3</v>
      </c>
      <c r="E91">
        <f>INTERCEPT(E87:E89,$A$87:$A$89)</f>
        <v>0.32509194071428577</v>
      </c>
      <c r="H91" t="s">
        <v>11</v>
      </c>
      <c r="I91">
        <f>INTERCEPT(I87:I89,$A$87:$A$89)</f>
        <v>4.5764935238095238E-2</v>
      </c>
      <c r="J91">
        <f>INTERCEPT(J87:J89,$A$87:$A$89)</f>
        <v>4.782806428571428E-3</v>
      </c>
      <c r="K91">
        <f>INTERCEPT(K87:K89,$A$87:$A$89)</f>
        <v>1.3542223095238094E-2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B906-60E9-4867-8466-966D23D05CE8}">
  <dimension ref="A1:F17"/>
  <sheetViews>
    <sheetView workbookViewId="0">
      <selection activeCell="H29" sqref="H29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0.01</v>
      </c>
      <c r="B2">
        <v>35</v>
      </c>
      <c r="C2">
        <v>954.4</v>
      </c>
      <c r="D2">
        <v>767.4</v>
      </c>
      <c r="E2">
        <v>0.70532271999999996</v>
      </c>
      <c r="F2">
        <v>4.1978469999999997E-2</v>
      </c>
    </row>
    <row r="3" spans="1:6" x14ac:dyDescent="0.3">
      <c r="A3">
        <v>0.01</v>
      </c>
      <c r="B3">
        <v>40</v>
      </c>
      <c r="C3">
        <v>1140.3</v>
      </c>
      <c r="D3">
        <v>792.7</v>
      </c>
      <c r="E3">
        <v>0.50279980000000002</v>
      </c>
      <c r="F3">
        <v>3.2738700000000003E-2</v>
      </c>
    </row>
    <row r="4" spans="1:6" x14ac:dyDescent="0.3">
      <c r="A4">
        <v>0.01</v>
      </c>
      <c r="B4">
        <v>45</v>
      </c>
      <c r="C4">
        <v>1324.3</v>
      </c>
      <c r="D4">
        <v>820.8</v>
      </c>
      <c r="E4">
        <v>0.43933242</v>
      </c>
      <c r="F4">
        <v>2.8612149999999999E-2</v>
      </c>
    </row>
    <row r="5" spans="1:6" x14ac:dyDescent="0.3">
      <c r="A5">
        <v>0.01</v>
      </c>
      <c r="B5">
        <v>50</v>
      </c>
      <c r="C5">
        <v>1480.1</v>
      </c>
      <c r="D5">
        <v>876</v>
      </c>
      <c r="E5">
        <v>0.43206550999999999</v>
      </c>
      <c r="F5">
        <v>2.1869179999999998E-2</v>
      </c>
    </row>
    <row r="6" spans="1:6" x14ac:dyDescent="0.3">
      <c r="A6">
        <v>0.01</v>
      </c>
      <c r="B6">
        <v>55</v>
      </c>
      <c r="C6">
        <v>1627.5</v>
      </c>
      <c r="D6">
        <v>908.8</v>
      </c>
      <c r="E6">
        <v>0.43714094999999997</v>
      </c>
      <c r="F6">
        <v>2.1590560000000002E-2</v>
      </c>
    </row>
    <row r="7" spans="1:6" x14ac:dyDescent="0.3">
      <c r="A7">
        <v>0.01</v>
      </c>
      <c r="B7">
        <v>60</v>
      </c>
      <c r="C7">
        <v>1827.8</v>
      </c>
      <c r="D7">
        <v>982.6</v>
      </c>
      <c r="E7">
        <v>0.42645124000000001</v>
      </c>
      <c r="F7">
        <v>1.806089E-2</v>
      </c>
    </row>
    <row r="8" spans="1:6" x14ac:dyDescent="0.3">
      <c r="A8">
        <v>0.01</v>
      </c>
      <c r="B8">
        <v>65</v>
      </c>
      <c r="C8">
        <v>1947.8</v>
      </c>
      <c r="D8">
        <v>998.4</v>
      </c>
      <c r="E8" s="1">
        <v>0.45082712000000003</v>
      </c>
      <c r="F8" s="1">
        <v>1.9999240000000001E-2</v>
      </c>
    </row>
    <row r="9" spans="1:6" x14ac:dyDescent="0.3">
      <c r="A9">
        <v>0.01</v>
      </c>
      <c r="B9">
        <v>70</v>
      </c>
      <c r="C9">
        <v>2025.6</v>
      </c>
      <c r="D9">
        <v>1003.2</v>
      </c>
      <c r="E9" s="1">
        <v>0.49105293</v>
      </c>
      <c r="F9" s="1">
        <v>2.2837059999999999E-2</v>
      </c>
    </row>
    <row r="10" spans="1:6" x14ac:dyDescent="0.3">
      <c r="A10" s="1">
        <v>0.02</v>
      </c>
      <c r="B10">
        <v>30</v>
      </c>
      <c r="C10">
        <v>1018.5</v>
      </c>
      <c r="D10">
        <v>769.6</v>
      </c>
      <c r="E10" s="1">
        <v>1.0030676300000001</v>
      </c>
      <c r="F10" s="1">
        <v>7.5498270000000006E-2</v>
      </c>
    </row>
    <row r="11" spans="1:6" x14ac:dyDescent="0.3">
      <c r="A11" s="1">
        <v>0.02</v>
      </c>
      <c r="B11">
        <v>35</v>
      </c>
      <c r="C11">
        <v>1235.8</v>
      </c>
      <c r="D11">
        <v>821.1</v>
      </c>
      <c r="E11" s="1">
        <v>0.79065830999999998</v>
      </c>
      <c r="F11" s="1">
        <v>4.4544790000000001E-2</v>
      </c>
    </row>
    <row r="12" spans="1:6" x14ac:dyDescent="0.3">
      <c r="A12" s="1">
        <v>0.02</v>
      </c>
      <c r="B12">
        <v>40</v>
      </c>
      <c r="C12">
        <v>1453.4</v>
      </c>
      <c r="D12">
        <v>917.3</v>
      </c>
      <c r="E12" s="1">
        <v>0.73298279</v>
      </c>
      <c r="F12" s="1">
        <v>2.7778170000000001E-2</v>
      </c>
    </row>
    <row r="13" spans="1:6" x14ac:dyDescent="0.3">
      <c r="A13" s="1">
        <v>0.02</v>
      </c>
      <c r="B13">
        <v>45</v>
      </c>
      <c r="C13">
        <v>1748.5</v>
      </c>
      <c r="D13">
        <v>979.1</v>
      </c>
      <c r="E13" s="1">
        <v>0.65754561</v>
      </c>
      <c r="F13" s="1">
        <v>2.6565600000000002E-2</v>
      </c>
    </row>
    <row r="14" spans="1:6" x14ac:dyDescent="0.3">
      <c r="A14" s="1">
        <v>0.02</v>
      </c>
      <c r="B14">
        <v>50</v>
      </c>
      <c r="C14">
        <v>1988.1</v>
      </c>
      <c r="D14">
        <v>1014</v>
      </c>
      <c r="E14" s="1">
        <v>0.65517417</v>
      </c>
      <c r="F14" s="1">
        <v>2.8921840000000001E-2</v>
      </c>
    </row>
    <row r="15" spans="1:6" x14ac:dyDescent="0.3">
      <c r="A15" s="1">
        <v>0.06</v>
      </c>
      <c r="B15">
        <v>25</v>
      </c>
      <c r="C15">
        <v>1140.4000000000001</v>
      </c>
      <c r="D15">
        <v>800.4</v>
      </c>
      <c r="E15" s="1">
        <v>1.5122611399999999</v>
      </c>
      <c r="F15" s="1">
        <v>0.10179361000000001</v>
      </c>
    </row>
    <row r="16" spans="1:6" x14ac:dyDescent="0.3">
      <c r="A16" s="1">
        <v>0.06</v>
      </c>
      <c r="B16">
        <v>30</v>
      </c>
      <c r="C16">
        <v>1487.3</v>
      </c>
      <c r="D16">
        <v>899.3</v>
      </c>
      <c r="E16" s="1">
        <v>1.2356109900000001</v>
      </c>
      <c r="F16" s="1">
        <v>6.055779E-2</v>
      </c>
    </row>
    <row r="17" spans="1:6" x14ac:dyDescent="0.3">
      <c r="A17" s="1">
        <v>0.06</v>
      </c>
      <c r="B17">
        <v>35</v>
      </c>
      <c r="C17">
        <v>1816.2</v>
      </c>
      <c r="D17">
        <v>990.1</v>
      </c>
      <c r="E17" s="1">
        <v>1.18414255</v>
      </c>
      <c r="F17" s="1">
        <v>5.345573E-2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9B01-1174-4447-A637-16FB1E66919D}">
  <dimension ref="A1:H17"/>
  <sheetViews>
    <sheetView tabSelected="1" workbookViewId="0">
      <selection activeCell="S30" sqref="S30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</row>
    <row r="2" spans="1:8" x14ac:dyDescent="0.3">
      <c r="A2">
        <v>0.01</v>
      </c>
      <c r="B2">
        <v>35</v>
      </c>
      <c r="C2">
        <v>954.4</v>
      </c>
      <c r="D2">
        <v>767.4</v>
      </c>
      <c r="E2">
        <v>0.70532271999999996</v>
      </c>
      <c r="F2">
        <v>4.1978469999999997E-2</v>
      </c>
      <c r="G2">
        <v>955</v>
      </c>
      <c r="H2">
        <v>768.5</v>
      </c>
    </row>
    <row r="3" spans="1:8" x14ac:dyDescent="0.3">
      <c r="A3">
        <v>0.01</v>
      </c>
      <c r="B3">
        <v>40</v>
      </c>
      <c r="C3">
        <v>1140.3</v>
      </c>
      <c r="D3">
        <v>792.7</v>
      </c>
      <c r="E3">
        <v>0.50279980000000002</v>
      </c>
      <c r="F3">
        <v>3.2738700000000003E-2</v>
      </c>
      <c r="G3">
        <v>1132.9000000000001</v>
      </c>
      <c r="H3">
        <v>793.1</v>
      </c>
    </row>
    <row r="4" spans="1:8" x14ac:dyDescent="0.3">
      <c r="A4">
        <v>0.01</v>
      </c>
      <c r="B4">
        <v>45</v>
      </c>
      <c r="C4">
        <v>1324.3</v>
      </c>
      <c r="D4">
        <v>820.8</v>
      </c>
      <c r="E4">
        <v>0.43933242</v>
      </c>
      <c r="F4">
        <v>2.8612149999999999E-2</v>
      </c>
      <c r="G4">
        <v>1320.3</v>
      </c>
      <c r="H4">
        <v>822.4</v>
      </c>
    </row>
    <row r="5" spans="1:8" x14ac:dyDescent="0.3">
      <c r="A5">
        <v>0.01</v>
      </c>
      <c r="B5">
        <v>50</v>
      </c>
      <c r="C5">
        <v>1480.1</v>
      </c>
      <c r="D5">
        <v>876</v>
      </c>
      <c r="E5">
        <v>0.43206550999999999</v>
      </c>
      <c r="F5">
        <v>2.1869179999999998E-2</v>
      </c>
      <c r="G5">
        <v>1479.6</v>
      </c>
      <c r="H5">
        <v>879.1</v>
      </c>
    </row>
    <row r="6" spans="1:8" x14ac:dyDescent="0.3">
      <c r="A6">
        <v>0.01</v>
      </c>
      <c r="B6">
        <v>55</v>
      </c>
      <c r="C6">
        <v>1627.5</v>
      </c>
      <c r="D6">
        <v>908.8</v>
      </c>
      <c r="E6">
        <v>0.43714094999999997</v>
      </c>
      <c r="F6">
        <v>2.1590560000000002E-2</v>
      </c>
      <c r="G6">
        <v>1628.4</v>
      </c>
      <c r="H6">
        <v>912.8</v>
      </c>
    </row>
    <row r="7" spans="1:8" x14ac:dyDescent="0.3">
      <c r="A7">
        <v>0.01</v>
      </c>
      <c r="B7">
        <v>60</v>
      </c>
      <c r="C7">
        <v>1827.8</v>
      </c>
      <c r="D7">
        <v>982.6</v>
      </c>
      <c r="E7">
        <v>0.42645124000000001</v>
      </c>
      <c r="F7">
        <v>1.806089E-2</v>
      </c>
      <c r="G7">
        <v>1822.9</v>
      </c>
      <c r="H7">
        <v>986.5</v>
      </c>
    </row>
    <row r="8" spans="1:8" x14ac:dyDescent="0.3">
      <c r="A8">
        <v>0.01</v>
      </c>
      <c r="B8">
        <v>65</v>
      </c>
      <c r="C8">
        <v>1947.8</v>
      </c>
      <c r="D8">
        <v>998.4</v>
      </c>
      <c r="E8" s="1">
        <v>0.45082712000000003</v>
      </c>
      <c r="F8" s="1">
        <v>1.9999240000000001E-2</v>
      </c>
      <c r="G8">
        <v>1949.8</v>
      </c>
      <c r="H8">
        <v>1004.6</v>
      </c>
    </row>
    <row r="9" spans="1:8" x14ac:dyDescent="0.3">
      <c r="A9">
        <v>0.01</v>
      </c>
      <c r="B9">
        <v>70</v>
      </c>
      <c r="C9">
        <v>2025.6</v>
      </c>
      <c r="D9">
        <v>1003.2</v>
      </c>
      <c r="E9" s="1">
        <v>0.49105293</v>
      </c>
      <c r="F9" s="1">
        <v>2.2837059999999999E-2</v>
      </c>
      <c r="G9">
        <v>2023.9</v>
      </c>
      <c r="H9">
        <v>1009</v>
      </c>
    </row>
    <row r="10" spans="1:8" x14ac:dyDescent="0.3">
      <c r="A10" s="1">
        <v>0.02</v>
      </c>
      <c r="B10">
        <v>30</v>
      </c>
      <c r="C10">
        <v>1018.5</v>
      </c>
      <c r="D10">
        <v>769.6</v>
      </c>
      <c r="E10" s="1">
        <v>1.0030676300000001</v>
      </c>
      <c r="F10" s="1">
        <v>7.5498270000000006E-2</v>
      </c>
      <c r="G10">
        <v>1017.6</v>
      </c>
      <c r="H10">
        <v>770.8</v>
      </c>
    </row>
    <row r="11" spans="1:8" x14ac:dyDescent="0.3">
      <c r="A11" s="1">
        <v>0.02</v>
      </c>
      <c r="B11">
        <v>35</v>
      </c>
      <c r="C11">
        <v>1235.8</v>
      </c>
      <c r="D11">
        <v>821.1</v>
      </c>
      <c r="E11" s="1">
        <v>0.79065830999999998</v>
      </c>
      <c r="F11" s="1">
        <v>4.4544790000000001E-2</v>
      </c>
      <c r="G11">
        <v>1233.2</v>
      </c>
      <c r="H11">
        <v>823.1</v>
      </c>
    </row>
    <row r="12" spans="1:8" x14ac:dyDescent="0.3">
      <c r="A12" s="1">
        <v>0.02</v>
      </c>
      <c r="B12">
        <v>40</v>
      </c>
      <c r="C12">
        <v>1453.4</v>
      </c>
      <c r="D12">
        <v>917.3</v>
      </c>
      <c r="E12" s="1">
        <v>0.73298279</v>
      </c>
      <c r="F12" s="1">
        <v>2.7778170000000001E-2</v>
      </c>
      <c r="G12">
        <v>1443</v>
      </c>
      <c r="H12">
        <v>918.6</v>
      </c>
    </row>
    <row r="13" spans="1:8" x14ac:dyDescent="0.3">
      <c r="A13" s="1">
        <v>0.02</v>
      </c>
      <c r="B13">
        <v>45</v>
      </c>
      <c r="C13">
        <v>1748.5</v>
      </c>
      <c r="D13">
        <v>979.1</v>
      </c>
      <c r="E13" s="1">
        <v>0.65754561</v>
      </c>
      <c r="F13" s="1">
        <v>2.6565600000000002E-2</v>
      </c>
      <c r="G13">
        <v>1740.3</v>
      </c>
      <c r="H13">
        <v>982.5</v>
      </c>
    </row>
    <row r="14" spans="1:8" x14ac:dyDescent="0.3">
      <c r="A14" s="1">
        <v>0.02</v>
      </c>
      <c r="B14">
        <v>50</v>
      </c>
      <c r="C14">
        <v>1988.1</v>
      </c>
      <c r="D14">
        <v>1014</v>
      </c>
      <c r="E14" s="1">
        <v>0.65517417</v>
      </c>
      <c r="F14" s="1">
        <v>2.8921840000000001E-2</v>
      </c>
      <c r="G14">
        <v>1985.1</v>
      </c>
      <c r="H14">
        <v>1020.1</v>
      </c>
    </row>
    <row r="15" spans="1:8" x14ac:dyDescent="0.3">
      <c r="A15" s="1">
        <v>0.06</v>
      </c>
      <c r="B15">
        <v>25</v>
      </c>
      <c r="C15">
        <v>1140.4000000000001</v>
      </c>
      <c r="D15">
        <v>800.4</v>
      </c>
      <c r="E15" s="1">
        <v>1.5122611399999999</v>
      </c>
      <c r="F15" s="1">
        <v>0.10179361000000001</v>
      </c>
      <c r="G15">
        <v>1136.5999999999999</v>
      </c>
      <c r="H15">
        <v>802</v>
      </c>
    </row>
    <row r="16" spans="1:8" x14ac:dyDescent="0.3">
      <c r="A16" s="1">
        <v>0.06</v>
      </c>
      <c r="B16">
        <v>30</v>
      </c>
      <c r="C16">
        <v>1487.3</v>
      </c>
      <c r="D16">
        <v>899.3</v>
      </c>
      <c r="E16" s="1">
        <v>1.2356109900000001</v>
      </c>
      <c r="F16" s="1">
        <v>6.055779E-2</v>
      </c>
      <c r="G16">
        <v>1483.1</v>
      </c>
      <c r="H16">
        <v>903</v>
      </c>
    </row>
    <row r="17" spans="1:8" x14ac:dyDescent="0.3">
      <c r="A17" s="1">
        <v>0.06</v>
      </c>
      <c r="B17">
        <v>35</v>
      </c>
      <c r="C17">
        <v>1816.2</v>
      </c>
      <c r="D17">
        <v>990.1</v>
      </c>
      <c r="E17" s="1">
        <v>1.18414255</v>
      </c>
      <c r="F17" s="1">
        <v>5.345573E-2</v>
      </c>
      <c r="G17">
        <v>1809.6</v>
      </c>
      <c r="H17">
        <v>995.6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USER</cp:lastModifiedBy>
  <dcterms:created xsi:type="dcterms:W3CDTF">2015-06-05T18:19:34Z</dcterms:created>
  <dcterms:modified xsi:type="dcterms:W3CDTF">2024-06-25T04:35:22Z</dcterms:modified>
</cp:coreProperties>
</file>