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repos_python\Project\BMED\Raw Data\BMED_v4\"/>
    </mc:Choice>
  </mc:AlternateContent>
  <xr:revisionPtr revIDLastSave="0" documentId="13_ncr:1_{B074E1F7-80D6-4AE9-91D0-9585686D7E2A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68" i="1" l="1"/>
  <c r="AA67" i="1"/>
  <c r="AA66" i="1"/>
  <c r="AA65" i="1"/>
  <c r="X17" i="3" l="1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16" i="3"/>
  <c r="Y47" i="3" l="1"/>
  <c r="Y48" i="3"/>
  <c r="Y49" i="3"/>
  <c r="Y50" i="3"/>
  <c r="Y51" i="3"/>
  <c r="Y52" i="3"/>
  <c r="Y53" i="3"/>
  <c r="Y54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V17" i="11" l="1"/>
  <c r="W17" i="11"/>
  <c r="AN44" i="11" s="1"/>
  <c r="X17" i="11"/>
  <c r="AF32" i="11" s="1"/>
  <c r="V18" i="11"/>
  <c r="AD33" i="11" s="1"/>
  <c r="W18" i="11"/>
  <c r="AE33" i="11" s="1"/>
  <c r="X18" i="11"/>
  <c r="AF33" i="11" s="1"/>
  <c r="V19" i="11"/>
  <c r="AD34" i="11" s="1"/>
  <c r="W19" i="11"/>
  <c r="AN46" i="11" s="1"/>
  <c r="X19" i="11"/>
  <c r="AF34" i="11" s="1"/>
  <c r="V16" i="11"/>
  <c r="W16" i="11"/>
  <c r="AN43" i="11" s="1"/>
  <c r="X16" i="11"/>
  <c r="X15" i="11"/>
  <c r="W15" i="11"/>
  <c r="V15" i="11"/>
  <c r="P18" i="11"/>
  <c r="P17" i="11"/>
  <c r="Q17" i="11"/>
  <c r="AL44" i="11" s="1"/>
  <c r="R17" i="11"/>
  <c r="AO44" i="11" s="1"/>
  <c r="Q18" i="11"/>
  <c r="AL45" i="11" s="1"/>
  <c r="R18" i="11"/>
  <c r="AO45" i="11" s="1"/>
  <c r="P19" i="11"/>
  <c r="Q19" i="11"/>
  <c r="R19" i="11"/>
  <c r="AO46" i="11" s="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C37" i="11" s="1"/>
  <c r="AL12" i="11"/>
  <c r="AH35" i="11" s="1"/>
  <c r="AK12" i="11"/>
  <c r="AA35" i="11" s="1"/>
  <c r="AN42" i="11" l="1"/>
  <c r="AB31" i="11"/>
  <c r="AE34" i="11"/>
  <c r="AA33" i="11"/>
  <c r="AO47" i="11"/>
  <c r="AO48" i="11"/>
  <c r="AL50" i="11"/>
  <c r="AN47" i="11"/>
  <c r="AN49" i="11"/>
  <c r="AL49" i="11"/>
  <c r="AC31" i="11"/>
  <c r="AB34" i="11"/>
  <c r="AL48" i="11"/>
  <c r="AO49" i="11"/>
  <c r="AH37" i="11"/>
  <c r="AL47" i="11"/>
  <c r="AC34" i="11"/>
  <c r="AF37" i="11"/>
  <c r="AF49" i="11" s="1"/>
  <c r="AI37" i="11"/>
  <c r="AL46" i="11"/>
  <c r="AM30" i="11"/>
  <c r="AP30" i="11" s="1"/>
  <c r="AE37" i="11"/>
  <c r="AN50" i="11"/>
  <c r="AD37" i="11"/>
  <c r="AN45" i="11"/>
  <c r="AB33" i="11"/>
  <c r="AB45" i="11" s="1"/>
  <c r="AA34" i="11"/>
  <c r="AA46" i="11" s="1"/>
  <c r="AC33" i="11"/>
  <c r="AC45" i="11" s="1"/>
  <c r="AG37" i="11"/>
  <c r="AB30" i="11"/>
  <c r="AN48" i="11"/>
  <c r="AO42" i="11"/>
  <c r="AO50" i="11"/>
  <c r="AA30" i="11"/>
  <c r="AA42" i="11" s="1"/>
  <c r="AA32" i="11"/>
  <c r="AD30" i="11"/>
  <c r="AD42" i="11" s="1"/>
  <c r="AC30" i="11"/>
  <c r="AE30" i="11"/>
  <c r="AA31" i="11"/>
  <c r="AF30" i="11"/>
  <c r="AC43" i="11"/>
  <c r="AC46" i="11"/>
  <c r="AA45" i="11"/>
  <c r="AC42" i="11"/>
  <c r="AA43" i="11"/>
  <c r="AB43" i="11"/>
  <c r="AB46" i="11"/>
  <c r="AA47" i="11"/>
  <c r="AC49" i="11"/>
  <c r="AF42" i="11"/>
  <c r="AD49" i="11"/>
  <c r="AE42" i="11"/>
  <c r="AE49" i="11"/>
  <c r="AB42" i="11"/>
  <c r="AC38" i="11"/>
  <c r="AC50" i="11" s="1"/>
  <c r="AA38" i="11"/>
  <c r="AA50" i="11" s="1"/>
  <c r="AC35" i="11"/>
  <c r="AC47" i="11" s="1"/>
  <c r="AH38" i="11"/>
  <c r="AA44" i="11"/>
  <c r="AD35" i="11"/>
  <c r="AD47" i="11" s="1"/>
  <c r="AI38" i="11"/>
  <c r="AB32" i="11"/>
  <c r="AB44" i="11" s="1"/>
  <c r="AE35" i="11"/>
  <c r="AE47" i="11" s="1"/>
  <c r="AB35" i="11"/>
  <c r="AB47" i="11" s="1"/>
  <c r="AD32" i="11"/>
  <c r="AD44" i="11" s="1"/>
  <c r="AG35" i="11"/>
  <c r="AE31" i="11"/>
  <c r="AE43" i="11" s="1"/>
  <c r="AI35" i="11"/>
  <c r="AB36" i="11"/>
  <c r="AB48" i="11" s="1"/>
  <c r="AB38" i="11"/>
  <c r="AB50" i="11" s="1"/>
  <c r="AE38" i="11"/>
  <c r="AE50" i="11" s="1"/>
  <c r="AM29" i="11"/>
  <c r="AC36" i="11"/>
  <c r="AC48" i="11" s="1"/>
  <c r="AF31" i="11"/>
  <c r="AF43" i="11" s="1"/>
  <c r="AF35" i="11"/>
  <c r="AF47" i="11" s="1"/>
  <c r="AF36" i="11"/>
  <c r="AF48" i="11" s="1"/>
  <c r="AG36" i="11"/>
  <c r="AG38" i="11"/>
  <c r="AC32" i="11"/>
  <c r="AH36" i="11"/>
  <c r="AE36" i="11"/>
  <c r="AI36" i="11"/>
  <c r="AF38" i="11"/>
  <c r="AF50" i="11" s="1"/>
  <c r="AA37" i="11"/>
  <c r="AA49" i="11" s="1"/>
  <c r="AD38" i="11"/>
  <c r="AD50" i="11" s="1"/>
  <c r="AE32" i="11"/>
  <c r="AE44" i="11" s="1"/>
  <c r="AA36" i="11"/>
  <c r="AA48" i="11" s="1"/>
  <c r="AD36" i="11"/>
  <c r="AD48" i="11" s="1"/>
  <c r="AB37" i="11"/>
  <c r="AB49" i="11" s="1"/>
  <c r="AD31" i="11"/>
  <c r="AD43" i="11" s="1"/>
  <c r="AD46" i="11" l="1"/>
  <c r="AF45" i="11"/>
  <c r="AF44" i="11"/>
  <c r="AF46" i="11"/>
  <c r="AE45" i="11"/>
  <c r="AO30" i="11"/>
  <c r="AE48" i="11"/>
  <c r="AE46" i="11"/>
  <c r="AC44" i="11"/>
  <c r="AD45" i="11"/>
  <c r="AP29" i="11"/>
  <c r="AO29" i="11"/>
  <c r="X15" i="10"/>
  <c r="X17" i="10"/>
  <c r="X18" i="10"/>
  <c r="X19" i="10"/>
  <c r="X16" i="10"/>
  <c r="W17" i="10"/>
  <c r="W18" i="10"/>
  <c r="W19" i="10"/>
  <c r="W16" i="10"/>
  <c r="W15" i="10"/>
  <c r="V15" i="10"/>
  <c r="V16" i="10"/>
  <c r="V17" i="10"/>
  <c r="V18" i="10"/>
  <c r="V19" i="10"/>
  <c r="P16" i="10" l="1"/>
  <c r="P15" i="10"/>
  <c r="AD31" i="10" l="1"/>
  <c r="AD32" i="10"/>
  <c r="AD33" i="10"/>
  <c r="AD34" i="10"/>
  <c r="AD35" i="10"/>
  <c r="AD36" i="10"/>
  <c r="AD37" i="10"/>
  <c r="AD38" i="10"/>
  <c r="AD30" i="10"/>
  <c r="AD50" i="10" s="1"/>
  <c r="AA30" i="10"/>
  <c r="R17" i="10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C38" i="10" s="1"/>
  <c r="AL12" i="10"/>
  <c r="AB37" i="10" s="1"/>
  <c r="AK12" i="10"/>
  <c r="AA37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37" i="10" l="1"/>
  <c r="AE36" i="10"/>
  <c r="AE33" i="10"/>
  <c r="AH36" i="10"/>
  <c r="AA36" i="10"/>
  <c r="AF37" i="10"/>
  <c r="AF33" i="10"/>
  <c r="AE32" i="10"/>
  <c r="AF32" i="10"/>
  <c r="AG36" i="10"/>
  <c r="AE31" i="10"/>
  <c r="AF36" i="10"/>
  <c r="AF31" i="10"/>
  <c r="AE30" i="10"/>
  <c r="AE34" i="10"/>
  <c r="AE46" i="10" s="1"/>
  <c r="AM29" i="10"/>
  <c r="AE35" i="10"/>
  <c r="AF35" i="10"/>
  <c r="AF34" i="10"/>
  <c r="AF46" i="10" s="1"/>
  <c r="AM30" i="10"/>
  <c r="AP30" i="10" s="1"/>
  <c r="AE38" i="10"/>
  <c r="AB36" i="10"/>
  <c r="AF38" i="10"/>
  <c r="AF50" i="10" s="1"/>
  <c r="AF30" i="10"/>
  <c r="AF42" i="10" s="1"/>
  <c r="AD48" i="10"/>
  <c r="AF47" i="10"/>
  <c r="AD47" i="10"/>
  <c r="AE47" i="10"/>
  <c r="AE48" i="10"/>
  <c r="AE42" i="10"/>
  <c r="AD43" i="10"/>
  <c r="AE50" i="10"/>
  <c r="AD45" i="10"/>
  <c r="AD42" i="10"/>
  <c r="AD46" i="10"/>
  <c r="AA42" i="10"/>
  <c r="AD49" i="10"/>
  <c r="AD44" i="10"/>
  <c r="AE45" i="10"/>
  <c r="AF44" i="10"/>
  <c r="AE49" i="10"/>
  <c r="AE44" i="10"/>
  <c r="AF49" i="10"/>
  <c r="AF43" i="10"/>
  <c r="AF48" i="10"/>
  <c r="AF45" i="10"/>
  <c r="AE43" i="10"/>
  <c r="AA35" i="10"/>
  <c r="AA32" i="10"/>
  <c r="AA44" i="10" s="1"/>
  <c r="AB35" i="10"/>
  <c r="AC32" i="10"/>
  <c r="AB31" i="10"/>
  <c r="AC36" i="10"/>
  <c r="AC48" i="10" s="1"/>
  <c r="AI36" i="10"/>
  <c r="AC30" i="10"/>
  <c r="AC37" i="10"/>
  <c r="AC35" i="10"/>
  <c r="AC47" i="10" s="1"/>
  <c r="AC31" i="10"/>
  <c r="AB32" i="10"/>
  <c r="AA31" i="10"/>
  <c r="AA43" i="10" s="1"/>
  <c r="AG35" i="10"/>
  <c r="AB30" i="10"/>
  <c r="AB42" i="10" s="1"/>
  <c r="AH35" i="10"/>
  <c r="AB49" i="10"/>
  <c r="AG37" i="10"/>
  <c r="AG38" i="10"/>
  <c r="AI38" i="10"/>
  <c r="AA38" i="10"/>
  <c r="AI37" i="10"/>
  <c r="AC34" i="10"/>
  <c r="AA33" i="10"/>
  <c r="AA34" i="10"/>
  <c r="AH38" i="10"/>
  <c r="AI35" i="10"/>
  <c r="AC33" i="10"/>
  <c r="AB34" i="10"/>
  <c r="AB33" i="10"/>
  <c r="AH37" i="10"/>
  <c r="AB38" i="10"/>
  <c r="AO30" i="10" l="1"/>
  <c r="AC50" i="10"/>
  <c r="AA47" i="10"/>
  <c r="AB47" i="10"/>
  <c r="AA49" i="10"/>
  <c r="AC42" i="10"/>
  <c r="AA50" i="10"/>
  <c r="AC46" i="10"/>
  <c r="AB44" i="10"/>
  <c r="AC43" i="10"/>
  <c r="AA46" i="10"/>
  <c r="AA45" i="10"/>
  <c r="AB48" i="10"/>
  <c r="AC49" i="10"/>
  <c r="AB46" i="10"/>
  <c r="AB43" i="10"/>
  <c r="AB50" i="10"/>
  <c r="AC45" i="10"/>
  <c r="AC44" i="10"/>
  <c r="AB45" i="10"/>
  <c r="AA48" i="10"/>
  <c r="AO29" i="10"/>
  <c r="AP29" i="10"/>
  <c r="Y17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AD23" i="3" l="1"/>
  <c r="AE23" i="3" s="1"/>
  <c r="AD24" i="3"/>
  <c r="AE24" i="3" s="1"/>
  <c r="AD16" i="3"/>
  <c r="AE16" i="3" s="1"/>
  <c r="AD17" i="3"/>
  <c r="AE17" i="3" s="1"/>
  <c r="AD18" i="3"/>
  <c r="AE18" i="3" s="1"/>
  <c r="AD19" i="3"/>
  <c r="AE19" i="3" s="1"/>
  <c r="AD20" i="3"/>
  <c r="AE20" i="3" s="1"/>
  <c r="AD21" i="3"/>
  <c r="AE21" i="3" s="1"/>
  <c r="AD22" i="3"/>
  <c r="AE22" i="3" s="1"/>
  <c r="Y27" i="3"/>
  <c r="Y28" i="3"/>
  <c r="Y32" i="3"/>
  <c r="Y33" i="3"/>
  <c r="Y34" i="3"/>
  <c r="Y35" i="3"/>
  <c r="Y37" i="3"/>
  <c r="Y38" i="3"/>
  <c r="Y39" i="3"/>
  <c r="Y41" i="3"/>
  <c r="Y42" i="3"/>
  <c r="Y43" i="3"/>
  <c r="Y44" i="3"/>
  <c r="Y45" i="3"/>
  <c r="Y46" i="3"/>
  <c r="Y16" i="3"/>
  <c r="Y18" i="3"/>
  <c r="Y19" i="3"/>
  <c r="Y20" i="3"/>
  <c r="Y21" i="3"/>
  <c r="Y22" i="3"/>
  <c r="Y23" i="3"/>
  <c r="Y24" i="3"/>
  <c r="Y25" i="3"/>
  <c r="Y26" i="3"/>
  <c r="Y29" i="3"/>
  <c r="Y30" i="3"/>
  <c r="Y31" i="3"/>
  <c r="Y36" i="3"/>
  <c r="Y40" i="3"/>
  <c r="Z16" i="3" l="1"/>
  <c r="AF16" i="3"/>
  <c r="AA16" i="3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D16" i="1" l="1"/>
  <c r="AD17" i="1"/>
  <c r="AD18" i="1"/>
  <c r="AD19" i="1"/>
  <c r="AD20" i="1"/>
  <c r="R18" i="1"/>
  <c r="Q20" i="1"/>
  <c r="R20" i="1"/>
  <c r="P20" i="1"/>
  <c r="R17" i="1"/>
  <c r="Q16" i="1"/>
  <c r="P18" i="1"/>
  <c r="R19" i="1"/>
  <c r="R16" i="1"/>
  <c r="Q17" i="1"/>
  <c r="Q19" i="1"/>
  <c r="P19" i="1"/>
  <c r="P17" i="1"/>
  <c r="Q18" i="1"/>
  <c r="P16" i="1"/>
  <c r="AC18" i="1"/>
  <c r="AC19" i="1"/>
  <c r="AC16" i="1"/>
  <c r="AC20" i="1"/>
  <c r="AC17" i="1"/>
  <c r="AL32" i="1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H45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J18" i="10"/>
  <c r="AI33" i="10" s="1"/>
  <c r="AJ15" i="10"/>
  <c r="AI30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B37" i="9" s="1"/>
  <c r="AE12" i="9"/>
  <c r="AD38" i="9" s="1"/>
  <c r="AD15" i="1"/>
  <c r="AC15" i="1"/>
  <c r="AB17" i="1"/>
  <c r="AB18" i="1"/>
  <c r="AB19" i="1"/>
  <c r="AB20" i="1"/>
  <c r="AB16" i="1"/>
  <c r="AB15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B37" i="8" s="1"/>
  <c r="AE12" i="8"/>
  <c r="AA37" i="8" s="1"/>
  <c r="AI33" i="11" l="1"/>
  <c r="AI45" i="11" s="1"/>
  <c r="AM45" i="11"/>
  <c r="AH34" i="11"/>
  <c r="AH46" i="11" s="1"/>
  <c r="AP46" i="11"/>
  <c r="AH32" i="11"/>
  <c r="AH44" i="11" s="1"/>
  <c r="AP44" i="11"/>
  <c r="AH31" i="11"/>
  <c r="AH43" i="11" s="1"/>
  <c r="AP43" i="11"/>
  <c r="AI32" i="11"/>
  <c r="AI44" i="11" s="1"/>
  <c r="AM44" i="11"/>
  <c r="AG33" i="11"/>
  <c r="AG45" i="11" s="1"/>
  <c r="AH33" i="11"/>
  <c r="AH45" i="11" s="1"/>
  <c r="AP45" i="11"/>
  <c r="AH30" i="11"/>
  <c r="AP42" i="11"/>
  <c r="AP48" i="11"/>
  <c r="AP49" i="11"/>
  <c r="AP50" i="11"/>
  <c r="AP47" i="11"/>
  <c r="AI34" i="11"/>
  <c r="AI46" i="11" s="1"/>
  <c r="AM46" i="11"/>
  <c r="AI30" i="11"/>
  <c r="AI42" i="11" s="1"/>
  <c r="AM42" i="11"/>
  <c r="AM49" i="11"/>
  <c r="AM50" i="11"/>
  <c r="AM47" i="11"/>
  <c r="AM48" i="11"/>
  <c r="AI42" i="10"/>
  <c r="AI31" i="11"/>
  <c r="AI43" i="11" s="1"/>
  <c r="AM43" i="11"/>
  <c r="AI45" i="10"/>
  <c r="AI43" i="10"/>
  <c r="AH46" i="10"/>
  <c r="AG42" i="10"/>
  <c r="AH49" i="10"/>
  <c r="AG47" i="10"/>
  <c r="AH47" i="10"/>
  <c r="AI48" i="10"/>
  <c r="AI47" i="10"/>
  <c r="AH50" i="10"/>
  <c r="AI49" i="10"/>
  <c r="AG50" i="10"/>
  <c r="AI50" i="10"/>
  <c r="AG49" i="10"/>
  <c r="AG48" i="10"/>
  <c r="AH48" i="10"/>
  <c r="AG42" i="11"/>
  <c r="AH47" i="11"/>
  <c r="AI49" i="11"/>
  <c r="AG49" i="11"/>
  <c r="AH49" i="11"/>
  <c r="AI47" i="11"/>
  <c r="AG47" i="11"/>
  <c r="AG50" i="11"/>
  <c r="AG48" i="11"/>
  <c r="AI50" i="11"/>
  <c r="AH50" i="11"/>
  <c r="AH48" i="11"/>
  <c r="AI48" i="11"/>
  <c r="AH42" i="11"/>
  <c r="AG44" i="10"/>
  <c r="AG43" i="11"/>
  <c r="AG45" i="10"/>
  <c r="AG44" i="11"/>
  <c r="AG46" i="10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F46" i="9" s="1"/>
  <c r="AE37" i="9"/>
  <c r="AJ29" i="9"/>
  <c r="AM29" i="9" s="1"/>
  <c r="AA32" i="9"/>
  <c r="AD35" i="9"/>
  <c r="AD47" i="9" s="1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D50" i="9"/>
  <c r="AC34" i="9"/>
  <c r="AD37" i="9"/>
  <c r="AF37" i="9"/>
  <c r="AB38" i="9"/>
  <c r="AF38" i="9"/>
  <c r="AF50" i="9" s="1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C38" i="9"/>
  <c r="AB35" i="9"/>
  <c r="AC37" i="9"/>
  <c r="AC33" i="9"/>
  <c r="AE38" i="9"/>
  <c r="AE50" i="9" s="1"/>
  <c r="AE34" i="9"/>
  <c r="AE46" i="9" s="1"/>
  <c r="AD32" i="9"/>
  <c r="AD44" i="9" s="1"/>
  <c r="AF33" i="9"/>
  <c r="AF45" i="9" s="1"/>
  <c r="AA38" i="9"/>
  <c r="AA37" i="9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C37" i="8"/>
  <c r="AB33" i="8"/>
  <c r="AD38" i="8"/>
  <c r="AD34" i="8"/>
  <c r="AC38" i="8"/>
  <c r="AA34" i="8"/>
  <c r="AA33" i="8"/>
  <c r="AE38" i="8"/>
  <c r="AE33" i="8"/>
  <c r="AD37" i="8"/>
  <c r="AB35" i="8"/>
  <c r="AF35" i="8"/>
  <c r="AE37" i="8"/>
  <c r="AF37" i="8"/>
  <c r="AD33" i="8"/>
  <c r="AF38" i="8"/>
  <c r="AB34" i="8"/>
  <c r="AE32" i="8"/>
  <c r="AB38" i="8"/>
  <c r="AE34" i="8"/>
  <c r="AB32" i="8"/>
  <c r="AD32" i="8"/>
  <c r="AA38" i="8"/>
  <c r="AC33" i="8"/>
  <c r="AC46" i="9" l="1"/>
  <c r="AC47" i="9"/>
  <c r="AF49" i="9"/>
  <c r="AD49" i="9"/>
  <c r="AE49" i="9"/>
  <c r="AF43" i="9"/>
  <c r="AB46" i="9"/>
  <c r="AA44" i="9"/>
  <c r="AC44" i="9"/>
  <c r="AD48" i="9"/>
  <c r="AB42" i="9"/>
  <c r="AB50" i="9"/>
  <c r="AC48" i="9"/>
  <c r="AC42" i="9"/>
  <c r="AL29" i="9"/>
  <c r="AB49" i="9"/>
  <c r="AA49" i="9"/>
  <c r="AB47" i="9"/>
  <c r="AC45" i="9"/>
  <c r="AB45" i="9"/>
  <c r="AC49" i="9"/>
  <c r="AB43" i="8"/>
  <c r="AA43" i="9"/>
  <c r="AA45" i="9"/>
  <c r="AC50" i="9"/>
  <c r="AA50" i="9"/>
  <c r="AA46" i="9"/>
  <c r="AE50" i="8"/>
  <c r="AC48" i="8"/>
  <c r="AF42" i="8"/>
  <c r="AD47" i="8"/>
  <c r="AA47" i="8"/>
  <c r="AC45" i="8"/>
  <c r="AA49" i="8"/>
  <c r="AA50" i="8"/>
  <c r="AF43" i="8"/>
  <c r="AF46" i="8"/>
  <c r="AD44" i="8"/>
  <c r="AC43" i="8"/>
  <c r="AB44" i="8"/>
  <c r="AA43" i="8"/>
  <c r="AE46" i="8"/>
  <c r="AE42" i="8"/>
  <c r="AF44" i="8"/>
  <c r="AB50" i="8"/>
  <c r="AC42" i="8"/>
  <c r="AE44" i="8"/>
  <c r="AB46" i="8"/>
  <c r="AC44" i="8"/>
  <c r="AE48" i="8"/>
  <c r="AF50" i="8"/>
  <c r="AE43" i="8"/>
  <c r="AD45" i="8"/>
  <c r="AD48" i="8"/>
  <c r="AF49" i="8"/>
  <c r="AA48" i="8"/>
  <c r="AA44" i="8"/>
  <c r="AE49" i="8"/>
  <c r="AE47" i="8"/>
  <c r="AF47" i="8"/>
  <c r="AC49" i="8"/>
  <c r="AD43" i="8"/>
  <c r="AF45" i="8"/>
  <c r="AM30" i="9"/>
  <c r="AL30" i="9"/>
  <c r="AC46" i="8"/>
  <c r="AF48" i="8"/>
  <c r="AD46" i="8"/>
  <c r="AD50" i="8"/>
  <c r="AA45" i="8"/>
  <c r="AA46" i="8"/>
  <c r="AC50" i="8"/>
  <c r="AC47" i="8"/>
  <c r="AB45" i="8"/>
  <c r="AM29" i="8"/>
  <c r="AB49" i="8"/>
  <c r="AB48" i="8"/>
  <c r="AB42" i="8"/>
  <c r="AL30" i="8"/>
  <c r="AB47" i="8"/>
  <c r="AD49" i="8"/>
  <c r="AE45" i="8"/>
  <c r="AG12" i="1" l="1"/>
  <c r="AF12" i="1"/>
  <c r="AE12" i="1"/>
  <c r="AA61" i="1" l="1"/>
  <c r="AB61" i="1" s="1"/>
  <c r="AA60" i="1"/>
  <c r="AB60" i="1" s="1"/>
  <c r="AB68" i="1"/>
  <c r="AC67" i="1"/>
  <c r="AC66" i="1"/>
  <c r="AB65" i="1"/>
  <c r="AB67" i="1"/>
  <c r="AC68" i="1"/>
  <c r="AB66" i="1"/>
  <c r="AC65" i="1"/>
  <c r="AJ30" i="1"/>
  <c r="AL30" i="1" s="1"/>
  <c r="AD68" i="1"/>
  <c r="AD67" i="1"/>
  <c r="AE67" i="1"/>
  <c r="AD65" i="1"/>
  <c r="AE65" i="1"/>
  <c r="AE68" i="1"/>
  <c r="AE66" i="1"/>
  <c r="AD66" i="1"/>
  <c r="AJ29" i="1"/>
  <c r="AA58" i="1"/>
  <c r="AB58" i="1" s="1"/>
  <c r="AA56" i="1"/>
  <c r="AB56" i="1" s="1"/>
  <c r="AA55" i="1"/>
  <c r="AB55" i="1" s="1"/>
  <c r="AA57" i="1"/>
  <c r="AB57" i="1" s="1"/>
  <c r="AA54" i="1"/>
  <c r="AB54" i="1" s="1"/>
  <c r="AA59" i="1"/>
  <c r="AB59" i="1" s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2" i="8"/>
  <c r="AI32" i="1"/>
  <c r="AI33" i="1" s="1"/>
</calcChain>
</file>

<file path=xl/sharedStrings.xml><?xml version="1.0" encoding="utf-8"?>
<sst xmlns="http://schemas.openxmlformats.org/spreadsheetml/2006/main" count="797" uniqueCount="195">
  <si>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</si>
  <si>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</si>
  <si>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</si>
  <si>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</si>
  <si>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</si>
  <si>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</si>
  <si>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</si>
  <si>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</si>
  <si>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</si>
  <si>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</si>
  <si>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</si>
  <si>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</si>
  <si>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</si>
  <si>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</si>
  <si>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</si>
  <si>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</si>
  <si>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</si>
  <si>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</si>
  <si>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</si>
  <si>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</si>
  <si>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</si>
  <si>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</si>
  <si>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</si>
  <si>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</si>
  <si>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</si>
  <si>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</si>
  <si>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</si>
  <si>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</si>
  <si>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</si>
  <si>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</si>
  <si>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</si>
  <si>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</si>
  <si>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</si>
  <si>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</si>
  <si>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</si>
  <si>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</si>
  <si>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</si>
  <si>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</si>
  <si>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</si>
  <si>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</si>
  <si>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</si>
  <si>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</si>
  <si>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</si>
  <si>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</si>
  <si>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</si>
  <si>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</si>
  <si>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</si>
  <si>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</si>
  <si>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</si>
  <si>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</si>
  <si>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</si>
  <si>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</si>
  <si>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</si>
  <si>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</si>
  <si>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</si>
  <si>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</si>
  <si>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</si>
  <si>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</si>
  <si>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</si>
  <si>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</si>
  <si>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</si>
  <si>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</si>
  <si>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</si>
  <si>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</si>
  <si>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</si>
  <si>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</si>
  <si>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</si>
  <si>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</si>
  <si>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</si>
  <si>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</si>
  <si>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</si>
  <si>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</si>
  <si>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</si>
  <si>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</si>
  <si>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</si>
  <si>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</si>
  <si>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</si>
  <si>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</si>
  <si>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</si>
  <si>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</si>
  <si>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</si>
  <si>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</si>
  <si>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</si>
  <si>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</si>
  <si>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</si>
  <si>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</si>
  <si>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</si>
  <si>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</si>
  <si>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</si>
  <si>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</si>
  <si>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</si>
  <si>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</si>
  <si>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</si>
  <si>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</si>
  <si>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</si>
  <si>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</si>
  <si>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</si>
  <si>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</si>
  <si>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</si>
  <si>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</si>
  <si>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</si>
  <si>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</si>
  <si>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</si>
  <si>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</si>
  <si>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</si>
  <si>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</si>
  <si>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</si>
  <si>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</si>
  <si>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</si>
  <si>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</si>
  <si>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</si>
  <si>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</si>
  <si>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</si>
  <si>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</si>
  <si>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</si>
  <si>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</si>
  <si>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</si>
  <si>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</si>
  <si>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</si>
  <si>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</si>
  <si>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</si>
  <si>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</si>
  <si>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</si>
  <si>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</si>
  <si>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</si>
  <si>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</si>
  <si>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</si>
  <si>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</si>
  <si>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</si>
  <si>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</si>
  <si>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</si>
  <si>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</si>
  <si>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</si>
  <si>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</si>
  <si>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</si>
  <si>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</si>
  <si>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</si>
  <si>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</si>
  <si>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</si>
  <si>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</si>
  <si>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</si>
  <si>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</si>
  <si>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</si>
  <si>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</si>
  <si>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</si>
  <si>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</si>
  <si>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</si>
  <si>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</si>
  <si>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</si>
  <si>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</si>
  <si>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</si>
  <si>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</si>
  <si>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</si>
  <si>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</si>
  <si>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</si>
  <si>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</si>
  <si>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</si>
  <si>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</si>
  <si>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</si>
  <si>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</si>
  <si>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</si>
  <si>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</si>
  <si>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</si>
  <si>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</si>
  <si>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</si>
  <si>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</si>
  <si>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</si>
  <si>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</si>
  <si>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</si>
  <si>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</si>
  <si>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</si>
  <si>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</si>
  <si>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</si>
  <si>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</si>
  <si>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</si>
  <si>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</si>
  <si>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</si>
  <si>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</si>
  <si>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</si>
  <si>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1.0M potassium hydroxide</t>
    <phoneticPr fontId="1" type="noConversion"/>
  </si>
  <si>
    <t>Potassium hydroxide</t>
    <phoneticPr fontId="1" type="noConversion"/>
  </si>
  <si>
    <t>Auto</t>
    <phoneticPr fontId="1" type="noConversion"/>
  </si>
  <si>
    <t>Base</t>
    <phoneticPr fontId="1" type="noConversion"/>
  </si>
  <si>
    <t>Acid</t>
    <phoneticPr fontId="1" type="noConversion"/>
  </si>
  <si>
    <t>t</t>
    <phoneticPr fontId="1" type="noConversion"/>
  </si>
  <si>
    <t>W</t>
    <phoneticPr fontId="1" type="noConversion"/>
  </si>
  <si>
    <t>Wh</t>
    <phoneticPr fontId="1" type="noConversion"/>
  </si>
  <si>
    <t>gmh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</si>
  <si>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</si>
  <si>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</si>
  <si>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</si>
  <si>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</si>
  <si>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</si>
  <si>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</si>
  <si>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3.0M lactic acid + 3.0M potassium hydroxide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</si>
</sst>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6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1" applyFont="1"/>
    <xf numFmtId="2" fontId="4" fillId="0" borderId="6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horizontal="center" vertical="center"/>
    </xf>
    <xf numFmtId="2" fontId="12" fillId="0" borderId="6" xfId="0" applyNumberFormat="1" applyFont="1" applyBorder="1">
      <alignment vertical="center"/>
    </xf>
    <xf numFmtId="2" fontId="12" fillId="0" borderId="0" xfId="0" applyNumberFormat="1" applyFont="1" applyBorder="1">
      <alignment vertical="center"/>
    </xf>
    <xf numFmtId="0" fontId="3" fillId="3" borderId="0" xfId="0" applyFont="1" applyFill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2.6710199999999999</c:v>
                </c:pt>
                <c:pt idx="1">
                  <c:v>2.5785</c:v>
                </c:pt>
                <c:pt idx="2">
                  <c:v>1.6255512000000001</c:v>
                </c:pt>
                <c:pt idx="3">
                  <c:v>1.14842</c:v>
                </c:pt>
                <c:pt idx="4">
                  <c:v>0.79479500000000003</c:v>
                </c:pt>
                <c:pt idx="5">
                  <c:v>0.38199500000000003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6.2560872199999996E-3</c:v>
                </c:pt>
                <c:pt idx="1">
                  <c:v>1.308331232E-2</c:v>
                </c:pt>
                <c:pt idx="2">
                  <c:v>1.9851049999999999E-2</c:v>
                </c:pt>
                <c:pt idx="3">
                  <c:v>2.1533792E-2</c:v>
                </c:pt>
                <c:pt idx="4">
                  <c:v>2.2893641999999999E-2</c:v>
                </c:pt>
                <c:pt idx="5">
                  <c:v>2.3710751999999998E-2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2.0071714399999999E-2</c:v>
                </c:pt>
                <c:pt idx="1">
                  <c:v>0.27698166000000002</c:v>
                </c:pt>
                <c:pt idx="2">
                  <c:v>1.2612639999999999</c:v>
                </c:pt>
                <c:pt idx="3">
                  <c:v>1.7132459999999998</c:v>
                </c:pt>
                <c:pt idx="4">
                  <c:v>2.0779040000000002</c:v>
                </c:pt>
                <c:pt idx="5">
                  <c:v>2.3234859999999999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3.3288150000000001</c:v>
                </c:pt>
                <c:pt idx="1">
                  <c:v>2.8715471850000003</c:v>
                </c:pt>
                <c:pt idx="2">
                  <c:v>2.4172918750000001</c:v>
                </c:pt>
                <c:pt idx="3">
                  <c:v>2.1864096850000001</c:v>
                </c:pt>
                <c:pt idx="4">
                  <c:v>1.7500793750000001</c:v>
                </c:pt>
                <c:pt idx="5">
                  <c:v>0.84578687500000005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-4.6714E-3</c:v>
                </c:pt>
                <c:pt idx="1">
                  <c:v>8.8132285000000005E-2</c:v>
                </c:pt>
                <c:pt idx="2">
                  <c:v>0.66266945500000007</c:v>
                </c:pt>
                <c:pt idx="3">
                  <c:v>1.0607707800000001</c:v>
                </c:pt>
                <c:pt idx="4">
                  <c:v>1.4849807800000001</c:v>
                </c:pt>
                <c:pt idx="5">
                  <c:v>1.8752400000000002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-5.2452599999999999E-3</c:v>
                </c:pt>
                <c:pt idx="1">
                  <c:v>-2.2017149999999999E-3</c:v>
                </c:pt>
                <c:pt idx="2">
                  <c:v>1.3204220000000003E-2</c:v>
                </c:pt>
                <c:pt idx="3">
                  <c:v>2.6686250000000005E-2</c:v>
                </c:pt>
                <c:pt idx="4">
                  <c:v>4.3317990000000001E-2</c:v>
                </c:pt>
                <c:pt idx="5">
                  <c:v>6.0602545000000008E-2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14.494</c:v>
                </c:pt>
                <c:pt idx="1">
                  <c:v>14.103999999999999</c:v>
                </c:pt>
                <c:pt idx="2">
                  <c:v>13.666</c:v>
                </c:pt>
                <c:pt idx="3">
                  <c:v>13.35</c:v>
                </c:pt>
                <c:pt idx="4">
                  <c:v>12.978</c:v>
                </c:pt>
                <c:pt idx="5">
                  <c:v>12.32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11.212999999999999</c:v>
                </c:pt>
                <c:pt idx="1">
                  <c:v>3.2240000000000002</c:v>
                </c:pt>
                <c:pt idx="2">
                  <c:v>2.3919999999999999</c:v>
                </c:pt>
                <c:pt idx="3">
                  <c:v>2.1930000000000001</c:v>
                </c:pt>
                <c:pt idx="4">
                  <c:v>2.0670000000000002</c:v>
                </c:pt>
                <c:pt idx="5">
                  <c:v>1.9970000000000001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11.93</c:v>
                </c:pt>
                <c:pt idx="1">
                  <c:v>13.002000000000001</c:v>
                </c:pt>
                <c:pt idx="2">
                  <c:v>13.507</c:v>
                </c:pt>
                <c:pt idx="3">
                  <c:v>13.618</c:v>
                </c:pt>
                <c:pt idx="4">
                  <c:v>13.718999999999999</c:v>
                </c:pt>
                <c:pt idx="5">
                  <c:v>13.772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curve'!$B$9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curve'!$F$11:$F$20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'[1]Updated standard curve'!$B$11:$B$20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'[1]Updated standard curve'!$M$9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curve'!$R$11:$R$20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'[1]Updated standard curve'!$M$11:$M$20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curve'!$T$9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curve'!$V$11:$V$20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'[1]Updated standard curve'!$T$11:$T$20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curve'!$Y$9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curve'!$AA$11:$AA$18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'[1]Updated standard curve'!$Y$11:$Y$18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curve'!$AC$9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curve'!$AE$11:$AE$17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'[1]Updated standard curve'!$AC$11:$AC$17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curve'!$AL$9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curve'!$AJ$11:$AJ$20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'[1]Updated standard curve'!$AI$11:$AI$20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curve'!$AR$9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curve'!$AS$11:$AS$18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'[1]Updated standard curve'!$AQ$11:$AQ$18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curve'!$AV$9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curve'!$AW$11:$AW$18</c:f>
              <c:numCache>
                <c:formatCode>General</c:formatCode>
                <c:ptCount val="8"/>
                <c:pt idx="0">
                  <c:v>33.9009</c:v>
                </c:pt>
                <c:pt idx="1">
                  <c:v>167.18170000000001</c:v>
                </c:pt>
                <c:pt idx="2">
                  <c:v>330.60939999999999</c:v>
                </c:pt>
                <c:pt idx="3">
                  <c:v>1639.6470999999999</c:v>
                </c:pt>
                <c:pt idx="4">
                  <c:v>3257.7303000000002</c:v>
                </c:pt>
                <c:pt idx="5">
                  <c:v>16243.117200000001</c:v>
                </c:pt>
                <c:pt idx="6">
                  <c:v>31933.275000000001</c:v>
                </c:pt>
                <c:pt idx="7">
                  <c:v>65596.006299999994</c:v>
                </c:pt>
              </c:numCache>
            </c:numRef>
          </c:xVal>
          <c:yVal>
            <c:numRef>
              <c:f>'[1]Updated standard curve'!$AU$11:$AU$18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curve'!$B$10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curve'!$F$12:$F$21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'[2]Updated standard curve'!$B$12:$B$21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'[2]Updated standard curve'!$M$10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curve'!$R$12:$R$21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'[2]Updated standard curve'!$M$12:$M$21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curve'!$T$10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curve'!$V$12:$V$21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'[2]Updated standard curve'!$T$12:$T$21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curve'!$Y$10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curve'!$AA$12:$AA$19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'[2]Updated standard curve'!$Y$12:$Y$19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curve'!$AC$10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curve'!$AE$12:$AE$18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'[2]Updated standard curve'!$AC$12:$AC$18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curve'!$AS$10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curve'!$AQ$12:$AQ$21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'[2]Updated standard curve'!$AP$12:$AP$21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curve'!$AY$10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curve'!$AZ$12:$AZ$19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'[2]Updated standard curve'!$AX$12:$AX$19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curve'!$BE$12:$BE$18</c:f>
              <c:numCache>
                <c:formatCode>General</c:formatCode>
                <c:ptCount val="7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curve'!$BF$12:$BF$18</c:f>
              <c:numCache>
                <c:formatCode>General</c:formatCode>
                <c:ptCount val="7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curve'!$BG$12:$BG$18</c:f>
              <c:numCache>
                <c:formatCode>General</c:formatCode>
                <c:ptCount val="7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curve'!$BE$12:$BE$19</c:f>
              <c:numCache>
                <c:formatCode>General</c:formatCode>
                <c:ptCount val="8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  <c:pt idx="7">
                  <c:v>73222.912500000006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curve'!$BF$12:$BF$19</c:f>
              <c:numCache>
                <c:formatCode>General</c:formatCode>
                <c:ptCount val="8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  <c:pt idx="7">
                  <c:v>130916.03750000001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curve'!$BG$12:$BG$19</c:f>
              <c:numCache>
                <c:formatCode>General</c:formatCode>
                <c:ptCount val="8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  <c:pt idx="7">
                  <c:v>277941.95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curve'!$AG$12:$AG$18</c:f>
              <c:numCache>
                <c:formatCode>General</c:formatCode>
                <c:ptCount val="7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curve'!$AI$12:$AI$18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curve'!$AK$12:$AK$18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curve'!$AG$12:$AG$19</c:f>
              <c:numCache>
                <c:formatCode>General</c:formatCode>
                <c:ptCount val="8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  <c:pt idx="7">
                  <c:v>44.6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curve'!$AI$12:$AI$19</c:f>
              <c:numCache>
                <c:formatCode>General</c:formatCode>
                <c:ptCount val="8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  <c:pt idx="7">
                  <c:v>82.7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curve'!$AK$12:$AK$19</c:f>
              <c:numCache>
                <c:formatCode>General</c:formatCode>
                <c:ptCount val="8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  <c:pt idx="7">
                  <c:v>110.3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save'!$M$2:$M$797</c:f>
              <c:numCache>
                <c:formatCode>General</c:formatCode>
                <c:ptCount val="796"/>
                <c:pt idx="0">
                  <c:v>14</c:v>
                </c:pt>
                <c:pt idx="1">
                  <c:v>17.5</c:v>
                </c:pt>
                <c:pt idx="2">
                  <c:v>21</c:v>
                </c:pt>
                <c:pt idx="3">
                  <c:v>24.5</c:v>
                </c:pt>
                <c:pt idx="4">
                  <c:v>31.5</c:v>
                </c:pt>
                <c:pt idx="5">
                  <c:v>35</c:v>
                </c:pt>
                <c:pt idx="6">
                  <c:v>42</c:v>
                </c:pt>
                <c:pt idx="7">
                  <c:v>45.5</c:v>
                </c:pt>
                <c:pt idx="8">
                  <c:v>49</c:v>
                </c:pt>
                <c:pt idx="9">
                  <c:v>52.5</c:v>
                </c:pt>
                <c:pt idx="10">
                  <c:v>52.5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52.5</c:v>
                </c:pt>
                <c:pt idx="18">
                  <c:v>52.5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56</c:v>
                </c:pt>
                <c:pt idx="23">
                  <c:v>59.5</c:v>
                </c:pt>
                <c:pt idx="24">
                  <c:v>59.5</c:v>
                </c:pt>
                <c:pt idx="25">
                  <c:v>59.5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66.5</c:v>
                </c:pt>
                <c:pt idx="30">
                  <c:v>66.5</c:v>
                </c:pt>
                <c:pt idx="31">
                  <c:v>66.5</c:v>
                </c:pt>
                <c:pt idx="32">
                  <c:v>66.5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73.5</c:v>
                </c:pt>
                <c:pt idx="37">
                  <c:v>73.5</c:v>
                </c:pt>
                <c:pt idx="38">
                  <c:v>73.5</c:v>
                </c:pt>
                <c:pt idx="39">
                  <c:v>73.5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84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87.5</c:v>
                </c:pt>
                <c:pt idx="52">
                  <c:v>87.5</c:v>
                </c:pt>
                <c:pt idx="53">
                  <c:v>87.5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94.5</c:v>
                </c:pt>
                <c:pt idx="59">
                  <c:v>94.5</c:v>
                </c:pt>
                <c:pt idx="60">
                  <c:v>94.5</c:v>
                </c:pt>
                <c:pt idx="61">
                  <c:v>94.5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101.5</c:v>
                </c:pt>
                <c:pt idx="67">
                  <c:v>101.5</c:v>
                </c:pt>
                <c:pt idx="68">
                  <c:v>101.5</c:v>
                </c:pt>
                <c:pt idx="69">
                  <c:v>101.5</c:v>
                </c:pt>
                <c:pt idx="70">
                  <c:v>105</c:v>
                </c:pt>
                <c:pt idx="71">
                  <c:v>105</c:v>
                </c:pt>
                <c:pt idx="72">
                  <c:v>105</c:v>
                </c:pt>
                <c:pt idx="73">
                  <c:v>105</c:v>
                </c:pt>
                <c:pt idx="74">
                  <c:v>105</c:v>
                </c:pt>
                <c:pt idx="75">
                  <c:v>108.5</c:v>
                </c:pt>
                <c:pt idx="76">
                  <c:v>108.5</c:v>
                </c:pt>
                <c:pt idx="77">
                  <c:v>108.5</c:v>
                </c:pt>
                <c:pt idx="78">
                  <c:v>108.5</c:v>
                </c:pt>
                <c:pt idx="79">
                  <c:v>108.5</c:v>
                </c:pt>
                <c:pt idx="80">
                  <c:v>112</c:v>
                </c:pt>
                <c:pt idx="81">
                  <c:v>112</c:v>
                </c:pt>
                <c:pt idx="82">
                  <c:v>112</c:v>
                </c:pt>
                <c:pt idx="83">
                  <c:v>112</c:v>
                </c:pt>
                <c:pt idx="84">
                  <c:v>112</c:v>
                </c:pt>
                <c:pt idx="85">
                  <c:v>115.5</c:v>
                </c:pt>
                <c:pt idx="86">
                  <c:v>115.5</c:v>
                </c:pt>
                <c:pt idx="87">
                  <c:v>115.5</c:v>
                </c:pt>
                <c:pt idx="88">
                  <c:v>115.5</c:v>
                </c:pt>
                <c:pt idx="89">
                  <c:v>115.5</c:v>
                </c:pt>
                <c:pt idx="90">
                  <c:v>115.5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119</c:v>
                </c:pt>
                <c:pt idx="95">
                  <c:v>119</c:v>
                </c:pt>
                <c:pt idx="96">
                  <c:v>119</c:v>
                </c:pt>
                <c:pt idx="97">
                  <c:v>119</c:v>
                </c:pt>
                <c:pt idx="98">
                  <c:v>122.5</c:v>
                </c:pt>
                <c:pt idx="99">
                  <c:v>122.5</c:v>
                </c:pt>
                <c:pt idx="100">
                  <c:v>122.5</c:v>
                </c:pt>
                <c:pt idx="101">
                  <c:v>122.5</c:v>
                </c:pt>
                <c:pt idx="102">
                  <c:v>122.5</c:v>
                </c:pt>
                <c:pt idx="103">
                  <c:v>122.5</c:v>
                </c:pt>
                <c:pt idx="104">
                  <c:v>122.5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129.5</c:v>
                </c:pt>
                <c:pt idx="116">
                  <c:v>129.5</c:v>
                </c:pt>
                <c:pt idx="117">
                  <c:v>129.5</c:v>
                </c:pt>
                <c:pt idx="118">
                  <c:v>129.5</c:v>
                </c:pt>
                <c:pt idx="119">
                  <c:v>129.5</c:v>
                </c:pt>
                <c:pt idx="120">
                  <c:v>129.5</c:v>
                </c:pt>
                <c:pt idx="121">
                  <c:v>129.5</c:v>
                </c:pt>
                <c:pt idx="122">
                  <c:v>129.5</c:v>
                </c:pt>
                <c:pt idx="123">
                  <c:v>129.5</c:v>
                </c:pt>
                <c:pt idx="124">
                  <c:v>129.5</c:v>
                </c:pt>
                <c:pt idx="125">
                  <c:v>129.5</c:v>
                </c:pt>
                <c:pt idx="126">
                  <c:v>133</c:v>
                </c:pt>
                <c:pt idx="127">
                  <c:v>133</c:v>
                </c:pt>
                <c:pt idx="128">
                  <c:v>133</c:v>
                </c:pt>
                <c:pt idx="129">
                  <c:v>133</c:v>
                </c:pt>
                <c:pt idx="130">
                  <c:v>133</c:v>
                </c:pt>
                <c:pt idx="131">
                  <c:v>133</c:v>
                </c:pt>
                <c:pt idx="132">
                  <c:v>133</c:v>
                </c:pt>
                <c:pt idx="133">
                  <c:v>133</c:v>
                </c:pt>
                <c:pt idx="134">
                  <c:v>133</c:v>
                </c:pt>
                <c:pt idx="135">
                  <c:v>133</c:v>
                </c:pt>
                <c:pt idx="136">
                  <c:v>133</c:v>
                </c:pt>
                <c:pt idx="137">
                  <c:v>133</c:v>
                </c:pt>
                <c:pt idx="138">
                  <c:v>133</c:v>
                </c:pt>
                <c:pt idx="139">
                  <c:v>133</c:v>
                </c:pt>
                <c:pt idx="140">
                  <c:v>133</c:v>
                </c:pt>
                <c:pt idx="141">
                  <c:v>133</c:v>
                </c:pt>
                <c:pt idx="142">
                  <c:v>133</c:v>
                </c:pt>
                <c:pt idx="143">
                  <c:v>133</c:v>
                </c:pt>
                <c:pt idx="144">
                  <c:v>136.5</c:v>
                </c:pt>
                <c:pt idx="145">
                  <c:v>136.5</c:v>
                </c:pt>
                <c:pt idx="146">
                  <c:v>136.5</c:v>
                </c:pt>
                <c:pt idx="147">
                  <c:v>136.5</c:v>
                </c:pt>
                <c:pt idx="148">
                  <c:v>136.5</c:v>
                </c:pt>
                <c:pt idx="149">
                  <c:v>136.5</c:v>
                </c:pt>
                <c:pt idx="150">
                  <c:v>136.5</c:v>
                </c:pt>
                <c:pt idx="151">
                  <c:v>136.5</c:v>
                </c:pt>
                <c:pt idx="152">
                  <c:v>136.5</c:v>
                </c:pt>
                <c:pt idx="153">
                  <c:v>136.5</c:v>
                </c:pt>
                <c:pt idx="154">
                  <c:v>136.5</c:v>
                </c:pt>
                <c:pt idx="155">
                  <c:v>136.5</c:v>
                </c:pt>
                <c:pt idx="156">
                  <c:v>136.5</c:v>
                </c:pt>
                <c:pt idx="157">
                  <c:v>136.5</c:v>
                </c:pt>
                <c:pt idx="158">
                  <c:v>136.5</c:v>
                </c:pt>
                <c:pt idx="159">
                  <c:v>136.5</c:v>
                </c:pt>
                <c:pt idx="160">
                  <c:v>136.5</c:v>
                </c:pt>
                <c:pt idx="161">
                  <c:v>136.5</c:v>
                </c:pt>
                <c:pt idx="162">
                  <c:v>136.5</c:v>
                </c:pt>
                <c:pt idx="163">
                  <c:v>136.5</c:v>
                </c:pt>
                <c:pt idx="164">
                  <c:v>136.5</c:v>
                </c:pt>
                <c:pt idx="165">
                  <c:v>136.5</c:v>
                </c:pt>
                <c:pt idx="166">
                  <c:v>136.5</c:v>
                </c:pt>
                <c:pt idx="167">
                  <c:v>136.5</c:v>
                </c:pt>
                <c:pt idx="168">
                  <c:v>136.5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143.5</c:v>
                </c:pt>
                <c:pt idx="205">
                  <c:v>143.5</c:v>
                </c:pt>
                <c:pt idx="206">
                  <c:v>143.5</c:v>
                </c:pt>
                <c:pt idx="207">
                  <c:v>143.5</c:v>
                </c:pt>
                <c:pt idx="208">
                  <c:v>143.5</c:v>
                </c:pt>
                <c:pt idx="209">
                  <c:v>143.5</c:v>
                </c:pt>
                <c:pt idx="210">
                  <c:v>143.5</c:v>
                </c:pt>
                <c:pt idx="211">
                  <c:v>143.5</c:v>
                </c:pt>
                <c:pt idx="212">
                  <c:v>143.5</c:v>
                </c:pt>
                <c:pt idx="213">
                  <c:v>143.5</c:v>
                </c:pt>
                <c:pt idx="214">
                  <c:v>143.5</c:v>
                </c:pt>
                <c:pt idx="215">
                  <c:v>143.5</c:v>
                </c:pt>
                <c:pt idx="216">
                  <c:v>143.5</c:v>
                </c:pt>
                <c:pt idx="217">
                  <c:v>143.5</c:v>
                </c:pt>
                <c:pt idx="218">
                  <c:v>143.5</c:v>
                </c:pt>
                <c:pt idx="219">
                  <c:v>143.5</c:v>
                </c:pt>
                <c:pt idx="220">
                  <c:v>143.5</c:v>
                </c:pt>
                <c:pt idx="221">
                  <c:v>143.5</c:v>
                </c:pt>
                <c:pt idx="222">
                  <c:v>143.5</c:v>
                </c:pt>
                <c:pt idx="223">
                  <c:v>143.5</c:v>
                </c:pt>
                <c:pt idx="224">
                  <c:v>143.5</c:v>
                </c:pt>
                <c:pt idx="225">
                  <c:v>143.5</c:v>
                </c:pt>
                <c:pt idx="226">
                  <c:v>143.5</c:v>
                </c:pt>
                <c:pt idx="227">
                  <c:v>143.5</c:v>
                </c:pt>
                <c:pt idx="228">
                  <c:v>143.5</c:v>
                </c:pt>
                <c:pt idx="229">
                  <c:v>143.5</c:v>
                </c:pt>
                <c:pt idx="230">
                  <c:v>143.5</c:v>
                </c:pt>
                <c:pt idx="231">
                  <c:v>143.5</c:v>
                </c:pt>
                <c:pt idx="232">
                  <c:v>143.5</c:v>
                </c:pt>
                <c:pt idx="233">
                  <c:v>143.5</c:v>
                </c:pt>
                <c:pt idx="234">
                  <c:v>143.5</c:v>
                </c:pt>
                <c:pt idx="235">
                  <c:v>143.5</c:v>
                </c:pt>
                <c:pt idx="236">
                  <c:v>143.5</c:v>
                </c:pt>
                <c:pt idx="237">
                  <c:v>143.5</c:v>
                </c:pt>
                <c:pt idx="238">
                  <c:v>143.5</c:v>
                </c:pt>
                <c:pt idx="239">
                  <c:v>143.5</c:v>
                </c:pt>
                <c:pt idx="240">
                  <c:v>143.5</c:v>
                </c:pt>
                <c:pt idx="241">
                  <c:v>143.5</c:v>
                </c:pt>
                <c:pt idx="242">
                  <c:v>143.5</c:v>
                </c:pt>
                <c:pt idx="243">
                  <c:v>143.5</c:v>
                </c:pt>
                <c:pt idx="244">
                  <c:v>143.5</c:v>
                </c:pt>
                <c:pt idx="245">
                  <c:v>143.5</c:v>
                </c:pt>
                <c:pt idx="246">
                  <c:v>143.5</c:v>
                </c:pt>
                <c:pt idx="247">
                  <c:v>143.5</c:v>
                </c:pt>
                <c:pt idx="248">
                  <c:v>143.5</c:v>
                </c:pt>
                <c:pt idx="249">
                  <c:v>143.5</c:v>
                </c:pt>
                <c:pt idx="250">
                  <c:v>143.5</c:v>
                </c:pt>
                <c:pt idx="251">
                  <c:v>143.5</c:v>
                </c:pt>
                <c:pt idx="252">
                  <c:v>143.5</c:v>
                </c:pt>
                <c:pt idx="253">
                  <c:v>143.5</c:v>
                </c:pt>
                <c:pt idx="254">
                  <c:v>143.5</c:v>
                </c:pt>
                <c:pt idx="255">
                  <c:v>143.5</c:v>
                </c:pt>
                <c:pt idx="256">
                  <c:v>143.5</c:v>
                </c:pt>
                <c:pt idx="257">
                  <c:v>143.5</c:v>
                </c:pt>
                <c:pt idx="258">
                  <c:v>143.5</c:v>
                </c:pt>
                <c:pt idx="259">
                  <c:v>143.5</c:v>
                </c:pt>
                <c:pt idx="260">
                  <c:v>143.5</c:v>
                </c:pt>
                <c:pt idx="261">
                  <c:v>143.5</c:v>
                </c:pt>
                <c:pt idx="262">
                  <c:v>143.5</c:v>
                </c:pt>
                <c:pt idx="263">
                  <c:v>143.5</c:v>
                </c:pt>
                <c:pt idx="264">
                  <c:v>143.5</c:v>
                </c:pt>
                <c:pt idx="265">
                  <c:v>143.5</c:v>
                </c:pt>
                <c:pt idx="266">
                  <c:v>143.5</c:v>
                </c:pt>
                <c:pt idx="267">
                  <c:v>143.5</c:v>
                </c:pt>
                <c:pt idx="268">
                  <c:v>143.5</c:v>
                </c:pt>
                <c:pt idx="269">
                  <c:v>143.5</c:v>
                </c:pt>
                <c:pt idx="270">
                  <c:v>143.5</c:v>
                </c:pt>
                <c:pt idx="271">
                  <c:v>143.5</c:v>
                </c:pt>
                <c:pt idx="272">
                  <c:v>143.5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136.5</c:v>
                </c:pt>
                <c:pt idx="295">
                  <c:v>136.5</c:v>
                </c:pt>
                <c:pt idx="296">
                  <c:v>136.5</c:v>
                </c:pt>
                <c:pt idx="297">
                  <c:v>136.5</c:v>
                </c:pt>
                <c:pt idx="298">
                  <c:v>136.5</c:v>
                </c:pt>
                <c:pt idx="299">
                  <c:v>136.5</c:v>
                </c:pt>
                <c:pt idx="300">
                  <c:v>136.5</c:v>
                </c:pt>
                <c:pt idx="301">
                  <c:v>136.5</c:v>
                </c:pt>
                <c:pt idx="302">
                  <c:v>136.5</c:v>
                </c:pt>
                <c:pt idx="303">
                  <c:v>136.5</c:v>
                </c:pt>
                <c:pt idx="304">
                  <c:v>136.5</c:v>
                </c:pt>
                <c:pt idx="305">
                  <c:v>136.5</c:v>
                </c:pt>
                <c:pt idx="306">
                  <c:v>136.5</c:v>
                </c:pt>
                <c:pt idx="307">
                  <c:v>136.5</c:v>
                </c:pt>
                <c:pt idx="308">
                  <c:v>136.5</c:v>
                </c:pt>
                <c:pt idx="309">
                  <c:v>136.5</c:v>
                </c:pt>
                <c:pt idx="310">
                  <c:v>136.5</c:v>
                </c:pt>
                <c:pt idx="311">
                  <c:v>136.5</c:v>
                </c:pt>
                <c:pt idx="312">
                  <c:v>136.5</c:v>
                </c:pt>
                <c:pt idx="313">
                  <c:v>136.5</c:v>
                </c:pt>
                <c:pt idx="314">
                  <c:v>133</c:v>
                </c:pt>
                <c:pt idx="315">
                  <c:v>133</c:v>
                </c:pt>
                <c:pt idx="316">
                  <c:v>133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133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133</c:v>
                </c:pt>
                <c:pt idx="327">
                  <c:v>133</c:v>
                </c:pt>
                <c:pt idx="328">
                  <c:v>133</c:v>
                </c:pt>
                <c:pt idx="329">
                  <c:v>133</c:v>
                </c:pt>
                <c:pt idx="330">
                  <c:v>133</c:v>
                </c:pt>
                <c:pt idx="331">
                  <c:v>133</c:v>
                </c:pt>
                <c:pt idx="332">
                  <c:v>133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133</c:v>
                </c:pt>
                <c:pt idx="339">
                  <c:v>133</c:v>
                </c:pt>
                <c:pt idx="340">
                  <c:v>133</c:v>
                </c:pt>
                <c:pt idx="341">
                  <c:v>133</c:v>
                </c:pt>
                <c:pt idx="342">
                  <c:v>129.5</c:v>
                </c:pt>
                <c:pt idx="343">
                  <c:v>129.5</c:v>
                </c:pt>
                <c:pt idx="344">
                  <c:v>129.5</c:v>
                </c:pt>
                <c:pt idx="345">
                  <c:v>129.5</c:v>
                </c:pt>
                <c:pt idx="346">
                  <c:v>129.5</c:v>
                </c:pt>
                <c:pt idx="347">
                  <c:v>129.5</c:v>
                </c:pt>
                <c:pt idx="348">
                  <c:v>129.5</c:v>
                </c:pt>
                <c:pt idx="349">
                  <c:v>129.5</c:v>
                </c:pt>
                <c:pt idx="350">
                  <c:v>129.5</c:v>
                </c:pt>
                <c:pt idx="351">
                  <c:v>129.5</c:v>
                </c:pt>
                <c:pt idx="352">
                  <c:v>129.5</c:v>
                </c:pt>
                <c:pt idx="353">
                  <c:v>129.5</c:v>
                </c:pt>
                <c:pt idx="354">
                  <c:v>129.5</c:v>
                </c:pt>
                <c:pt idx="355">
                  <c:v>129.5</c:v>
                </c:pt>
                <c:pt idx="356">
                  <c:v>129.5</c:v>
                </c:pt>
                <c:pt idx="357">
                  <c:v>129.5</c:v>
                </c:pt>
                <c:pt idx="358">
                  <c:v>129.5</c:v>
                </c:pt>
                <c:pt idx="359">
                  <c:v>129.5</c:v>
                </c:pt>
                <c:pt idx="360">
                  <c:v>129.5</c:v>
                </c:pt>
                <c:pt idx="361">
                  <c:v>129.5</c:v>
                </c:pt>
                <c:pt idx="362">
                  <c:v>129.5</c:v>
                </c:pt>
                <c:pt idx="363">
                  <c:v>129.5</c:v>
                </c:pt>
                <c:pt idx="364">
                  <c:v>129.5</c:v>
                </c:pt>
                <c:pt idx="365">
                  <c:v>129.5</c:v>
                </c:pt>
                <c:pt idx="366">
                  <c:v>129.5</c:v>
                </c:pt>
                <c:pt idx="367">
                  <c:v>129.5</c:v>
                </c:pt>
                <c:pt idx="368">
                  <c:v>129.5</c:v>
                </c:pt>
                <c:pt idx="369">
                  <c:v>129.5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126</c:v>
                </c:pt>
                <c:pt idx="374">
                  <c:v>122.5</c:v>
                </c:pt>
                <c:pt idx="375">
                  <c:v>126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119</c:v>
                </c:pt>
                <c:pt idx="381">
                  <c:v>119</c:v>
                </c:pt>
                <c:pt idx="382">
                  <c:v>119</c:v>
                </c:pt>
                <c:pt idx="383">
                  <c:v>119</c:v>
                </c:pt>
                <c:pt idx="384">
                  <c:v>119</c:v>
                </c:pt>
                <c:pt idx="385">
                  <c:v>119</c:v>
                </c:pt>
                <c:pt idx="386">
                  <c:v>115.5</c:v>
                </c:pt>
                <c:pt idx="387">
                  <c:v>115.5</c:v>
                </c:pt>
                <c:pt idx="388">
                  <c:v>112</c:v>
                </c:pt>
                <c:pt idx="389">
                  <c:v>112</c:v>
                </c:pt>
                <c:pt idx="390">
                  <c:v>108.5</c:v>
                </c:pt>
                <c:pt idx="391">
                  <c:v>108.5</c:v>
                </c:pt>
                <c:pt idx="392">
                  <c:v>105</c:v>
                </c:pt>
                <c:pt idx="393">
                  <c:v>105</c:v>
                </c:pt>
                <c:pt idx="394">
                  <c:v>98</c:v>
                </c:pt>
                <c:pt idx="395">
                  <c:v>91</c:v>
                </c:pt>
                <c:pt idx="396">
                  <c:v>87.5</c:v>
                </c:pt>
                <c:pt idx="397">
                  <c:v>70</c:v>
                </c:pt>
                <c:pt idx="398">
                  <c:v>66.5</c:v>
                </c:pt>
                <c:pt idx="399">
                  <c:v>66.5</c:v>
                </c:pt>
                <c:pt idx="400">
                  <c:v>70</c:v>
                </c:pt>
                <c:pt idx="401">
                  <c:v>59.5</c:v>
                </c:pt>
                <c:pt idx="402">
                  <c:v>56</c:v>
                </c:pt>
                <c:pt idx="403">
                  <c:v>49</c:v>
                </c:pt>
                <c:pt idx="404">
                  <c:v>45.5</c:v>
                </c:pt>
                <c:pt idx="405">
                  <c:v>42</c:v>
                </c:pt>
                <c:pt idx="406">
                  <c:v>38.5</c:v>
                </c:pt>
                <c:pt idx="407">
                  <c:v>38.5</c:v>
                </c:pt>
                <c:pt idx="408">
                  <c:v>35</c:v>
                </c:pt>
                <c:pt idx="409">
                  <c:v>35</c:v>
                </c:pt>
                <c:pt idx="410">
                  <c:v>31.5</c:v>
                </c:pt>
                <c:pt idx="411">
                  <c:v>35</c:v>
                </c:pt>
                <c:pt idx="412">
                  <c:v>31.5</c:v>
                </c:pt>
                <c:pt idx="413">
                  <c:v>31.5</c:v>
                </c:pt>
                <c:pt idx="414">
                  <c:v>28</c:v>
                </c:pt>
                <c:pt idx="415">
                  <c:v>31.5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24.5</c:v>
                </c:pt>
                <c:pt idx="424">
                  <c:v>24.5</c:v>
                </c:pt>
                <c:pt idx="425">
                  <c:v>24.5</c:v>
                </c:pt>
                <c:pt idx="426">
                  <c:v>24.5</c:v>
                </c:pt>
                <c:pt idx="427">
                  <c:v>21</c:v>
                </c:pt>
                <c:pt idx="428">
                  <c:v>24.5</c:v>
                </c:pt>
                <c:pt idx="429">
                  <c:v>24.5</c:v>
                </c:pt>
                <c:pt idx="430">
                  <c:v>21</c:v>
                </c:pt>
                <c:pt idx="431">
                  <c:v>21</c:v>
                </c:pt>
                <c:pt idx="432">
                  <c:v>28</c:v>
                </c:pt>
                <c:pt idx="433">
                  <c:v>24.5</c:v>
                </c:pt>
                <c:pt idx="434">
                  <c:v>21</c:v>
                </c:pt>
                <c:pt idx="435">
                  <c:v>21</c:v>
                </c:pt>
                <c:pt idx="436">
                  <c:v>24.5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24.5</c:v>
                </c:pt>
                <c:pt idx="451">
                  <c:v>24.5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17.5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17.5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17.5</c:v>
                </c:pt>
                <c:pt idx="473">
                  <c:v>17.5</c:v>
                </c:pt>
                <c:pt idx="474">
                  <c:v>21</c:v>
                </c:pt>
                <c:pt idx="475">
                  <c:v>21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21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19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15</xdr:row>
      <xdr:rowOff>0</xdr:rowOff>
    </xdr:from>
    <xdr:to>
      <xdr:col>19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26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4.%20Experiments\3.%20Diffusion%20dialysis\Blank%20sheet_2211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2nd%20year%20(2023-2024)\2.%20Experiments%20(continued)\3.%20Diffusion%20dialysis\Blank%20sheet_2303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B9" t="str">
            <v>KOH</v>
          </cell>
          <cell r="M9" t="str">
            <v>K-Lac</v>
          </cell>
          <cell r="T9" t="str">
            <v>KHCO3</v>
          </cell>
          <cell r="Y9" t="str">
            <v>K-For</v>
          </cell>
          <cell r="AC9" t="str">
            <v>K-Glu</v>
          </cell>
          <cell r="AL9" t="str">
            <v>LA</v>
          </cell>
          <cell r="AR9" t="str">
            <v>FA</v>
          </cell>
          <cell r="AV9" t="str">
            <v>GA</v>
          </cell>
        </row>
        <row r="11">
          <cell r="B11">
            <v>1E-3</v>
          </cell>
          <cell r="F11">
            <v>0.378</v>
          </cell>
          <cell r="M11">
            <v>6.6666666666666664E-4</v>
          </cell>
          <cell r="R11">
            <v>7.0925000000000002E-2</v>
          </cell>
          <cell r="T11">
            <v>1E-3</v>
          </cell>
          <cell r="V11">
            <v>0.1114</v>
          </cell>
          <cell r="Y11">
            <v>1E-3</v>
          </cell>
          <cell r="AA11">
            <v>0.20200000000000001</v>
          </cell>
          <cell r="AC11">
            <v>1E-3</v>
          </cell>
          <cell r="AE11">
            <v>0.34499999999999997</v>
          </cell>
          <cell r="AI11">
            <v>3.3333333333333332E-4</v>
          </cell>
          <cell r="AJ11">
            <v>8.8257999999999992</v>
          </cell>
          <cell r="AQ11">
            <v>1E-3</v>
          </cell>
          <cell r="AS11">
            <v>15.8315</v>
          </cell>
          <cell r="AU11">
            <v>1E-3</v>
          </cell>
          <cell r="AW11">
            <v>33.9009</v>
          </cell>
        </row>
        <row r="12">
          <cell r="B12">
            <v>5.0000000000000001E-3</v>
          </cell>
          <cell r="F12">
            <v>1.5229999999999999</v>
          </cell>
          <cell r="M12">
            <v>3.3333333333333335E-3</v>
          </cell>
          <cell r="R12">
            <v>0.55950000000000011</v>
          </cell>
          <cell r="T12">
            <v>5.0000000000000001E-3</v>
          </cell>
          <cell r="V12">
            <v>0.55900000000000005</v>
          </cell>
          <cell r="Y12">
            <v>5.0000000000000001E-3</v>
          </cell>
          <cell r="AA12">
            <v>1.04</v>
          </cell>
          <cell r="AC12">
            <v>5.0000000000000001E-3</v>
          </cell>
          <cell r="AE12">
            <v>1.655</v>
          </cell>
          <cell r="AI12">
            <v>1.6666666666666668E-3</v>
          </cell>
          <cell r="AJ12">
            <v>39.493600000000001</v>
          </cell>
          <cell r="AQ12">
            <v>5.0000000000000001E-3</v>
          </cell>
          <cell r="AS12">
            <v>71.0929</v>
          </cell>
          <cell r="AU12">
            <v>5.0000000000000001E-3</v>
          </cell>
          <cell r="AW12">
            <v>167.18170000000001</v>
          </cell>
        </row>
        <row r="13">
          <cell r="B13">
            <v>0.01</v>
          </cell>
          <cell r="F13">
            <v>2.84</v>
          </cell>
          <cell r="M13">
            <v>6.6666666666666671E-3</v>
          </cell>
          <cell r="R13">
            <v>1.1952500000000001</v>
          </cell>
          <cell r="T13">
            <v>0.01</v>
          </cell>
          <cell r="V13">
            <v>1.1220000000000001</v>
          </cell>
          <cell r="Y13">
            <v>0.01</v>
          </cell>
          <cell r="AA13">
            <v>2</v>
          </cell>
          <cell r="AC13">
            <v>0.01</v>
          </cell>
          <cell r="AE13">
            <v>3.49</v>
          </cell>
          <cell r="AI13">
            <v>3.3333333333333335E-3</v>
          </cell>
          <cell r="AJ13">
            <v>75.343900000000005</v>
          </cell>
          <cell r="AQ13">
            <v>0.01</v>
          </cell>
          <cell r="AS13">
            <v>138.7809</v>
          </cell>
          <cell r="AU13">
            <v>0.01</v>
          </cell>
          <cell r="AW13">
            <v>330.60939999999999</v>
          </cell>
        </row>
        <row r="14">
          <cell r="B14">
            <v>0.05</v>
          </cell>
          <cell r="F14">
            <v>12.18</v>
          </cell>
          <cell r="M14">
            <v>3.3333333333333333E-2</v>
          </cell>
          <cell r="R14">
            <v>5.8649999999999993</v>
          </cell>
          <cell r="T14">
            <v>0.05</v>
          </cell>
          <cell r="V14">
            <v>4.45</v>
          </cell>
          <cell r="Y14">
            <v>0.05</v>
          </cell>
          <cell r="AA14">
            <v>9.91</v>
          </cell>
          <cell r="AC14">
            <v>0.05</v>
          </cell>
          <cell r="AE14">
            <v>15.68</v>
          </cell>
          <cell r="AI14">
            <v>1.6666666666666666E-2</v>
          </cell>
          <cell r="AJ14">
            <v>372.90989999999999</v>
          </cell>
          <cell r="AQ14">
            <v>0.05</v>
          </cell>
          <cell r="AS14">
            <v>681.95910000000003</v>
          </cell>
          <cell r="AU14">
            <v>0.05</v>
          </cell>
          <cell r="AW14">
            <v>1639.6470999999999</v>
          </cell>
        </row>
        <row r="15">
          <cell r="B15">
            <v>0.1</v>
          </cell>
          <cell r="F15">
            <v>24.1</v>
          </cell>
          <cell r="M15">
            <v>6.6666666666666666E-2</v>
          </cell>
          <cell r="R15">
            <v>11.344999999999999</v>
          </cell>
          <cell r="T15">
            <v>0.1</v>
          </cell>
          <cell r="V15">
            <v>9.81</v>
          </cell>
          <cell r="Y15">
            <v>0.1</v>
          </cell>
          <cell r="AA15">
            <v>19.09</v>
          </cell>
          <cell r="AC15">
            <v>0.1</v>
          </cell>
          <cell r="AE15">
            <v>29.9</v>
          </cell>
          <cell r="AI15">
            <v>3.3333333333333333E-2</v>
          </cell>
          <cell r="AJ15">
            <v>742.8134</v>
          </cell>
          <cell r="AQ15">
            <v>0.1</v>
          </cell>
          <cell r="AS15">
            <v>1389.2017000000001</v>
          </cell>
          <cell r="AU15">
            <v>0.1</v>
          </cell>
          <cell r="AW15">
            <v>3257.7303000000002</v>
          </cell>
        </row>
        <row r="16">
          <cell r="B16">
            <v>0.5</v>
          </cell>
          <cell r="F16">
            <v>112.6</v>
          </cell>
          <cell r="M16">
            <v>0.33333333333333331</v>
          </cell>
          <cell r="R16">
            <v>51.025000000000006</v>
          </cell>
          <cell r="T16">
            <v>0.2</v>
          </cell>
          <cell r="V16"/>
          <cell r="Y16">
            <v>0.5</v>
          </cell>
          <cell r="AA16">
            <v>84.2</v>
          </cell>
          <cell r="AC16">
            <v>0.5</v>
          </cell>
          <cell r="AE16">
            <v>103.6</v>
          </cell>
          <cell r="AI16">
            <v>0.16666666666666666</v>
          </cell>
          <cell r="AJ16">
            <v>3710.4160000000002</v>
          </cell>
          <cell r="AQ16">
            <v>0.5</v>
          </cell>
          <cell r="AS16">
            <v>6806.375</v>
          </cell>
          <cell r="AU16">
            <v>0.5</v>
          </cell>
          <cell r="AW16">
            <v>16243.117200000001</v>
          </cell>
        </row>
        <row r="17">
          <cell r="B17">
            <v>1</v>
          </cell>
          <cell r="F17">
            <v>216</v>
          </cell>
          <cell r="M17">
            <v>0.66666666666666663</v>
          </cell>
          <cell r="R17">
            <v>94.050000000000011</v>
          </cell>
          <cell r="T17">
            <v>0.5</v>
          </cell>
          <cell r="V17">
            <v>42</v>
          </cell>
          <cell r="Y17">
            <v>1</v>
          </cell>
          <cell r="AA17">
            <v>157.80000000000001</v>
          </cell>
          <cell r="AC17">
            <v>1</v>
          </cell>
          <cell r="AE17">
            <v>136.30000000000001</v>
          </cell>
          <cell r="AI17">
            <v>0.33333333333333331</v>
          </cell>
          <cell r="AJ17">
            <v>7299.5789999999997</v>
          </cell>
          <cell r="AQ17">
            <v>1</v>
          </cell>
          <cell r="AS17">
            <v>13419.8469</v>
          </cell>
          <cell r="AU17">
            <v>1</v>
          </cell>
          <cell r="AW17">
            <v>31933.275000000001</v>
          </cell>
        </row>
        <row r="18">
          <cell r="B18">
            <v>2</v>
          </cell>
          <cell r="F18">
            <v>359</v>
          </cell>
          <cell r="M18">
            <v>1.3333333333333333</v>
          </cell>
          <cell r="R18">
            <v>165</v>
          </cell>
          <cell r="T18">
            <v>1</v>
          </cell>
          <cell r="V18">
            <v>76.099999999999994</v>
          </cell>
          <cell r="Y18">
            <v>2</v>
          </cell>
          <cell r="AA18">
            <v>279</v>
          </cell>
          <cell r="AI18">
            <v>0.66666666666666663</v>
          </cell>
          <cell r="AJ18">
            <v>14649.15</v>
          </cell>
          <cell r="AQ18">
            <v>2</v>
          </cell>
          <cell r="AS18">
            <v>26997.262500000001</v>
          </cell>
          <cell r="AU18">
            <v>2</v>
          </cell>
          <cell r="AW18">
            <v>65596.006299999994</v>
          </cell>
        </row>
        <row r="19">
          <cell r="B19">
            <v>3</v>
          </cell>
          <cell r="F19">
            <v>480</v>
          </cell>
          <cell r="M19">
            <v>2</v>
          </cell>
          <cell r="R19">
            <v>217</v>
          </cell>
          <cell r="T19">
            <v>2</v>
          </cell>
          <cell r="V19">
            <v>129</v>
          </cell>
          <cell r="AI19">
            <v>1</v>
          </cell>
          <cell r="AJ19">
            <v>22111.73</v>
          </cell>
        </row>
        <row r="20">
          <cell r="B20">
            <v>4</v>
          </cell>
          <cell r="F20">
            <v>572</v>
          </cell>
          <cell r="M20">
            <v>2.6666666666666665</v>
          </cell>
          <cell r="R20">
            <v>265.75</v>
          </cell>
          <cell r="T20">
            <v>3</v>
          </cell>
          <cell r="V20">
            <v>165.2</v>
          </cell>
          <cell r="AI20">
            <v>1.3333333333333333</v>
          </cell>
          <cell r="AJ20">
            <v>27107.87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AG9" t="str">
            <v>1:1</v>
          </cell>
          <cell r="AI9" t="str">
            <v>1:1.5</v>
          </cell>
          <cell r="AK9" t="str">
            <v>1:2</v>
          </cell>
          <cell r="BE9">
            <v>4.2361111111111106E-2</v>
          </cell>
          <cell r="BF9">
            <v>7.1180555555555548E-4</v>
          </cell>
          <cell r="BG9">
            <v>7.175925925925927E-4</v>
          </cell>
        </row>
        <row r="10">
          <cell r="B10" t="str">
            <v>KOH</v>
          </cell>
          <cell r="M10" t="str">
            <v>K-Lac</v>
          </cell>
          <cell r="T10" t="str">
            <v>KHCO3</v>
          </cell>
          <cell r="Y10" t="str">
            <v>K-For</v>
          </cell>
          <cell r="AC10" t="str">
            <v>K-Glu</v>
          </cell>
          <cell r="AS10" t="str">
            <v>LA</v>
          </cell>
          <cell r="AY10" t="str">
            <v>FA</v>
          </cell>
        </row>
        <row r="12">
          <cell r="B12">
            <v>1E-3</v>
          </cell>
          <cell r="F12">
            <v>0.378</v>
          </cell>
          <cell r="M12">
            <v>6.6666666666666664E-4</v>
          </cell>
          <cell r="R12">
            <v>7.0925000000000002E-2</v>
          </cell>
          <cell r="T12">
            <v>1E-3</v>
          </cell>
          <cell r="V12">
            <v>0.1114</v>
          </cell>
          <cell r="Y12">
            <v>1E-3</v>
          </cell>
          <cell r="AA12">
            <v>0.20200000000000001</v>
          </cell>
          <cell r="AC12">
            <v>1E-3</v>
          </cell>
          <cell r="AE12">
            <v>0.34499999999999997</v>
          </cell>
          <cell r="AF12">
            <v>1E-3</v>
          </cell>
          <cell r="AG12">
            <v>0.10150000000000001</v>
          </cell>
          <cell r="AH12">
            <v>1.5E-3</v>
          </cell>
          <cell r="AI12">
            <v>0.19900000000000001</v>
          </cell>
          <cell r="AJ12">
            <v>2E-3</v>
          </cell>
          <cell r="AK12">
            <v>0.34499999999999997</v>
          </cell>
          <cell r="AP12">
            <v>3.3333333333333332E-4</v>
          </cell>
          <cell r="AQ12">
            <v>8.8257999999999992</v>
          </cell>
          <cell r="AX12">
            <v>1E-3</v>
          </cell>
          <cell r="AZ12">
            <v>15.8315</v>
          </cell>
          <cell r="BB12">
            <v>1E-3</v>
          </cell>
          <cell r="BE12">
            <v>35.7119</v>
          </cell>
          <cell r="BF12">
            <v>34.999299999999998</v>
          </cell>
          <cell r="BG12">
            <v>41.883000000000003</v>
          </cell>
        </row>
        <row r="13">
          <cell r="B13">
            <v>5.0000000000000001E-3</v>
          </cell>
          <cell r="F13">
            <v>1.5229999999999999</v>
          </cell>
          <cell r="M13">
            <v>3.3333333333333335E-3</v>
          </cell>
          <cell r="R13">
            <v>0.55950000000000011</v>
          </cell>
          <cell r="T13">
            <v>5.0000000000000001E-3</v>
          </cell>
          <cell r="V13">
            <v>0.55900000000000005</v>
          </cell>
          <cell r="Y13">
            <v>5.0000000000000001E-3</v>
          </cell>
          <cell r="AA13">
            <v>1.04</v>
          </cell>
          <cell r="AC13">
            <v>5.0000000000000001E-3</v>
          </cell>
          <cell r="AE13">
            <v>1.655</v>
          </cell>
          <cell r="AF13">
            <v>5.0000000000000001E-3</v>
          </cell>
          <cell r="AG13">
            <v>0.47399999999999998</v>
          </cell>
          <cell r="AH13">
            <v>7.4999999999999997E-3</v>
          </cell>
          <cell r="AI13">
            <v>1.0760000000000001</v>
          </cell>
          <cell r="AJ13">
            <v>0.01</v>
          </cell>
          <cell r="AK13">
            <v>1.738</v>
          </cell>
          <cell r="AP13">
            <v>1.6666666666666668E-3</v>
          </cell>
          <cell r="AQ13">
            <v>39.493600000000001</v>
          </cell>
          <cell r="AX13">
            <v>5.0000000000000001E-3</v>
          </cell>
          <cell r="AZ13">
            <v>71.0929</v>
          </cell>
          <cell r="BB13">
            <v>5.0000000000000001E-3</v>
          </cell>
          <cell r="BE13">
            <v>164.19919999999999</v>
          </cell>
          <cell r="BF13">
            <v>163.58539999999999</v>
          </cell>
          <cell r="BG13">
            <v>159.07409999999999</v>
          </cell>
        </row>
        <row r="14">
          <cell r="B14">
            <v>0.01</v>
          </cell>
          <cell r="F14">
            <v>2.84</v>
          </cell>
          <cell r="M14">
            <v>6.6666666666666671E-3</v>
          </cell>
          <cell r="R14">
            <v>1.1952500000000001</v>
          </cell>
          <cell r="T14">
            <v>0.01</v>
          </cell>
          <cell r="V14">
            <v>1.1220000000000001</v>
          </cell>
          <cell r="Y14">
            <v>0.01</v>
          </cell>
          <cell r="AA14">
            <v>2</v>
          </cell>
          <cell r="AC14">
            <v>0.01</v>
          </cell>
          <cell r="AE14">
            <v>3.49</v>
          </cell>
          <cell r="AF14">
            <v>0.01</v>
          </cell>
          <cell r="AG14">
            <v>0.92700000000000005</v>
          </cell>
          <cell r="AH14">
            <v>1.4999999999999999E-2</v>
          </cell>
          <cell r="AI14">
            <v>2.16</v>
          </cell>
          <cell r="AJ14">
            <v>0.02</v>
          </cell>
          <cell r="AK14">
            <v>3.6</v>
          </cell>
          <cell r="AP14">
            <v>3.3333333333333335E-3</v>
          </cell>
          <cell r="AQ14">
            <v>75.343900000000005</v>
          </cell>
          <cell r="AX14">
            <v>0.01</v>
          </cell>
          <cell r="AZ14">
            <v>138.7809</v>
          </cell>
          <cell r="BB14">
            <v>0.01</v>
          </cell>
          <cell r="BE14">
            <v>329.92290000000003</v>
          </cell>
          <cell r="BF14">
            <v>326.50760000000002</v>
          </cell>
          <cell r="BG14">
            <v>336.12790000000001</v>
          </cell>
        </row>
        <row r="15">
          <cell r="B15">
            <v>0.05</v>
          </cell>
          <cell r="F15">
            <v>12.18</v>
          </cell>
          <cell r="M15">
            <v>3.3333333333333333E-2</v>
          </cell>
          <cell r="R15">
            <v>5.8649999999999993</v>
          </cell>
          <cell r="T15">
            <v>0.05</v>
          </cell>
          <cell r="V15">
            <v>4.45</v>
          </cell>
          <cell r="Y15">
            <v>0.05</v>
          </cell>
          <cell r="AA15">
            <v>9.91</v>
          </cell>
          <cell r="AC15">
            <v>0.05</v>
          </cell>
          <cell r="AE15">
            <v>15.68</v>
          </cell>
          <cell r="AF15">
            <v>0.05</v>
          </cell>
          <cell r="AG15">
            <v>4.24</v>
          </cell>
          <cell r="AH15">
            <v>7.5000000000000011E-2</v>
          </cell>
          <cell r="AI15">
            <v>10.029999999999999</v>
          </cell>
          <cell r="AJ15">
            <v>0.1</v>
          </cell>
          <cell r="AK15">
            <v>16.09</v>
          </cell>
          <cell r="AP15">
            <v>1.6666666666666666E-2</v>
          </cell>
          <cell r="AQ15">
            <v>372.90989999999999</v>
          </cell>
          <cell r="AX15">
            <v>0.05</v>
          </cell>
          <cell r="AZ15">
            <v>681.95910000000003</v>
          </cell>
          <cell r="BB15">
            <v>0.05</v>
          </cell>
          <cell r="BE15">
            <v>1640.9576</v>
          </cell>
          <cell r="BF15">
            <v>1639.3471</v>
          </cell>
          <cell r="BG15">
            <v>1614.4496999999999</v>
          </cell>
        </row>
        <row r="16">
          <cell r="B16">
            <v>0.1</v>
          </cell>
          <cell r="F16">
            <v>24.1</v>
          </cell>
          <cell r="M16">
            <v>6.6666666666666666E-2</v>
          </cell>
          <cell r="R16">
            <v>11.344999999999999</v>
          </cell>
          <cell r="T16">
            <v>0.1</v>
          </cell>
          <cell r="V16">
            <v>9.81</v>
          </cell>
          <cell r="Y16">
            <v>0.1</v>
          </cell>
          <cell r="AA16">
            <v>19.09</v>
          </cell>
          <cell r="AC16">
            <v>0.1</v>
          </cell>
          <cell r="AE16">
            <v>29.9</v>
          </cell>
          <cell r="AF16">
            <v>0.1</v>
          </cell>
          <cell r="AG16">
            <v>7.92</v>
          </cell>
          <cell r="AH16">
            <v>0.15000000000000002</v>
          </cell>
          <cell r="AI16">
            <v>18.88</v>
          </cell>
          <cell r="AJ16">
            <v>0.2</v>
          </cell>
          <cell r="AK16">
            <v>30.3</v>
          </cell>
          <cell r="AP16">
            <v>3.3333333333333333E-2</v>
          </cell>
          <cell r="AQ16">
            <v>742.8134</v>
          </cell>
          <cell r="AX16">
            <v>0.1</v>
          </cell>
          <cell r="AZ16">
            <v>1389.2017000000001</v>
          </cell>
          <cell r="BB16">
            <v>0.1</v>
          </cell>
          <cell r="BE16">
            <v>3299.5027</v>
          </cell>
          <cell r="BF16">
            <v>3272.0601999999999</v>
          </cell>
          <cell r="BG16">
            <v>3279.4679999999998</v>
          </cell>
        </row>
        <row r="17">
          <cell r="B17">
            <v>0.5</v>
          </cell>
          <cell r="F17">
            <v>112.6</v>
          </cell>
          <cell r="M17">
            <v>0.33333333333333331</v>
          </cell>
          <cell r="R17">
            <v>51.025000000000006</v>
          </cell>
          <cell r="T17">
            <v>0.2</v>
          </cell>
          <cell r="Y17">
            <v>0.5</v>
          </cell>
          <cell r="AA17">
            <v>84.2</v>
          </cell>
          <cell r="AC17">
            <v>0.5</v>
          </cell>
          <cell r="AE17">
            <v>103.6</v>
          </cell>
          <cell r="AF17">
            <v>0.5</v>
          </cell>
          <cell r="AG17">
            <v>29</v>
          </cell>
          <cell r="AH17">
            <v>0.75</v>
          </cell>
          <cell r="AI17">
            <v>65.2</v>
          </cell>
          <cell r="AJ17">
            <v>1</v>
          </cell>
          <cell r="AK17">
            <v>102.1</v>
          </cell>
          <cell r="AP17">
            <v>0.16666666666666666</v>
          </cell>
          <cell r="AQ17">
            <v>3710.4160000000002</v>
          </cell>
          <cell r="AX17">
            <v>0.5</v>
          </cell>
          <cell r="AZ17">
            <v>6806.375</v>
          </cell>
          <cell r="BB17">
            <v>0.5</v>
          </cell>
          <cell r="BE17">
            <v>16311.339099999999</v>
          </cell>
          <cell r="BF17">
            <v>16258.9359</v>
          </cell>
          <cell r="BG17">
            <v>16279.8297</v>
          </cell>
        </row>
        <row r="18">
          <cell r="B18">
            <v>1</v>
          </cell>
          <cell r="F18">
            <v>216</v>
          </cell>
          <cell r="M18">
            <v>0.66666666666666663</v>
          </cell>
          <cell r="R18">
            <v>94.050000000000011</v>
          </cell>
          <cell r="T18">
            <v>0.5</v>
          </cell>
          <cell r="V18">
            <v>42</v>
          </cell>
          <cell r="Y18">
            <v>1</v>
          </cell>
          <cell r="AA18">
            <v>157.80000000000001</v>
          </cell>
          <cell r="AC18">
            <v>1</v>
          </cell>
          <cell r="AE18">
            <v>136.30000000000001</v>
          </cell>
          <cell r="AF18">
            <v>1</v>
          </cell>
          <cell r="AG18">
            <v>43.2</v>
          </cell>
          <cell r="AH18">
            <v>1.5</v>
          </cell>
          <cell r="AI18">
            <v>90.2</v>
          </cell>
          <cell r="AJ18">
            <v>2</v>
          </cell>
          <cell r="AK18">
            <v>137.19999999999999</v>
          </cell>
          <cell r="AP18">
            <v>0.33333333333333331</v>
          </cell>
          <cell r="AQ18">
            <v>7299.5789999999997</v>
          </cell>
          <cell r="AX18">
            <v>1</v>
          </cell>
          <cell r="AZ18">
            <v>13419.8469</v>
          </cell>
          <cell r="BB18">
            <v>1</v>
          </cell>
          <cell r="BE18">
            <v>32749.018700000001</v>
          </cell>
          <cell r="BF18">
            <v>32745.921900000001</v>
          </cell>
          <cell r="BG18">
            <v>32606.768700000001</v>
          </cell>
        </row>
        <row r="19">
          <cell r="B19">
            <v>2</v>
          </cell>
          <cell r="F19">
            <v>359</v>
          </cell>
          <cell r="M19">
            <v>1.3333333333333333</v>
          </cell>
          <cell r="R19">
            <v>165</v>
          </cell>
          <cell r="T19">
            <v>1</v>
          </cell>
          <cell r="V19">
            <v>76.099999999999994</v>
          </cell>
          <cell r="Y19">
            <v>2</v>
          </cell>
          <cell r="AA19">
            <v>279</v>
          </cell>
          <cell r="AF19">
            <v>2</v>
          </cell>
          <cell r="AG19">
            <v>44.6</v>
          </cell>
          <cell r="AH19">
            <v>3</v>
          </cell>
          <cell r="AI19">
            <v>82.7</v>
          </cell>
          <cell r="AJ19">
            <v>4</v>
          </cell>
          <cell r="AK19">
            <v>110.3</v>
          </cell>
          <cell r="AP19">
            <v>0.66666666666666663</v>
          </cell>
          <cell r="AQ19">
            <v>14649.15</v>
          </cell>
          <cell r="AX19">
            <v>2</v>
          </cell>
          <cell r="AZ19">
            <v>26997.262500000001</v>
          </cell>
          <cell r="BB19">
            <v>2</v>
          </cell>
          <cell r="BE19">
            <v>73222.912500000006</v>
          </cell>
          <cell r="BF19">
            <v>130916.03750000001</v>
          </cell>
          <cell r="BG19">
            <v>277941.95</v>
          </cell>
        </row>
        <row r="20">
          <cell r="B20">
            <v>3</v>
          </cell>
          <cell r="F20">
            <v>480</v>
          </cell>
          <cell r="M20">
            <v>2</v>
          </cell>
          <cell r="R20">
            <v>217</v>
          </cell>
          <cell r="T20">
            <v>2</v>
          </cell>
          <cell r="V20">
            <v>129</v>
          </cell>
          <cell r="AP20">
            <v>1</v>
          </cell>
          <cell r="AQ20">
            <v>22111.73</v>
          </cell>
        </row>
        <row r="21">
          <cell r="B21">
            <v>4</v>
          </cell>
          <cell r="F21">
            <v>572</v>
          </cell>
          <cell r="M21">
            <v>2.6666666666666665</v>
          </cell>
          <cell r="R21">
            <v>265.75</v>
          </cell>
          <cell r="T21">
            <v>3</v>
          </cell>
          <cell r="V21">
            <v>165.2</v>
          </cell>
          <cell r="AP21">
            <v>1.3333333333333333</v>
          </cell>
          <cell r="AQ21">
            <v>27107.87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노윤아" refreshedDate="45119.560703587966" createdVersion="6" refreshedVersion="6" minRefreshableVersion="3" recordCount="3147" xr:uid="{00000000-000A-0000-FFFF-FFFF03000000}">
  <cacheSource type="worksheet">
    <worksheetSource ref="A1:M1048576" sheet="Auto save"/>
  </cacheSource>
  <cacheFields count="13">
    <cacheField name="t" numFmtId="0">
      <sharedItems containsString="0" containsBlank="1" containsNumber="1" minValue="1.6666666666666666E-2" maxValue="52.433333333331639"/>
    </cacheField>
    <cacheField name="Date" numFmtId="0">
      <sharedItems containsNonDate="0" containsDate="1" containsString="0" containsBlank="1" minDate="2023-07-11T00:00:00" maxDate="2023-07-12T00:00:00"/>
    </cacheField>
    <cacheField name="Time" numFmtId="0">
      <sharedItems containsNonDate="0" containsDate="1" containsString="0" containsBlank="1" minDate="1899-12-30T10:04:16" maxDate="1899-12-30T18:12:22"/>
    </cacheField>
    <cacheField name="CON_SALT" numFmtId="0">
      <sharedItems containsString="0" containsBlank="1" containsNumber="1" minValue="2.8" maxValue="220.4"/>
    </cacheField>
    <cacheField name="CON_ACID" numFmtId="0">
      <sharedItems containsString="0" containsBlank="1" containsNumber="1" minValue="7.6" maxValue="11.9"/>
    </cacheField>
    <cacheField name="CON_BASE" numFmtId="0">
      <sharedItems containsString="0" containsBlank="1" containsNumber="1" minValue="7.6" maxValue="354.6"/>
    </cacheField>
    <cacheField name="TEMP_SALT" numFmtId="0">
      <sharedItems containsString="0" containsBlank="1" containsNumber="1" minValue="26.3" maxValue="39.799999999999997"/>
    </cacheField>
    <cacheField name="TEMP_ACID" numFmtId="0">
      <sharedItems containsString="0" containsBlank="1" containsNumber="1" minValue="25.3" maxValue="36.700000000000003"/>
    </cacheField>
    <cacheField name="TEMP_BASE" numFmtId="0">
      <sharedItems containsString="0" containsBlank="1" containsNumber="1" minValue="25.9" maxValue="36.700000000000003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4" maxValue="4.0999999999999996"/>
    </cacheField>
    <cacheField name="Ah" numFmtId="0">
      <sharedItems containsString="0" containsBlank="1" containsNumber="1" minValue="13.97" maxValue="16.382999999999999"/>
    </cacheField>
    <cacheField name="W" numFmtId="0">
      <sharedItems containsString="0" containsBlank="1" containsNumber="1" minValue="0" maxValue="143.5" count="52">
        <n v="14"/>
        <n v="17.5"/>
        <n v="21"/>
        <n v="24.5"/>
        <n v="31.5"/>
        <n v="3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129.5"/>
        <n v="133"/>
        <n v="136.5"/>
        <n v="140"/>
        <n v="143.5"/>
        <n v="38.5"/>
        <n v="28"/>
        <n v="0"/>
        <m/>
        <n v="36" u="1"/>
        <n v="15" u="1"/>
        <n v="6" u="1"/>
        <n v="18" u="1"/>
        <n v="33" u="1"/>
        <n v="3" u="1"/>
        <n v="39" u="1"/>
        <n v="24" u="1"/>
        <n v="9" u="1"/>
        <n v="27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7">
  <r>
    <n v="1.6666666666666666E-2"/>
    <d v="2023-07-11T00:00:00"/>
    <d v="1899-12-30T10:04:16"/>
    <n v="215.5"/>
    <n v="7.6"/>
    <n v="7.6"/>
    <n v="26.4"/>
    <n v="25.3"/>
    <n v="25.9"/>
    <n v="35"/>
    <n v="0.4"/>
    <n v="13.97"/>
    <x v="0"/>
  </r>
  <r>
    <n v="3.3333333333333333E-2"/>
    <d v="2023-07-11T00:00:00"/>
    <d v="1899-12-30T10:05:16"/>
    <n v="215.5"/>
    <n v="7.6"/>
    <n v="8.1"/>
    <n v="26.3"/>
    <n v="25.4"/>
    <n v="26"/>
    <n v="35"/>
    <n v="0.5"/>
    <n v="13.97"/>
    <x v="1"/>
  </r>
  <r>
    <n v="0.05"/>
    <d v="2023-07-11T00:00:00"/>
    <d v="1899-12-30T10:06:16"/>
    <n v="216"/>
    <n v="7.6"/>
    <n v="8.6"/>
    <n v="26.4"/>
    <n v="25.6"/>
    <n v="26.1"/>
    <n v="35"/>
    <n v="0.6"/>
    <n v="13.971"/>
    <x v="2"/>
  </r>
  <r>
    <n v="6.6666666666666666E-2"/>
    <d v="2023-07-11T00:00:00"/>
    <d v="1899-12-30T10:07:16"/>
    <n v="216.6"/>
    <n v="7.6"/>
    <n v="9.1999999999999993"/>
    <n v="26.4"/>
    <n v="25.8"/>
    <n v="26.1"/>
    <n v="35"/>
    <n v="0.7"/>
    <n v="13.972"/>
    <x v="3"/>
  </r>
  <r>
    <n v="8.3333333333333329E-2"/>
    <d v="2023-07-11T00:00:00"/>
    <d v="1899-12-30T10:08:16"/>
    <n v="217.1"/>
    <n v="8.1"/>
    <n v="9.1999999999999993"/>
    <n v="26.5"/>
    <n v="25.9"/>
    <n v="26.3"/>
    <n v="35"/>
    <n v="0.9"/>
    <n v="13.974"/>
    <x v="4"/>
  </r>
  <r>
    <n v="9.9999999999999992E-2"/>
    <d v="2023-07-11T00:00:00"/>
    <d v="1899-12-30T10:09:16"/>
    <n v="217.1"/>
    <n v="8.1"/>
    <n v="10.3"/>
    <n v="26.6"/>
    <n v="26.1"/>
    <n v="26.5"/>
    <n v="35"/>
    <n v="1"/>
    <n v="13.975"/>
    <x v="5"/>
  </r>
  <r>
    <n v="0.11666666666666665"/>
    <d v="2023-07-11T00:00:00"/>
    <d v="1899-12-30T10:10:16"/>
    <n v="217.7"/>
    <n v="8.1"/>
    <n v="10.8"/>
    <n v="26.7"/>
    <n v="26.1"/>
    <n v="26.5"/>
    <n v="35"/>
    <n v="1.2"/>
    <n v="13.977"/>
    <x v="6"/>
  </r>
  <r>
    <n v="0.13333333333333333"/>
    <d v="2023-07-11T00:00:00"/>
    <d v="1899-12-30T10:11:16"/>
    <n v="218.2"/>
    <n v="8.1"/>
    <n v="11.4"/>
    <n v="26.8"/>
    <n v="26.3"/>
    <n v="26.6"/>
    <n v="35"/>
    <n v="1.3"/>
    <n v="13.978999999999999"/>
    <x v="7"/>
  </r>
  <r>
    <n v="0.15"/>
    <d v="2023-07-11T00:00:00"/>
    <d v="1899-12-30T10:12:16"/>
    <n v="218.2"/>
    <n v="8.1"/>
    <n v="11.9"/>
    <n v="27"/>
    <n v="26.4"/>
    <n v="26.9"/>
    <n v="35"/>
    <n v="1.4"/>
    <n v="13.981"/>
    <x v="8"/>
  </r>
  <r>
    <n v="0.16666666666666666"/>
    <d v="2023-07-11T00:00:00"/>
    <d v="1899-12-30T10:13:16"/>
    <n v="218.2"/>
    <n v="8.1"/>
    <n v="13"/>
    <n v="27.2"/>
    <n v="26.6"/>
    <n v="27"/>
    <n v="35"/>
    <n v="1.5"/>
    <n v="13.984"/>
    <x v="9"/>
  </r>
  <r>
    <n v="0.18333333333333332"/>
    <d v="2023-07-11T00:00:00"/>
    <d v="1899-12-30T10:14:16"/>
    <n v="218.8"/>
    <n v="8.6"/>
    <n v="13.5"/>
    <n v="27.2"/>
    <n v="26.7"/>
    <n v="27.1"/>
    <n v="35"/>
    <n v="1.5"/>
    <n v="13.986000000000001"/>
    <x v="9"/>
  </r>
  <r>
    <n v="0.19999999999999998"/>
    <d v="2023-07-11T00:00:00"/>
    <d v="1899-12-30T10:15:16"/>
    <n v="218.8"/>
    <n v="8.6"/>
    <n v="14.6"/>
    <n v="27.4"/>
    <n v="26.8"/>
    <n v="27.3"/>
    <n v="35"/>
    <n v="1.6"/>
    <n v="13.989000000000001"/>
    <x v="10"/>
  </r>
  <r>
    <n v="0.21666666666666665"/>
    <d v="2023-07-11T00:00:00"/>
    <d v="1899-12-30T10:16:16"/>
    <n v="218.8"/>
    <n v="8.6"/>
    <n v="15.7"/>
    <n v="27.6"/>
    <n v="27.1"/>
    <n v="27.4"/>
    <n v="35"/>
    <n v="1.6"/>
    <n v="13.992000000000001"/>
    <x v="10"/>
  </r>
  <r>
    <n v="0.23333333333333331"/>
    <d v="2023-07-11T00:00:00"/>
    <d v="1899-12-30T10:17:16"/>
    <n v="219.3"/>
    <n v="8.6"/>
    <n v="16.2"/>
    <n v="27.7"/>
    <n v="27.3"/>
    <n v="27.5"/>
    <n v="35"/>
    <n v="1.6"/>
    <n v="13.994"/>
    <x v="10"/>
  </r>
  <r>
    <n v="0.24999999999999997"/>
    <d v="2023-07-11T00:00:00"/>
    <d v="1899-12-30T10:18:16"/>
    <n v="219.3"/>
    <n v="8.6"/>
    <n v="17.3"/>
    <n v="27.9"/>
    <n v="27.5"/>
    <n v="27.7"/>
    <n v="35"/>
    <n v="1.6"/>
    <n v="13.997"/>
    <x v="10"/>
  </r>
  <r>
    <n v="0.26666666666666666"/>
    <d v="2023-07-11T00:00:00"/>
    <d v="1899-12-30T10:19:16"/>
    <n v="219.3"/>
    <n v="8.6"/>
    <n v="17.8"/>
    <n v="28.1"/>
    <n v="27.6"/>
    <n v="27.9"/>
    <n v="35"/>
    <n v="1.6"/>
    <n v="14"/>
    <x v="10"/>
  </r>
  <r>
    <n v="0.28333333333333333"/>
    <d v="2023-07-11T00:00:00"/>
    <d v="1899-12-30T10:20:16"/>
    <n v="219.3"/>
    <n v="8.6"/>
    <n v="18.899999999999999"/>
    <n v="28.2"/>
    <n v="27.7"/>
    <n v="27.9"/>
    <n v="35"/>
    <n v="1.6"/>
    <n v="14.002000000000001"/>
    <x v="10"/>
  </r>
  <r>
    <n v="0.3"/>
    <d v="2023-07-11T00:00:00"/>
    <d v="1899-12-30T10:21:16"/>
    <n v="219.9"/>
    <n v="8.1"/>
    <n v="20"/>
    <n v="28.3"/>
    <n v="27.8"/>
    <n v="28.1"/>
    <n v="35"/>
    <n v="1.5"/>
    <n v="14.005000000000001"/>
    <x v="9"/>
  </r>
  <r>
    <n v="0.31666666666666665"/>
    <d v="2023-07-11T00:00:00"/>
    <d v="1899-12-30T10:22:16"/>
    <n v="219.3"/>
    <n v="8.6"/>
    <n v="20.5"/>
    <n v="28.4"/>
    <n v="28"/>
    <n v="28.3"/>
    <n v="35"/>
    <n v="1.5"/>
    <n v="14.007"/>
    <x v="9"/>
  </r>
  <r>
    <n v="0.33333333333333331"/>
    <d v="2023-07-11T00:00:00"/>
    <d v="1899-12-30T10:23:16"/>
    <n v="219.3"/>
    <n v="8.6"/>
    <n v="21.6"/>
    <n v="28.6"/>
    <n v="28.1"/>
    <n v="28.4"/>
    <n v="35"/>
    <n v="1.6"/>
    <n v="14.01"/>
    <x v="10"/>
  </r>
  <r>
    <n v="0.35"/>
    <d v="2023-07-11T00:00:00"/>
    <d v="1899-12-30T10:24:16"/>
    <n v="219.9"/>
    <n v="8.6"/>
    <n v="22.2"/>
    <n v="28.7"/>
    <n v="28.3"/>
    <n v="28.5"/>
    <n v="35"/>
    <n v="1.6"/>
    <n v="14.013"/>
    <x v="10"/>
  </r>
  <r>
    <n v="0.36666666666666664"/>
    <d v="2023-07-11T00:00:00"/>
    <d v="1899-12-30T10:25:16"/>
    <n v="219.9"/>
    <n v="8.6"/>
    <n v="23.2"/>
    <n v="28.8"/>
    <n v="28.3"/>
    <n v="28.7"/>
    <n v="35"/>
    <n v="1.6"/>
    <n v="14.015000000000001"/>
    <x v="10"/>
  </r>
  <r>
    <n v="0.3833333333333333"/>
    <d v="2023-07-11T00:00:00"/>
    <d v="1899-12-30T10:26:16"/>
    <n v="219.9"/>
    <n v="8.1"/>
    <n v="23.8"/>
    <n v="29"/>
    <n v="28.5"/>
    <n v="28.8"/>
    <n v="35"/>
    <n v="1.6"/>
    <n v="14.018000000000001"/>
    <x v="10"/>
  </r>
  <r>
    <n v="0.39999999999999997"/>
    <d v="2023-07-11T00:00:00"/>
    <d v="1899-12-30T10:27:16"/>
    <n v="220.4"/>
    <n v="8.6"/>
    <n v="24.9"/>
    <n v="29"/>
    <n v="28.5"/>
    <n v="28.7"/>
    <n v="35"/>
    <n v="1.7"/>
    <n v="14.021000000000001"/>
    <x v="11"/>
  </r>
  <r>
    <n v="0.41666666666666663"/>
    <d v="2023-07-11T00:00:00"/>
    <d v="1899-12-30T10:28:16"/>
    <n v="220.4"/>
    <n v="8.6"/>
    <n v="25.4"/>
    <n v="29.2"/>
    <n v="28.7"/>
    <n v="29"/>
    <n v="35"/>
    <n v="1.7"/>
    <n v="14.023999999999999"/>
    <x v="11"/>
  </r>
  <r>
    <n v="0.43333333333333329"/>
    <d v="2023-07-11T00:00:00"/>
    <d v="1899-12-30T10:29:16"/>
    <n v="219.9"/>
    <n v="8.6"/>
    <n v="26.5"/>
    <n v="29.3"/>
    <n v="28.8"/>
    <n v="29.2"/>
    <n v="35"/>
    <n v="1.7"/>
    <n v="14.026"/>
    <x v="11"/>
  </r>
  <r>
    <n v="0.44999999999999996"/>
    <d v="2023-07-11T00:00:00"/>
    <d v="1899-12-30T10:30:16"/>
    <n v="219.9"/>
    <n v="8.6"/>
    <n v="27.6"/>
    <n v="29.4"/>
    <n v="29"/>
    <n v="29.2"/>
    <n v="35"/>
    <n v="1.8"/>
    <n v="14.029"/>
    <x v="12"/>
  </r>
  <r>
    <n v="0.46666666666666662"/>
    <d v="2023-07-11T00:00:00"/>
    <d v="1899-12-30T10:31:16"/>
    <n v="220.4"/>
    <n v="8.6"/>
    <n v="28.1"/>
    <n v="29.4"/>
    <n v="29.2"/>
    <n v="29.3"/>
    <n v="35"/>
    <n v="1.8"/>
    <n v="14.032"/>
    <x v="12"/>
  </r>
  <r>
    <n v="0.48333333333333328"/>
    <d v="2023-07-11T00:00:00"/>
    <d v="1899-12-30T10:32:16"/>
    <n v="220.4"/>
    <n v="8.6"/>
    <n v="29.2"/>
    <n v="29.7"/>
    <n v="29.2"/>
    <n v="29.5"/>
    <n v="35"/>
    <n v="1.8"/>
    <n v="14.035"/>
    <x v="12"/>
  </r>
  <r>
    <n v="0.49999999999999994"/>
    <d v="2023-07-11T00:00:00"/>
    <d v="1899-12-30T10:33:16"/>
    <n v="219.9"/>
    <n v="8.6"/>
    <n v="30.3"/>
    <n v="29.8"/>
    <n v="29.3"/>
    <n v="29.6"/>
    <n v="35"/>
    <n v="1.9"/>
    <n v="14.038"/>
    <x v="13"/>
  </r>
  <r>
    <n v="0.51666666666666661"/>
    <d v="2023-07-11T00:00:00"/>
    <d v="1899-12-30T10:34:16"/>
    <n v="220.4"/>
    <n v="8.6"/>
    <n v="30.8"/>
    <n v="29.9"/>
    <n v="29.4"/>
    <n v="29.7"/>
    <n v="35"/>
    <n v="1.9"/>
    <n v="14.041"/>
    <x v="13"/>
  </r>
  <r>
    <n v="0.53333333333333333"/>
    <d v="2023-07-11T00:00:00"/>
    <d v="1899-12-30T10:35:16"/>
    <n v="220.4"/>
    <n v="8.6"/>
    <n v="31.9"/>
    <n v="30"/>
    <n v="29.7"/>
    <n v="29.8"/>
    <n v="35"/>
    <n v="1.9"/>
    <n v="14.045"/>
    <x v="13"/>
  </r>
  <r>
    <n v="0.55000000000000004"/>
    <d v="2023-07-11T00:00:00"/>
    <d v="1899-12-30T10:36:16"/>
    <n v="219.9"/>
    <n v="8.6"/>
    <n v="33"/>
    <n v="30.2"/>
    <n v="29.7"/>
    <n v="29.9"/>
    <n v="35"/>
    <n v="1.9"/>
    <n v="14.048"/>
    <x v="13"/>
  </r>
  <r>
    <n v="0.56666666666666676"/>
    <d v="2023-07-11T00:00:00"/>
    <d v="1899-12-30T10:37:16"/>
    <n v="220.4"/>
    <n v="8.6"/>
    <n v="34.1"/>
    <n v="30.3"/>
    <n v="29.8"/>
    <n v="30"/>
    <n v="35"/>
    <n v="2"/>
    <n v="14.051"/>
    <x v="14"/>
  </r>
  <r>
    <n v="0.58333333333333348"/>
    <d v="2023-07-11T00:00:00"/>
    <d v="1899-12-30T10:38:16"/>
    <n v="220.4"/>
    <n v="8.6"/>
    <n v="35.1"/>
    <n v="30.4"/>
    <n v="30.1"/>
    <n v="30.2"/>
    <n v="35"/>
    <n v="2"/>
    <n v="14.054"/>
    <x v="14"/>
  </r>
  <r>
    <n v="0.6000000000000002"/>
    <d v="2023-07-11T00:00:00"/>
    <d v="1899-12-30T10:39:16"/>
    <n v="219.9"/>
    <n v="8.6"/>
    <n v="35.700000000000003"/>
    <n v="30.6"/>
    <n v="30.1"/>
    <n v="30.3"/>
    <n v="35"/>
    <n v="2"/>
    <n v="14.058"/>
    <x v="14"/>
  </r>
  <r>
    <n v="0.61666666666666692"/>
    <d v="2023-07-11T00:00:00"/>
    <d v="1899-12-30T10:40:16"/>
    <n v="219.9"/>
    <n v="9.1999999999999993"/>
    <n v="36.799999999999997"/>
    <n v="30.7"/>
    <n v="30.4"/>
    <n v="30.4"/>
    <n v="35"/>
    <n v="2.1"/>
    <n v="14.061"/>
    <x v="15"/>
  </r>
  <r>
    <n v="0.63333333333333364"/>
    <d v="2023-07-11T00:00:00"/>
    <d v="1899-12-30T10:41:16"/>
    <n v="220.4"/>
    <n v="8.6"/>
    <n v="37.799999999999997"/>
    <n v="30.8"/>
    <n v="30.4"/>
    <n v="30.6"/>
    <n v="35"/>
    <n v="2.1"/>
    <n v="14.065"/>
    <x v="15"/>
  </r>
  <r>
    <n v="0.65000000000000036"/>
    <d v="2023-07-11T00:00:00"/>
    <d v="1899-12-30T10:42:16"/>
    <n v="219.9"/>
    <n v="8.6"/>
    <n v="38.9"/>
    <n v="30.9"/>
    <n v="30.5"/>
    <n v="30.8"/>
    <n v="35"/>
    <n v="2.1"/>
    <n v="14.068"/>
    <x v="15"/>
  </r>
  <r>
    <n v="0.66666666666666707"/>
    <d v="2023-07-11T00:00:00"/>
    <d v="1899-12-30T10:43:16"/>
    <n v="219.9"/>
    <n v="9.1999999999999993"/>
    <n v="40"/>
    <n v="31"/>
    <n v="30.7"/>
    <n v="30.8"/>
    <n v="35"/>
    <n v="2.1"/>
    <n v="14.071999999999999"/>
    <x v="15"/>
  </r>
  <r>
    <n v="0.68333333333333379"/>
    <d v="2023-07-11T00:00:00"/>
    <d v="1899-12-30T10:44:16"/>
    <n v="219.9"/>
    <n v="9.1999999999999993"/>
    <n v="41.1"/>
    <n v="31.1"/>
    <n v="30.8"/>
    <n v="30.9"/>
    <n v="35"/>
    <n v="2.2000000000000002"/>
    <n v="14.074999999999999"/>
    <x v="16"/>
  </r>
  <r>
    <n v="0.70000000000000051"/>
    <d v="2023-07-11T00:00:00"/>
    <d v="1899-12-30T10:45:17"/>
    <n v="219.9"/>
    <n v="9.1999999999999993"/>
    <n v="42.2"/>
    <n v="31.2"/>
    <n v="30.9"/>
    <n v="31.2"/>
    <n v="35"/>
    <n v="2.2000000000000002"/>
    <n v="14.079000000000001"/>
    <x v="16"/>
  </r>
  <r>
    <n v="0.71666666666666723"/>
    <d v="2023-07-11T00:00:00"/>
    <d v="1899-12-30T10:46:17"/>
    <n v="219.9"/>
    <n v="9.1999999999999993"/>
    <n v="43.2"/>
    <n v="31.4"/>
    <n v="31"/>
    <n v="31.3"/>
    <n v="35"/>
    <n v="2.2000000000000002"/>
    <n v="14.083"/>
    <x v="16"/>
  </r>
  <r>
    <n v="0.73333333333333395"/>
    <d v="2023-07-11T00:00:00"/>
    <d v="1899-12-30T10:47:17"/>
    <n v="219.9"/>
    <n v="9.1999999999999993"/>
    <n v="44.3"/>
    <n v="31.5"/>
    <n v="31.1"/>
    <n v="31.3"/>
    <n v="35"/>
    <n v="2.2999999999999998"/>
    <n v="14.086"/>
    <x v="17"/>
  </r>
  <r>
    <n v="0.75000000000000067"/>
    <d v="2023-07-11T00:00:00"/>
    <d v="1899-12-30T10:48:17"/>
    <n v="219.3"/>
    <n v="9.1999999999999993"/>
    <n v="45.4"/>
    <n v="31.6"/>
    <n v="31.3"/>
    <n v="31.5"/>
    <n v="35"/>
    <n v="2.2999999999999998"/>
    <n v="14.09"/>
    <x v="17"/>
  </r>
  <r>
    <n v="0.76666666666666738"/>
    <d v="2023-07-11T00:00:00"/>
    <d v="1899-12-30T10:49:17"/>
    <n v="219.3"/>
    <n v="9.1999999999999993"/>
    <n v="46.5"/>
    <n v="31.7"/>
    <n v="31.2"/>
    <n v="31.5"/>
    <n v="35"/>
    <n v="2.2999999999999998"/>
    <n v="14.093999999999999"/>
    <x v="17"/>
  </r>
  <r>
    <n v="0.7833333333333341"/>
    <d v="2023-07-11T00:00:00"/>
    <d v="1899-12-30T10:50:17"/>
    <n v="219.9"/>
    <n v="9.1999999999999993"/>
    <n v="47.6"/>
    <n v="31.8"/>
    <n v="31.4"/>
    <n v="31.6"/>
    <n v="35"/>
    <n v="2.2999999999999998"/>
    <n v="14.098000000000001"/>
    <x v="17"/>
  </r>
  <r>
    <n v="0.80000000000000082"/>
    <d v="2023-07-11T00:00:00"/>
    <d v="1899-12-30T10:51:17"/>
    <n v="219.9"/>
    <n v="9.1999999999999993"/>
    <n v="48.6"/>
    <n v="31.9"/>
    <n v="31.7"/>
    <n v="31.8"/>
    <n v="35"/>
    <n v="2.4"/>
    <n v="14.102"/>
    <x v="18"/>
  </r>
  <r>
    <n v="0.81666666666666754"/>
    <d v="2023-07-11T00:00:00"/>
    <d v="1899-12-30T10:52:17"/>
    <n v="218.8"/>
    <n v="9.1999999999999993"/>
    <n v="49.7"/>
    <n v="32.1"/>
    <n v="31.8"/>
    <n v="32"/>
    <n v="35"/>
    <n v="2.4"/>
    <n v="14.106"/>
    <x v="18"/>
  </r>
  <r>
    <n v="0.83333333333333426"/>
    <d v="2023-07-11T00:00:00"/>
    <d v="1899-12-30T10:53:17"/>
    <n v="218.8"/>
    <n v="9.1999999999999993"/>
    <n v="50.8"/>
    <n v="32.200000000000003"/>
    <n v="31.9"/>
    <n v="32.1"/>
    <n v="35"/>
    <n v="2.4"/>
    <n v="14.11"/>
    <x v="18"/>
  </r>
  <r>
    <n v="0.85000000000000098"/>
    <d v="2023-07-11T00:00:00"/>
    <d v="1899-12-30T10:54:17"/>
    <n v="218.8"/>
    <n v="9.1999999999999993"/>
    <n v="51.9"/>
    <n v="32.299999999999997"/>
    <n v="32"/>
    <n v="32.200000000000003"/>
    <n v="35"/>
    <n v="2.4"/>
    <n v="14.114000000000001"/>
    <x v="18"/>
  </r>
  <r>
    <n v="0.8666666666666677"/>
    <d v="2023-07-11T00:00:00"/>
    <d v="1899-12-30T10:55:17"/>
    <n v="218.2"/>
    <n v="9.1999999999999993"/>
    <n v="53"/>
    <n v="32.5"/>
    <n v="32.200000000000003"/>
    <n v="32.299999999999997"/>
    <n v="35"/>
    <n v="2.5"/>
    <n v="14.118"/>
    <x v="19"/>
  </r>
  <r>
    <n v="0.88333333333333441"/>
    <d v="2023-07-11T00:00:00"/>
    <d v="1899-12-30T10:56:17"/>
    <n v="218.2"/>
    <n v="9.6999999999999993"/>
    <n v="54.1"/>
    <n v="32.5"/>
    <n v="32.299999999999997"/>
    <n v="32.299999999999997"/>
    <n v="35"/>
    <n v="2.5"/>
    <n v="14.122"/>
    <x v="19"/>
  </r>
  <r>
    <n v="0.90000000000000113"/>
    <d v="2023-07-11T00:00:00"/>
    <d v="1899-12-30T10:57:17"/>
    <n v="218.8"/>
    <n v="9.1999999999999993"/>
    <n v="55.7"/>
    <n v="32.700000000000003"/>
    <n v="32.299999999999997"/>
    <n v="32.5"/>
    <n v="35"/>
    <n v="2.5"/>
    <n v="14.125999999999999"/>
    <x v="19"/>
  </r>
  <r>
    <n v="0.91666666666666785"/>
    <d v="2023-07-11T00:00:00"/>
    <d v="1899-12-30T10:58:17"/>
    <n v="218.2"/>
    <n v="9.1999999999999993"/>
    <n v="56.8"/>
    <n v="32.799999999999997"/>
    <n v="32.4"/>
    <n v="32.700000000000003"/>
    <n v="35"/>
    <n v="2.6"/>
    <n v="14.13"/>
    <x v="20"/>
  </r>
  <r>
    <n v="0.93333333333333457"/>
    <d v="2023-07-11T00:00:00"/>
    <d v="1899-12-30T10:59:17"/>
    <n v="217.7"/>
    <n v="9.6999999999999993"/>
    <n v="57.8"/>
    <n v="33"/>
    <n v="32.5"/>
    <n v="32.700000000000003"/>
    <n v="35"/>
    <n v="2.6"/>
    <n v="14.135"/>
    <x v="20"/>
  </r>
  <r>
    <n v="0.95000000000000129"/>
    <d v="2023-07-11T00:00:00"/>
    <d v="1899-12-30T11:00:17"/>
    <n v="218.2"/>
    <n v="9.1999999999999993"/>
    <n v="58.9"/>
    <n v="32.9"/>
    <n v="32.799999999999997"/>
    <n v="32.9"/>
    <n v="35"/>
    <n v="2.6"/>
    <n v="14.138999999999999"/>
    <x v="20"/>
  </r>
  <r>
    <n v="0.96666666666666801"/>
    <d v="2023-07-11T00:00:00"/>
    <d v="1899-12-30T11:01:17"/>
    <n v="217.7"/>
    <n v="9.6999999999999993"/>
    <n v="60"/>
    <n v="33.200000000000003"/>
    <n v="32.9"/>
    <n v="33"/>
    <n v="35"/>
    <n v="2.6"/>
    <n v="14.143000000000001"/>
    <x v="20"/>
  </r>
  <r>
    <n v="0.98333333333333472"/>
    <d v="2023-07-11T00:00:00"/>
    <d v="1899-12-30T11:02:17"/>
    <n v="217.7"/>
    <n v="9.1999999999999993"/>
    <n v="61.6"/>
    <n v="33.299999999999997"/>
    <n v="33"/>
    <n v="33.1"/>
    <n v="35"/>
    <n v="2.7"/>
    <n v="14.148"/>
    <x v="21"/>
  </r>
  <r>
    <n v="1.0000000000000013"/>
    <d v="2023-07-11T00:00:00"/>
    <d v="1899-12-30T11:03:17"/>
    <n v="217.1"/>
    <n v="9.6999999999999993"/>
    <n v="62.7"/>
    <n v="33.5"/>
    <n v="33.1"/>
    <n v="33.200000000000003"/>
    <n v="35"/>
    <n v="2.7"/>
    <n v="14.151999999999999"/>
    <x v="21"/>
  </r>
  <r>
    <n v="1.0166666666666679"/>
    <d v="2023-07-11T00:00:00"/>
    <d v="1899-12-30T11:04:17"/>
    <n v="217.1"/>
    <n v="9.1999999999999993"/>
    <n v="63.8"/>
    <n v="33.6"/>
    <n v="33.200000000000003"/>
    <n v="33.4"/>
    <n v="35"/>
    <n v="2.7"/>
    <n v="14.157"/>
    <x v="21"/>
  </r>
  <r>
    <n v="1.0333333333333345"/>
    <d v="2023-07-11T00:00:00"/>
    <d v="1899-12-30T11:05:17"/>
    <n v="217.1"/>
    <n v="9.1999999999999993"/>
    <n v="64.900000000000006"/>
    <n v="33.700000000000003"/>
    <n v="33.4"/>
    <n v="33.4"/>
    <n v="35"/>
    <n v="2.7"/>
    <n v="14.161"/>
    <x v="21"/>
  </r>
  <r>
    <n v="1.0500000000000012"/>
    <d v="2023-07-11T00:00:00"/>
    <d v="1899-12-30T11:06:17"/>
    <n v="216.6"/>
    <n v="9.6999999999999993"/>
    <n v="66.5"/>
    <n v="33.799999999999997"/>
    <n v="33.5"/>
    <n v="33.6"/>
    <n v="35"/>
    <n v="2.8"/>
    <n v="14.166"/>
    <x v="22"/>
  </r>
  <r>
    <n v="1.0666666666666678"/>
    <d v="2023-07-11T00:00:00"/>
    <d v="1899-12-30T11:07:17"/>
    <n v="216.6"/>
    <n v="9.6999999999999993"/>
    <n v="67.599999999999994"/>
    <n v="34"/>
    <n v="33.6"/>
    <n v="33.9"/>
    <n v="35"/>
    <n v="2.8"/>
    <n v="14.170999999999999"/>
    <x v="22"/>
  </r>
  <r>
    <n v="1.0833333333333344"/>
    <d v="2023-07-11T00:00:00"/>
    <d v="1899-12-30T11:08:17"/>
    <n v="216"/>
    <n v="9.6999999999999993"/>
    <n v="68.599999999999994"/>
    <n v="34.1"/>
    <n v="33.700000000000003"/>
    <n v="33.799999999999997"/>
    <n v="35"/>
    <n v="2.8"/>
    <n v="14.175000000000001"/>
    <x v="22"/>
  </r>
  <r>
    <n v="1.100000000000001"/>
    <d v="2023-07-11T00:00:00"/>
    <d v="1899-12-30T11:09:17"/>
    <n v="216"/>
    <n v="9.1999999999999993"/>
    <n v="69.7"/>
    <n v="34.200000000000003"/>
    <n v="33.799999999999997"/>
    <n v="33.9"/>
    <n v="35"/>
    <n v="2.8"/>
    <n v="14.18"/>
    <x v="22"/>
  </r>
  <r>
    <n v="1.1166666666666676"/>
    <d v="2023-07-11T00:00:00"/>
    <d v="1899-12-30T11:10:17"/>
    <n v="215.5"/>
    <n v="9.6999999999999993"/>
    <n v="71.400000000000006"/>
    <n v="34.200000000000003"/>
    <n v="34"/>
    <n v="34.1"/>
    <n v="35"/>
    <n v="2.9"/>
    <n v="14.185"/>
    <x v="23"/>
  </r>
  <r>
    <n v="1.1333333333333342"/>
    <d v="2023-07-11T00:00:00"/>
    <d v="1899-12-30T11:11:17"/>
    <n v="214.9"/>
    <n v="9.6999999999999993"/>
    <n v="72.400000000000006"/>
    <n v="34.4"/>
    <n v="34.1"/>
    <n v="34.1"/>
    <n v="35"/>
    <n v="2.9"/>
    <n v="14.19"/>
    <x v="23"/>
  </r>
  <r>
    <n v="1.1500000000000008"/>
    <d v="2023-07-11T00:00:00"/>
    <d v="1899-12-30T11:12:17"/>
    <n v="215.5"/>
    <n v="9.6999999999999993"/>
    <n v="74.099999999999994"/>
    <n v="34.4"/>
    <n v="34"/>
    <n v="34.200000000000003"/>
    <n v="35"/>
    <n v="2.9"/>
    <n v="14.194000000000001"/>
    <x v="23"/>
  </r>
  <r>
    <n v="1.1666666666666674"/>
    <d v="2023-07-11T00:00:00"/>
    <d v="1899-12-30T11:13:17"/>
    <n v="214.9"/>
    <n v="9.6999999999999993"/>
    <n v="75.099999999999994"/>
    <n v="34.6"/>
    <n v="34.4"/>
    <n v="34.4"/>
    <n v="35"/>
    <n v="2.9"/>
    <n v="14.199"/>
    <x v="23"/>
  </r>
  <r>
    <n v="1.183333333333334"/>
    <d v="2023-07-11T00:00:00"/>
    <d v="1899-12-30T11:14:17"/>
    <n v="214.4"/>
    <n v="9.6999999999999993"/>
    <n v="76.2"/>
    <n v="34.700000000000003"/>
    <n v="34.4"/>
    <n v="34.6"/>
    <n v="35"/>
    <n v="3"/>
    <n v="14.204000000000001"/>
    <x v="24"/>
  </r>
  <r>
    <n v="1.2000000000000006"/>
    <d v="2023-07-11T00:00:00"/>
    <d v="1899-12-30T11:15:17"/>
    <n v="214.4"/>
    <n v="9.6999999999999993"/>
    <n v="77.8"/>
    <n v="34.799999999999997"/>
    <n v="34.5"/>
    <n v="34.5"/>
    <n v="35"/>
    <n v="3"/>
    <n v="14.209"/>
    <x v="24"/>
  </r>
  <r>
    <n v="1.2166666666666672"/>
    <d v="2023-07-11T00:00:00"/>
    <d v="1899-12-30T11:16:17"/>
    <n v="213.8"/>
    <n v="9.6999999999999993"/>
    <n v="78.900000000000006"/>
    <n v="34.9"/>
    <n v="34.700000000000003"/>
    <n v="34.700000000000003"/>
    <n v="35"/>
    <n v="3"/>
    <n v="14.214"/>
    <x v="24"/>
  </r>
  <r>
    <n v="1.2333333333333338"/>
    <d v="2023-07-11T00:00:00"/>
    <d v="1899-12-30T11:17:17"/>
    <n v="213.8"/>
    <n v="9.6999999999999993"/>
    <n v="80"/>
    <n v="35"/>
    <n v="34.700000000000003"/>
    <n v="34.9"/>
    <n v="35"/>
    <n v="3"/>
    <n v="14.218999999999999"/>
    <x v="24"/>
  </r>
  <r>
    <n v="1.2500000000000004"/>
    <d v="2023-07-11T00:00:00"/>
    <d v="1899-12-30T11:18:17"/>
    <n v="213.3"/>
    <n v="9.6999999999999993"/>
    <n v="81.599999999999994"/>
    <n v="35.1"/>
    <n v="34.700000000000003"/>
    <n v="34.799999999999997"/>
    <n v="35"/>
    <n v="3"/>
    <n v="14.224"/>
    <x v="24"/>
  </r>
  <r>
    <n v="1.2666666666666671"/>
    <d v="2023-07-11T00:00:00"/>
    <d v="1899-12-30T11:19:17"/>
    <n v="213.3"/>
    <n v="9.6999999999999993"/>
    <n v="82.7"/>
    <n v="35.200000000000003"/>
    <n v="34.799999999999997"/>
    <n v="34.9"/>
    <n v="35"/>
    <n v="3.1"/>
    <n v="14.228999999999999"/>
    <x v="25"/>
  </r>
  <r>
    <n v="1.2833333333333337"/>
    <d v="2023-07-11T00:00:00"/>
    <d v="1899-12-30T11:20:17"/>
    <n v="212.7"/>
    <n v="9.6999999999999993"/>
    <n v="84.3"/>
    <n v="35.200000000000003"/>
    <n v="35"/>
    <n v="35"/>
    <n v="35"/>
    <n v="3.1"/>
    <n v="14.234"/>
    <x v="25"/>
  </r>
  <r>
    <n v="1.3000000000000003"/>
    <d v="2023-07-11T00:00:00"/>
    <d v="1899-12-30T11:21:17"/>
    <n v="212.2"/>
    <n v="9.6999999999999993"/>
    <n v="85.4"/>
    <n v="35.200000000000003"/>
    <n v="35"/>
    <n v="35.200000000000003"/>
    <n v="35"/>
    <n v="3.1"/>
    <n v="14.24"/>
    <x v="25"/>
  </r>
  <r>
    <n v="1.3166666666666669"/>
    <d v="2023-07-11T00:00:00"/>
    <d v="1899-12-30T11:22:17"/>
    <n v="211.6"/>
    <n v="9.6999999999999993"/>
    <n v="87"/>
    <n v="35.299999999999997"/>
    <n v="35"/>
    <n v="35.200000000000003"/>
    <n v="35"/>
    <n v="3.1"/>
    <n v="14.244999999999999"/>
    <x v="25"/>
  </r>
  <r>
    <n v="1.3333333333333335"/>
    <d v="2023-07-11T00:00:00"/>
    <d v="1899-12-30T11:23:17"/>
    <n v="211.6"/>
    <n v="10.3"/>
    <n v="88.1"/>
    <n v="35.4"/>
    <n v="35.1"/>
    <n v="35.200000000000003"/>
    <n v="35"/>
    <n v="3.1"/>
    <n v="14.25"/>
    <x v="25"/>
  </r>
  <r>
    <n v="1.35"/>
    <d v="2023-07-11T00:00:00"/>
    <d v="1899-12-30T11:24:17"/>
    <n v="211.6"/>
    <n v="9.6999999999999993"/>
    <n v="89.7"/>
    <n v="35.4"/>
    <n v="35.1"/>
    <n v="35.200000000000003"/>
    <n v="35"/>
    <n v="3.2"/>
    <n v="14.255000000000001"/>
    <x v="26"/>
  </r>
  <r>
    <n v="1.3666666666666667"/>
    <d v="2023-07-11T00:00:00"/>
    <d v="1899-12-30T11:25:17"/>
    <n v="211.6"/>
    <n v="9.6999999999999993"/>
    <n v="90.8"/>
    <n v="35.4"/>
    <n v="35.200000000000003"/>
    <n v="35.299999999999997"/>
    <n v="35"/>
    <n v="3.2"/>
    <n v="14.26"/>
    <x v="26"/>
  </r>
  <r>
    <n v="1.3833333333333333"/>
    <d v="2023-07-11T00:00:00"/>
    <d v="1899-12-30T11:26:17"/>
    <n v="210.5"/>
    <n v="9.6999999999999993"/>
    <n v="92.4"/>
    <n v="35.5"/>
    <n v="35.299999999999997"/>
    <n v="35.299999999999997"/>
    <n v="35"/>
    <n v="3.2"/>
    <n v="14.266"/>
    <x v="26"/>
  </r>
  <r>
    <n v="1.4"/>
    <d v="2023-07-11T00:00:00"/>
    <d v="1899-12-30T11:27:17"/>
    <n v="210.5"/>
    <n v="9.6999999999999993"/>
    <n v="93.5"/>
    <n v="35.6"/>
    <n v="35.299999999999997"/>
    <n v="35.5"/>
    <n v="35"/>
    <n v="3.2"/>
    <n v="14.271000000000001"/>
    <x v="26"/>
  </r>
  <r>
    <n v="1.4166666666666665"/>
    <d v="2023-07-11T00:00:00"/>
    <d v="1899-12-30T11:28:17"/>
    <n v="209.9"/>
    <n v="9.6999999999999993"/>
    <n v="95.1"/>
    <n v="35.700000000000003"/>
    <n v="35.4"/>
    <n v="35.5"/>
    <n v="35"/>
    <n v="3.2"/>
    <n v="14.276"/>
    <x v="26"/>
  </r>
  <r>
    <n v="1.4333333333333331"/>
    <d v="2023-07-11T00:00:00"/>
    <d v="1899-12-30T11:29:17"/>
    <n v="209.9"/>
    <n v="9.6999999999999993"/>
    <n v="96.2"/>
    <n v="35.700000000000003"/>
    <n v="35.4"/>
    <n v="35.6"/>
    <n v="35"/>
    <n v="3.3"/>
    <n v="14.282"/>
    <x v="27"/>
  </r>
  <r>
    <n v="1.4499999999999997"/>
    <d v="2023-07-11T00:00:00"/>
    <d v="1899-12-30T11:30:17"/>
    <n v="209.4"/>
    <n v="9.6999999999999993"/>
    <n v="97.8"/>
    <n v="35.700000000000003"/>
    <n v="35.4"/>
    <n v="35.700000000000003"/>
    <n v="35"/>
    <n v="3.3"/>
    <n v="14.287000000000001"/>
    <x v="27"/>
  </r>
  <r>
    <n v="1.4666666666666663"/>
    <d v="2023-07-11T00:00:00"/>
    <d v="1899-12-30T11:31:17"/>
    <n v="208.8"/>
    <n v="10.3"/>
    <n v="98.9"/>
    <n v="35.799999999999997"/>
    <n v="35.6"/>
    <n v="35.6"/>
    <n v="35"/>
    <n v="3.3"/>
    <n v="14.292999999999999"/>
    <x v="27"/>
  </r>
  <r>
    <n v="1.4833333333333329"/>
    <d v="2023-07-11T00:00:00"/>
    <d v="1899-12-30T11:32:17"/>
    <n v="208.8"/>
    <n v="9.6999999999999993"/>
    <n v="100.5"/>
    <n v="35.799999999999997"/>
    <n v="35.6"/>
    <n v="35.6"/>
    <n v="35"/>
    <n v="3.3"/>
    <n v="14.298"/>
    <x v="27"/>
  </r>
  <r>
    <n v="1.4999999999999996"/>
    <d v="2023-07-11T00:00:00"/>
    <d v="1899-12-30T11:33:17"/>
    <n v="207.7"/>
    <n v="9.6999999999999993"/>
    <n v="101.6"/>
    <n v="35.9"/>
    <n v="35.700000000000003"/>
    <n v="35.700000000000003"/>
    <n v="35"/>
    <n v="3.3"/>
    <n v="14.304"/>
    <x v="27"/>
  </r>
  <r>
    <n v="1.5166666666666662"/>
    <d v="2023-07-11T00:00:00"/>
    <d v="1899-12-30T11:34:17"/>
    <n v="207.2"/>
    <n v="10.3"/>
    <n v="103.2"/>
    <n v="36"/>
    <n v="35.700000000000003"/>
    <n v="35.700000000000003"/>
    <n v="35"/>
    <n v="3.3"/>
    <n v="14.308999999999999"/>
    <x v="27"/>
  </r>
  <r>
    <n v="1.5333333333333328"/>
    <d v="2023-07-11T00:00:00"/>
    <d v="1899-12-30T11:35:17"/>
    <n v="207.2"/>
    <n v="9.6999999999999993"/>
    <n v="104.3"/>
    <n v="36"/>
    <n v="35.700000000000003"/>
    <n v="35.799999999999997"/>
    <n v="35"/>
    <n v="3.4"/>
    <n v="14.315"/>
    <x v="28"/>
  </r>
  <r>
    <n v="1.5499999999999994"/>
    <d v="2023-07-11T00:00:00"/>
    <d v="1899-12-30T11:36:17"/>
    <n v="207.2"/>
    <n v="9.6999999999999993"/>
    <n v="105.9"/>
    <n v="36"/>
    <n v="35.799999999999997"/>
    <n v="35.9"/>
    <n v="35"/>
    <n v="3.4"/>
    <n v="14.321"/>
    <x v="28"/>
  </r>
  <r>
    <n v="1.566666666666666"/>
    <d v="2023-07-11T00:00:00"/>
    <d v="1899-12-30T11:37:17"/>
    <n v="206.6"/>
    <n v="9.6999999999999993"/>
    <n v="107"/>
    <n v="36"/>
    <n v="35.799999999999997"/>
    <n v="35.9"/>
    <n v="35"/>
    <n v="3.4"/>
    <n v="14.326000000000001"/>
    <x v="28"/>
  </r>
  <r>
    <n v="1.5833333333333326"/>
    <d v="2023-07-11T00:00:00"/>
    <d v="1899-12-30T11:38:17"/>
    <n v="206.1"/>
    <n v="10.3"/>
    <n v="108.6"/>
    <n v="36.1"/>
    <n v="35.9"/>
    <n v="35.799999999999997"/>
    <n v="35"/>
    <n v="3.4"/>
    <n v="14.332000000000001"/>
    <x v="28"/>
  </r>
  <r>
    <n v="1.5999999999999992"/>
    <d v="2023-07-11T00:00:00"/>
    <d v="1899-12-30T11:39:17"/>
    <n v="205.5"/>
    <n v="10.3"/>
    <n v="109.7"/>
    <n v="36.1"/>
    <n v="35.9"/>
    <n v="35.9"/>
    <n v="35"/>
    <n v="3.4"/>
    <n v="14.337999999999999"/>
    <x v="28"/>
  </r>
  <r>
    <n v="1.6166666666666658"/>
    <d v="2023-07-11T00:00:00"/>
    <d v="1899-12-30T11:40:17"/>
    <n v="205.5"/>
    <n v="9.6999999999999993"/>
    <n v="111.4"/>
    <n v="36.200000000000003"/>
    <n v="36"/>
    <n v="35.9"/>
    <n v="35"/>
    <n v="3.4"/>
    <n v="14.343"/>
    <x v="28"/>
  </r>
  <r>
    <n v="1.6333333333333324"/>
    <d v="2023-07-11T00:00:00"/>
    <d v="1899-12-30T11:41:17"/>
    <n v="205"/>
    <n v="10.3"/>
    <n v="112.4"/>
    <n v="36.200000000000003"/>
    <n v="35.9"/>
    <n v="36"/>
    <n v="35"/>
    <n v="3.4"/>
    <n v="14.349"/>
    <x v="28"/>
  </r>
  <r>
    <n v="1.649999999999999"/>
    <d v="2023-07-11T00:00:00"/>
    <d v="1899-12-30T11:42:17"/>
    <n v="204.4"/>
    <n v="10.3"/>
    <n v="114.1"/>
    <n v="36.299999999999997"/>
    <n v="36"/>
    <n v="36.1"/>
    <n v="35"/>
    <n v="3.5"/>
    <n v="14.355"/>
    <x v="29"/>
  </r>
  <r>
    <n v="1.6666666666666656"/>
    <d v="2023-07-11T00:00:00"/>
    <d v="1899-12-30T11:43:17"/>
    <n v="203.9"/>
    <n v="9.6999999999999993"/>
    <n v="115.1"/>
    <n v="36.299999999999997"/>
    <n v="36"/>
    <n v="36.1"/>
    <n v="35"/>
    <n v="3.5"/>
    <n v="14.361000000000001"/>
    <x v="29"/>
  </r>
  <r>
    <n v="1.6833333333333322"/>
    <d v="2023-07-11T00:00:00"/>
    <d v="1899-12-30T11:44:17"/>
    <n v="203.9"/>
    <n v="10.3"/>
    <n v="116.8"/>
    <n v="36.299999999999997"/>
    <n v="36"/>
    <n v="36.200000000000003"/>
    <n v="35"/>
    <n v="3.5"/>
    <n v="14.366"/>
    <x v="29"/>
  </r>
  <r>
    <n v="1.6999999999999988"/>
    <d v="2023-07-11T00:00:00"/>
    <d v="1899-12-30T11:45:17"/>
    <n v="203.3"/>
    <n v="10.3"/>
    <n v="117.8"/>
    <n v="36.299999999999997"/>
    <n v="36.1"/>
    <n v="36.200000000000003"/>
    <n v="35"/>
    <n v="3.5"/>
    <n v="14.372"/>
    <x v="29"/>
  </r>
  <r>
    <n v="1.7166666666666655"/>
    <d v="2023-07-11T00:00:00"/>
    <d v="1899-12-30T11:46:17"/>
    <n v="202.8"/>
    <n v="10.3"/>
    <n v="119.5"/>
    <n v="36.299999999999997"/>
    <n v="36"/>
    <n v="36.200000000000003"/>
    <n v="35"/>
    <n v="3.5"/>
    <n v="14.378"/>
    <x v="29"/>
  </r>
  <r>
    <n v="1.7333333333333321"/>
    <d v="2023-07-11T00:00:00"/>
    <d v="1899-12-30T11:47:17"/>
    <n v="202.2"/>
    <n v="10.3"/>
    <n v="121.1"/>
    <n v="36.4"/>
    <n v="36.299999999999997"/>
    <n v="36.200000000000003"/>
    <n v="35"/>
    <n v="3.5"/>
    <n v="14.384"/>
    <x v="29"/>
  </r>
  <r>
    <n v="1.7499999999999987"/>
    <d v="2023-07-11T00:00:00"/>
    <d v="1899-12-30T11:48:17"/>
    <n v="201.7"/>
    <n v="10.3"/>
    <n v="122.7"/>
    <n v="36.4"/>
    <n v="36.200000000000003"/>
    <n v="36.200000000000003"/>
    <n v="35"/>
    <n v="3.5"/>
    <n v="14.39"/>
    <x v="29"/>
  </r>
  <r>
    <n v="1.7666666666666653"/>
    <d v="2023-07-11T00:00:00"/>
    <d v="1899-12-30T11:49:17"/>
    <n v="201.1"/>
    <n v="10.3"/>
    <n v="123.8"/>
    <n v="36.5"/>
    <n v="36.200000000000003"/>
    <n v="36.4"/>
    <n v="35"/>
    <n v="3.6"/>
    <n v="14.396000000000001"/>
    <x v="30"/>
  </r>
  <r>
    <n v="1.7833333333333319"/>
    <d v="2023-07-11T00:00:00"/>
    <d v="1899-12-30T11:50:17"/>
    <n v="200.6"/>
    <n v="10.3"/>
    <n v="124.9"/>
    <n v="36.5"/>
    <n v="36.200000000000003"/>
    <n v="36.299999999999997"/>
    <n v="35"/>
    <n v="3.6"/>
    <n v="14.401999999999999"/>
    <x v="30"/>
  </r>
  <r>
    <n v="1.7999999999999985"/>
    <d v="2023-07-11T00:00:00"/>
    <d v="1899-12-30T11:51:17"/>
    <n v="200.6"/>
    <n v="10.3"/>
    <n v="126.5"/>
    <n v="36.6"/>
    <n v="36.299999999999997"/>
    <n v="36.299999999999997"/>
    <n v="35"/>
    <n v="3.6"/>
    <n v="14.407999999999999"/>
    <x v="30"/>
  </r>
  <r>
    <n v="1.8166666666666651"/>
    <d v="2023-07-11T00:00:00"/>
    <d v="1899-12-30T11:52:17"/>
    <n v="200"/>
    <n v="10.3"/>
    <n v="127.6"/>
    <n v="36.5"/>
    <n v="36.299999999999997"/>
    <n v="36.4"/>
    <n v="35"/>
    <n v="3.6"/>
    <n v="14.414"/>
    <x v="30"/>
  </r>
  <r>
    <n v="1.8333333333333317"/>
    <d v="2023-07-11T00:00:00"/>
    <d v="1899-12-30T11:53:17"/>
    <n v="199.4"/>
    <n v="10.3"/>
    <n v="129.19999999999999"/>
    <n v="36.6"/>
    <n v="36.299999999999997"/>
    <n v="36.4"/>
    <n v="35"/>
    <n v="3.6"/>
    <n v="14.42"/>
    <x v="30"/>
  </r>
  <r>
    <n v="1.8499999999999983"/>
    <d v="2023-07-11T00:00:00"/>
    <d v="1899-12-30T11:54:17"/>
    <n v="198.9"/>
    <n v="10.3"/>
    <n v="130.30000000000001"/>
    <n v="36.6"/>
    <n v="36.4"/>
    <n v="36.5"/>
    <n v="35"/>
    <n v="3.6"/>
    <n v="14.426"/>
    <x v="30"/>
  </r>
  <r>
    <n v="1.8666666666666649"/>
    <d v="2023-07-11T00:00:00"/>
    <d v="1899-12-30T11:55:17"/>
    <n v="198.3"/>
    <n v="10.3"/>
    <n v="131.9"/>
    <n v="36.6"/>
    <n v="36.299999999999997"/>
    <n v="36.5"/>
    <n v="35"/>
    <n v="3.6"/>
    <n v="14.432"/>
    <x v="30"/>
  </r>
  <r>
    <n v="1.8833333333333315"/>
    <d v="2023-07-11T00:00:00"/>
    <d v="1899-12-30T11:56:17"/>
    <n v="198.3"/>
    <n v="10.3"/>
    <n v="133.5"/>
    <n v="36.6"/>
    <n v="36.299999999999997"/>
    <n v="36.4"/>
    <n v="35"/>
    <n v="3.6"/>
    <n v="14.438000000000001"/>
    <x v="30"/>
  </r>
  <r>
    <n v="1.8999999999999981"/>
    <d v="2023-07-11T00:00:00"/>
    <d v="1899-12-30T11:57:17"/>
    <n v="197.8"/>
    <n v="10.3"/>
    <n v="134.6"/>
    <n v="36.5"/>
    <n v="36.299999999999997"/>
    <n v="36.4"/>
    <n v="35"/>
    <n v="3.6"/>
    <n v="14.444000000000001"/>
    <x v="30"/>
  </r>
  <r>
    <n v="1.9166666666666647"/>
    <d v="2023-07-11T00:00:00"/>
    <d v="1899-12-30T11:58:17"/>
    <n v="197.2"/>
    <n v="10.3"/>
    <n v="136.19999999999999"/>
    <n v="36.6"/>
    <n v="36.4"/>
    <n v="36.5"/>
    <n v="35"/>
    <n v="3.6"/>
    <n v="14.45"/>
    <x v="30"/>
  </r>
  <r>
    <n v="1.9333333333333313"/>
    <d v="2023-07-11T00:00:00"/>
    <d v="1899-12-30T11:59:17"/>
    <n v="196.7"/>
    <n v="10.3"/>
    <n v="137.80000000000001"/>
    <n v="36.6"/>
    <n v="36.4"/>
    <n v="36.4"/>
    <n v="35"/>
    <n v="3.7"/>
    <n v="14.456"/>
    <x v="31"/>
  </r>
  <r>
    <n v="1.949999999999998"/>
    <d v="2023-07-11T00:00:00"/>
    <d v="1899-12-30T12:00:17"/>
    <n v="196.1"/>
    <n v="10.3"/>
    <n v="138.9"/>
    <n v="36.6"/>
    <n v="36.4"/>
    <n v="36.4"/>
    <n v="35"/>
    <n v="3.7"/>
    <n v="14.462"/>
    <x v="31"/>
  </r>
  <r>
    <n v="1.9666666666666646"/>
    <d v="2023-07-11T00:00:00"/>
    <d v="1899-12-30T12:01:17"/>
    <n v="195.6"/>
    <n v="10.3"/>
    <n v="140.5"/>
    <n v="36.6"/>
    <n v="36.4"/>
    <n v="36.4"/>
    <n v="35"/>
    <n v="3.7"/>
    <n v="14.468"/>
    <x v="31"/>
  </r>
  <r>
    <n v="1.9833333333333312"/>
    <d v="2023-07-11T00:00:00"/>
    <d v="1899-12-30T12:02:17"/>
    <n v="195.6"/>
    <n v="10.3"/>
    <n v="141.6"/>
    <n v="36.700000000000003"/>
    <n v="36.5"/>
    <n v="36.4"/>
    <n v="35"/>
    <n v="3.7"/>
    <n v="14.474"/>
    <x v="31"/>
  </r>
  <r>
    <n v="1.9999999999999978"/>
    <d v="2023-07-11T00:00:00"/>
    <d v="1899-12-30T12:03:17"/>
    <n v="195"/>
    <n v="10.3"/>
    <n v="143.19999999999999"/>
    <n v="36.700000000000003"/>
    <n v="36.5"/>
    <n v="36.4"/>
    <n v="35"/>
    <n v="3.7"/>
    <n v="14.48"/>
    <x v="31"/>
  </r>
  <r>
    <n v="2.0166666666666644"/>
    <d v="2023-07-11T00:00:00"/>
    <d v="1899-12-30T12:04:17"/>
    <n v="193.9"/>
    <n v="10.8"/>
    <n v="144.30000000000001"/>
    <n v="36.700000000000003"/>
    <n v="36.5"/>
    <n v="36.5"/>
    <n v="35"/>
    <n v="3.7"/>
    <n v="14.487"/>
    <x v="31"/>
  </r>
  <r>
    <n v="2.033333333333331"/>
    <d v="2023-07-11T00:00:00"/>
    <d v="1899-12-30T12:05:17"/>
    <n v="193.4"/>
    <n v="10.3"/>
    <n v="145.9"/>
    <n v="36.700000000000003"/>
    <n v="36.4"/>
    <n v="36.4"/>
    <n v="35"/>
    <n v="3.7"/>
    <n v="14.493"/>
    <x v="31"/>
  </r>
  <r>
    <n v="2.0499999999999976"/>
    <d v="2023-07-11T00:00:00"/>
    <d v="1899-12-30T12:06:17"/>
    <n v="192.8"/>
    <n v="10.3"/>
    <n v="147"/>
    <n v="36.700000000000003"/>
    <n v="36.4"/>
    <n v="36.5"/>
    <n v="35"/>
    <n v="3.7"/>
    <n v="14.499000000000001"/>
    <x v="31"/>
  </r>
  <r>
    <n v="2.0666666666666642"/>
    <d v="2023-07-11T00:00:00"/>
    <d v="1899-12-30T12:07:17"/>
    <n v="192.3"/>
    <n v="10.8"/>
    <n v="148.6"/>
    <n v="36.700000000000003"/>
    <n v="36.4"/>
    <n v="36.5"/>
    <n v="35"/>
    <n v="3.7"/>
    <n v="14.505000000000001"/>
    <x v="31"/>
  </r>
  <r>
    <n v="2.0833333333333308"/>
    <d v="2023-07-11T00:00:00"/>
    <d v="1899-12-30T12:08:17"/>
    <n v="192.3"/>
    <n v="10.8"/>
    <n v="149.69999999999999"/>
    <n v="36.700000000000003"/>
    <n v="36.5"/>
    <n v="36.6"/>
    <n v="35"/>
    <n v="3.7"/>
    <n v="14.510999999999999"/>
    <x v="31"/>
  </r>
  <r>
    <n v="2.0999999999999974"/>
    <d v="2023-07-11T00:00:00"/>
    <d v="1899-12-30T12:09:17"/>
    <n v="191.7"/>
    <n v="10.3"/>
    <n v="151.4"/>
    <n v="36.799999999999997"/>
    <n v="36.5"/>
    <n v="36.5"/>
    <n v="35"/>
    <n v="3.7"/>
    <n v="14.516999999999999"/>
    <x v="31"/>
  </r>
  <r>
    <n v="2.116666666666664"/>
    <d v="2023-07-11T00:00:00"/>
    <d v="1899-12-30T12:10:17"/>
    <n v="191.2"/>
    <n v="10.3"/>
    <n v="152.4"/>
    <n v="36.700000000000003"/>
    <n v="36.5"/>
    <n v="36.5"/>
    <n v="35"/>
    <n v="3.8"/>
    <n v="14.523999999999999"/>
    <x v="32"/>
  </r>
  <r>
    <n v="2.1333333333333306"/>
    <d v="2023-07-11T00:00:00"/>
    <d v="1899-12-30T12:11:17"/>
    <n v="190.6"/>
    <n v="10.8"/>
    <n v="154.1"/>
    <n v="36.700000000000003"/>
    <n v="36.4"/>
    <n v="36.6"/>
    <n v="35"/>
    <n v="3.8"/>
    <n v="14.53"/>
    <x v="32"/>
  </r>
  <r>
    <n v="2.1499999999999972"/>
    <d v="2023-07-11T00:00:00"/>
    <d v="1899-12-30T12:12:17"/>
    <n v="190.1"/>
    <n v="10.3"/>
    <n v="155.1"/>
    <n v="36.799999999999997"/>
    <n v="36.5"/>
    <n v="36.5"/>
    <n v="35"/>
    <n v="3.8"/>
    <n v="14.536"/>
    <x v="32"/>
  </r>
  <r>
    <n v="2.1666666666666639"/>
    <d v="2023-07-11T00:00:00"/>
    <d v="1899-12-30T12:13:17"/>
    <n v="189.5"/>
    <n v="10.3"/>
    <n v="156.80000000000001"/>
    <n v="36.700000000000003"/>
    <n v="36.4"/>
    <n v="36.6"/>
    <n v="35"/>
    <n v="3.8"/>
    <n v="14.542999999999999"/>
    <x v="32"/>
  </r>
  <r>
    <n v="2.1833333333333305"/>
    <d v="2023-07-11T00:00:00"/>
    <d v="1899-12-30T12:14:17"/>
    <n v="189"/>
    <n v="10.8"/>
    <n v="157.80000000000001"/>
    <n v="36.799999999999997"/>
    <n v="36.5"/>
    <n v="36.5"/>
    <n v="35"/>
    <n v="3.8"/>
    <n v="14.548999999999999"/>
    <x v="32"/>
  </r>
  <r>
    <n v="2.1999999999999971"/>
    <d v="2023-07-11T00:00:00"/>
    <d v="1899-12-30T12:15:17"/>
    <n v="188.4"/>
    <n v="10.8"/>
    <n v="158.9"/>
    <n v="36.799999999999997"/>
    <n v="36.4"/>
    <n v="36.5"/>
    <n v="35"/>
    <n v="3.8"/>
    <n v="14.555"/>
    <x v="32"/>
  </r>
  <r>
    <n v="2.2166666666666637"/>
    <d v="2023-07-11T00:00:00"/>
    <d v="1899-12-30T12:16:17"/>
    <n v="187.8"/>
    <n v="10.3"/>
    <n v="160.5"/>
    <n v="36.700000000000003"/>
    <n v="36.4"/>
    <n v="36.5"/>
    <n v="35"/>
    <n v="3.8"/>
    <n v="14.561999999999999"/>
    <x v="32"/>
  </r>
  <r>
    <n v="2.2333333333333303"/>
    <d v="2023-07-11T00:00:00"/>
    <d v="1899-12-30T12:17:17"/>
    <n v="187.8"/>
    <n v="10.3"/>
    <n v="161.6"/>
    <n v="36.700000000000003"/>
    <n v="36.5"/>
    <n v="36.6"/>
    <n v="35"/>
    <n v="3.8"/>
    <n v="14.568"/>
    <x v="32"/>
  </r>
  <r>
    <n v="2.2499999999999969"/>
    <d v="2023-07-11T00:00:00"/>
    <d v="1899-12-30T12:18:17"/>
    <n v="186.7"/>
    <n v="10.8"/>
    <n v="163.19999999999999"/>
    <n v="36.700000000000003"/>
    <n v="36.5"/>
    <n v="36.5"/>
    <n v="35"/>
    <n v="3.8"/>
    <n v="14.574"/>
    <x v="32"/>
  </r>
  <r>
    <n v="2.2666666666666635"/>
    <d v="2023-07-11T00:00:00"/>
    <d v="1899-12-30T12:19:17"/>
    <n v="186.7"/>
    <n v="10.3"/>
    <n v="164.3"/>
    <n v="36.700000000000003"/>
    <n v="36.5"/>
    <n v="36.5"/>
    <n v="35"/>
    <n v="3.8"/>
    <n v="14.581"/>
    <x v="32"/>
  </r>
  <r>
    <n v="2.2833333333333301"/>
    <d v="2023-07-11T00:00:00"/>
    <d v="1899-12-30T12:20:17"/>
    <n v="185.6"/>
    <n v="10.8"/>
    <n v="165.9"/>
    <n v="36.700000000000003"/>
    <n v="36.5"/>
    <n v="36.5"/>
    <n v="35"/>
    <n v="3.8"/>
    <n v="14.587"/>
    <x v="32"/>
  </r>
  <r>
    <n v="2.2999999999999967"/>
    <d v="2023-07-11T00:00:00"/>
    <d v="1899-12-30T12:21:18"/>
    <n v="185.1"/>
    <n v="10.8"/>
    <n v="167"/>
    <n v="36.700000000000003"/>
    <n v="36.4"/>
    <n v="36.5"/>
    <n v="35"/>
    <n v="3.8"/>
    <n v="14.593"/>
    <x v="32"/>
  </r>
  <r>
    <n v="2.3166666666666633"/>
    <d v="2023-07-11T00:00:00"/>
    <d v="1899-12-30T12:22:18"/>
    <n v="184.5"/>
    <n v="10.8"/>
    <n v="168.6"/>
    <n v="36.700000000000003"/>
    <n v="36.4"/>
    <n v="36.5"/>
    <n v="35"/>
    <n v="3.8"/>
    <n v="14.6"/>
    <x v="32"/>
  </r>
  <r>
    <n v="2.3333333333333299"/>
    <d v="2023-07-11T00:00:00"/>
    <d v="1899-12-30T12:23:18"/>
    <n v="184.5"/>
    <n v="10.3"/>
    <n v="169.7"/>
    <n v="36.700000000000003"/>
    <n v="36.5"/>
    <n v="36.5"/>
    <n v="35"/>
    <n v="3.8"/>
    <n v="14.606"/>
    <x v="32"/>
  </r>
  <r>
    <n v="2.3499999999999965"/>
    <d v="2023-07-11T00:00:00"/>
    <d v="1899-12-30T12:24:18"/>
    <n v="184"/>
    <n v="10.8"/>
    <n v="171.4"/>
    <n v="36.700000000000003"/>
    <n v="36.4"/>
    <n v="36.5"/>
    <n v="35"/>
    <n v="3.8"/>
    <n v="14.612"/>
    <x v="32"/>
  </r>
  <r>
    <n v="2.3666666666666631"/>
    <d v="2023-07-11T00:00:00"/>
    <d v="1899-12-30T12:25:18"/>
    <n v="183.4"/>
    <n v="10.3"/>
    <n v="172.4"/>
    <n v="36.700000000000003"/>
    <n v="36.6"/>
    <n v="36.5"/>
    <n v="35"/>
    <n v="3.8"/>
    <n v="14.619"/>
    <x v="32"/>
  </r>
  <r>
    <n v="2.3833333333333298"/>
    <d v="2023-07-11T00:00:00"/>
    <d v="1899-12-30T12:26:18"/>
    <n v="182.3"/>
    <n v="10.8"/>
    <n v="174.1"/>
    <n v="36.700000000000003"/>
    <n v="36.5"/>
    <n v="36.4"/>
    <n v="35"/>
    <n v="3.8"/>
    <n v="14.625"/>
    <x v="32"/>
  </r>
  <r>
    <n v="2.3999999999999964"/>
    <d v="2023-07-11T00:00:00"/>
    <d v="1899-12-30T12:27:18"/>
    <n v="182.3"/>
    <n v="10.3"/>
    <n v="175.1"/>
    <n v="36.6"/>
    <n v="36.4"/>
    <n v="36.4"/>
    <n v="35"/>
    <n v="3.8"/>
    <n v="14.631"/>
    <x v="32"/>
  </r>
  <r>
    <n v="2.416666666666663"/>
    <d v="2023-07-11T00:00:00"/>
    <d v="1899-12-30T12:28:18"/>
    <n v="181.2"/>
    <n v="10.8"/>
    <n v="176.2"/>
    <n v="36.6"/>
    <n v="36.4"/>
    <n v="36.4"/>
    <n v="35"/>
    <n v="3.9"/>
    <n v="14.638"/>
    <x v="33"/>
  </r>
  <r>
    <n v="2.4333333333333296"/>
    <d v="2023-07-11T00:00:00"/>
    <d v="1899-12-30T12:29:18"/>
    <n v="180.7"/>
    <n v="10.8"/>
    <n v="177.8"/>
    <n v="36.6"/>
    <n v="36.4"/>
    <n v="36.4"/>
    <n v="35"/>
    <n v="3.9"/>
    <n v="14.644"/>
    <x v="33"/>
  </r>
  <r>
    <n v="2.4499999999999962"/>
    <d v="2023-07-11T00:00:00"/>
    <d v="1899-12-30T12:30:18"/>
    <n v="180.1"/>
    <n v="10.8"/>
    <n v="178.9"/>
    <n v="36.6"/>
    <n v="36.299999999999997"/>
    <n v="36.4"/>
    <n v="35"/>
    <n v="3.9"/>
    <n v="14.651"/>
    <x v="33"/>
  </r>
  <r>
    <n v="2.4666666666666628"/>
    <d v="2023-07-11T00:00:00"/>
    <d v="1899-12-30T12:31:18"/>
    <n v="180.1"/>
    <n v="10.8"/>
    <n v="180"/>
    <n v="36.5"/>
    <n v="36.299999999999997"/>
    <n v="36.4"/>
    <n v="35"/>
    <n v="3.9"/>
    <n v="14.657"/>
    <x v="33"/>
  </r>
  <r>
    <n v="2.4833333333333294"/>
    <d v="2023-07-11T00:00:00"/>
    <d v="1899-12-30T12:32:18"/>
    <n v="179.6"/>
    <n v="10.8"/>
    <n v="181.6"/>
    <n v="36.6"/>
    <n v="36.4"/>
    <n v="36.299999999999997"/>
    <n v="35"/>
    <n v="3.9"/>
    <n v="14.664"/>
    <x v="33"/>
  </r>
  <r>
    <n v="2.499999999999996"/>
    <d v="2023-07-11T00:00:00"/>
    <d v="1899-12-30T12:33:18"/>
    <n v="178.5"/>
    <n v="10.8"/>
    <n v="182.7"/>
    <n v="36.6"/>
    <n v="36.4"/>
    <n v="36.299999999999997"/>
    <n v="35"/>
    <n v="3.9"/>
    <n v="14.67"/>
    <x v="33"/>
  </r>
  <r>
    <n v="2.5166666666666626"/>
    <d v="2023-07-11T00:00:00"/>
    <d v="1899-12-30T12:34:18"/>
    <n v="177.9"/>
    <n v="10.8"/>
    <n v="184.3"/>
    <n v="36.6"/>
    <n v="36.200000000000003"/>
    <n v="36.4"/>
    <n v="35"/>
    <n v="3.9"/>
    <n v="14.677"/>
    <x v="33"/>
  </r>
  <r>
    <n v="2.5333333333333292"/>
    <d v="2023-07-11T00:00:00"/>
    <d v="1899-12-30T12:35:18"/>
    <n v="177.9"/>
    <n v="10.8"/>
    <n v="185.4"/>
    <n v="36.6"/>
    <n v="36.299999999999997"/>
    <n v="36.299999999999997"/>
    <n v="35"/>
    <n v="3.9"/>
    <n v="14.683"/>
    <x v="33"/>
  </r>
  <r>
    <n v="2.5499999999999958"/>
    <d v="2023-07-11T00:00:00"/>
    <d v="1899-12-30T12:36:18"/>
    <n v="176.8"/>
    <n v="10.8"/>
    <n v="187"/>
    <n v="36.6"/>
    <n v="36.200000000000003"/>
    <n v="36.299999999999997"/>
    <n v="35"/>
    <n v="3.9"/>
    <n v="14.69"/>
    <x v="33"/>
  </r>
  <r>
    <n v="2.5666666666666624"/>
    <d v="2023-07-11T00:00:00"/>
    <d v="1899-12-30T12:37:19"/>
    <n v="176.8"/>
    <n v="10.8"/>
    <n v="188.1"/>
    <n v="36.5"/>
    <n v="36.200000000000003"/>
    <n v="36.200000000000003"/>
    <n v="35"/>
    <n v="3.9"/>
    <n v="14.696"/>
    <x v="33"/>
  </r>
  <r>
    <n v="2.583333333333329"/>
    <d v="2023-07-11T00:00:00"/>
    <d v="1899-12-30T12:38:19"/>
    <n v="176.2"/>
    <n v="10.8"/>
    <n v="189.2"/>
    <n v="36.5"/>
    <n v="36.200000000000003"/>
    <n v="36.299999999999997"/>
    <n v="35"/>
    <n v="3.9"/>
    <n v="14.702999999999999"/>
    <x v="33"/>
  </r>
  <r>
    <n v="2.5999999999999956"/>
    <d v="2023-07-11T00:00:00"/>
    <d v="1899-12-30T12:39:19"/>
    <n v="175.1"/>
    <n v="10.8"/>
    <n v="190.8"/>
    <n v="36.5"/>
    <n v="36.299999999999997"/>
    <n v="36.200000000000003"/>
    <n v="35"/>
    <n v="3.9"/>
    <n v="14.709"/>
    <x v="33"/>
  </r>
  <r>
    <n v="2.6166666666666623"/>
    <d v="2023-07-11T00:00:00"/>
    <d v="1899-12-30T12:40:19"/>
    <n v="175.1"/>
    <n v="10.8"/>
    <n v="191.9"/>
    <n v="36.5"/>
    <n v="36.200000000000003"/>
    <n v="36.200000000000003"/>
    <n v="35"/>
    <n v="3.9"/>
    <n v="14.715999999999999"/>
    <x v="33"/>
  </r>
  <r>
    <n v="2.6333333333333289"/>
    <d v="2023-07-11T00:00:00"/>
    <d v="1899-12-30T12:41:19"/>
    <n v="174"/>
    <n v="10.8"/>
    <n v="193"/>
    <n v="36.5"/>
    <n v="36.299999999999997"/>
    <n v="36.200000000000003"/>
    <n v="35"/>
    <n v="3.9"/>
    <n v="14.722"/>
    <x v="33"/>
  </r>
  <r>
    <n v="2.6499999999999955"/>
    <d v="2023-07-11T00:00:00"/>
    <d v="1899-12-30T12:42:19"/>
    <n v="174"/>
    <n v="10.8"/>
    <n v="194.6"/>
    <n v="36.4"/>
    <n v="36.200000000000003"/>
    <n v="36.200000000000003"/>
    <n v="35"/>
    <n v="3.9"/>
    <n v="14.728999999999999"/>
    <x v="33"/>
  </r>
  <r>
    <n v="2.6666666666666621"/>
    <d v="2023-07-11T00:00:00"/>
    <d v="1899-12-30T12:43:19"/>
    <n v="173.5"/>
    <n v="10.8"/>
    <n v="195.7"/>
    <n v="36.4"/>
    <n v="36.200000000000003"/>
    <n v="36.200000000000003"/>
    <n v="35"/>
    <n v="3.9"/>
    <n v="14.734999999999999"/>
    <x v="33"/>
  </r>
  <r>
    <n v="2.6833333333333287"/>
    <d v="2023-07-11T00:00:00"/>
    <d v="1899-12-30T12:44:19"/>
    <n v="172.9"/>
    <n v="10.8"/>
    <n v="196.8"/>
    <n v="36.4"/>
    <n v="36.200000000000003"/>
    <n v="36.200000000000003"/>
    <n v="35"/>
    <n v="3.9"/>
    <n v="14.742000000000001"/>
    <x v="33"/>
  </r>
  <r>
    <n v="2.6999999999999953"/>
    <d v="2023-07-11T00:00:00"/>
    <d v="1899-12-30T12:45:19"/>
    <n v="171.8"/>
    <n v="10.8"/>
    <n v="197.8"/>
    <n v="36.4"/>
    <n v="36.200000000000003"/>
    <n v="36.200000000000003"/>
    <n v="35"/>
    <n v="3.9"/>
    <n v="14.747999999999999"/>
    <x v="33"/>
  </r>
  <r>
    <n v="2.7166666666666619"/>
    <d v="2023-07-11T00:00:00"/>
    <d v="1899-12-30T12:46:19"/>
    <n v="171.8"/>
    <n v="10.8"/>
    <n v="199.5"/>
    <n v="36.4"/>
    <n v="36.200000000000003"/>
    <n v="36.1"/>
    <n v="35"/>
    <n v="3.9"/>
    <n v="14.755000000000001"/>
    <x v="33"/>
  </r>
  <r>
    <n v="2.7333333333333285"/>
    <d v="2023-07-11T00:00:00"/>
    <d v="1899-12-30T12:47:19"/>
    <n v="170.7"/>
    <n v="10.8"/>
    <n v="200.5"/>
    <n v="36.4"/>
    <n v="36.200000000000003"/>
    <n v="36.200000000000003"/>
    <n v="35"/>
    <n v="3.9"/>
    <n v="14.760999999999999"/>
    <x v="33"/>
  </r>
  <r>
    <n v="2.7499999999999951"/>
    <d v="2023-07-11T00:00:00"/>
    <d v="1899-12-30T12:48:19"/>
    <n v="170.2"/>
    <n v="10.8"/>
    <n v="201.6"/>
    <n v="36.4"/>
    <n v="36"/>
    <n v="36.1"/>
    <n v="35"/>
    <n v="3.9"/>
    <n v="14.768000000000001"/>
    <x v="33"/>
  </r>
  <r>
    <n v="2.7666666666666617"/>
    <d v="2023-07-11T00:00:00"/>
    <d v="1899-12-30T12:49:19"/>
    <n v="170.2"/>
    <n v="10.8"/>
    <n v="203.2"/>
    <n v="36.4"/>
    <n v="36"/>
    <n v="36.1"/>
    <n v="35"/>
    <n v="3.9"/>
    <n v="14.773999999999999"/>
    <x v="33"/>
  </r>
  <r>
    <n v="2.7833333333333283"/>
    <d v="2023-07-11T00:00:00"/>
    <d v="1899-12-30T12:50:19"/>
    <n v="169.6"/>
    <n v="10.8"/>
    <n v="204.3"/>
    <n v="36.299999999999997"/>
    <n v="36.1"/>
    <n v="36.200000000000003"/>
    <n v="35"/>
    <n v="3.9"/>
    <n v="14.781000000000001"/>
    <x v="33"/>
  </r>
  <r>
    <n v="2.7999999999999949"/>
    <d v="2023-07-11T00:00:00"/>
    <d v="1899-12-30T12:51:19"/>
    <n v="168.5"/>
    <n v="10.8"/>
    <n v="205.4"/>
    <n v="36.299999999999997"/>
    <n v="36.1"/>
    <n v="36.1"/>
    <n v="35"/>
    <n v="3.9"/>
    <n v="14.787000000000001"/>
    <x v="33"/>
  </r>
  <r>
    <n v="2.8166666666666615"/>
    <d v="2023-07-11T00:00:00"/>
    <d v="1899-12-30T12:52:19"/>
    <n v="168"/>
    <n v="10.8"/>
    <n v="206.5"/>
    <n v="36.299999999999997"/>
    <n v="36.1"/>
    <n v="36.1"/>
    <n v="35"/>
    <n v="3.9"/>
    <n v="14.794"/>
    <x v="33"/>
  </r>
  <r>
    <n v="2.8333333333333282"/>
    <d v="2023-07-11T00:00:00"/>
    <d v="1899-12-30T12:53:19"/>
    <n v="167.4"/>
    <n v="10.8"/>
    <n v="207.6"/>
    <n v="36.299999999999997"/>
    <n v="36.1"/>
    <n v="36.1"/>
    <n v="35"/>
    <n v="4"/>
    <n v="14.798999999999999"/>
    <x v="34"/>
  </r>
  <r>
    <n v="2.8499999999999948"/>
    <d v="2023-07-11T00:00:00"/>
    <d v="1899-12-30T12:54:19"/>
    <n v="166.9"/>
    <n v="10.8"/>
    <n v="208.6"/>
    <n v="36.4"/>
    <n v="36.200000000000003"/>
    <n v="36.200000000000003"/>
    <n v="35"/>
    <n v="4"/>
    <n v="14.805999999999999"/>
    <x v="34"/>
  </r>
  <r>
    <n v="2.8666666666666614"/>
    <d v="2023-07-11T00:00:00"/>
    <d v="1899-12-30T12:55:19"/>
    <n v="166.3"/>
    <n v="10.8"/>
    <n v="209.7"/>
    <n v="36.4"/>
    <n v="36.200000000000003"/>
    <n v="36.1"/>
    <n v="35"/>
    <n v="4"/>
    <n v="14.811999999999999"/>
    <x v="34"/>
  </r>
  <r>
    <n v="2.883333333333328"/>
    <d v="2023-07-11T00:00:00"/>
    <d v="1899-12-30T12:56:19"/>
    <n v="165.7"/>
    <n v="10.8"/>
    <n v="211.4"/>
    <n v="36.299999999999997"/>
    <n v="36.1"/>
    <n v="36.1"/>
    <n v="35"/>
    <n v="4"/>
    <n v="14.819000000000001"/>
    <x v="34"/>
  </r>
  <r>
    <n v="2.8999999999999946"/>
    <d v="2023-07-11T00:00:00"/>
    <d v="1899-12-30T12:57:19"/>
    <n v="165.7"/>
    <n v="10.8"/>
    <n v="212.4"/>
    <n v="36.299999999999997"/>
    <n v="36.1"/>
    <n v="36.1"/>
    <n v="35"/>
    <n v="4"/>
    <n v="14.826000000000001"/>
    <x v="34"/>
  </r>
  <r>
    <n v="2.9166666666666612"/>
    <d v="2023-07-11T00:00:00"/>
    <d v="1899-12-30T12:58:19"/>
    <n v="164.6"/>
    <n v="10.8"/>
    <n v="213.5"/>
    <n v="36.4"/>
    <n v="36.1"/>
    <n v="36.1"/>
    <n v="35"/>
    <n v="4"/>
    <n v="14.832000000000001"/>
    <x v="34"/>
  </r>
  <r>
    <n v="2.9333333333333278"/>
    <d v="2023-07-11T00:00:00"/>
    <d v="1899-12-30T12:59:19"/>
    <n v="164.6"/>
    <n v="10.8"/>
    <n v="214.6"/>
    <n v="36.299999999999997"/>
    <n v="36.1"/>
    <n v="36.1"/>
    <n v="35"/>
    <n v="4"/>
    <n v="14.839"/>
    <x v="34"/>
  </r>
  <r>
    <n v="2.9499999999999944"/>
    <d v="2023-07-11T00:00:00"/>
    <d v="1899-12-30T13:00:19"/>
    <n v="163.5"/>
    <n v="10.8"/>
    <n v="215.7"/>
    <n v="36.299999999999997"/>
    <n v="36.1"/>
    <n v="36.1"/>
    <n v="35"/>
    <n v="4"/>
    <n v="14.846"/>
    <x v="34"/>
  </r>
  <r>
    <n v="2.966666666666661"/>
    <d v="2023-07-11T00:00:00"/>
    <d v="1899-12-30T13:01:19"/>
    <n v="163"/>
    <n v="10.8"/>
    <n v="216.8"/>
    <n v="36.299999999999997"/>
    <n v="36.1"/>
    <n v="36.1"/>
    <n v="35"/>
    <n v="4"/>
    <n v="14.852"/>
    <x v="34"/>
  </r>
  <r>
    <n v="2.9833333333333276"/>
    <d v="2023-07-11T00:00:00"/>
    <d v="1899-12-30T13:02:19"/>
    <n v="162.4"/>
    <n v="10.8"/>
    <n v="218.4"/>
    <n v="36.299999999999997"/>
    <n v="36.1"/>
    <n v="36.1"/>
    <n v="35"/>
    <n v="4"/>
    <n v="14.859"/>
    <x v="34"/>
  </r>
  <r>
    <n v="2.9999999999999942"/>
    <d v="2023-07-11T00:00:00"/>
    <d v="1899-12-30T13:03:19"/>
    <n v="161.9"/>
    <n v="10.8"/>
    <n v="219.5"/>
    <n v="36.299999999999997"/>
    <n v="36"/>
    <n v="36.1"/>
    <n v="35"/>
    <n v="4"/>
    <n v="14.866"/>
    <x v="34"/>
  </r>
  <r>
    <n v="3.0166666666666608"/>
    <d v="2023-07-11T00:00:00"/>
    <d v="1899-12-30T13:04:19"/>
    <n v="161.30000000000001"/>
    <n v="10.8"/>
    <n v="220.5"/>
    <n v="36.299999999999997"/>
    <n v="35.9"/>
    <n v="36.1"/>
    <n v="35"/>
    <n v="4"/>
    <n v="14.872"/>
    <x v="34"/>
  </r>
  <r>
    <n v="3.0333333333333274"/>
    <d v="2023-07-11T00:00:00"/>
    <d v="1899-12-30T13:05:19"/>
    <n v="160.80000000000001"/>
    <n v="10.8"/>
    <n v="221.6"/>
    <n v="36.299999999999997"/>
    <n v="36"/>
    <n v="36"/>
    <n v="35"/>
    <n v="4"/>
    <n v="14.879"/>
    <x v="34"/>
  </r>
  <r>
    <n v="3.049999999999994"/>
    <d v="2023-07-11T00:00:00"/>
    <d v="1899-12-30T13:06:19"/>
    <n v="160.19999999999999"/>
    <n v="10.8"/>
    <n v="222.7"/>
    <n v="36.299999999999997"/>
    <n v="36"/>
    <n v="36"/>
    <n v="35"/>
    <n v="4"/>
    <n v="14.885999999999999"/>
    <x v="34"/>
  </r>
  <r>
    <n v="3.0666666666666607"/>
    <d v="2023-07-11T00:00:00"/>
    <d v="1899-12-30T13:07:19"/>
    <n v="159.69999999999999"/>
    <n v="10.8"/>
    <n v="223.8"/>
    <n v="36.299999999999997"/>
    <n v="36"/>
    <n v="36"/>
    <n v="35"/>
    <n v="4"/>
    <n v="14.891999999999999"/>
    <x v="34"/>
  </r>
  <r>
    <n v="3.0833333333333273"/>
    <d v="2023-07-11T00:00:00"/>
    <d v="1899-12-30T13:08:19"/>
    <n v="158.6"/>
    <n v="10.8"/>
    <n v="224.9"/>
    <n v="36.299999999999997"/>
    <n v="36"/>
    <n v="36.1"/>
    <n v="35"/>
    <n v="4"/>
    <n v="14.898999999999999"/>
    <x v="34"/>
  </r>
  <r>
    <n v="3.0999999999999939"/>
    <d v="2023-07-11T00:00:00"/>
    <d v="1899-12-30T13:09:19"/>
    <n v="158.6"/>
    <n v="10.8"/>
    <n v="225.9"/>
    <n v="36.299999999999997"/>
    <n v="36"/>
    <n v="36.1"/>
    <n v="35"/>
    <n v="4"/>
    <n v="14.906000000000001"/>
    <x v="34"/>
  </r>
  <r>
    <n v="3.1166666666666605"/>
    <d v="2023-07-11T00:00:00"/>
    <d v="1899-12-30T13:10:19"/>
    <n v="157.5"/>
    <n v="10.8"/>
    <n v="227"/>
    <n v="36.299999999999997"/>
    <n v="36"/>
    <n v="36"/>
    <n v="35"/>
    <n v="4"/>
    <n v="14.912000000000001"/>
    <x v="34"/>
  </r>
  <r>
    <n v="3.1333333333333271"/>
    <d v="2023-07-11T00:00:00"/>
    <d v="1899-12-30T13:11:19"/>
    <n v="156.9"/>
    <n v="10.8"/>
    <n v="228.1"/>
    <n v="36.299999999999997"/>
    <n v="35.9"/>
    <n v="36"/>
    <n v="35"/>
    <n v="4"/>
    <n v="14.919"/>
    <x v="34"/>
  </r>
  <r>
    <n v="3.1499999999999937"/>
    <d v="2023-07-11T00:00:00"/>
    <d v="1899-12-30T13:12:19"/>
    <n v="156.4"/>
    <n v="11.4"/>
    <n v="229.2"/>
    <n v="36.299999999999997"/>
    <n v="36"/>
    <n v="36.1"/>
    <n v="35"/>
    <n v="4"/>
    <n v="14.926"/>
    <x v="34"/>
  </r>
  <r>
    <n v="3.1666666666666603"/>
    <d v="2023-07-11T00:00:00"/>
    <d v="1899-12-30T13:13:19"/>
    <n v="155.80000000000001"/>
    <n v="10.8"/>
    <n v="230.3"/>
    <n v="36.200000000000003"/>
    <n v="36"/>
    <n v="36"/>
    <n v="35"/>
    <n v="4"/>
    <n v="14.932"/>
    <x v="34"/>
  </r>
  <r>
    <n v="3.1833333333333269"/>
    <d v="2023-07-11T00:00:00"/>
    <d v="1899-12-30T13:14:19"/>
    <n v="155.19999999999999"/>
    <n v="10.8"/>
    <n v="231.4"/>
    <n v="36.200000000000003"/>
    <n v="35.9"/>
    <n v="36"/>
    <n v="35"/>
    <n v="4"/>
    <n v="14.939"/>
    <x v="34"/>
  </r>
  <r>
    <n v="3.1999999999999935"/>
    <d v="2023-07-11T00:00:00"/>
    <d v="1899-12-30T13:15:19"/>
    <n v="154.69999999999999"/>
    <n v="11.4"/>
    <n v="232.4"/>
    <n v="36.200000000000003"/>
    <n v="36"/>
    <n v="36"/>
    <n v="35"/>
    <n v="4"/>
    <n v="14.946"/>
    <x v="34"/>
  </r>
  <r>
    <n v="3.2166666666666601"/>
    <d v="2023-07-11T00:00:00"/>
    <d v="1899-12-30T13:16:19"/>
    <n v="154.1"/>
    <n v="10.8"/>
    <n v="233.5"/>
    <n v="36.299999999999997"/>
    <n v="35.799999999999997"/>
    <n v="35.9"/>
    <n v="35"/>
    <n v="4"/>
    <n v="14.952"/>
    <x v="34"/>
  </r>
  <r>
    <n v="3.2333333333333267"/>
    <d v="2023-07-11T00:00:00"/>
    <d v="1899-12-30T13:17:19"/>
    <n v="153.6"/>
    <n v="11.4"/>
    <n v="234.6"/>
    <n v="36.299999999999997"/>
    <n v="35.9"/>
    <n v="36"/>
    <n v="35"/>
    <n v="4"/>
    <n v="14.959"/>
    <x v="34"/>
  </r>
  <r>
    <n v="3.2499999999999933"/>
    <d v="2023-07-11T00:00:00"/>
    <d v="1899-12-30T13:18:19"/>
    <n v="153"/>
    <n v="11.4"/>
    <n v="235.7"/>
    <n v="36.200000000000003"/>
    <n v="35.799999999999997"/>
    <n v="36"/>
    <n v="35"/>
    <n v="4"/>
    <n v="14.965999999999999"/>
    <x v="34"/>
  </r>
  <r>
    <n v="3.2666666666666599"/>
    <d v="2023-07-11T00:00:00"/>
    <d v="1899-12-30T13:19:19"/>
    <n v="152.5"/>
    <n v="10.8"/>
    <n v="236.8"/>
    <n v="36.200000000000003"/>
    <n v="35.9"/>
    <n v="36"/>
    <n v="35"/>
    <n v="4"/>
    <n v="14.972"/>
    <x v="34"/>
  </r>
  <r>
    <n v="3.2833333333333266"/>
    <d v="2023-07-11T00:00:00"/>
    <d v="1899-12-30T13:20:19"/>
    <n v="151.9"/>
    <n v="10.8"/>
    <n v="237.8"/>
    <n v="36.200000000000003"/>
    <n v="36"/>
    <n v="36"/>
    <n v="35"/>
    <n v="4"/>
    <n v="14.978999999999999"/>
    <x v="34"/>
  </r>
  <r>
    <n v="3.2999999999999932"/>
    <d v="2023-07-11T00:00:00"/>
    <d v="1899-12-30T13:21:19"/>
    <n v="151.4"/>
    <n v="10.8"/>
    <n v="238.9"/>
    <n v="36.299999999999997"/>
    <n v="36"/>
    <n v="36"/>
    <n v="35"/>
    <n v="4"/>
    <n v="14.986000000000001"/>
    <x v="34"/>
  </r>
  <r>
    <n v="3.3166666666666598"/>
    <d v="2023-07-11T00:00:00"/>
    <d v="1899-12-30T13:22:19"/>
    <n v="150.80000000000001"/>
    <n v="10.8"/>
    <n v="240"/>
    <n v="36.299999999999997"/>
    <n v="35.9"/>
    <n v="36"/>
    <n v="35"/>
    <n v="4"/>
    <n v="14.992000000000001"/>
    <x v="34"/>
  </r>
  <r>
    <n v="3.3333333333333264"/>
    <d v="2023-07-11T00:00:00"/>
    <d v="1899-12-30T13:23:19"/>
    <n v="150.30000000000001"/>
    <n v="10.8"/>
    <n v="241.1"/>
    <n v="36.299999999999997"/>
    <n v="35.9"/>
    <n v="36"/>
    <n v="35"/>
    <n v="4"/>
    <n v="14.999000000000001"/>
    <x v="34"/>
  </r>
  <r>
    <n v="3.349999999999993"/>
    <d v="2023-07-11T00:00:00"/>
    <d v="1899-12-30T13:24:19"/>
    <n v="149.19999999999999"/>
    <n v="10.8"/>
    <n v="242.2"/>
    <n v="36.299999999999997"/>
    <n v="36.1"/>
    <n v="36"/>
    <n v="35"/>
    <n v="4"/>
    <n v="15.006"/>
    <x v="34"/>
  </r>
  <r>
    <n v="3.3666666666666596"/>
    <d v="2023-07-11T00:00:00"/>
    <d v="1899-12-30T13:25:19"/>
    <n v="148.6"/>
    <n v="11.4"/>
    <n v="243.2"/>
    <n v="36.299999999999997"/>
    <n v="35.9"/>
    <n v="36.1"/>
    <n v="35"/>
    <n v="4"/>
    <n v="15.012"/>
    <x v="34"/>
  </r>
  <r>
    <n v="3.3833333333333262"/>
    <d v="2023-07-11T00:00:00"/>
    <d v="1899-12-30T13:26:19"/>
    <n v="148.1"/>
    <n v="10.8"/>
    <n v="244.3"/>
    <n v="36.4"/>
    <n v="36"/>
    <n v="36.1"/>
    <n v="35"/>
    <n v="4"/>
    <n v="15.019"/>
    <x v="34"/>
  </r>
  <r>
    <n v="3.3999999999999928"/>
    <d v="2023-07-11T00:00:00"/>
    <d v="1899-12-30T13:27:19"/>
    <n v="147.5"/>
    <n v="10.8"/>
    <n v="245.4"/>
    <n v="36.4"/>
    <n v="36"/>
    <n v="36.1"/>
    <n v="35"/>
    <n v="4"/>
    <n v="15.026"/>
    <x v="34"/>
  </r>
  <r>
    <n v="3.4166666666666594"/>
    <d v="2023-07-11T00:00:00"/>
    <d v="1899-12-30T13:28:19"/>
    <n v="147"/>
    <n v="10.8"/>
    <n v="246.5"/>
    <n v="36.4"/>
    <n v="36"/>
    <n v="36.1"/>
    <n v="35"/>
    <n v="4.0999999999999996"/>
    <n v="15.032999999999999"/>
    <x v="35"/>
  </r>
  <r>
    <n v="3.433333333333326"/>
    <d v="2023-07-11T00:00:00"/>
    <d v="1899-12-30T13:29:19"/>
    <n v="146.4"/>
    <n v="11.4"/>
    <n v="247"/>
    <n v="36.4"/>
    <n v="36.1"/>
    <n v="36.200000000000003"/>
    <n v="35"/>
    <n v="4.0999999999999996"/>
    <n v="15.039"/>
    <x v="35"/>
  </r>
  <r>
    <n v="3.4499999999999926"/>
    <d v="2023-07-11T00:00:00"/>
    <d v="1899-12-30T13:30:19"/>
    <n v="145.9"/>
    <n v="11.4"/>
    <n v="248.1"/>
    <n v="36.4"/>
    <n v="36.1"/>
    <n v="36.200000000000003"/>
    <n v="35"/>
    <n v="4.0999999999999996"/>
    <n v="15.045999999999999"/>
    <x v="35"/>
  </r>
  <r>
    <n v="3.4666666666666592"/>
    <d v="2023-07-11T00:00:00"/>
    <d v="1899-12-30T13:31:19"/>
    <n v="145.30000000000001"/>
    <n v="11.4"/>
    <n v="249.2"/>
    <n v="36.4"/>
    <n v="36"/>
    <n v="36.200000000000003"/>
    <n v="35"/>
    <n v="4.0999999999999996"/>
    <n v="15.053000000000001"/>
    <x v="35"/>
  </r>
  <r>
    <n v="3.4833333333333258"/>
    <d v="2023-07-11T00:00:00"/>
    <d v="1899-12-30T13:32:19"/>
    <n v="144.80000000000001"/>
    <n v="11.4"/>
    <n v="249.7"/>
    <n v="36.4"/>
    <n v="36.1"/>
    <n v="36.200000000000003"/>
    <n v="35"/>
    <n v="4.0999999999999996"/>
    <n v="15.06"/>
    <x v="35"/>
  </r>
  <r>
    <n v="3.4999999999999925"/>
    <d v="2023-07-11T00:00:00"/>
    <d v="1899-12-30T13:33:19"/>
    <n v="144.19999999999999"/>
    <n v="10.8"/>
    <n v="250.8"/>
    <n v="36.4"/>
    <n v="36.1"/>
    <n v="36.200000000000003"/>
    <n v="35"/>
    <n v="4.0999999999999996"/>
    <n v="15.067"/>
    <x v="35"/>
  </r>
  <r>
    <n v="3.5166666666666591"/>
    <d v="2023-07-11T00:00:00"/>
    <d v="1899-12-30T13:34:19"/>
    <n v="143.6"/>
    <n v="10.8"/>
    <n v="251.9"/>
    <n v="36.5"/>
    <n v="36.1"/>
    <n v="36.200000000000003"/>
    <n v="35"/>
    <n v="4.0999999999999996"/>
    <n v="15.074"/>
    <x v="35"/>
  </r>
  <r>
    <n v="3.5333333333333257"/>
    <d v="2023-07-11T00:00:00"/>
    <d v="1899-12-30T13:35:19"/>
    <n v="143.1"/>
    <n v="10.8"/>
    <n v="253"/>
    <n v="36.5"/>
    <n v="36.1"/>
    <n v="36.200000000000003"/>
    <n v="35"/>
    <n v="4.0999999999999996"/>
    <n v="15.08"/>
    <x v="35"/>
  </r>
  <r>
    <n v="3.5499999999999923"/>
    <d v="2023-07-11T00:00:00"/>
    <d v="1899-12-30T13:36:19"/>
    <n v="142.5"/>
    <n v="10.8"/>
    <n v="254.1"/>
    <n v="36.4"/>
    <n v="36.1"/>
    <n v="36.200000000000003"/>
    <n v="35"/>
    <n v="4.0999999999999996"/>
    <n v="15.087"/>
    <x v="35"/>
  </r>
  <r>
    <n v="3.5666666666666589"/>
    <d v="2023-07-11T00:00:00"/>
    <d v="1899-12-30T13:37:19"/>
    <n v="142"/>
    <n v="10.8"/>
    <n v="255.1"/>
    <n v="36.5"/>
    <n v="36.200000000000003"/>
    <n v="36.299999999999997"/>
    <n v="35"/>
    <n v="4.0999999999999996"/>
    <n v="15.093999999999999"/>
    <x v="35"/>
  </r>
  <r>
    <n v="3.5833333333333255"/>
    <d v="2023-07-11T00:00:00"/>
    <d v="1899-12-30T13:38:19"/>
    <n v="141.4"/>
    <n v="10.8"/>
    <n v="255.7"/>
    <n v="36.4"/>
    <n v="36.200000000000003"/>
    <n v="36.299999999999997"/>
    <n v="35"/>
    <n v="4.0999999999999996"/>
    <n v="15.101000000000001"/>
    <x v="35"/>
  </r>
  <r>
    <n v="3.5999999999999921"/>
    <d v="2023-07-11T00:00:00"/>
    <d v="1899-12-30T13:39:19"/>
    <n v="140.30000000000001"/>
    <n v="11.4"/>
    <n v="256.2"/>
    <n v="36.5"/>
    <n v="36.200000000000003"/>
    <n v="36.200000000000003"/>
    <n v="35"/>
    <n v="4.0999999999999996"/>
    <n v="15.108000000000001"/>
    <x v="35"/>
  </r>
  <r>
    <n v="3.6166666666666587"/>
    <d v="2023-07-11T00:00:00"/>
    <d v="1899-12-30T13:40:19"/>
    <n v="139.80000000000001"/>
    <n v="11.4"/>
    <n v="257.3"/>
    <n v="36.5"/>
    <n v="36.299999999999997"/>
    <n v="36.299999999999997"/>
    <n v="35"/>
    <n v="4.0999999999999996"/>
    <n v="15.115"/>
    <x v="35"/>
  </r>
  <r>
    <n v="3.6333333333333253"/>
    <d v="2023-07-11T00:00:00"/>
    <d v="1899-12-30T13:41:19"/>
    <n v="139.80000000000001"/>
    <n v="10.8"/>
    <n v="258.39999999999998"/>
    <n v="36.5"/>
    <n v="36.299999999999997"/>
    <n v="36.299999999999997"/>
    <n v="35"/>
    <n v="4.0999999999999996"/>
    <n v="15.121"/>
    <x v="35"/>
  </r>
  <r>
    <n v="3.6499999999999919"/>
    <d v="2023-07-11T00:00:00"/>
    <d v="1899-12-30T13:42:19"/>
    <n v="138.69999999999999"/>
    <n v="11.4"/>
    <n v="259.5"/>
    <n v="36.5"/>
    <n v="36.299999999999997"/>
    <n v="36.299999999999997"/>
    <n v="35"/>
    <n v="4.0999999999999996"/>
    <n v="15.128"/>
    <x v="35"/>
  </r>
  <r>
    <n v="3.6666666666666585"/>
    <d v="2023-07-11T00:00:00"/>
    <d v="1899-12-30T13:43:19"/>
    <n v="138.1"/>
    <n v="11.4"/>
    <n v="260.5"/>
    <n v="36.5"/>
    <n v="36.200000000000003"/>
    <n v="36.299999999999997"/>
    <n v="35"/>
    <n v="4.0999999999999996"/>
    <n v="15.135"/>
    <x v="35"/>
  </r>
  <r>
    <n v="3.6833333333333251"/>
    <d v="2023-07-11T00:00:00"/>
    <d v="1899-12-30T13:44:19"/>
    <n v="137.6"/>
    <n v="11.4"/>
    <n v="261.10000000000002"/>
    <n v="36.5"/>
    <n v="36.200000000000003"/>
    <n v="36.299999999999997"/>
    <n v="35"/>
    <n v="4.0999999999999996"/>
    <n v="15.141999999999999"/>
    <x v="35"/>
  </r>
  <r>
    <n v="3.6999999999999917"/>
    <d v="2023-07-11T00:00:00"/>
    <d v="1899-12-30T13:45:19"/>
    <n v="137"/>
    <n v="11.4"/>
    <n v="262.2"/>
    <n v="36.5"/>
    <n v="36.200000000000003"/>
    <n v="36.4"/>
    <n v="35"/>
    <n v="4.0999999999999996"/>
    <n v="15.148999999999999"/>
    <x v="35"/>
  </r>
  <r>
    <n v="3.7166666666666583"/>
    <d v="2023-07-11T00:00:00"/>
    <d v="1899-12-30T13:46:19"/>
    <n v="136.5"/>
    <n v="11.4"/>
    <n v="263.2"/>
    <n v="36.5"/>
    <n v="36.299999999999997"/>
    <n v="36.299999999999997"/>
    <n v="35"/>
    <n v="4.0999999999999996"/>
    <n v="15.156000000000001"/>
    <x v="35"/>
  </r>
  <r>
    <n v="3.733333333333325"/>
    <d v="2023-07-11T00:00:00"/>
    <d v="1899-12-30T13:47:19"/>
    <n v="135.9"/>
    <n v="11.4"/>
    <n v="264.3"/>
    <n v="36.6"/>
    <n v="36.299999999999997"/>
    <n v="36.4"/>
    <n v="35"/>
    <n v="4.0999999999999996"/>
    <n v="15.162000000000001"/>
    <x v="35"/>
  </r>
  <r>
    <n v="3.7499999999999916"/>
    <d v="2023-07-11T00:00:00"/>
    <d v="1899-12-30T13:48:19"/>
    <n v="135.4"/>
    <n v="11.4"/>
    <n v="264.89999999999998"/>
    <n v="36.6"/>
    <n v="36.299999999999997"/>
    <n v="36.299999999999997"/>
    <n v="35"/>
    <n v="4.0999999999999996"/>
    <n v="15.169"/>
    <x v="35"/>
  </r>
  <r>
    <n v="3.7666666666666582"/>
    <d v="2023-07-11T00:00:00"/>
    <d v="1899-12-30T13:49:19"/>
    <n v="134.80000000000001"/>
    <n v="11.4"/>
    <n v="265.89999999999998"/>
    <n v="36.6"/>
    <n v="36.299999999999997"/>
    <n v="36.4"/>
    <n v="35"/>
    <n v="4.0999999999999996"/>
    <n v="15.176"/>
    <x v="35"/>
  </r>
  <r>
    <n v="3.7833333333333248"/>
    <d v="2023-07-11T00:00:00"/>
    <d v="1899-12-30T13:50:19"/>
    <n v="134.30000000000001"/>
    <n v="11.4"/>
    <n v="267"/>
    <n v="36.700000000000003"/>
    <n v="36.4"/>
    <n v="36.299999999999997"/>
    <n v="35"/>
    <n v="4.0999999999999996"/>
    <n v="15.183"/>
    <x v="35"/>
  </r>
  <r>
    <n v="3.7999999999999914"/>
    <d v="2023-07-11T00:00:00"/>
    <d v="1899-12-30T13:51:19"/>
    <n v="133.1"/>
    <n v="11.4"/>
    <n v="268.10000000000002"/>
    <n v="36.6"/>
    <n v="36.299999999999997"/>
    <n v="36.4"/>
    <n v="35"/>
    <n v="4.0999999999999996"/>
    <n v="15.19"/>
    <x v="35"/>
  </r>
  <r>
    <n v="3.816666666666658"/>
    <d v="2023-07-11T00:00:00"/>
    <d v="1899-12-30T13:52:19"/>
    <n v="133.1"/>
    <n v="11.4"/>
    <n v="268.60000000000002"/>
    <n v="36.6"/>
    <n v="36.4"/>
    <n v="36.4"/>
    <n v="35"/>
    <n v="4.0999999999999996"/>
    <n v="15.196"/>
    <x v="35"/>
  </r>
  <r>
    <n v="3.8333333333333246"/>
    <d v="2023-07-11T00:00:00"/>
    <d v="1899-12-30T13:53:19"/>
    <n v="132"/>
    <n v="11.4"/>
    <n v="269.7"/>
    <n v="36.700000000000003"/>
    <n v="36.4"/>
    <n v="36.299999999999997"/>
    <n v="35"/>
    <n v="4.0999999999999996"/>
    <n v="15.202999999999999"/>
    <x v="35"/>
  </r>
  <r>
    <n v="3.8499999999999912"/>
    <d v="2023-07-11T00:00:00"/>
    <d v="1899-12-30T13:54:19"/>
    <n v="131.5"/>
    <n v="11.4"/>
    <n v="270.8"/>
    <n v="36.700000000000003"/>
    <n v="36.299999999999997"/>
    <n v="36.299999999999997"/>
    <n v="35"/>
    <n v="4.0999999999999996"/>
    <n v="15.21"/>
    <x v="35"/>
  </r>
  <r>
    <n v="3.8666666666666578"/>
    <d v="2023-07-11T00:00:00"/>
    <d v="1899-12-30T13:55:19"/>
    <n v="131.5"/>
    <n v="11.4"/>
    <n v="271.39999999999998"/>
    <n v="36.700000000000003"/>
    <n v="36.4"/>
    <n v="36.4"/>
    <n v="35"/>
    <n v="4.0999999999999996"/>
    <n v="15.217000000000001"/>
    <x v="35"/>
  </r>
  <r>
    <n v="3.8833333333333244"/>
    <d v="2023-07-11T00:00:00"/>
    <d v="1899-12-30T13:56:19"/>
    <n v="130.4"/>
    <n v="11.4"/>
    <n v="272.39999999999998"/>
    <n v="36.700000000000003"/>
    <n v="36.6"/>
    <n v="36.4"/>
    <n v="35"/>
    <n v="4.0999999999999996"/>
    <n v="15.224"/>
    <x v="35"/>
  </r>
  <r>
    <n v="3.899999999999991"/>
    <d v="2023-07-11T00:00:00"/>
    <d v="1899-12-30T13:57:19"/>
    <n v="129.80000000000001"/>
    <n v="11.4"/>
    <n v="273"/>
    <n v="36.799999999999997"/>
    <n v="36.4"/>
    <n v="36.5"/>
    <n v="35"/>
    <n v="4.0999999999999996"/>
    <n v="15.231"/>
    <x v="35"/>
  </r>
  <r>
    <n v="3.9166666666666576"/>
    <d v="2023-07-11T00:00:00"/>
    <d v="1899-12-30T13:58:19"/>
    <n v="129.30000000000001"/>
    <n v="11.4"/>
    <n v="274.10000000000002"/>
    <n v="36.799999999999997"/>
    <n v="36.5"/>
    <n v="36.5"/>
    <n v="35"/>
    <n v="4.0999999999999996"/>
    <n v="15.237"/>
    <x v="35"/>
  </r>
  <r>
    <n v="3.9333333333333242"/>
    <d v="2023-07-11T00:00:00"/>
    <d v="1899-12-30T13:59:19"/>
    <n v="128.69999999999999"/>
    <n v="11.4"/>
    <n v="274.60000000000002"/>
    <n v="36.799999999999997"/>
    <n v="36.5"/>
    <n v="36.5"/>
    <n v="35"/>
    <n v="4.0999999999999996"/>
    <n v="15.244"/>
    <x v="35"/>
  </r>
  <r>
    <n v="3.9499999999999909"/>
    <d v="2023-07-11T00:00:00"/>
    <d v="1899-12-30T14:00:19"/>
    <n v="128.19999999999999"/>
    <n v="11.4"/>
    <n v="275.7"/>
    <n v="36.799999999999997"/>
    <n v="36.4"/>
    <n v="36.5"/>
    <n v="35"/>
    <n v="4.0999999999999996"/>
    <n v="15.250999999999999"/>
    <x v="35"/>
  </r>
  <r>
    <n v="3.9666666666666575"/>
    <d v="2023-07-11T00:00:00"/>
    <d v="1899-12-30T14:01:19"/>
    <n v="127.6"/>
    <n v="11.4"/>
    <n v="276.2"/>
    <n v="36.799999999999997"/>
    <n v="36.5"/>
    <n v="36.6"/>
    <n v="35"/>
    <n v="4.0999999999999996"/>
    <n v="15.257999999999999"/>
    <x v="35"/>
  </r>
  <r>
    <n v="3.9833333333333241"/>
    <d v="2023-07-11T00:00:00"/>
    <d v="1899-12-30T14:02:19"/>
    <n v="127.1"/>
    <n v="11.4"/>
    <n v="277.3"/>
    <n v="36.799999999999997"/>
    <n v="36.6"/>
    <n v="36.6"/>
    <n v="35"/>
    <n v="4.0999999999999996"/>
    <n v="15.265000000000001"/>
    <x v="35"/>
  </r>
  <r>
    <n v="3.9999999999999907"/>
    <d v="2023-07-11T00:00:00"/>
    <d v="1899-12-30T14:03:19"/>
    <n v="126.5"/>
    <n v="11.4"/>
    <n v="277.8"/>
    <n v="36.799999999999997"/>
    <n v="36.6"/>
    <n v="36.6"/>
    <n v="35"/>
    <n v="4.0999999999999996"/>
    <n v="15.272"/>
    <x v="35"/>
  </r>
  <r>
    <n v="4.0166666666666577"/>
    <d v="2023-07-11T00:00:00"/>
    <d v="1899-12-30T14:04:19"/>
    <n v="126"/>
    <n v="11.4"/>
    <n v="278.39999999999998"/>
    <n v="36.799999999999997"/>
    <n v="36.6"/>
    <n v="36.6"/>
    <n v="35"/>
    <n v="4.0999999999999996"/>
    <n v="15.278"/>
    <x v="35"/>
  </r>
  <r>
    <n v="4.0333333333333243"/>
    <d v="2023-07-11T00:00:00"/>
    <d v="1899-12-30T14:05:19"/>
    <n v="125.4"/>
    <n v="11.4"/>
    <n v="279.5"/>
    <n v="36.799999999999997"/>
    <n v="36.5"/>
    <n v="36.6"/>
    <n v="35"/>
    <n v="4.0999999999999996"/>
    <n v="15.285"/>
    <x v="35"/>
  </r>
  <r>
    <n v="4.0499999999999909"/>
    <d v="2023-07-11T00:00:00"/>
    <d v="1899-12-30T14:06:19"/>
    <n v="124.9"/>
    <n v="11.4"/>
    <n v="280"/>
    <n v="36.799999999999997"/>
    <n v="36.6"/>
    <n v="36.700000000000003"/>
    <n v="35"/>
    <n v="4.0999999999999996"/>
    <n v="15.292"/>
    <x v="35"/>
  </r>
  <r>
    <n v="4.0666666666666575"/>
    <d v="2023-07-11T00:00:00"/>
    <d v="1899-12-30T14:07:19"/>
    <n v="124.3"/>
    <n v="11.4"/>
    <n v="281.10000000000002"/>
    <n v="36.799999999999997"/>
    <n v="36.6"/>
    <n v="36.6"/>
    <n v="35"/>
    <n v="4.0999999999999996"/>
    <n v="15.298999999999999"/>
    <x v="35"/>
  </r>
  <r>
    <n v="4.0833333333333242"/>
    <d v="2023-07-11T00:00:00"/>
    <d v="1899-12-30T14:08:19"/>
    <n v="123.8"/>
    <n v="11.4"/>
    <n v="281.60000000000002"/>
    <n v="36.799999999999997"/>
    <n v="36.6"/>
    <n v="36.6"/>
    <n v="35"/>
    <n v="4.0999999999999996"/>
    <n v="15.305999999999999"/>
    <x v="35"/>
  </r>
  <r>
    <n v="4.0999999999999908"/>
    <d v="2023-07-11T00:00:00"/>
    <d v="1899-12-30T14:09:19"/>
    <n v="123.2"/>
    <n v="11.4"/>
    <n v="282.7"/>
    <n v="36.9"/>
    <n v="36.6"/>
    <n v="36.6"/>
    <n v="35"/>
    <n v="4.0999999999999996"/>
    <n v="15.313000000000001"/>
    <x v="35"/>
  </r>
  <r>
    <n v="4.1166666666666574"/>
    <d v="2023-07-11T00:00:00"/>
    <d v="1899-12-30T14:10:19"/>
    <n v="122.7"/>
    <n v="11.4"/>
    <n v="283.2"/>
    <n v="36.9"/>
    <n v="36.6"/>
    <n v="36.6"/>
    <n v="35"/>
    <n v="4.0999999999999996"/>
    <n v="15.319000000000001"/>
    <x v="35"/>
  </r>
  <r>
    <n v="4.133333333333324"/>
    <d v="2023-07-11T00:00:00"/>
    <d v="1899-12-30T14:11:19"/>
    <n v="122.1"/>
    <n v="11.4"/>
    <n v="284.3"/>
    <n v="36.9"/>
    <n v="36.6"/>
    <n v="36.6"/>
    <n v="35"/>
    <n v="4.0999999999999996"/>
    <n v="15.326000000000001"/>
    <x v="35"/>
  </r>
  <r>
    <n v="4.1499999999999906"/>
    <d v="2023-07-11T00:00:00"/>
    <d v="1899-12-30T14:12:19"/>
    <n v="121"/>
    <n v="11.4"/>
    <n v="284.89999999999998"/>
    <n v="36.9"/>
    <n v="36.6"/>
    <n v="36.6"/>
    <n v="35"/>
    <n v="4.0999999999999996"/>
    <n v="15.333"/>
    <x v="35"/>
  </r>
  <r>
    <n v="4.1666666666666572"/>
    <d v="2023-07-11T00:00:00"/>
    <d v="1899-12-30T14:13:19"/>
    <n v="121"/>
    <n v="11.4"/>
    <n v="285.89999999999998"/>
    <n v="36.9"/>
    <n v="36.6"/>
    <n v="36.5"/>
    <n v="35"/>
    <n v="4.0999999999999996"/>
    <n v="15.34"/>
    <x v="35"/>
  </r>
  <r>
    <n v="4.1833333333333238"/>
    <d v="2023-07-11T00:00:00"/>
    <d v="1899-12-30T14:14:19"/>
    <n v="120.4"/>
    <n v="11.4"/>
    <n v="286.5"/>
    <n v="36.9"/>
    <n v="36.5"/>
    <n v="36.6"/>
    <n v="35"/>
    <n v="4.0999999999999996"/>
    <n v="15.347"/>
    <x v="35"/>
  </r>
  <r>
    <n v="4.1999999999999904"/>
    <d v="2023-07-11T00:00:00"/>
    <d v="1899-12-30T14:15:19"/>
    <n v="119.3"/>
    <n v="11.4"/>
    <n v="287.60000000000002"/>
    <n v="36.799999999999997"/>
    <n v="36.6"/>
    <n v="36.6"/>
    <n v="35"/>
    <n v="4.0999999999999996"/>
    <n v="15.353999999999999"/>
    <x v="35"/>
  </r>
  <r>
    <n v="4.216666666666657"/>
    <d v="2023-07-11T00:00:00"/>
    <d v="1899-12-30T14:16:19"/>
    <n v="119.3"/>
    <n v="11.4"/>
    <n v="288.60000000000002"/>
    <n v="36.9"/>
    <n v="36.6"/>
    <n v="36.5"/>
    <n v="35"/>
    <n v="4.0999999999999996"/>
    <n v="15.36"/>
    <x v="35"/>
  </r>
  <r>
    <n v="4.2333333333333236"/>
    <d v="2023-07-11T00:00:00"/>
    <d v="1899-12-30T14:17:19"/>
    <n v="118.8"/>
    <n v="11.4"/>
    <n v="289.2"/>
    <n v="36.799999999999997"/>
    <n v="36.5"/>
    <n v="36.6"/>
    <n v="35"/>
    <n v="4.0999999999999996"/>
    <n v="15.367000000000001"/>
    <x v="35"/>
  </r>
  <r>
    <n v="4.2499999999999902"/>
    <d v="2023-07-11T00:00:00"/>
    <d v="1899-12-30T14:18:19"/>
    <n v="117.7"/>
    <n v="11.4"/>
    <n v="290.3"/>
    <n v="36.9"/>
    <n v="36.6"/>
    <n v="36.6"/>
    <n v="35"/>
    <n v="4.0999999999999996"/>
    <n v="15.374000000000001"/>
    <x v="35"/>
  </r>
  <r>
    <n v="4.2666666666666568"/>
    <d v="2023-07-11T00:00:00"/>
    <d v="1899-12-30T14:19:19"/>
    <n v="117.7"/>
    <n v="11.4"/>
    <n v="290.8"/>
    <n v="37"/>
    <n v="36.6"/>
    <n v="36.6"/>
    <n v="35"/>
    <n v="4.0999999999999996"/>
    <n v="15.381"/>
    <x v="35"/>
  </r>
  <r>
    <n v="4.2833333333333234"/>
    <d v="2023-07-11T00:00:00"/>
    <d v="1899-12-30T14:20:19"/>
    <n v="117.1"/>
    <n v="11.4"/>
    <n v="291.39999999999998"/>
    <n v="37"/>
    <n v="36.5"/>
    <n v="36.5"/>
    <n v="35"/>
    <n v="4.0999999999999996"/>
    <n v="15.388"/>
    <x v="35"/>
  </r>
  <r>
    <n v="4.2999999999999901"/>
    <d v="2023-07-11T00:00:00"/>
    <d v="1899-12-30T14:21:19"/>
    <n v="116.6"/>
    <n v="11.4"/>
    <n v="291.89999999999998"/>
    <n v="37"/>
    <n v="36.6"/>
    <n v="36.6"/>
    <n v="35"/>
    <n v="4.0999999999999996"/>
    <n v="15.395"/>
    <x v="35"/>
  </r>
  <r>
    <n v="4.3166666666666567"/>
    <d v="2023-07-11T00:00:00"/>
    <d v="1899-12-30T14:22:19"/>
    <n v="116"/>
    <n v="11.4"/>
    <n v="293"/>
    <n v="36.9"/>
    <n v="36.700000000000003"/>
    <n v="36.700000000000003"/>
    <n v="35"/>
    <n v="4.0999999999999996"/>
    <n v="15.401"/>
    <x v="35"/>
  </r>
  <r>
    <n v="4.3333333333333233"/>
    <d v="2023-07-11T00:00:00"/>
    <d v="1899-12-30T14:23:19"/>
    <n v="115.5"/>
    <n v="11.4"/>
    <n v="293.5"/>
    <n v="37"/>
    <n v="36.6"/>
    <n v="36.700000000000003"/>
    <n v="35"/>
    <n v="4.0999999999999996"/>
    <n v="15.407999999999999"/>
    <x v="35"/>
  </r>
  <r>
    <n v="4.3499999999999899"/>
    <d v="2023-07-11T00:00:00"/>
    <d v="1899-12-30T14:24:19"/>
    <n v="114.4"/>
    <n v="11.4"/>
    <n v="294.60000000000002"/>
    <n v="37"/>
    <n v="36.6"/>
    <n v="36.700000000000003"/>
    <n v="35"/>
    <n v="4.0999999999999996"/>
    <n v="15.414999999999999"/>
    <x v="35"/>
  </r>
  <r>
    <n v="4.3666666666666565"/>
    <d v="2023-07-11T00:00:00"/>
    <d v="1899-12-30T14:25:19"/>
    <n v="113.8"/>
    <n v="11.4"/>
    <n v="295.10000000000002"/>
    <n v="37"/>
    <n v="36.5"/>
    <n v="36.6"/>
    <n v="35"/>
    <n v="4.0999999999999996"/>
    <n v="15.422000000000001"/>
    <x v="35"/>
  </r>
  <r>
    <n v="4.3833333333333231"/>
    <d v="2023-07-11T00:00:00"/>
    <d v="1899-12-30T14:26:19"/>
    <n v="113.8"/>
    <n v="11.4"/>
    <n v="295.7"/>
    <n v="37"/>
    <n v="36.6"/>
    <n v="36.6"/>
    <n v="35"/>
    <n v="4.0999999999999996"/>
    <n v="15.429"/>
    <x v="35"/>
  </r>
  <r>
    <n v="4.3999999999999897"/>
    <d v="2023-07-11T00:00:00"/>
    <d v="1899-12-30T14:27:19"/>
    <n v="113.3"/>
    <n v="11.4"/>
    <n v="296.2"/>
    <n v="37"/>
    <n v="36.5"/>
    <n v="36.700000000000003"/>
    <n v="35"/>
    <n v="4.0999999999999996"/>
    <n v="15.436"/>
    <x v="35"/>
  </r>
  <r>
    <n v="4.4166666666666563"/>
    <d v="2023-07-11T00:00:00"/>
    <d v="1899-12-30T14:28:19"/>
    <n v="112.7"/>
    <n v="11.4"/>
    <n v="297.3"/>
    <n v="37"/>
    <n v="36.6"/>
    <n v="36.6"/>
    <n v="35"/>
    <n v="4.0999999999999996"/>
    <n v="15.442"/>
    <x v="35"/>
  </r>
  <r>
    <n v="4.4333333333333229"/>
    <d v="2023-07-11T00:00:00"/>
    <d v="1899-12-30T14:29:19"/>
    <n v="111.6"/>
    <n v="11.4"/>
    <n v="297.8"/>
    <n v="37"/>
    <n v="36.6"/>
    <n v="36.6"/>
    <n v="35"/>
    <n v="4.0999999999999996"/>
    <n v="15.449"/>
    <x v="35"/>
  </r>
  <r>
    <n v="4.4499999999999895"/>
    <d v="2023-07-11T00:00:00"/>
    <d v="1899-12-30T14:30:19"/>
    <n v="111.6"/>
    <n v="11.4"/>
    <n v="298.39999999999998"/>
    <n v="36.9"/>
    <n v="36.6"/>
    <n v="36.6"/>
    <n v="35"/>
    <n v="4.0999999999999996"/>
    <n v="15.456"/>
    <x v="35"/>
  </r>
  <r>
    <n v="4.4666666666666561"/>
    <d v="2023-07-11T00:00:00"/>
    <d v="1899-12-30T14:31:19"/>
    <n v="111"/>
    <n v="11.4"/>
    <n v="299.5"/>
    <n v="37"/>
    <n v="36.6"/>
    <n v="36.5"/>
    <n v="35"/>
    <n v="4.0999999999999996"/>
    <n v="15.462999999999999"/>
    <x v="35"/>
  </r>
  <r>
    <n v="4.4833333333333227"/>
    <d v="2023-07-11T00:00:00"/>
    <d v="1899-12-30T14:32:19"/>
    <n v="110.5"/>
    <n v="11.4"/>
    <n v="300.5"/>
    <n v="36.9"/>
    <n v="36.4"/>
    <n v="36.5"/>
    <n v="35"/>
    <n v="4.0999999999999996"/>
    <n v="15.47"/>
    <x v="35"/>
  </r>
  <r>
    <n v="4.4999999999999893"/>
    <d v="2023-07-11T00:00:00"/>
    <d v="1899-12-30T14:33:19"/>
    <n v="109.9"/>
    <n v="11.4"/>
    <n v="301.10000000000002"/>
    <n v="36.9"/>
    <n v="36.5"/>
    <n v="36.6"/>
    <n v="35"/>
    <n v="4.0999999999999996"/>
    <n v="15.477"/>
    <x v="35"/>
  </r>
  <r>
    <n v="4.5166666666666559"/>
    <d v="2023-07-11T00:00:00"/>
    <d v="1899-12-30T14:34:19"/>
    <n v="109.4"/>
    <n v="11.4"/>
    <n v="301.60000000000002"/>
    <n v="36.799999999999997"/>
    <n v="36.5"/>
    <n v="36.5"/>
    <n v="35"/>
    <n v="4.0999999999999996"/>
    <n v="15.483000000000001"/>
    <x v="35"/>
  </r>
  <r>
    <n v="4.5333333333333226"/>
    <d v="2023-07-11T00:00:00"/>
    <d v="1899-12-30T14:35:19"/>
    <n v="108.8"/>
    <n v="11.4"/>
    <n v="302.2"/>
    <n v="36.799999999999997"/>
    <n v="36.5"/>
    <n v="36.4"/>
    <n v="35"/>
    <n v="4.0999999999999996"/>
    <n v="15.49"/>
    <x v="35"/>
  </r>
  <r>
    <n v="4.5499999999999892"/>
    <d v="2023-07-11T00:00:00"/>
    <d v="1899-12-30T14:36:19"/>
    <n v="108.3"/>
    <n v="11.9"/>
    <n v="302.7"/>
    <n v="36.799999999999997"/>
    <n v="36.5"/>
    <n v="36.4"/>
    <n v="35"/>
    <n v="4.0999999999999996"/>
    <n v="15.497"/>
    <x v="35"/>
  </r>
  <r>
    <n v="4.5666666666666558"/>
    <d v="2023-07-11T00:00:00"/>
    <d v="1899-12-30T14:37:19"/>
    <n v="107.7"/>
    <n v="11.4"/>
    <n v="303.8"/>
    <n v="36.799999999999997"/>
    <n v="36.4"/>
    <n v="36.5"/>
    <n v="35"/>
    <n v="4"/>
    <n v="15.504"/>
    <x v="34"/>
  </r>
  <r>
    <n v="4.5833333333333224"/>
    <d v="2023-07-11T00:00:00"/>
    <d v="1899-12-30T14:38:19"/>
    <n v="107.2"/>
    <n v="11.4"/>
    <n v="304.3"/>
    <n v="36.799999999999997"/>
    <n v="36.4"/>
    <n v="36.5"/>
    <n v="35"/>
    <n v="4"/>
    <n v="15.51"/>
    <x v="34"/>
  </r>
  <r>
    <n v="4.599999999999989"/>
    <d v="2023-07-11T00:00:00"/>
    <d v="1899-12-30T14:39:19"/>
    <n v="107.2"/>
    <n v="11.4"/>
    <n v="304.89999999999998"/>
    <n v="36.700000000000003"/>
    <n v="36.4"/>
    <n v="36.5"/>
    <n v="35"/>
    <n v="4"/>
    <n v="15.516999999999999"/>
    <x v="34"/>
  </r>
  <r>
    <n v="4.6166666666666556"/>
    <d v="2023-07-11T00:00:00"/>
    <d v="1899-12-30T14:40:19"/>
    <n v="106.1"/>
    <n v="11.9"/>
    <n v="305.39999999999998"/>
    <n v="36.700000000000003"/>
    <n v="36.4"/>
    <n v="36.4"/>
    <n v="35"/>
    <n v="4"/>
    <n v="15.523999999999999"/>
    <x v="34"/>
  </r>
  <r>
    <n v="4.6333333333333222"/>
    <d v="2023-07-11T00:00:00"/>
    <d v="1899-12-30T14:41:19"/>
    <n v="106.1"/>
    <n v="11.4"/>
    <n v="305.89999999999998"/>
    <n v="36.799999999999997"/>
    <n v="36.4"/>
    <n v="36.4"/>
    <n v="35"/>
    <n v="4"/>
    <n v="15.53"/>
    <x v="34"/>
  </r>
  <r>
    <n v="4.6499999999999888"/>
    <d v="2023-07-11T00:00:00"/>
    <d v="1899-12-30T14:42:19"/>
    <n v="105.5"/>
    <n v="11.4"/>
    <n v="306.5"/>
    <n v="36.700000000000003"/>
    <n v="36.299999999999997"/>
    <n v="36.4"/>
    <n v="35"/>
    <n v="4"/>
    <n v="15.537000000000001"/>
    <x v="34"/>
  </r>
  <r>
    <n v="4.6666666666666554"/>
    <d v="2023-07-11T00:00:00"/>
    <d v="1899-12-30T14:43:19"/>
    <n v="105"/>
    <n v="11.4"/>
    <n v="307"/>
    <n v="36.6"/>
    <n v="36.1"/>
    <n v="36.4"/>
    <n v="35"/>
    <n v="4"/>
    <n v="15.544"/>
    <x v="34"/>
  </r>
  <r>
    <n v="4.683333333333322"/>
    <d v="2023-07-11T00:00:00"/>
    <d v="1899-12-30T14:44:19"/>
    <n v="104.4"/>
    <n v="11.4"/>
    <n v="308.10000000000002"/>
    <n v="36.6"/>
    <n v="36.200000000000003"/>
    <n v="36.299999999999997"/>
    <n v="35"/>
    <n v="4"/>
    <n v="15.55"/>
    <x v="34"/>
  </r>
  <r>
    <n v="4.6999999999999886"/>
    <d v="2023-07-11T00:00:00"/>
    <d v="1899-12-30T14:45:19"/>
    <n v="103.9"/>
    <n v="11.4"/>
    <n v="308.10000000000002"/>
    <n v="36.5"/>
    <n v="36.200000000000003"/>
    <n v="36.299999999999997"/>
    <n v="35"/>
    <n v="4"/>
    <n v="15.557"/>
    <x v="34"/>
  </r>
  <r>
    <n v="4.7166666666666552"/>
    <d v="2023-07-11T00:00:00"/>
    <d v="1899-12-30T14:46:19"/>
    <n v="103.3"/>
    <n v="11.4"/>
    <n v="309.2"/>
    <n v="36.6"/>
    <n v="36.1"/>
    <n v="36.299999999999997"/>
    <n v="35"/>
    <n v="4"/>
    <n v="15.564"/>
    <x v="34"/>
  </r>
  <r>
    <n v="4.7333333333333218"/>
    <d v="2023-07-11T00:00:00"/>
    <d v="1899-12-30T14:47:20"/>
    <n v="103.3"/>
    <n v="11.4"/>
    <n v="309.7"/>
    <n v="36.5"/>
    <n v="36.200000000000003"/>
    <n v="36.299999999999997"/>
    <n v="35"/>
    <n v="4"/>
    <n v="15.57"/>
    <x v="34"/>
  </r>
  <r>
    <n v="4.7499999999999885"/>
    <d v="2023-07-11T00:00:00"/>
    <d v="1899-12-30T14:48:20"/>
    <n v="102.8"/>
    <n v="11.4"/>
    <n v="310.3"/>
    <n v="36.5"/>
    <n v="36.1"/>
    <n v="36.299999999999997"/>
    <n v="35"/>
    <n v="4"/>
    <n v="15.577"/>
    <x v="34"/>
  </r>
  <r>
    <n v="4.7666666666666551"/>
    <d v="2023-07-11T00:00:00"/>
    <d v="1899-12-30T14:49:20"/>
    <n v="101.7"/>
    <n v="11.4"/>
    <n v="310.8"/>
    <n v="36.4"/>
    <n v="36.1"/>
    <n v="36.1"/>
    <n v="35"/>
    <n v="4"/>
    <n v="15.584"/>
    <x v="34"/>
  </r>
  <r>
    <n v="4.7833333333333217"/>
    <d v="2023-07-11T00:00:00"/>
    <d v="1899-12-30T14:50:20"/>
    <n v="101.7"/>
    <n v="11.4"/>
    <n v="311.89999999999998"/>
    <n v="36.5"/>
    <n v="36.1"/>
    <n v="36.200000000000003"/>
    <n v="35"/>
    <n v="4"/>
    <n v="15.59"/>
    <x v="34"/>
  </r>
  <r>
    <n v="4.7999999999999883"/>
    <d v="2023-07-11T00:00:00"/>
    <d v="1899-12-30T14:51:19"/>
    <n v="101.1"/>
    <n v="11.4"/>
    <n v="312.39999999999998"/>
    <n v="36.5"/>
    <n v="36"/>
    <n v="36.1"/>
    <n v="35"/>
    <n v="4"/>
    <n v="15.597"/>
    <x v="34"/>
  </r>
  <r>
    <n v="4.8166666666666549"/>
    <d v="2023-07-11T00:00:00"/>
    <d v="1899-12-30T14:52:19"/>
    <n v="100.6"/>
    <n v="11.9"/>
    <n v="313.5"/>
    <n v="36.4"/>
    <n v="36"/>
    <n v="36"/>
    <n v="35"/>
    <n v="4"/>
    <n v="15.603999999999999"/>
    <x v="34"/>
  </r>
  <r>
    <n v="4.8333333333333215"/>
    <d v="2023-07-11T00:00:00"/>
    <d v="1899-12-30T14:53:19"/>
    <n v="100"/>
    <n v="11.9"/>
    <n v="314.10000000000002"/>
    <n v="36.299999999999997"/>
    <n v="36"/>
    <n v="35.9"/>
    <n v="35"/>
    <n v="4"/>
    <n v="15.61"/>
    <x v="34"/>
  </r>
  <r>
    <n v="4.8499999999999881"/>
    <d v="2023-07-11T00:00:00"/>
    <d v="1899-12-30T14:54:20"/>
    <n v="99.4"/>
    <n v="11.4"/>
    <n v="314.60000000000002"/>
    <n v="36.299999999999997"/>
    <n v="35.9"/>
    <n v="36"/>
    <n v="35"/>
    <n v="4"/>
    <n v="15.617000000000001"/>
    <x v="34"/>
  </r>
  <r>
    <n v="4.8666666666666547"/>
    <d v="2023-07-11T00:00:00"/>
    <d v="1899-12-30T14:55:20"/>
    <n v="98.9"/>
    <n v="11.9"/>
    <n v="315.10000000000002"/>
    <n v="36.299999999999997"/>
    <n v="35.9"/>
    <n v="36"/>
    <n v="35"/>
    <n v="4"/>
    <n v="15.624000000000001"/>
    <x v="34"/>
  </r>
  <r>
    <n v="4.8833333333333213"/>
    <d v="2023-07-11T00:00:00"/>
    <d v="1899-12-30T14:56:20"/>
    <n v="98.9"/>
    <n v="11.9"/>
    <n v="315.7"/>
    <n v="36.299999999999997"/>
    <n v="35.799999999999997"/>
    <n v="36"/>
    <n v="35"/>
    <n v="4"/>
    <n v="15.63"/>
    <x v="34"/>
  </r>
  <r>
    <n v="4.8999999999999879"/>
    <d v="2023-07-11T00:00:00"/>
    <d v="1899-12-30T14:57:20"/>
    <n v="98.3"/>
    <n v="11.4"/>
    <n v="316.2"/>
    <n v="36.200000000000003"/>
    <n v="35.799999999999997"/>
    <n v="36"/>
    <n v="35"/>
    <n v="4"/>
    <n v="15.637"/>
    <x v="34"/>
  </r>
  <r>
    <n v="4.9166666666666545"/>
    <d v="2023-07-11T00:00:00"/>
    <d v="1899-12-30T14:58:20"/>
    <n v="97.8"/>
    <n v="11.4"/>
    <n v="316.8"/>
    <n v="36.200000000000003"/>
    <n v="35.799999999999997"/>
    <n v="35.9"/>
    <n v="35"/>
    <n v="3.9"/>
    <n v="15.644"/>
    <x v="33"/>
  </r>
  <r>
    <n v="4.9333333333333211"/>
    <d v="2023-07-11T00:00:00"/>
    <d v="1899-12-30T14:59:20"/>
    <n v="97.2"/>
    <n v="11.4"/>
    <n v="317.3"/>
    <n v="36.200000000000003"/>
    <n v="35.799999999999997"/>
    <n v="35.9"/>
    <n v="35"/>
    <n v="3.9"/>
    <n v="15.65"/>
    <x v="33"/>
  </r>
  <r>
    <n v="4.9499999999999877"/>
    <d v="2023-07-11T00:00:00"/>
    <d v="1899-12-30T15:00:20"/>
    <n v="97.2"/>
    <n v="11.4"/>
    <n v="317.8"/>
    <n v="36.1"/>
    <n v="35.700000000000003"/>
    <n v="35.799999999999997"/>
    <n v="35"/>
    <n v="3.9"/>
    <n v="15.657"/>
    <x v="33"/>
  </r>
  <r>
    <n v="4.9666666666666544"/>
    <d v="2023-07-11T00:00:00"/>
    <d v="1899-12-30T15:01:20"/>
    <n v="96.1"/>
    <n v="11.9"/>
    <n v="318.39999999999998"/>
    <n v="36.1"/>
    <n v="35.799999999999997"/>
    <n v="35.799999999999997"/>
    <n v="35"/>
    <n v="3.9"/>
    <n v="15.663"/>
    <x v="33"/>
  </r>
  <r>
    <n v="4.983333333333321"/>
    <d v="2023-07-11T00:00:00"/>
    <d v="1899-12-30T15:02:20"/>
    <n v="96.1"/>
    <n v="11.9"/>
    <n v="318.89999999999998"/>
    <n v="36.1"/>
    <n v="35.6"/>
    <n v="35.9"/>
    <n v="35"/>
    <n v="3.9"/>
    <n v="15.67"/>
    <x v="33"/>
  </r>
  <r>
    <n v="4.9999999999999876"/>
    <d v="2023-07-11T00:00:00"/>
    <d v="1899-12-30T15:03:20"/>
    <n v="95.6"/>
    <n v="11.4"/>
    <n v="319.5"/>
    <n v="36"/>
    <n v="35.6"/>
    <n v="35.799999999999997"/>
    <n v="35"/>
    <n v="3.9"/>
    <n v="15.676"/>
    <x v="33"/>
  </r>
  <r>
    <n v="5.0166666666666542"/>
    <d v="2023-07-11T00:00:00"/>
    <d v="1899-12-30T15:04:20"/>
    <n v="95"/>
    <n v="11.4"/>
    <n v="320"/>
    <n v="36"/>
    <n v="35.700000000000003"/>
    <n v="35.700000000000003"/>
    <n v="35"/>
    <n v="3.9"/>
    <n v="15.683"/>
    <x v="33"/>
  </r>
  <r>
    <n v="5.0333333333333208"/>
    <d v="2023-07-11T00:00:00"/>
    <d v="1899-12-30T15:05:20"/>
    <n v="94.5"/>
    <n v="11.4"/>
    <n v="320.5"/>
    <n v="36"/>
    <n v="35.5"/>
    <n v="35.700000000000003"/>
    <n v="35"/>
    <n v="3.9"/>
    <n v="15.689"/>
    <x v="33"/>
  </r>
  <r>
    <n v="5.0499999999999874"/>
    <d v="2023-07-11T00:00:00"/>
    <d v="1899-12-30T15:06:20"/>
    <n v="93.9"/>
    <n v="11.9"/>
    <n v="321.10000000000002"/>
    <n v="36"/>
    <n v="35.6"/>
    <n v="35.700000000000003"/>
    <n v="35"/>
    <n v="3.9"/>
    <n v="15.696"/>
    <x v="33"/>
  </r>
  <r>
    <n v="5.066666666666654"/>
    <d v="2023-07-11T00:00:00"/>
    <d v="1899-12-30T15:07:20"/>
    <n v="93.4"/>
    <n v="11.9"/>
    <n v="322.2"/>
    <n v="35.9"/>
    <n v="35.5"/>
    <n v="35.6"/>
    <n v="35"/>
    <n v="3.9"/>
    <n v="15.702"/>
    <x v="33"/>
  </r>
  <r>
    <n v="5.0833333333333206"/>
    <d v="2023-07-11T00:00:00"/>
    <d v="1899-12-30T15:08:20"/>
    <n v="93.4"/>
    <n v="11.9"/>
    <n v="322.7"/>
    <n v="36"/>
    <n v="35.4"/>
    <n v="35.6"/>
    <n v="35"/>
    <n v="3.9"/>
    <n v="15.709"/>
    <x v="33"/>
  </r>
  <r>
    <n v="5.0999999999999872"/>
    <d v="2023-07-11T00:00:00"/>
    <d v="1899-12-30T15:09:20"/>
    <n v="92.8"/>
    <n v="11.4"/>
    <n v="323.2"/>
    <n v="35.9"/>
    <n v="35.5"/>
    <n v="35.5"/>
    <n v="35"/>
    <n v="3.9"/>
    <n v="15.715"/>
    <x v="33"/>
  </r>
  <r>
    <n v="5.1166666666666538"/>
    <d v="2023-07-11T00:00:00"/>
    <d v="1899-12-30T15:10:20"/>
    <n v="92.3"/>
    <n v="11.9"/>
    <n v="323.8"/>
    <n v="35.9"/>
    <n v="35.4"/>
    <n v="35.5"/>
    <n v="35"/>
    <n v="3.9"/>
    <n v="15.722"/>
    <x v="33"/>
  </r>
  <r>
    <n v="5.1333333333333204"/>
    <d v="2023-07-11T00:00:00"/>
    <d v="1899-12-30T15:11:20"/>
    <n v="91.7"/>
    <n v="11.9"/>
    <n v="324.3"/>
    <n v="35.799999999999997"/>
    <n v="35.4"/>
    <n v="35.5"/>
    <n v="35"/>
    <n v="3.9"/>
    <n v="15.728"/>
    <x v="33"/>
  </r>
  <r>
    <n v="5.149999999999987"/>
    <d v="2023-07-11T00:00:00"/>
    <d v="1899-12-30T15:12:20"/>
    <n v="91.7"/>
    <n v="11.4"/>
    <n v="324.89999999999998"/>
    <n v="35.799999999999997"/>
    <n v="35.299999999999997"/>
    <n v="35.5"/>
    <n v="35"/>
    <n v="3.9"/>
    <n v="15.734999999999999"/>
    <x v="33"/>
  </r>
  <r>
    <n v="5.1666666666666536"/>
    <d v="2023-07-11T00:00:00"/>
    <d v="1899-12-30T15:13:20"/>
    <n v="91.2"/>
    <n v="11.4"/>
    <n v="324.89999999999998"/>
    <n v="35.700000000000003"/>
    <n v="35.299999999999997"/>
    <n v="35.4"/>
    <n v="35"/>
    <n v="3.9"/>
    <n v="15.741"/>
    <x v="33"/>
  </r>
  <r>
    <n v="5.1833333333333202"/>
    <d v="2023-07-11T00:00:00"/>
    <d v="1899-12-30T15:14:20"/>
    <n v="90.6"/>
    <n v="11.9"/>
    <n v="325.39999999999998"/>
    <n v="35.700000000000003"/>
    <n v="35.200000000000003"/>
    <n v="35.4"/>
    <n v="35"/>
    <n v="3.9"/>
    <n v="15.747999999999999"/>
    <x v="33"/>
  </r>
  <r>
    <n v="5.1999999999999869"/>
    <d v="2023-07-11T00:00:00"/>
    <d v="1899-12-30T15:15:20"/>
    <n v="90.1"/>
    <n v="11.4"/>
    <n v="325.89999999999998"/>
    <n v="35.6"/>
    <n v="35.200000000000003"/>
    <n v="35.4"/>
    <n v="35"/>
    <n v="3.9"/>
    <n v="15.754"/>
    <x v="33"/>
  </r>
  <r>
    <n v="5.2166666666666535"/>
    <d v="2023-07-11T00:00:00"/>
    <d v="1899-12-30T15:16:20"/>
    <n v="90.1"/>
    <n v="11.4"/>
    <n v="326.5"/>
    <n v="35.700000000000003"/>
    <n v="35.299999999999997"/>
    <n v="35.4"/>
    <n v="35"/>
    <n v="3.9"/>
    <n v="15.759"/>
    <x v="33"/>
  </r>
  <r>
    <n v="5.2333333333333201"/>
    <d v="2023-07-11T00:00:00"/>
    <d v="1899-12-30T15:17:20"/>
    <n v="89.5"/>
    <n v="11.9"/>
    <n v="327"/>
    <n v="35.6"/>
    <n v="35.200000000000003"/>
    <n v="35.299999999999997"/>
    <n v="35"/>
    <n v="3.9"/>
    <n v="15.766"/>
    <x v="33"/>
  </r>
  <r>
    <n v="5.2499999999999867"/>
    <d v="2023-07-11T00:00:00"/>
    <d v="1899-12-30T15:18:20"/>
    <n v="88.4"/>
    <n v="11.9"/>
    <n v="327.60000000000002"/>
    <n v="35.6"/>
    <n v="35.200000000000003"/>
    <n v="35.299999999999997"/>
    <n v="35"/>
    <n v="3.8"/>
    <n v="15.772"/>
    <x v="32"/>
  </r>
  <r>
    <n v="5.2666666666666533"/>
    <d v="2023-07-11T00:00:00"/>
    <d v="1899-12-30T15:19:20"/>
    <n v="88.4"/>
    <n v="11.4"/>
    <n v="328.1"/>
    <n v="35.5"/>
    <n v="35.1"/>
    <n v="35.200000000000003"/>
    <n v="35"/>
    <n v="3.8"/>
    <n v="15.779"/>
    <x v="32"/>
  </r>
  <r>
    <n v="5.2833333333333199"/>
    <d v="2023-07-11T00:00:00"/>
    <d v="1899-12-30T15:20:20"/>
    <n v="87.8"/>
    <n v="11.9"/>
    <n v="328.6"/>
    <n v="35.6"/>
    <n v="35.200000000000003"/>
    <n v="35.200000000000003"/>
    <n v="35"/>
    <n v="3.8"/>
    <n v="15.785"/>
    <x v="32"/>
  </r>
  <r>
    <n v="5.2999999999999865"/>
    <d v="2023-07-11T00:00:00"/>
    <d v="1899-12-30T15:21:20"/>
    <n v="87.3"/>
    <n v="11.9"/>
    <n v="329.2"/>
    <n v="35.6"/>
    <n v="35"/>
    <n v="35.200000000000003"/>
    <n v="35"/>
    <n v="3.8"/>
    <n v="15.791"/>
    <x v="32"/>
  </r>
  <r>
    <n v="5.3166666666666531"/>
    <d v="2023-07-11T00:00:00"/>
    <d v="1899-12-30T15:22:20"/>
    <n v="86.7"/>
    <n v="11.4"/>
    <n v="329.7"/>
    <n v="35.5"/>
    <n v="35.1"/>
    <n v="35.1"/>
    <n v="35"/>
    <n v="3.8"/>
    <n v="15.798"/>
    <x v="32"/>
  </r>
  <r>
    <n v="5.3333333333333197"/>
    <d v="2023-07-11T00:00:00"/>
    <d v="1899-12-30T15:23:20"/>
    <n v="86.7"/>
    <n v="11.4"/>
    <n v="330.8"/>
    <n v="35.5"/>
    <n v="35"/>
    <n v="35"/>
    <n v="35"/>
    <n v="3.8"/>
    <n v="15.804"/>
    <x v="32"/>
  </r>
  <r>
    <n v="5.3499999999999863"/>
    <d v="2023-07-11T00:00:00"/>
    <d v="1899-12-30T15:24:20"/>
    <n v="86.2"/>
    <n v="11.9"/>
    <n v="330.8"/>
    <n v="35.5"/>
    <n v="35"/>
    <n v="35.1"/>
    <n v="35"/>
    <n v="3.8"/>
    <n v="15.81"/>
    <x v="32"/>
  </r>
  <r>
    <n v="5.3666666666666529"/>
    <d v="2023-07-11T00:00:00"/>
    <d v="1899-12-30T15:25:20"/>
    <n v="85.6"/>
    <n v="11.4"/>
    <n v="331.4"/>
    <n v="35.5"/>
    <n v="35"/>
    <n v="35"/>
    <n v="35"/>
    <n v="3.8"/>
    <n v="15.817"/>
    <x v="32"/>
  </r>
  <r>
    <n v="5.3833333333333195"/>
    <d v="2023-07-11T00:00:00"/>
    <d v="1899-12-30T15:26:20"/>
    <n v="85.1"/>
    <n v="11.4"/>
    <n v="331.9"/>
    <n v="35.4"/>
    <n v="35"/>
    <n v="35.1"/>
    <n v="35"/>
    <n v="3.8"/>
    <n v="15.823"/>
    <x v="32"/>
  </r>
  <r>
    <n v="5.3999999999999861"/>
    <d v="2023-07-11T00:00:00"/>
    <d v="1899-12-30T15:27:20"/>
    <n v="84.5"/>
    <n v="11.9"/>
    <n v="332.4"/>
    <n v="35.5"/>
    <n v="35"/>
    <n v="35.1"/>
    <n v="35"/>
    <n v="3.8"/>
    <n v="15.829000000000001"/>
    <x v="32"/>
  </r>
  <r>
    <n v="5.4166666666666528"/>
    <d v="2023-07-11T00:00:00"/>
    <d v="1899-12-30T15:28:20"/>
    <n v="84"/>
    <n v="11.4"/>
    <n v="333"/>
    <n v="35.4"/>
    <n v="34.9"/>
    <n v="35"/>
    <n v="35"/>
    <n v="3.8"/>
    <n v="15.836"/>
    <x v="32"/>
  </r>
  <r>
    <n v="5.4333333333333194"/>
    <d v="2023-07-11T00:00:00"/>
    <d v="1899-12-30T15:29:20"/>
    <n v="83.4"/>
    <n v="11.9"/>
    <n v="333"/>
    <n v="35.4"/>
    <n v="34.9"/>
    <n v="35"/>
    <n v="35"/>
    <n v="3.8"/>
    <n v="15.842000000000001"/>
    <x v="32"/>
  </r>
  <r>
    <n v="5.449999999999986"/>
    <d v="2023-07-11T00:00:00"/>
    <d v="1899-12-30T15:30:20"/>
    <n v="83.4"/>
    <n v="11.9"/>
    <n v="333.5"/>
    <n v="35.4"/>
    <n v="34.799999999999997"/>
    <n v="35"/>
    <n v="35"/>
    <n v="3.8"/>
    <n v="15.848000000000001"/>
    <x v="32"/>
  </r>
  <r>
    <n v="5.4666666666666526"/>
    <d v="2023-07-11T00:00:00"/>
    <d v="1899-12-30T15:31:20"/>
    <n v="82.9"/>
    <n v="11.4"/>
    <n v="334.1"/>
    <n v="35.299999999999997"/>
    <n v="34.799999999999997"/>
    <n v="35"/>
    <n v="35"/>
    <n v="3.8"/>
    <n v="15.855"/>
    <x v="32"/>
  </r>
  <r>
    <n v="5.4833333333333192"/>
    <d v="2023-07-11T00:00:00"/>
    <d v="1899-12-30T15:32:20"/>
    <n v="82.3"/>
    <n v="11.4"/>
    <n v="334.6"/>
    <n v="35.299999999999997"/>
    <n v="34.799999999999997"/>
    <n v="35"/>
    <n v="35"/>
    <n v="3.8"/>
    <n v="15.861000000000001"/>
    <x v="32"/>
  </r>
  <r>
    <n v="5.4999999999999858"/>
    <d v="2023-07-11T00:00:00"/>
    <d v="1899-12-30T15:33:20"/>
    <n v="81.8"/>
    <n v="11.9"/>
    <n v="334.6"/>
    <n v="35.299999999999997"/>
    <n v="34.799999999999997"/>
    <n v="35"/>
    <n v="35"/>
    <n v="3.8"/>
    <n v="15.867000000000001"/>
    <x v="32"/>
  </r>
  <r>
    <n v="5.5166666666666524"/>
    <d v="2023-07-11T00:00:00"/>
    <d v="1899-12-30T15:34:20"/>
    <n v="81.2"/>
    <n v="11.9"/>
    <n v="335.1"/>
    <n v="35.200000000000003"/>
    <n v="34.700000000000003"/>
    <n v="34.799999999999997"/>
    <n v="35"/>
    <n v="3.8"/>
    <n v="15.874000000000001"/>
    <x v="32"/>
  </r>
  <r>
    <n v="5.533333333333319"/>
    <d v="2023-07-11T00:00:00"/>
    <d v="1899-12-30T15:35:20"/>
    <n v="81.2"/>
    <n v="11.4"/>
    <n v="335.7"/>
    <n v="35.200000000000003"/>
    <n v="34.700000000000003"/>
    <n v="34.9"/>
    <n v="35"/>
    <n v="3.8"/>
    <n v="15.88"/>
    <x v="32"/>
  </r>
  <r>
    <n v="5.5499999999999856"/>
    <d v="2023-07-11T00:00:00"/>
    <d v="1899-12-30T15:36:20"/>
    <n v="80.7"/>
    <n v="11.4"/>
    <n v="336.2"/>
    <n v="35.200000000000003"/>
    <n v="34.799999999999997"/>
    <n v="34.9"/>
    <n v="35"/>
    <n v="3.8"/>
    <n v="15.885999999999999"/>
    <x v="32"/>
  </r>
  <r>
    <n v="5.5666666666666522"/>
    <d v="2023-07-11T00:00:00"/>
    <d v="1899-12-30T15:37:20"/>
    <n v="80.099999999999994"/>
    <n v="11.4"/>
    <n v="336.2"/>
    <n v="35.200000000000003"/>
    <n v="34.700000000000003"/>
    <n v="34.9"/>
    <n v="35"/>
    <n v="3.8"/>
    <n v="15.893000000000001"/>
    <x v="32"/>
  </r>
  <r>
    <n v="5.5833333333333188"/>
    <d v="2023-07-11T00:00:00"/>
    <d v="1899-12-30T15:38:20"/>
    <n v="79.599999999999994"/>
    <n v="11.9"/>
    <n v="337.3"/>
    <n v="35.200000000000003"/>
    <n v="34.700000000000003"/>
    <n v="34.799999999999997"/>
    <n v="35"/>
    <n v="3.8"/>
    <n v="15.898999999999999"/>
    <x v="32"/>
  </r>
  <r>
    <n v="5.5999999999999854"/>
    <d v="2023-07-11T00:00:00"/>
    <d v="1899-12-30T15:39:20"/>
    <n v="79"/>
    <n v="11.4"/>
    <n v="337.8"/>
    <n v="35.200000000000003"/>
    <n v="34.6"/>
    <n v="34.799999999999997"/>
    <n v="35"/>
    <n v="3.8"/>
    <n v="15.904999999999999"/>
    <x v="32"/>
  </r>
  <r>
    <n v="5.616666666666652"/>
    <d v="2023-07-11T00:00:00"/>
    <d v="1899-12-30T15:40:20"/>
    <n v="78.5"/>
    <n v="11.4"/>
    <n v="337.8"/>
    <n v="35.1"/>
    <n v="34.700000000000003"/>
    <n v="34.799999999999997"/>
    <n v="35"/>
    <n v="3.8"/>
    <n v="15.912000000000001"/>
    <x v="32"/>
  </r>
  <r>
    <n v="5.6333333333333186"/>
    <d v="2023-07-11T00:00:00"/>
    <d v="1899-12-30T15:41:20"/>
    <n v="78.5"/>
    <n v="11.4"/>
    <n v="338.4"/>
    <n v="35.200000000000003"/>
    <n v="34.6"/>
    <n v="34.799999999999997"/>
    <n v="35"/>
    <n v="3.8"/>
    <n v="15.917999999999999"/>
    <x v="32"/>
  </r>
  <r>
    <n v="5.6499999999999853"/>
    <d v="2023-07-11T00:00:00"/>
    <d v="1899-12-30T15:42:20"/>
    <n v="77.3"/>
    <n v="11.4"/>
    <n v="338.9"/>
    <n v="35.200000000000003"/>
    <n v="34.6"/>
    <n v="34.700000000000003"/>
    <n v="35"/>
    <n v="3.8"/>
    <n v="15.923999999999999"/>
    <x v="32"/>
  </r>
  <r>
    <n v="5.6666666666666519"/>
    <d v="2023-07-11T00:00:00"/>
    <d v="1899-12-30T15:43:20"/>
    <n v="77.3"/>
    <n v="11.4"/>
    <n v="340"/>
    <n v="35.200000000000003"/>
    <n v="34.6"/>
    <n v="34.700000000000003"/>
    <n v="35"/>
    <n v="3.8"/>
    <n v="15.930999999999999"/>
    <x v="32"/>
  </r>
  <r>
    <n v="5.6833333333333185"/>
    <d v="2023-07-11T00:00:00"/>
    <d v="1899-12-30T15:44:20"/>
    <n v="76.2"/>
    <n v="11.9"/>
    <n v="340"/>
    <n v="35.200000000000003"/>
    <n v="34.5"/>
    <n v="34.6"/>
    <n v="35"/>
    <n v="3.8"/>
    <n v="15.936999999999999"/>
    <x v="32"/>
  </r>
  <r>
    <n v="5.6999999999999851"/>
    <d v="2023-07-11T00:00:00"/>
    <d v="1899-12-30T15:45:20"/>
    <n v="75.7"/>
    <n v="11.9"/>
    <n v="340.5"/>
    <n v="35.1"/>
    <n v="34.6"/>
    <n v="34.700000000000003"/>
    <n v="35"/>
    <n v="3.8"/>
    <n v="15.943"/>
    <x v="32"/>
  </r>
  <r>
    <n v="5.7166666666666517"/>
    <d v="2023-07-11T00:00:00"/>
    <d v="1899-12-30T15:46:20"/>
    <n v="75.7"/>
    <n v="11.4"/>
    <n v="341.1"/>
    <n v="35.1"/>
    <n v="34.6"/>
    <n v="34.700000000000003"/>
    <n v="35"/>
    <n v="3.7"/>
    <n v="15.95"/>
    <x v="31"/>
  </r>
  <r>
    <n v="5.7333333333333183"/>
    <d v="2023-07-11T00:00:00"/>
    <d v="1899-12-30T15:47:20"/>
    <n v="75.099999999999994"/>
    <n v="11.4"/>
    <n v="341.1"/>
    <n v="35.200000000000003"/>
    <n v="34.6"/>
    <n v="34.700000000000003"/>
    <n v="35"/>
    <n v="3.7"/>
    <n v="15.956"/>
    <x v="31"/>
  </r>
  <r>
    <n v="5.7499999999999849"/>
    <d v="2023-07-11T00:00:00"/>
    <d v="1899-12-30T15:48:20"/>
    <n v="74"/>
    <n v="11.9"/>
    <n v="341.6"/>
    <n v="35.200000000000003"/>
    <n v="34.6"/>
    <n v="34.700000000000003"/>
    <n v="35"/>
    <n v="3.7"/>
    <n v="15.962"/>
    <x v="31"/>
  </r>
  <r>
    <n v="5.7666666666666515"/>
    <d v="2023-07-11T00:00:00"/>
    <d v="1899-12-30T15:49:20"/>
    <n v="74"/>
    <n v="11.9"/>
    <n v="341.6"/>
    <n v="35.1"/>
    <n v="34.6"/>
    <n v="34.700000000000003"/>
    <n v="35"/>
    <n v="3.7"/>
    <n v="15.968"/>
    <x v="31"/>
  </r>
  <r>
    <n v="5.7833333333333181"/>
    <d v="2023-07-11T00:00:00"/>
    <d v="1899-12-30T15:50:20"/>
    <n v="73.5"/>
    <n v="11.4"/>
    <n v="342.2"/>
    <n v="35.200000000000003"/>
    <n v="34.700000000000003"/>
    <n v="34.700000000000003"/>
    <n v="35"/>
    <n v="3.7"/>
    <n v="15.974"/>
    <x v="31"/>
  </r>
  <r>
    <n v="5.7999999999999847"/>
    <d v="2023-07-11T00:00:00"/>
    <d v="1899-12-30T15:51:20"/>
    <n v="72.400000000000006"/>
    <n v="11.9"/>
    <n v="342.7"/>
    <n v="35.200000000000003"/>
    <n v="34.6"/>
    <n v="34.799999999999997"/>
    <n v="35"/>
    <n v="3.7"/>
    <n v="15.981"/>
    <x v="31"/>
  </r>
  <r>
    <n v="5.8166666666666513"/>
    <d v="2023-07-11T00:00:00"/>
    <d v="1899-12-30T15:52:20"/>
    <n v="71.8"/>
    <n v="11.9"/>
    <n v="342.7"/>
    <n v="35.200000000000003"/>
    <n v="34.700000000000003"/>
    <n v="34.700000000000003"/>
    <n v="35"/>
    <n v="3.7"/>
    <n v="15.987"/>
    <x v="31"/>
  </r>
  <r>
    <n v="5.8333333333333179"/>
    <d v="2023-07-11T00:00:00"/>
    <d v="1899-12-30T15:53:20"/>
    <n v="71.3"/>
    <n v="11.9"/>
    <n v="343.2"/>
    <n v="35.200000000000003"/>
    <n v="34.6"/>
    <n v="34.799999999999997"/>
    <n v="35"/>
    <n v="3.7"/>
    <n v="15.993"/>
    <x v="31"/>
  </r>
  <r>
    <n v="5.8499999999999845"/>
    <d v="2023-07-11T00:00:00"/>
    <d v="1899-12-30T15:54:20"/>
    <n v="70.7"/>
    <n v="11.9"/>
    <n v="343.8"/>
    <n v="35.200000000000003"/>
    <n v="34.6"/>
    <n v="34.9"/>
    <n v="35"/>
    <n v="3.7"/>
    <n v="15.999000000000001"/>
    <x v="31"/>
  </r>
  <r>
    <n v="5.8666666666666512"/>
    <d v="2023-07-11T00:00:00"/>
    <d v="1899-12-30T15:55:20"/>
    <n v="70.2"/>
    <n v="11.9"/>
    <n v="344.3"/>
    <n v="35.200000000000003"/>
    <n v="34.6"/>
    <n v="34.700000000000003"/>
    <n v="35"/>
    <n v="3.7"/>
    <n v="16.004999999999999"/>
    <x v="31"/>
  </r>
  <r>
    <n v="5.8833333333333178"/>
    <d v="2023-07-11T00:00:00"/>
    <d v="1899-12-30T15:56:20"/>
    <n v="69.599999999999994"/>
    <n v="11.4"/>
    <n v="344.9"/>
    <n v="35.200000000000003"/>
    <n v="34.6"/>
    <n v="34.700000000000003"/>
    <n v="35"/>
    <n v="3.7"/>
    <n v="16.010999999999999"/>
    <x v="31"/>
  </r>
  <r>
    <n v="5.8999999999999844"/>
    <d v="2023-07-11T00:00:00"/>
    <d v="1899-12-30T15:57:20"/>
    <n v="69.099999999999994"/>
    <n v="11.4"/>
    <n v="344.9"/>
    <n v="35.200000000000003"/>
    <n v="34.700000000000003"/>
    <n v="34.799999999999997"/>
    <n v="35"/>
    <n v="3.7"/>
    <n v="16.018000000000001"/>
    <x v="31"/>
  </r>
  <r>
    <n v="5.916666666666651"/>
    <d v="2023-07-11T00:00:00"/>
    <d v="1899-12-30T15:58:20"/>
    <n v="68"/>
    <n v="11.9"/>
    <n v="344.9"/>
    <n v="35.200000000000003"/>
    <n v="34.700000000000003"/>
    <n v="34.799999999999997"/>
    <n v="35"/>
    <n v="3.7"/>
    <n v="16.024000000000001"/>
    <x v="31"/>
  </r>
  <r>
    <n v="5.9333333333333176"/>
    <d v="2023-07-11T00:00:00"/>
    <d v="1899-12-30T15:59:20"/>
    <n v="67.400000000000006"/>
    <n v="11.9"/>
    <n v="344.9"/>
    <n v="35.200000000000003"/>
    <n v="34.700000000000003"/>
    <n v="34.799999999999997"/>
    <n v="35"/>
    <n v="3.7"/>
    <n v="16.03"/>
    <x v="31"/>
  </r>
  <r>
    <n v="5.9499999999999842"/>
    <d v="2023-07-11T00:00:00"/>
    <d v="1899-12-30T16:00:20"/>
    <n v="66.900000000000006"/>
    <n v="11.4"/>
    <n v="345.9"/>
    <n v="35.200000000000003"/>
    <n v="34.700000000000003"/>
    <n v="34.700000000000003"/>
    <n v="35"/>
    <n v="3.7"/>
    <n v="16.036000000000001"/>
    <x v="31"/>
  </r>
  <r>
    <n v="5.9666666666666508"/>
    <d v="2023-07-11T00:00:00"/>
    <d v="1899-12-30T16:01:20"/>
    <n v="66.3"/>
    <n v="11.4"/>
    <n v="345.9"/>
    <n v="35.299999999999997"/>
    <n v="34.700000000000003"/>
    <n v="34.9"/>
    <n v="35"/>
    <n v="3.7"/>
    <n v="16.042000000000002"/>
    <x v="31"/>
  </r>
  <r>
    <n v="5.9833333333333174"/>
    <d v="2023-07-11T00:00:00"/>
    <d v="1899-12-30T16:02:20"/>
    <n v="65.2"/>
    <n v="11.9"/>
    <n v="345.9"/>
    <n v="35.299999999999997"/>
    <n v="34.700000000000003"/>
    <n v="34.9"/>
    <n v="35"/>
    <n v="3.7"/>
    <n v="16.047999999999998"/>
    <x v="31"/>
  </r>
  <r>
    <n v="5.999999999999984"/>
    <d v="2023-07-11T00:00:00"/>
    <d v="1899-12-30T16:03:20"/>
    <n v="64.599999999999994"/>
    <n v="11.4"/>
    <n v="346.5"/>
    <n v="35.299999999999997"/>
    <n v="34.700000000000003"/>
    <n v="34.799999999999997"/>
    <n v="35"/>
    <n v="3.7"/>
    <n v="16.055"/>
    <x v="31"/>
  </r>
  <r>
    <n v="6.0166666666666506"/>
    <d v="2023-07-11T00:00:00"/>
    <d v="1899-12-30T16:04:20"/>
    <n v="64.099999999999994"/>
    <n v="11.4"/>
    <n v="347"/>
    <n v="35.299999999999997"/>
    <n v="34.700000000000003"/>
    <n v="34.799999999999997"/>
    <n v="35"/>
    <n v="3.7"/>
    <n v="16.061"/>
    <x v="31"/>
  </r>
  <r>
    <n v="6.0333333333333172"/>
    <d v="2023-07-11T00:00:00"/>
    <d v="1899-12-30T16:05:20"/>
    <n v="63"/>
    <n v="11.9"/>
    <n v="347"/>
    <n v="35.299999999999997"/>
    <n v="34.700000000000003"/>
    <n v="34.799999999999997"/>
    <n v="35"/>
    <n v="3.7"/>
    <n v="16.067"/>
    <x v="31"/>
  </r>
  <r>
    <n v="6.0499999999999838"/>
    <d v="2023-07-11T00:00:00"/>
    <d v="1899-12-30T16:06:20"/>
    <n v="62.4"/>
    <n v="11.9"/>
    <n v="347"/>
    <n v="35.299999999999997"/>
    <n v="34.799999999999997"/>
    <n v="34.9"/>
    <n v="35"/>
    <n v="3.7"/>
    <n v="16.073"/>
    <x v="31"/>
  </r>
  <r>
    <n v="6.0666666666666504"/>
    <d v="2023-07-11T00:00:00"/>
    <d v="1899-12-30T16:07:20"/>
    <n v="61.3"/>
    <n v="11.9"/>
    <n v="347.6"/>
    <n v="35.299999999999997"/>
    <n v="34.6"/>
    <n v="34.9"/>
    <n v="35"/>
    <n v="3.7"/>
    <n v="16.079000000000001"/>
    <x v="31"/>
  </r>
  <r>
    <n v="6.0833333333333171"/>
    <d v="2023-07-11T00:00:00"/>
    <d v="1899-12-30T16:08:20"/>
    <n v="60.8"/>
    <n v="11.4"/>
    <n v="348.1"/>
    <n v="35.299999999999997"/>
    <n v="34.700000000000003"/>
    <n v="34.9"/>
    <n v="35"/>
    <n v="3.7"/>
    <n v="16.085000000000001"/>
    <x v="31"/>
  </r>
  <r>
    <n v="6.0999999999999837"/>
    <d v="2023-07-11T00:00:00"/>
    <d v="1899-12-30T16:09:20"/>
    <n v="59.7"/>
    <n v="11.9"/>
    <n v="348.1"/>
    <n v="35.299999999999997"/>
    <n v="34.700000000000003"/>
    <n v="34.9"/>
    <n v="35"/>
    <n v="3.7"/>
    <n v="16.091000000000001"/>
    <x v="31"/>
  </r>
  <r>
    <n v="6.1166666666666503"/>
    <d v="2023-07-11T00:00:00"/>
    <d v="1899-12-30T16:10:20"/>
    <n v="58.6"/>
    <n v="11.9"/>
    <n v="348.1"/>
    <n v="35.299999999999997"/>
    <n v="34.700000000000003"/>
    <n v="34.9"/>
    <n v="35"/>
    <n v="3.7"/>
    <n v="16.097999999999999"/>
    <x v="31"/>
  </r>
  <r>
    <n v="6.1333333333333169"/>
    <d v="2023-07-11T00:00:00"/>
    <d v="1899-12-30T16:11:20"/>
    <n v="57.5"/>
    <n v="11.9"/>
    <n v="348.6"/>
    <n v="35.299999999999997"/>
    <n v="34.700000000000003"/>
    <n v="34.9"/>
    <n v="35"/>
    <n v="3.7"/>
    <n v="16.103999999999999"/>
    <x v="31"/>
  </r>
  <r>
    <n v="6.1499999999999835"/>
    <d v="2023-07-11T00:00:00"/>
    <d v="1899-12-30T16:12:20"/>
    <n v="56.9"/>
    <n v="11.9"/>
    <n v="349.2"/>
    <n v="35.299999999999997"/>
    <n v="34.700000000000003"/>
    <n v="34.799999999999997"/>
    <n v="35"/>
    <n v="3.7"/>
    <n v="16.11"/>
    <x v="31"/>
  </r>
  <r>
    <n v="6.1666666666666501"/>
    <d v="2023-07-11T00:00:00"/>
    <d v="1899-12-30T16:13:20"/>
    <n v="55.8"/>
    <n v="11.4"/>
    <n v="349.2"/>
    <n v="35.200000000000003"/>
    <n v="34.700000000000003"/>
    <n v="34.799999999999997"/>
    <n v="35"/>
    <n v="3.7"/>
    <n v="16.116"/>
    <x v="31"/>
  </r>
  <r>
    <n v="6.1833333333333167"/>
    <d v="2023-07-11T00:00:00"/>
    <d v="1899-12-30T16:14:20"/>
    <n v="54.7"/>
    <n v="11.4"/>
    <n v="349.7"/>
    <n v="35.200000000000003"/>
    <n v="34.6"/>
    <n v="34.799999999999997"/>
    <n v="35"/>
    <n v="3.6"/>
    <n v="16.122"/>
    <x v="30"/>
  </r>
  <r>
    <n v="6.1999999999999833"/>
    <d v="2023-07-11T00:00:00"/>
    <d v="1899-12-30T16:15:20"/>
    <n v="53"/>
    <n v="11.4"/>
    <n v="350.3"/>
    <n v="35.299999999999997"/>
    <n v="34.700000000000003"/>
    <n v="34.799999999999997"/>
    <n v="35"/>
    <n v="3.6"/>
    <n v="16.128"/>
    <x v="30"/>
  </r>
  <r>
    <n v="6.2166666666666499"/>
    <d v="2023-07-11T00:00:00"/>
    <d v="1899-12-30T16:16:20"/>
    <n v="51.9"/>
    <n v="11.9"/>
    <n v="350.8"/>
    <n v="35.299999999999997"/>
    <n v="34.700000000000003"/>
    <n v="34.799999999999997"/>
    <n v="35"/>
    <n v="3.6"/>
    <n v="16.134"/>
    <x v="30"/>
  </r>
  <r>
    <n v="6.2333333333333165"/>
    <d v="2023-07-11T00:00:00"/>
    <d v="1899-12-30T16:17:20"/>
    <n v="51.4"/>
    <n v="11.4"/>
    <n v="350.8"/>
    <n v="35.299999999999997"/>
    <n v="34.700000000000003"/>
    <n v="34.799999999999997"/>
    <n v="35"/>
    <n v="3.6"/>
    <n v="16.14"/>
    <x v="30"/>
  </r>
  <r>
    <n v="6.2499999999999831"/>
    <d v="2023-07-11T00:00:00"/>
    <d v="1899-12-30T16:18:20"/>
    <n v="48.1"/>
    <n v="11.9"/>
    <n v="350.8"/>
    <n v="35.200000000000003"/>
    <n v="34.6"/>
    <n v="34.9"/>
    <n v="35"/>
    <n v="3.5"/>
    <n v="16.146000000000001"/>
    <x v="29"/>
  </r>
  <r>
    <n v="6.2666666666666497"/>
    <d v="2023-07-11T00:00:00"/>
    <d v="1899-12-30T16:19:20"/>
    <n v="47.5"/>
    <n v="11.9"/>
    <n v="351.4"/>
    <n v="35.200000000000003"/>
    <n v="34.6"/>
    <n v="34.799999999999997"/>
    <n v="35"/>
    <n v="3.6"/>
    <n v="16.152000000000001"/>
    <x v="30"/>
  </r>
  <r>
    <n v="6.2833333333333163"/>
    <d v="2023-07-11T00:00:00"/>
    <d v="1899-12-30T16:20:20"/>
    <n v="44.8"/>
    <n v="11.9"/>
    <n v="351.4"/>
    <n v="35.200000000000003"/>
    <n v="34.6"/>
    <n v="34.799999999999997"/>
    <n v="35"/>
    <n v="3.5"/>
    <n v="16.158000000000001"/>
    <x v="29"/>
  </r>
  <r>
    <n v="6.2999999999999829"/>
    <d v="2023-07-11T00:00:00"/>
    <d v="1899-12-30T16:21:20"/>
    <n v="43.6"/>
    <n v="11.9"/>
    <n v="351.9"/>
    <n v="35.200000000000003"/>
    <n v="34.6"/>
    <n v="34.700000000000003"/>
    <n v="35"/>
    <n v="3.5"/>
    <n v="16.164000000000001"/>
    <x v="29"/>
  </r>
  <r>
    <n v="6.3166666666666496"/>
    <d v="2023-07-11T00:00:00"/>
    <d v="1899-12-30T16:22:20"/>
    <n v="41.4"/>
    <n v="11.9"/>
    <n v="351.9"/>
    <n v="35.200000000000003"/>
    <n v="34.5"/>
    <n v="34.799999999999997"/>
    <n v="35"/>
    <n v="3.5"/>
    <n v="16.170000000000002"/>
    <x v="29"/>
  </r>
  <r>
    <n v="6.3333333333333162"/>
    <d v="2023-07-11T00:00:00"/>
    <d v="1899-12-30T16:23:20"/>
    <n v="40.299999999999997"/>
    <n v="11.9"/>
    <n v="351.9"/>
    <n v="35.1"/>
    <n v="34.5"/>
    <n v="34.799999999999997"/>
    <n v="35"/>
    <n v="3.5"/>
    <n v="16.175000000000001"/>
    <x v="29"/>
  </r>
  <r>
    <n v="6.3499999999999828"/>
    <d v="2023-07-11T00:00:00"/>
    <d v="1899-12-30T16:24:20"/>
    <n v="38.700000000000003"/>
    <n v="11.9"/>
    <n v="352.4"/>
    <n v="35.200000000000003"/>
    <n v="34.5"/>
    <n v="34.700000000000003"/>
    <n v="35"/>
    <n v="3.4"/>
    <n v="16.181000000000001"/>
    <x v="28"/>
  </r>
  <r>
    <n v="6.3666666666666494"/>
    <d v="2023-07-11T00:00:00"/>
    <d v="1899-12-30T16:25:20"/>
    <n v="37.6"/>
    <n v="11.9"/>
    <n v="352.4"/>
    <n v="35.1"/>
    <n v="34.5"/>
    <n v="34.700000000000003"/>
    <n v="35"/>
    <n v="3.4"/>
    <n v="16.187000000000001"/>
    <x v="28"/>
  </r>
  <r>
    <n v="6.383333333333316"/>
    <d v="2023-07-11T00:00:00"/>
    <d v="1899-12-30T16:26:20"/>
    <n v="36.5"/>
    <n v="11.9"/>
    <n v="353"/>
    <n v="35.1"/>
    <n v="34.4"/>
    <n v="34.700000000000003"/>
    <n v="35"/>
    <n v="3.4"/>
    <n v="16.193000000000001"/>
    <x v="28"/>
  </r>
  <r>
    <n v="6.3999999999999826"/>
    <d v="2023-07-11T00:00:00"/>
    <d v="1899-12-30T16:27:20"/>
    <n v="34.799999999999997"/>
    <n v="11.9"/>
    <n v="353"/>
    <n v="35.1"/>
    <n v="34.5"/>
    <n v="34.700000000000003"/>
    <n v="35"/>
    <n v="3.4"/>
    <n v="16.198"/>
    <x v="28"/>
  </r>
  <r>
    <n v="6.4166666666666492"/>
    <d v="2023-07-11T00:00:00"/>
    <d v="1899-12-30T16:28:20"/>
    <n v="33.1"/>
    <n v="11.9"/>
    <n v="353"/>
    <n v="35.1"/>
    <n v="34.5"/>
    <n v="34.700000000000003"/>
    <n v="35"/>
    <n v="3.4"/>
    <n v="16.204000000000001"/>
    <x v="28"/>
  </r>
  <r>
    <n v="6.4333333333333158"/>
    <d v="2023-07-11T00:00:00"/>
    <d v="1899-12-30T16:29:20"/>
    <n v="32.6"/>
    <n v="11.9"/>
    <n v="353.5"/>
    <n v="35.1"/>
    <n v="34.4"/>
    <n v="34.6"/>
    <n v="35"/>
    <n v="3.4"/>
    <n v="16.21"/>
    <x v="28"/>
  </r>
  <r>
    <n v="6.4499999999999824"/>
    <d v="2023-07-11T00:00:00"/>
    <d v="1899-12-30T16:30:20"/>
    <n v="30.4"/>
    <n v="11.9"/>
    <n v="353.5"/>
    <n v="35.1"/>
    <n v="34.4"/>
    <n v="34.700000000000003"/>
    <n v="35"/>
    <n v="3.3"/>
    <n v="16.215"/>
    <x v="27"/>
  </r>
  <r>
    <n v="6.466666666666649"/>
    <d v="2023-07-11T00:00:00"/>
    <d v="1899-12-30T16:31:20"/>
    <n v="28.7"/>
    <n v="11.9"/>
    <n v="353.5"/>
    <n v="35.1"/>
    <n v="34.5"/>
    <n v="34.700000000000003"/>
    <n v="35"/>
    <n v="3.3"/>
    <n v="16.221"/>
    <x v="27"/>
  </r>
  <r>
    <n v="6.4833333333333156"/>
    <d v="2023-07-11T00:00:00"/>
    <d v="1899-12-30T16:32:20"/>
    <n v="27.1"/>
    <n v="11.9"/>
    <n v="354.1"/>
    <n v="35.1"/>
    <n v="34.5"/>
    <n v="34.799999999999997"/>
    <n v="35"/>
    <n v="3.2"/>
    <n v="16.225999999999999"/>
    <x v="26"/>
  </r>
  <r>
    <n v="6.4999999999999822"/>
    <d v="2023-07-11T00:00:00"/>
    <d v="1899-12-30T16:33:20"/>
    <n v="26.5"/>
    <n v="11.4"/>
    <n v="354.1"/>
    <n v="35.1"/>
    <n v="34.4"/>
    <n v="34.700000000000003"/>
    <n v="35"/>
    <n v="3.2"/>
    <n v="16.231000000000002"/>
    <x v="26"/>
  </r>
  <r>
    <n v="6.5166666666666488"/>
    <d v="2023-07-11T00:00:00"/>
    <d v="1899-12-30T16:34:20"/>
    <n v="24.3"/>
    <n v="11.4"/>
    <n v="354.1"/>
    <n v="35.1"/>
    <n v="34.4"/>
    <n v="34.700000000000003"/>
    <n v="35"/>
    <n v="3.1"/>
    <n v="16.236999999999998"/>
    <x v="25"/>
  </r>
  <r>
    <n v="6.5333333333333155"/>
    <d v="2023-07-11T00:00:00"/>
    <d v="1899-12-30T16:35:20"/>
    <n v="22.7"/>
    <n v="11.4"/>
    <n v="354.1"/>
    <n v="35.1"/>
    <n v="34.299999999999997"/>
    <n v="34.700000000000003"/>
    <n v="35"/>
    <n v="3.1"/>
    <n v="16.242000000000001"/>
    <x v="25"/>
  </r>
  <r>
    <n v="6.5499999999999821"/>
    <d v="2023-07-11T00:00:00"/>
    <d v="1899-12-30T16:36:20"/>
    <n v="21"/>
    <n v="11.9"/>
    <n v="354.6"/>
    <n v="35"/>
    <n v="34.4"/>
    <n v="34.700000000000003"/>
    <n v="35"/>
    <n v="3"/>
    <n v="16.247"/>
    <x v="24"/>
  </r>
  <r>
    <n v="6.5666666666666487"/>
    <d v="2023-07-11T00:00:00"/>
    <d v="1899-12-30T16:37:20"/>
    <n v="19.3"/>
    <n v="11.4"/>
    <n v="354.6"/>
    <n v="35"/>
    <n v="34.299999999999997"/>
    <n v="34.6"/>
    <n v="35"/>
    <n v="3"/>
    <n v="16.251999999999999"/>
    <x v="24"/>
  </r>
  <r>
    <n v="6.5833333333333153"/>
    <d v="2023-07-11T00:00:00"/>
    <d v="1899-12-30T16:38:20"/>
    <n v="17.7"/>
    <n v="11.9"/>
    <n v="354.1"/>
    <n v="34.9"/>
    <n v="34.299999999999997"/>
    <n v="34.700000000000003"/>
    <n v="35"/>
    <n v="2.8"/>
    <n v="16.257000000000001"/>
    <x v="22"/>
  </r>
  <r>
    <n v="6.5999999999999819"/>
    <d v="2023-07-11T00:00:00"/>
    <d v="1899-12-30T16:39:20"/>
    <n v="16"/>
    <n v="11.4"/>
    <n v="354.1"/>
    <n v="34.9"/>
    <n v="34.200000000000003"/>
    <n v="34.700000000000003"/>
    <n v="35"/>
    <n v="2.6"/>
    <n v="16.260999999999999"/>
    <x v="20"/>
  </r>
  <r>
    <n v="6.6166666666666485"/>
    <d v="2023-07-11T00:00:00"/>
    <d v="1899-12-30T16:40:20"/>
    <n v="14.4"/>
    <n v="11.9"/>
    <n v="354.1"/>
    <n v="34.799999999999997"/>
    <n v="34.200000000000003"/>
    <n v="34.6"/>
    <n v="35"/>
    <n v="2.5"/>
    <n v="16.265999999999998"/>
    <x v="19"/>
  </r>
  <r>
    <n v="6.6333333333333151"/>
    <d v="2023-07-11T00:00:00"/>
    <d v="1899-12-30T16:41:20"/>
    <n v="13.3"/>
    <n v="11.4"/>
    <n v="354.6"/>
    <n v="34.700000000000003"/>
    <n v="34.1"/>
    <n v="34.5"/>
    <n v="35"/>
    <n v="2"/>
    <n v="16.27"/>
    <x v="14"/>
  </r>
  <r>
    <n v="6.6499999999999817"/>
    <d v="2023-07-11T00:00:00"/>
    <d v="1899-12-30T16:42:20"/>
    <n v="11.6"/>
    <n v="11.9"/>
    <n v="354.6"/>
    <n v="34.6"/>
    <n v="34.1"/>
    <n v="34.5"/>
    <n v="35"/>
    <n v="1.9"/>
    <n v="16.273"/>
    <x v="13"/>
  </r>
  <r>
    <n v="6.6666666666666483"/>
    <d v="2023-07-11T00:00:00"/>
    <d v="1899-12-30T16:43:20"/>
    <n v="10.5"/>
    <n v="11.9"/>
    <n v="354.6"/>
    <n v="34.4"/>
    <n v="33.9"/>
    <n v="34.299999999999997"/>
    <n v="35"/>
    <n v="1.9"/>
    <n v="16.276"/>
    <x v="13"/>
  </r>
  <r>
    <n v="6.6833333333333149"/>
    <d v="2023-07-11T00:00:00"/>
    <d v="1899-12-30T16:44:20"/>
    <n v="9.4"/>
    <n v="11.9"/>
    <n v="354.6"/>
    <n v="34.200000000000003"/>
    <n v="33.700000000000003"/>
    <n v="34.200000000000003"/>
    <n v="35"/>
    <n v="2"/>
    <n v="16.28"/>
    <x v="14"/>
  </r>
  <r>
    <n v="6.6999999999999815"/>
    <d v="2023-07-11T00:00:00"/>
    <d v="1899-12-30T16:45:20"/>
    <n v="8.3000000000000007"/>
    <n v="11.9"/>
    <n v="354.1"/>
    <n v="34.1"/>
    <n v="33.6"/>
    <n v="34.200000000000003"/>
    <n v="35"/>
    <n v="1.7"/>
    <n v="16.283000000000001"/>
    <x v="11"/>
  </r>
  <r>
    <n v="6.7166666666666481"/>
    <d v="2023-07-11T00:00:00"/>
    <d v="1899-12-30T16:46:20"/>
    <n v="7.7"/>
    <n v="11.4"/>
    <n v="354.1"/>
    <n v="33.9"/>
    <n v="33.6"/>
    <n v="34.1"/>
    <n v="35"/>
    <n v="1.6"/>
    <n v="16.285"/>
    <x v="10"/>
  </r>
  <r>
    <n v="6.7333333333333147"/>
    <d v="2023-07-11T00:00:00"/>
    <d v="1899-12-30T16:47:20"/>
    <n v="6.6"/>
    <n v="11.9"/>
    <n v="353.5"/>
    <n v="33.799999999999997"/>
    <n v="33.4"/>
    <n v="34"/>
    <n v="35"/>
    <n v="1.4"/>
    <n v="16.288"/>
    <x v="8"/>
  </r>
  <r>
    <n v="6.7499999999999813"/>
    <d v="2023-07-11T00:00:00"/>
    <d v="1899-12-30T16:48:20"/>
    <n v="6.1"/>
    <n v="11.9"/>
    <n v="354.1"/>
    <n v="33.799999999999997"/>
    <n v="33.299999999999997"/>
    <n v="33.799999999999997"/>
    <n v="35"/>
    <n v="1.3"/>
    <n v="16.29"/>
    <x v="7"/>
  </r>
  <r>
    <n v="6.766666666666648"/>
    <d v="2023-07-11T00:00:00"/>
    <d v="1899-12-30T16:49:20"/>
    <n v="5.5"/>
    <n v="11.4"/>
    <n v="353.5"/>
    <n v="33.5"/>
    <n v="33.200000000000003"/>
    <n v="33.799999999999997"/>
    <n v="35"/>
    <n v="1.2"/>
    <n v="16.292000000000002"/>
    <x v="6"/>
  </r>
  <r>
    <n v="6.7833333333333146"/>
    <d v="2023-07-11T00:00:00"/>
    <d v="1899-12-30T16:50:20"/>
    <n v="5"/>
    <n v="11.9"/>
    <n v="353.5"/>
    <n v="33.4"/>
    <n v="33.1"/>
    <n v="33.6"/>
    <n v="35"/>
    <n v="1.1000000000000001"/>
    <n v="16.294"/>
    <x v="36"/>
  </r>
  <r>
    <n v="6.7999999999999812"/>
    <d v="2023-07-11T00:00:00"/>
    <d v="1899-12-30T16:51:20"/>
    <n v="5"/>
    <n v="11.4"/>
    <n v="354.1"/>
    <n v="33.299999999999997"/>
    <n v="32.9"/>
    <n v="33.4"/>
    <n v="35"/>
    <n v="1.1000000000000001"/>
    <n v="16.295999999999999"/>
    <x v="36"/>
  </r>
  <r>
    <n v="6.8166666666666478"/>
    <d v="2023-07-11T00:00:00"/>
    <d v="1899-12-30T16:52:20"/>
    <n v="4.4000000000000004"/>
    <n v="11.4"/>
    <n v="353.5"/>
    <n v="33.1"/>
    <n v="32.700000000000003"/>
    <n v="33.299999999999997"/>
    <n v="35"/>
    <n v="1"/>
    <n v="16.297999999999998"/>
    <x v="5"/>
  </r>
  <r>
    <n v="6.8333333333333144"/>
    <d v="2023-07-11T00:00:00"/>
    <d v="1899-12-30T16:53:20"/>
    <n v="4.4000000000000004"/>
    <n v="11.4"/>
    <n v="353.5"/>
    <n v="32.9"/>
    <n v="32.6"/>
    <n v="33.200000000000003"/>
    <n v="35"/>
    <n v="1"/>
    <n v="16.298999999999999"/>
    <x v="5"/>
  </r>
  <r>
    <n v="6.849999999999981"/>
    <d v="2023-07-11T00:00:00"/>
    <d v="1899-12-30T16:54:20"/>
    <n v="3.9"/>
    <n v="11.9"/>
    <n v="353.5"/>
    <n v="32.799999999999997"/>
    <n v="32.5"/>
    <n v="33"/>
    <n v="35"/>
    <n v="0.9"/>
    <n v="16.300999999999998"/>
    <x v="4"/>
  </r>
  <r>
    <n v="6.8666666666666476"/>
    <d v="2023-07-11T00:00:00"/>
    <d v="1899-12-30T16:55:20"/>
    <n v="3.3"/>
    <n v="11.9"/>
    <n v="353.5"/>
    <n v="32.6"/>
    <n v="32.4"/>
    <n v="32.799999999999997"/>
    <n v="35"/>
    <n v="1"/>
    <n v="16.303000000000001"/>
    <x v="5"/>
  </r>
  <r>
    <n v="6.8833333333333142"/>
    <d v="2023-07-11T00:00:00"/>
    <d v="1899-12-30T16:56:20"/>
    <n v="3.3"/>
    <n v="11.9"/>
    <n v="353.5"/>
    <n v="32.5"/>
    <n v="32.1"/>
    <n v="32.700000000000003"/>
    <n v="35"/>
    <n v="0.9"/>
    <n v="16.303999999999998"/>
    <x v="4"/>
  </r>
  <r>
    <n v="6.8999999999999808"/>
    <d v="2023-07-11T00:00:00"/>
    <d v="1899-12-30T16:57:20"/>
    <n v="3.3"/>
    <n v="11.9"/>
    <n v="353.5"/>
    <n v="32.5"/>
    <n v="32"/>
    <n v="32.5"/>
    <n v="35"/>
    <n v="0.9"/>
    <n v="16.306000000000001"/>
    <x v="4"/>
  </r>
  <r>
    <n v="6.9166666666666474"/>
    <d v="2023-07-11T00:00:00"/>
    <d v="1899-12-30T16:58:20"/>
    <n v="3.3"/>
    <n v="11.4"/>
    <n v="354.1"/>
    <n v="32.299999999999997"/>
    <n v="32"/>
    <n v="32.299999999999997"/>
    <n v="35"/>
    <n v="0.8"/>
    <n v="16.306999999999999"/>
    <x v="37"/>
  </r>
  <r>
    <n v="6.933333333333314"/>
    <d v="2023-07-11T00:00:00"/>
    <d v="1899-12-30T16:59:20"/>
    <n v="3.3"/>
    <n v="11.9"/>
    <n v="353"/>
    <n v="32.200000000000003"/>
    <n v="31.7"/>
    <n v="32.299999999999997"/>
    <n v="35"/>
    <n v="0.9"/>
    <n v="16.308"/>
    <x v="4"/>
  </r>
  <r>
    <n v="6.9499999999999806"/>
    <d v="2023-07-11T00:00:00"/>
    <d v="1899-12-30T17:00:20"/>
    <n v="3.3"/>
    <n v="11.9"/>
    <n v="353"/>
    <n v="32"/>
    <n v="31.7"/>
    <n v="32.1"/>
    <n v="35"/>
    <n v="0.8"/>
    <n v="16.309999999999999"/>
    <x v="37"/>
  </r>
  <r>
    <n v="6.9666666666666472"/>
    <d v="2023-07-11T00:00:00"/>
    <d v="1899-12-30T17:01:20"/>
    <n v="2.8"/>
    <n v="11.9"/>
    <n v="353.5"/>
    <n v="31.9"/>
    <n v="31.5"/>
    <n v="32"/>
    <n v="35"/>
    <n v="0.8"/>
    <n v="16.311"/>
    <x v="37"/>
  </r>
  <r>
    <n v="6.9833333333333139"/>
    <d v="2023-07-11T00:00:00"/>
    <d v="1899-12-30T17:02:20"/>
    <n v="3.3"/>
    <n v="11.9"/>
    <n v="352.4"/>
    <n v="31.7"/>
    <n v="31.4"/>
    <n v="32"/>
    <n v="35"/>
    <n v="0.8"/>
    <n v="16.312999999999999"/>
    <x v="37"/>
  </r>
  <r>
    <n v="6.9999999999999805"/>
    <d v="2023-07-11T00:00:00"/>
    <d v="1899-12-30T17:03:20"/>
    <n v="3.3"/>
    <n v="11.4"/>
    <n v="353"/>
    <n v="31.7"/>
    <n v="31.3"/>
    <n v="31.9"/>
    <n v="35"/>
    <n v="0.8"/>
    <n v="16.314"/>
    <x v="37"/>
  </r>
  <r>
    <n v="7.0166666666666471"/>
    <d v="2023-07-11T00:00:00"/>
    <d v="1899-12-30T17:04:20"/>
    <n v="3.3"/>
    <n v="11.4"/>
    <n v="353"/>
    <n v="31.7"/>
    <n v="31.1"/>
    <n v="31.6"/>
    <n v="35"/>
    <n v="0.8"/>
    <n v="16.315000000000001"/>
    <x v="37"/>
  </r>
  <r>
    <n v="7.0333333333333137"/>
    <d v="2023-07-11T00:00:00"/>
    <d v="1899-12-30T17:05:20"/>
    <n v="3.3"/>
    <n v="11.4"/>
    <n v="352.4"/>
    <n v="31.5"/>
    <n v="31"/>
    <n v="31.6"/>
    <n v="35"/>
    <n v="0.8"/>
    <n v="16.315999999999999"/>
    <x v="37"/>
  </r>
  <r>
    <n v="7.0499999999999803"/>
    <d v="2023-07-11T00:00:00"/>
    <d v="1899-12-30T17:06:20"/>
    <n v="3.3"/>
    <n v="11.9"/>
    <n v="352.4"/>
    <n v="31.3"/>
    <n v="30.8"/>
    <n v="31.5"/>
    <n v="35"/>
    <n v="0.8"/>
    <n v="16.318000000000001"/>
    <x v="37"/>
  </r>
  <r>
    <n v="7.0666666666666469"/>
    <d v="2023-07-11T00:00:00"/>
    <d v="1899-12-30T17:07:20"/>
    <n v="3.3"/>
    <n v="11.9"/>
    <n v="353"/>
    <n v="31.2"/>
    <n v="30.7"/>
    <n v="31.2"/>
    <n v="35"/>
    <n v="0.7"/>
    <n v="16.318999999999999"/>
    <x v="3"/>
  </r>
  <r>
    <n v="7.0833333333333135"/>
    <d v="2023-07-11T00:00:00"/>
    <d v="1899-12-30T17:08:20"/>
    <n v="3.3"/>
    <n v="11.4"/>
    <n v="353"/>
    <n v="31.2"/>
    <n v="30.6"/>
    <n v="31.1"/>
    <n v="35"/>
    <n v="0.7"/>
    <n v="16.32"/>
    <x v="3"/>
  </r>
  <r>
    <n v="7.0999999999999801"/>
    <d v="2023-07-11T00:00:00"/>
    <d v="1899-12-30T17:09:20"/>
    <n v="3.3"/>
    <n v="11.9"/>
    <n v="352.4"/>
    <n v="31.2"/>
    <n v="30.6"/>
    <n v="31"/>
    <n v="35"/>
    <n v="0.7"/>
    <n v="16.321000000000002"/>
    <x v="3"/>
  </r>
  <r>
    <n v="7.1166666666666467"/>
    <d v="2023-07-11T00:00:00"/>
    <d v="1899-12-30T17:10:20"/>
    <n v="3.9"/>
    <n v="11.9"/>
    <n v="353"/>
    <n v="31.2"/>
    <n v="30.4"/>
    <n v="30.8"/>
    <n v="35"/>
    <n v="0.7"/>
    <n v="16.323"/>
    <x v="3"/>
  </r>
  <r>
    <n v="7.1333333333333133"/>
    <d v="2023-07-11T00:00:00"/>
    <d v="1899-12-30T17:11:20"/>
    <n v="3.3"/>
    <n v="11.9"/>
    <n v="352.4"/>
    <n v="31.2"/>
    <n v="30.3"/>
    <n v="30.8"/>
    <n v="35"/>
    <n v="0.6"/>
    <n v="16.324000000000002"/>
    <x v="2"/>
  </r>
  <r>
    <n v="7.1499999999999799"/>
    <d v="2023-07-11T00:00:00"/>
    <d v="1899-12-30T17:12:20"/>
    <n v="3.9"/>
    <n v="11.9"/>
    <n v="352.4"/>
    <n v="31.4"/>
    <n v="30"/>
    <n v="30.8"/>
    <n v="35"/>
    <n v="0.7"/>
    <n v="16.324999999999999"/>
    <x v="3"/>
  </r>
  <r>
    <n v="7.1666666666666465"/>
    <d v="2023-07-11T00:00:00"/>
    <d v="1899-12-30T17:13:20"/>
    <n v="3.9"/>
    <n v="11.4"/>
    <n v="352.4"/>
    <n v="31.6"/>
    <n v="30"/>
    <n v="30.5"/>
    <n v="35"/>
    <n v="0.7"/>
    <n v="16.326000000000001"/>
    <x v="3"/>
  </r>
  <r>
    <n v="7.1833333333333131"/>
    <d v="2023-07-11T00:00:00"/>
    <d v="1899-12-30T17:14:20"/>
    <n v="3.9"/>
    <n v="11.9"/>
    <n v="352.4"/>
    <n v="31.7"/>
    <n v="29.9"/>
    <n v="30.4"/>
    <n v="35"/>
    <n v="0.6"/>
    <n v="16.327000000000002"/>
    <x v="2"/>
  </r>
  <r>
    <n v="7.1999999999999797"/>
    <d v="2023-07-11T00:00:00"/>
    <d v="1899-12-30T17:15:20"/>
    <n v="3.9"/>
    <n v="11.4"/>
    <n v="351.9"/>
    <n v="31.9"/>
    <n v="29.8"/>
    <n v="30.4"/>
    <n v="35"/>
    <n v="0.6"/>
    <n v="16.327999999999999"/>
    <x v="2"/>
  </r>
  <r>
    <n v="7.2166666666666464"/>
    <d v="2023-07-11T00:00:00"/>
    <d v="1899-12-30T17:16:20"/>
    <n v="3.9"/>
    <n v="11.4"/>
    <n v="351.9"/>
    <n v="32.200000000000003"/>
    <n v="29.8"/>
    <n v="30.2"/>
    <n v="35"/>
    <n v="0.8"/>
    <n v="16.329000000000001"/>
    <x v="37"/>
  </r>
  <r>
    <n v="7.233333333333313"/>
    <d v="2023-07-11T00:00:00"/>
    <d v="1899-12-30T17:17:20"/>
    <n v="3.9"/>
    <n v="11.9"/>
    <n v="351.9"/>
    <n v="32.4"/>
    <n v="29.5"/>
    <n v="30.1"/>
    <n v="35"/>
    <n v="0.7"/>
    <n v="16.329999999999998"/>
    <x v="3"/>
  </r>
  <r>
    <n v="7.2499999999999796"/>
    <d v="2023-07-11T00:00:00"/>
    <d v="1899-12-30T17:18:20"/>
    <n v="3.9"/>
    <n v="11.9"/>
    <n v="352.4"/>
    <n v="32.5"/>
    <n v="29.6"/>
    <n v="30"/>
    <n v="35"/>
    <n v="0.6"/>
    <n v="16.331"/>
    <x v="2"/>
  </r>
  <r>
    <n v="7.2666666666666462"/>
    <d v="2023-07-11T00:00:00"/>
    <d v="1899-12-30T17:19:20"/>
    <n v="3.9"/>
    <n v="11.9"/>
    <n v="351.4"/>
    <n v="32.700000000000003"/>
    <n v="29.4"/>
    <n v="29.9"/>
    <n v="35"/>
    <n v="0.6"/>
    <n v="16.332000000000001"/>
    <x v="2"/>
  </r>
  <r>
    <n v="7.2833333333333128"/>
    <d v="2023-07-11T00:00:00"/>
    <d v="1899-12-30T17:20:20"/>
    <n v="4.4000000000000004"/>
    <n v="11.4"/>
    <n v="351.9"/>
    <n v="33"/>
    <n v="29.4"/>
    <n v="29.8"/>
    <n v="35"/>
    <n v="0.7"/>
    <n v="16.332999999999998"/>
    <x v="3"/>
  </r>
  <r>
    <n v="7.2999999999999794"/>
    <d v="2023-07-11T00:00:00"/>
    <d v="1899-12-30T17:21:21"/>
    <n v="4.4000000000000004"/>
    <n v="11.9"/>
    <n v="352.4"/>
    <n v="33.200000000000003"/>
    <n v="29.2"/>
    <n v="29.7"/>
    <n v="35"/>
    <n v="0.6"/>
    <n v="16.334"/>
    <x v="2"/>
  </r>
  <r>
    <n v="7.316666666666646"/>
    <d v="2023-07-11T00:00:00"/>
    <d v="1899-12-30T17:22:21"/>
    <n v="4.4000000000000004"/>
    <n v="11.9"/>
    <n v="352.4"/>
    <n v="33.5"/>
    <n v="29.2"/>
    <n v="29.5"/>
    <n v="35"/>
    <n v="0.6"/>
    <n v="16.335999999999999"/>
    <x v="2"/>
  </r>
  <r>
    <n v="7.3333333333333126"/>
    <d v="2023-07-11T00:00:00"/>
    <d v="1899-12-30T17:23:21"/>
    <n v="4.4000000000000004"/>
    <n v="11.9"/>
    <n v="351.4"/>
    <n v="33.6"/>
    <n v="29.1"/>
    <n v="29.6"/>
    <n v="35"/>
    <n v="0.6"/>
    <n v="16.337"/>
    <x v="2"/>
  </r>
  <r>
    <n v="7.3499999999999792"/>
    <d v="2023-07-11T00:00:00"/>
    <d v="1899-12-30T17:24:21"/>
    <n v="4.4000000000000004"/>
    <n v="11.9"/>
    <n v="351.4"/>
    <n v="33.799999999999997"/>
    <n v="28.9"/>
    <n v="29.5"/>
    <n v="35"/>
    <n v="0.6"/>
    <n v="16.338000000000001"/>
    <x v="2"/>
  </r>
  <r>
    <n v="7.3666666666666458"/>
    <d v="2023-07-11T00:00:00"/>
    <d v="1899-12-30T17:25:21"/>
    <n v="4.4000000000000004"/>
    <n v="11.9"/>
    <n v="351.9"/>
    <n v="34"/>
    <n v="28.8"/>
    <n v="29.3"/>
    <n v="35"/>
    <n v="0.6"/>
    <n v="16.338999999999999"/>
    <x v="2"/>
  </r>
  <r>
    <n v="7.3833333333333124"/>
    <d v="2023-07-11T00:00:00"/>
    <d v="1899-12-30T17:26:21"/>
    <n v="4.4000000000000004"/>
    <n v="11.9"/>
    <n v="351.9"/>
    <n v="34.299999999999997"/>
    <n v="28.9"/>
    <n v="29.3"/>
    <n v="35"/>
    <n v="0.6"/>
    <n v="16.34"/>
    <x v="2"/>
  </r>
  <r>
    <n v="7.399999999999979"/>
    <d v="2023-07-11T00:00:00"/>
    <d v="1899-12-30T17:27:21"/>
    <n v="4.4000000000000004"/>
    <n v="11.9"/>
    <n v="351.4"/>
    <n v="34.5"/>
    <n v="28.9"/>
    <n v="29.2"/>
    <n v="35"/>
    <n v="0.6"/>
    <n v="16.341000000000001"/>
    <x v="2"/>
  </r>
  <r>
    <n v="7.4166666666666456"/>
    <d v="2023-07-11T00:00:00"/>
    <d v="1899-12-30T17:28:21"/>
    <n v="4.4000000000000004"/>
    <n v="11.4"/>
    <n v="350.8"/>
    <n v="34.799999999999997"/>
    <n v="28.7"/>
    <n v="29.2"/>
    <n v="35"/>
    <n v="0.6"/>
    <n v="16.341999999999999"/>
    <x v="2"/>
  </r>
  <r>
    <n v="7.4333333333333123"/>
    <d v="2023-07-11T00:00:00"/>
    <d v="1899-12-30T17:29:21"/>
    <n v="3.9"/>
    <n v="11.9"/>
    <n v="351.4"/>
    <n v="35"/>
    <n v="28.6"/>
    <n v="29.1"/>
    <n v="35"/>
    <n v="0.6"/>
    <n v="16.343"/>
    <x v="2"/>
  </r>
  <r>
    <n v="7.4499999999999789"/>
    <d v="2023-07-11T00:00:00"/>
    <d v="1899-12-30T17:30:21"/>
    <n v="4.4000000000000004"/>
    <n v="11.9"/>
    <n v="351.4"/>
    <n v="35.200000000000003"/>
    <n v="28.7"/>
    <n v="29"/>
    <n v="35"/>
    <n v="0.6"/>
    <n v="16.344000000000001"/>
    <x v="2"/>
  </r>
  <r>
    <n v="7.4666666666666455"/>
    <d v="2023-07-11T00:00:00"/>
    <d v="1899-12-30T17:31:21"/>
    <n v="3.9"/>
    <n v="11.9"/>
    <n v="351.9"/>
    <n v="35.5"/>
    <n v="28.5"/>
    <n v="28.9"/>
    <n v="35"/>
    <n v="0.6"/>
    <n v="16.344999999999999"/>
    <x v="2"/>
  </r>
  <r>
    <n v="7.4833333333333121"/>
    <d v="2023-07-11T00:00:00"/>
    <d v="1899-12-30T17:32:21"/>
    <n v="4.4000000000000004"/>
    <n v="11.4"/>
    <n v="351.4"/>
    <n v="35.6"/>
    <n v="28.4"/>
    <n v="28.9"/>
    <n v="35"/>
    <n v="0.6"/>
    <n v="16.346"/>
    <x v="2"/>
  </r>
  <r>
    <n v="7.4999999999999787"/>
    <d v="2023-07-11T00:00:00"/>
    <d v="1899-12-30T17:33:21"/>
    <n v="4.4000000000000004"/>
    <n v="11.9"/>
    <n v="350.8"/>
    <n v="35.799999999999997"/>
    <n v="28.4"/>
    <n v="28.9"/>
    <n v="35"/>
    <n v="0.6"/>
    <n v="16.347000000000001"/>
    <x v="2"/>
  </r>
  <r>
    <n v="7.5166666666666453"/>
    <d v="2023-07-11T00:00:00"/>
    <d v="1899-12-30T17:34:21"/>
    <n v="4.4000000000000004"/>
    <n v="11.9"/>
    <n v="350.8"/>
    <n v="36.1"/>
    <n v="28.2"/>
    <n v="28.8"/>
    <n v="35"/>
    <n v="0.7"/>
    <n v="16.347999999999999"/>
    <x v="3"/>
  </r>
  <r>
    <n v="7.5333333333333119"/>
    <d v="2023-07-11T00:00:00"/>
    <d v="1899-12-30T17:35:21"/>
    <n v="4.4000000000000004"/>
    <n v="11.9"/>
    <n v="350.8"/>
    <n v="36.200000000000003"/>
    <n v="28.2"/>
    <n v="28.8"/>
    <n v="35"/>
    <n v="0.7"/>
    <n v="16.349"/>
    <x v="3"/>
  </r>
  <r>
    <n v="7.5499999999999785"/>
    <d v="2023-07-11T00:00:00"/>
    <d v="1899-12-30T17:36:21"/>
    <n v="4.4000000000000004"/>
    <n v="11.4"/>
    <n v="350.8"/>
    <n v="36.200000000000003"/>
    <n v="28.2"/>
    <n v="28.8"/>
    <n v="35"/>
    <n v="0.6"/>
    <n v="16.350000000000001"/>
    <x v="2"/>
  </r>
  <r>
    <n v="7.5666666666666451"/>
    <d v="2023-07-11T00:00:00"/>
    <d v="1899-12-30T17:37:21"/>
    <n v="4.4000000000000004"/>
    <n v="11.4"/>
    <n v="350.8"/>
    <n v="36.299999999999997"/>
    <n v="28.1"/>
    <n v="28.6"/>
    <n v="35"/>
    <n v="0.6"/>
    <n v="16.350999999999999"/>
    <x v="2"/>
  </r>
  <r>
    <n v="7.5833333333333117"/>
    <d v="2023-07-11T00:00:00"/>
    <d v="1899-12-30T17:38:21"/>
    <n v="4.4000000000000004"/>
    <n v="11.9"/>
    <n v="350.3"/>
    <n v="36.5"/>
    <n v="28.1"/>
    <n v="28.6"/>
    <n v="35"/>
    <n v="0.6"/>
    <n v="16.352"/>
    <x v="2"/>
  </r>
  <r>
    <n v="7.5999999999999783"/>
    <d v="2023-07-11T00:00:00"/>
    <d v="1899-12-30T17:39:21"/>
    <n v="4.4000000000000004"/>
    <n v="11.4"/>
    <n v="350.3"/>
    <n v="36.6"/>
    <n v="28.1"/>
    <n v="28.7"/>
    <n v="35"/>
    <n v="0.6"/>
    <n v="16.353000000000002"/>
    <x v="2"/>
  </r>
  <r>
    <n v="7.6166666666666449"/>
    <d v="2023-07-11T00:00:00"/>
    <d v="1899-12-30T17:40:21"/>
    <n v="4.4000000000000004"/>
    <n v="11.4"/>
    <n v="349.7"/>
    <n v="36.700000000000003"/>
    <n v="28"/>
    <n v="28.6"/>
    <n v="35"/>
    <n v="0.6"/>
    <n v="16.353999999999999"/>
    <x v="2"/>
  </r>
  <r>
    <n v="7.6333333333333115"/>
    <d v="2023-07-11T00:00:00"/>
    <d v="1899-12-30T17:41:21"/>
    <n v="4.4000000000000004"/>
    <n v="11.4"/>
    <n v="350.3"/>
    <n v="36.9"/>
    <n v="28"/>
    <n v="28.5"/>
    <n v="35"/>
    <n v="0.6"/>
    <n v="16.355"/>
    <x v="2"/>
  </r>
  <r>
    <n v="7.6499999999999782"/>
    <d v="2023-07-11T00:00:00"/>
    <d v="1899-12-30T17:42:21"/>
    <n v="4.4000000000000004"/>
    <n v="11.9"/>
    <n v="350.3"/>
    <n v="37"/>
    <n v="27.9"/>
    <n v="28.4"/>
    <n v="35"/>
    <n v="0.6"/>
    <n v="16.356000000000002"/>
    <x v="2"/>
  </r>
  <r>
    <n v="7.6666666666666448"/>
    <d v="2023-07-11T00:00:00"/>
    <d v="1899-12-30T17:43:21"/>
    <n v="4.4000000000000004"/>
    <n v="11.4"/>
    <n v="350.3"/>
    <n v="37.200000000000003"/>
    <n v="27.9"/>
    <n v="28.3"/>
    <n v="35"/>
    <n v="0.6"/>
    <n v="16.356999999999999"/>
    <x v="2"/>
  </r>
  <r>
    <n v="7.6833333333333114"/>
    <d v="2023-07-11T00:00:00"/>
    <d v="1899-12-30T17:44:21"/>
    <n v="4.4000000000000004"/>
    <n v="11.9"/>
    <n v="350.3"/>
    <n v="37.4"/>
    <n v="27.8"/>
    <n v="28.3"/>
    <n v="35"/>
    <n v="0.6"/>
    <n v="16.358000000000001"/>
    <x v="2"/>
  </r>
  <r>
    <n v="7.699999999999978"/>
    <d v="2023-07-11T00:00:00"/>
    <d v="1899-12-30T17:45:21"/>
    <n v="4.4000000000000004"/>
    <n v="11.9"/>
    <n v="350.3"/>
    <n v="37.5"/>
    <n v="27.8"/>
    <n v="28.3"/>
    <n v="35"/>
    <n v="0.6"/>
    <n v="16.359000000000002"/>
    <x v="2"/>
  </r>
  <r>
    <n v="7.7166666666666446"/>
    <d v="2023-07-11T00:00:00"/>
    <d v="1899-12-30T17:46:21"/>
    <n v="4.4000000000000004"/>
    <n v="11.9"/>
    <n v="349.7"/>
    <n v="37.5"/>
    <n v="27.8"/>
    <n v="28.2"/>
    <n v="35"/>
    <n v="0.6"/>
    <n v="16.36"/>
    <x v="2"/>
  </r>
  <r>
    <n v="7.7333333333333112"/>
    <d v="2023-07-11T00:00:00"/>
    <d v="1899-12-30T17:47:21"/>
    <n v="4.4000000000000004"/>
    <n v="11.9"/>
    <n v="349.7"/>
    <n v="37.799999999999997"/>
    <n v="27.7"/>
    <n v="28.2"/>
    <n v="35"/>
    <n v="0.6"/>
    <n v="16.361000000000001"/>
    <x v="2"/>
  </r>
  <r>
    <n v="7.7499999999999778"/>
    <d v="2023-07-11T00:00:00"/>
    <d v="1899-12-30T17:48:21"/>
    <n v="4.4000000000000004"/>
    <n v="11.9"/>
    <n v="349.7"/>
    <n v="37.9"/>
    <n v="27.7"/>
    <n v="28.3"/>
    <n v="35"/>
    <n v="0.5"/>
    <n v="16.361999999999998"/>
    <x v="1"/>
  </r>
  <r>
    <n v="7.7666666666666444"/>
    <d v="2023-07-11T00:00:00"/>
    <d v="1899-12-30T17:49:21"/>
    <n v="4.4000000000000004"/>
    <n v="11.4"/>
    <n v="349.7"/>
    <n v="38"/>
    <n v="27.7"/>
    <n v="28.2"/>
    <n v="35"/>
    <n v="0.6"/>
    <n v="16.363"/>
    <x v="2"/>
  </r>
  <r>
    <n v="7.783333333333311"/>
    <d v="2023-07-11T00:00:00"/>
    <d v="1899-12-30T17:50:21"/>
    <n v="4.4000000000000004"/>
    <n v="11.9"/>
    <n v="349.7"/>
    <n v="38.1"/>
    <n v="27.6"/>
    <n v="28.1"/>
    <n v="35"/>
    <n v="0.6"/>
    <n v="16.364000000000001"/>
    <x v="2"/>
  </r>
  <r>
    <n v="7.7999999999999776"/>
    <d v="2023-07-11T00:00:00"/>
    <d v="1899-12-30T17:51:21"/>
    <n v="4.4000000000000004"/>
    <n v="11.9"/>
    <n v="349.7"/>
    <n v="38.200000000000003"/>
    <n v="27.5"/>
    <n v="28.1"/>
    <n v="35"/>
    <n v="0.6"/>
    <n v="16.364999999999998"/>
    <x v="2"/>
  </r>
  <r>
    <n v="7.8166666666666442"/>
    <d v="2023-07-11T00:00:00"/>
    <d v="1899-12-30T17:52:21"/>
    <n v="4.4000000000000004"/>
    <n v="11.9"/>
    <n v="349.7"/>
    <n v="38.4"/>
    <n v="27.6"/>
    <n v="28"/>
    <n v="35"/>
    <n v="0.5"/>
    <n v="16.366"/>
    <x v="1"/>
  </r>
  <r>
    <n v="7.8333333333333108"/>
    <d v="2023-07-11T00:00:00"/>
    <d v="1899-12-30T17:53:21"/>
    <n v="4.4000000000000004"/>
    <n v="11.4"/>
    <n v="349.7"/>
    <n v="38.4"/>
    <n v="27.6"/>
    <n v="28"/>
    <n v="35"/>
    <n v="0.6"/>
    <n v="16.367000000000001"/>
    <x v="2"/>
  </r>
  <r>
    <n v="7.8499999999999774"/>
    <d v="2023-07-11T00:00:00"/>
    <d v="1899-12-30T17:54:21"/>
    <n v="4.4000000000000004"/>
    <n v="11.4"/>
    <n v="349.2"/>
    <n v="38.5"/>
    <n v="27.6"/>
    <n v="28"/>
    <n v="35"/>
    <n v="0.6"/>
    <n v="16.367999999999999"/>
    <x v="2"/>
  </r>
  <r>
    <n v="7.866666666666644"/>
    <d v="2023-07-11T00:00:00"/>
    <d v="1899-12-30T17:55:21"/>
    <n v="4.4000000000000004"/>
    <n v="11.4"/>
    <n v="349.2"/>
    <n v="38.700000000000003"/>
    <n v="27.5"/>
    <n v="28.1"/>
    <n v="35"/>
    <n v="0.6"/>
    <n v="16.367999999999999"/>
    <x v="2"/>
  </r>
  <r>
    <n v="7.8833333333333107"/>
    <d v="2023-07-11T00:00:00"/>
    <d v="1899-12-30T17:56:21"/>
    <n v="4.4000000000000004"/>
    <n v="11.9"/>
    <n v="349.2"/>
    <n v="38.799999999999997"/>
    <n v="27.5"/>
    <n v="28.1"/>
    <n v="35"/>
    <n v="0.5"/>
    <n v="16.369"/>
    <x v="1"/>
  </r>
  <r>
    <n v="7.8999999999999773"/>
    <d v="2023-07-11T00:00:00"/>
    <d v="1899-12-30T17:57:21"/>
    <n v="4.4000000000000004"/>
    <n v="11.9"/>
    <n v="348.6"/>
    <n v="38.799999999999997"/>
    <n v="27.5"/>
    <n v="28"/>
    <n v="35"/>
    <n v="0.5"/>
    <n v="16.37"/>
    <x v="1"/>
  </r>
  <r>
    <n v="7.9166666666666439"/>
    <d v="2023-07-11T00:00:00"/>
    <d v="1899-12-30T17:58:21"/>
    <n v="4.4000000000000004"/>
    <n v="11.4"/>
    <n v="348.6"/>
    <n v="38.9"/>
    <n v="27.4"/>
    <n v="28.1"/>
    <n v="35"/>
    <n v="0.6"/>
    <n v="16.370999999999999"/>
    <x v="2"/>
  </r>
  <r>
    <n v="7.9333333333333105"/>
    <d v="2023-07-11T00:00:00"/>
    <d v="1899-12-30T17:59:21"/>
    <n v="4.4000000000000004"/>
    <n v="11.4"/>
    <n v="348.1"/>
    <n v="39"/>
    <n v="27.4"/>
    <n v="28.1"/>
    <n v="35"/>
    <n v="0.6"/>
    <n v="16.372"/>
    <x v="2"/>
  </r>
  <r>
    <n v="7.9499999999999771"/>
    <d v="2023-07-11T00:00:00"/>
    <d v="1899-12-30T18:00:21"/>
    <n v="4.4000000000000004"/>
    <n v="11.9"/>
    <n v="348.6"/>
    <n v="39.1"/>
    <n v="27.4"/>
    <n v="28"/>
    <n v="35"/>
    <n v="0.5"/>
    <n v="16.373000000000001"/>
    <x v="1"/>
  </r>
  <r>
    <n v="7.9666666666666437"/>
    <d v="2023-07-11T00:00:00"/>
    <d v="1899-12-30T18:01:21"/>
    <n v="4.4000000000000004"/>
    <n v="11.4"/>
    <n v="348.6"/>
    <n v="39.200000000000003"/>
    <n v="27.2"/>
    <n v="27.9"/>
    <n v="35"/>
    <n v="0.5"/>
    <n v="16.373999999999999"/>
    <x v="1"/>
  </r>
  <r>
    <n v="7.9833333333333103"/>
    <d v="2023-07-11T00:00:00"/>
    <d v="1899-12-30T18:02:21"/>
    <n v="4.4000000000000004"/>
    <n v="11.4"/>
    <n v="348.1"/>
    <n v="39.299999999999997"/>
    <n v="27.3"/>
    <n v="27.8"/>
    <n v="35"/>
    <n v="0.5"/>
    <n v="16.375"/>
    <x v="1"/>
  </r>
  <r>
    <n v="7.9999999999999769"/>
    <d v="2023-07-11T00:00:00"/>
    <d v="1899-12-30T18:03:22"/>
    <n v="4.4000000000000004"/>
    <n v="11.9"/>
    <n v="348.6"/>
    <n v="39.299999999999997"/>
    <n v="27.3"/>
    <n v="27.8"/>
    <n v="35"/>
    <n v="0.5"/>
    <n v="16.376000000000001"/>
    <x v="1"/>
  </r>
  <r>
    <n v="8.0166666666666444"/>
    <d v="2023-07-11T00:00:00"/>
    <d v="1899-12-30T18:04:22"/>
    <n v="4.4000000000000004"/>
    <n v="11.4"/>
    <n v="348.6"/>
    <n v="39.299999999999997"/>
    <n v="27.4"/>
    <n v="27.8"/>
    <n v="35"/>
    <n v="0.5"/>
    <n v="16.376000000000001"/>
    <x v="1"/>
  </r>
  <r>
    <n v="8.0333333333333119"/>
    <d v="2023-07-11T00:00:00"/>
    <d v="1899-12-30T18:05:22"/>
    <n v="4.4000000000000004"/>
    <n v="11.4"/>
    <n v="348.1"/>
    <n v="39.4"/>
    <n v="27.3"/>
    <n v="27.9"/>
    <n v="35"/>
    <n v="0.5"/>
    <n v="16.376999999999999"/>
    <x v="1"/>
  </r>
  <r>
    <n v="8.0499999999999794"/>
    <d v="2023-07-11T00:00:00"/>
    <d v="1899-12-30T18:06:22"/>
    <n v="3.9"/>
    <n v="11.9"/>
    <n v="348.1"/>
    <n v="39.5"/>
    <n v="27.3"/>
    <n v="27.8"/>
    <n v="35"/>
    <n v="0.5"/>
    <n v="16.378"/>
    <x v="1"/>
  </r>
  <r>
    <n v="8.0666666666666469"/>
    <d v="2023-07-11T00:00:00"/>
    <d v="1899-12-30T18:07:22"/>
    <n v="4.4000000000000004"/>
    <n v="11.4"/>
    <n v="348.1"/>
    <n v="39.6"/>
    <n v="27.3"/>
    <n v="27.8"/>
    <n v="35"/>
    <n v="0.6"/>
    <n v="16.379000000000001"/>
    <x v="2"/>
  </r>
  <r>
    <n v="8.0833333333333144"/>
    <d v="2023-07-11T00:00:00"/>
    <d v="1899-12-30T18:08:22"/>
    <n v="4.4000000000000004"/>
    <n v="11.4"/>
    <n v="348.1"/>
    <n v="39.6"/>
    <n v="27.3"/>
    <n v="27.8"/>
    <n v="35"/>
    <n v="0.5"/>
    <n v="16.38"/>
    <x v="1"/>
  </r>
  <r>
    <n v="8.0999999999999819"/>
    <d v="2023-07-11T00:00:00"/>
    <d v="1899-12-30T18:09:22"/>
    <n v="3.9"/>
    <n v="11.9"/>
    <n v="347.6"/>
    <n v="39.6"/>
    <n v="27.3"/>
    <n v="27.8"/>
    <n v="35"/>
    <n v="0.5"/>
    <n v="16.381"/>
    <x v="1"/>
  </r>
  <r>
    <n v="8.1166666666666494"/>
    <d v="2023-07-11T00:00:00"/>
    <d v="1899-12-30T18:10:22"/>
    <n v="4.4000000000000004"/>
    <n v="11.4"/>
    <n v="347.6"/>
    <n v="39.700000000000003"/>
    <n v="27.2"/>
    <n v="27.8"/>
    <n v="35"/>
    <n v="0.5"/>
    <n v="16.381"/>
    <x v="1"/>
  </r>
  <r>
    <n v="8.1333333333333169"/>
    <d v="2023-07-11T00:00:00"/>
    <d v="1899-12-30T18:11:21"/>
    <n v="4.4000000000000004"/>
    <n v="11.9"/>
    <n v="347.6"/>
    <n v="39.799999999999997"/>
    <n v="27.3"/>
    <n v="27.8"/>
    <n v="35"/>
    <n v="0.5"/>
    <n v="16.382000000000001"/>
    <x v="1"/>
  </r>
  <r>
    <n v="8.1499999999999844"/>
    <d v="2023-07-11T00:00:00"/>
    <d v="1899-12-30T18:12:22"/>
    <n v="3.9"/>
    <n v="11.9"/>
    <n v="347.6"/>
    <n v="39.799999999999997"/>
    <n v="27.2"/>
    <n v="27.8"/>
    <n v="35"/>
    <n v="0.5"/>
    <n v="16.382999999999999"/>
    <x v="1"/>
  </r>
  <r>
    <n v="8.1666666666666519"/>
    <m/>
    <m/>
    <m/>
    <m/>
    <m/>
    <m/>
    <m/>
    <m/>
    <m/>
    <m/>
    <m/>
    <x v="38"/>
  </r>
  <r>
    <n v="8.1833333333333194"/>
    <m/>
    <m/>
    <m/>
    <m/>
    <m/>
    <m/>
    <m/>
    <m/>
    <m/>
    <m/>
    <m/>
    <x v="38"/>
  </r>
  <r>
    <n v="8.1999999999999869"/>
    <m/>
    <m/>
    <m/>
    <m/>
    <m/>
    <m/>
    <m/>
    <m/>
    <m/>
    <m/>
    <m/>
    <x v="38"/>
  </r>
  <r>
    <n v="8.2166666666666544"/>
    <m/>
    <m/>
    <m/>
    <m/>
    <m/>
    <m/>
    <m/>
    <m/>
    <m/>
    <m/>
    <m/>
    <x v="38"/>
  </r>
  <r>
    <n v="8.2333333333333218"/>
    <m/>
    <m/>
    <m/>
    <m/>
    <m/>
    <m/>
    <m/>
    <m/>
    <m/>
    <m/>
    <m/>
    <x v="38"/>
  </r>
  <r>
    <n v="8.2499999999999893"/>
    <m/>
    <m/>
    <m/>
    <m/>
    <m/>
    <m/>
    <m/>
    <m/>
    <m/>
    <m/>
    <m/>
    <x v="38"/>
  </r>
  <r>
    <n v="8.2666666666666568"/>
    <m/>
    <m/>
    <m/>
    <m/>
    <m/>
    <m/>
    <m/>
    <m/>
    <m/>
    <m/>
    <m/>
    <x v="38"/>
  </r>
  <r>
    <n v="8.2833333333333243"/>
    <m/>
    <m/>
    <m/>
    <m/>
    <m/>
    <m/>
    <m/>
    <m/>
    <m/>
    <m/>
    <m/>
    <x v="38"/>
  </r>
  <r>
    <n v="8.2999999999999918"/>
    <m/>
    <m/>
    <m/>
    <m/>
    <m/>
    <m/>
    <m/>
    <m/>
    <m/>
    <m/>
    <m/>
    <x v="38"/>
  </r>
  <r>
    <n v="8.3166666666666593"/>
    <m/>
    <m/>
    <m/>
    <m/>
    <m/>
    <m/>
    <m/>
    <m/>
    <m/>
    <m/>
    <m/>
    <x v="38"/>
  </r>
  <r>
    <n v="8.3333333333333268"/>
    <m/>
    <m/>
    <m/>
    <m/>
    <m/>
    <m/>
    <m/>
    <m/>
    <m/>
    <m/>
    <m/>
    <x v="38"/>
  </r>
  <r>
    <n v="8.3499999999999943"/>
    <m/>
    <m/>
    <m/>
    <m/>
    <m/>
    <m/>
    <m/>
    <m/>
    <m/>
    <m/>
    <m/>
    <x v="38"/>
  </r>
  <r>
    <n v="8.3666666666666618"/>
    <m/>
    <m/>
    <m/>
    <m/>
    <m/>
    <m/>
    <m/>
    <m/>
    <m/>
    <m/>
    <m/>
    <x v="38"/>
  </r>
  <r>
    <n v="8.3833333333333293"/>
    <m/>
    <m/>
    <m/>
    <m/>
    <m/>
    <m/>
    <m/>
    <m/>
    <m/>
    <m/>
    <m/>
    <x v="38"/>
  </r>
  <r>
    <n v="8.3999999999999968"/>
    <m/>
    <m/>
    <m/>
    <m/>
    <m/>
    <m/>
    <m/>
    <m/>
    <m/>
    <m/>
    <m/>
    <x v="38"/>
  </r>
  <r>
    <n v="8.4166666666666643"/>
    <m/>
    <m/>
    <m/>
    <m/>
    <m/>
    <m/>
    <m/>
    <m/>
    <m/>
    <m/>
    <m/>
    <x v="38"/>
  </r>
  <r>
    <n v="8.4333333333333318"/>
    <m/>
    <m/>
    <m/>
    <m/>
    <m/>
    <m/>
    <m/>
    <m/>
    <m/>
    <m/>
    <m/>
    <x v="38"/>
  </r>
  <r>
    <n v="8.4499999999999993"/>
    <m/>
    <m/>
    <m/>
    <m/>
    <m/>
    <m/>
    <m/>
    <m/>
    <m/>
    <m/>
    <m/>
    <x v="38"/>
  </r>
  <r>
    <n v="8.4666666666666668"/>
    <m/>
    <m/>
    <m/>
    <m/>
    <m/>
    <m/>
    <m/>
    <m/>
    <m/>
    <m/>
    <m/>
    <x v="38"/>
  </r>
  <r>
    <n v="8.4833333333333343"/>
    <m/>
    <m/>
    <m/>
    <m/>
    <m/>
    <m/>
    <m/>
    <m/>
    <m/>
    <m/>
    <m/>
    <x v="38"/>
  </r>
  <r>
    <n v="8.5000000000000018"/>
    <m/>
    <m/>
    <m/>
    <m/>
    <m/>
    <m/>
    <m/>
    <m/>
    <m/>
    <m/>
    <m/>
    <x v="38"/>
  </r>
  <r>
    <n v="8.5166666666666693"/>
    <m/>
    <m/>
    <m/>
    <m/>
    <m/>
    <m/>
    <m/>
    <m/>
    <m/>
    <m/>
    <m/>
    <x v="38"/>
  </r>
  <r>
    <n v="8.5333333333333368"/>
    <m/>
    <m/>
    <m/>
    <m/>
    <m/>
    <m/>
    <m/>
    <m/>
    <m/>
    <m/>
    <m/>
    <x v="38"/>
  </r>
  <r>
    <n v="8.5500000000000043"/>
    <m/>
    <m/>
    <m/>
    <m/>
    <m/>
    <m/>
    <m/>
    <m/>
    <m/>
    <m/>
    <m/>
    <x v="38"/>
  </r>
  <r>
    <n v="8.5666666666666718"/>
    <m/>
    <m/>
    <m/>
    <m/>
    <m/>
    <m/>
    <m/>
    <m/>
    <m/>
    <m/>
    <m/>
    <x v="38"/>
  </r>
  <r>
    <n v="8.5833333333333393"/>
    <m/>
    <m/>
    <m/>
    <m/>
    <m/>
    <m/>
    <m/>
    <m/>
    <m/>
    <m/>
    <m/>
    <x v="38"/>
  </r>
  <r>
    <n v="8.6000000000000068"/>
    <m/>
    <m/>
    <m/>
    <m/>
    <m/>
    <m/>
    <m/>
    <m/>
    <m/>
    <m/>
    <m/>
    <x v="38"/>
  </r>
  <r>
    <n v="8.6166666666666742"/>
    <m/>
    <m/>
    <m/>
    <m/>
    <m/>
    <m/>
    <m/>
    <m/>
    <m/>
    <m/>
    <m/>
    <x v="38"/>
  </r>
  <r>
    <n v="8.6333333333333417"/>
    <m/>
    <m/>
    <m/>
    <m/>
    <m/>
    <m/>
    <m/>
    <m/>
    <m/>
    <m/>
    <m/>
    <x v="38"/>
  </r>
  <r>
    <n v="8.6500000000000092"/>
    <m/>
    <m/>
    <m/>
    <m/>
    <m/>
    <m/>
    <m/>
    <m/>
    <m/>
    <m/>
    <m/>
    <x v="38"/>
  </r>
  <r>
    <n v="8.6666666666666767"/>
    <m/>
    <m/>
    <m/>
    <m/>
    <m/>
    <m/>
    <m/>
    <m/>
    <m/>
    <m/>
    <m/>
    <x v="38"/>
  </r>
  <r>
    <n v="8.6833333333333442"/>
    <m/>
    <m/>
    <m/>
    <m/>
    <m/>
    <m/>
    <m/>
    <m/>
    <m/>
    <m/>
    <m/>
    <x v="38"/>
  </r>
  <r>
    <n v="8.7000000000000117"/>
    <m/>
    <m/>
    <m/>
    <m/>
    <m/>
    <m/>
    <m/>
    <m/>
    <m/>
    <m/>
    <m/>
    <x v="38"/>
  </r>
  <r>
    <n v="8.7166666666666792"/>
    <m/>
    <m/>
    <m/>
    <m/>
    <m/>
    <m/>
    <m/>
    <m/>
    <m/>
    <m/>
    <m/>
    <x v="38"/>
  </r>
  <r>
    <n v="8.7333333333333467"/>
    <m/>
    <m/>
    <m/>
    <m/>
    <m/>
    <m/>
    <m/>
    <m/>
    <m/>
    <m/>
    <m/>
    <x v="38"/>
  </r>
  <r>
    <n v="8.7500000000000142"/>
    <m/>
    <m/>
    <m/>
    <m/>
    <m/>
    <m/>
    <m/>
    <m/>
    <m/>
    <m/>
    <m/>
    <x v="38"/>
  </r>
  <r>
    <n v="8.7666666666666817"/>
    <m/>
    <m/>
    <m/>
    <m/>
    <m/>
    <m/>
    <m/>
    <m/>
    <m/>
    <m/>
    <m/>
    <x v="38"/>
  </r>
  <r>
    <n v="8.7833333333333492"/>
    <m/>
    <m/>
    <m/>
    <m/>
    <m/>
    <m/>
    <m/>
    <m/>
    <m/>
    <m/>
    <m/>
    <x v="38"/>
  </r>
  <r>
    <n v="8.8000000000000167"/>
    <m/>
    <m/>
    <m/>
    <m/>
    <m/>
    <m/>
    <m/>
    <m/>
    <m/>
    <m/>
    <m/>
    <x v="38"/>
  </r>
  <r>
    <n v="8.8166666666666842"/>
    <m/>
    <m/>
    <m/>
    <m/>
    <m/>
    <m/>
    <m/>
    <m/>
    <m/>
    <m/>
    <m/>
    <x v="38"/>
  </r>
  <r>
    <n v="8.8333333333333517"/>
    <m/>
    <m/>
    <m/>
    <m/>
    <m/>
    <m/>
    <m/>
    <m/>
    <m/>
    <m/>
    <m/>
    <x v="38"/>
  </r>
  <r>
    <n v="8.8500000000000192"/>
    <m/>
    <m/>
    <m/>
    <m/>
    <m/>
    <m/>
    <m/>
    <m/>
    <m/>
    <m/>
    <m/>
    <x v="38"/>
  </r>
  <r>
    <n v="8.8666666666666867"/>
    <m/>
    <m/>
    <m/>
    <m/>
    <m/>
    <m/>
    <m/>
    <m/>
    <m/>
    <m/>
    <m/>
    <x v="38"/>
  </r>
  <r>
    <n v="8.8833333333333542"/>
    <m/>
    <m/>
    <m/>
    <m/>
    <m/>
    <m/>
    <m/>
    <m/>
    <m/>
    <m/>
    <m/>
    <x v="38"/>
  </r>
  <r>
    <n v="8.9000000000000217"/>
    <m/>
    <m/>
    <m/>
    <m/>
    <m/>
    <m/>
    <m/>
    <m/>
    <m/>
    <m/>
    <m/>
    <x v="38"/>
  </r>
  <r>
    <n v="8.9166666666666892"/>
    <m/>
    <m/>
    <m/>
    <m/>
    <m/>
    <m/>
    <m/>
    <m/>
    <m/>
    <m/>
    <m/>
    <x v="38"/>
  </r>
  <r>
    <n v="8.9333333333333567"/>
    <m/>
    <m/>
    <m/>
    <m/>
    <m/>
    <m/>
    <m/>
    <m/>
    <m/>
    <m/>
    <m/>
    <x v="38"/>
  </r>
  <r>
    <n v="8.9500000000000242"/>
    <m/>
    <m/>
    <m/>
    <m/>
    <m/>
    <m/>
    <m/>
    <m/>
    <m/>
    <m/>
    <m/>
    <x v="38"/>
  </r>
  <r>
    <n v="8.9666666666666917"/>
    <m/>
    <m/>
    <m/>
    <m/>
    <m/>
    <m/>
    <m/>
    <m/>
    <m/>
    <m/>
    <m/>
    <x v="38"/>
  </r>
  <r>
    <n v="8.9833333333333591"/>
    <m/>
    <m/>
    <m/>
    <m/>
    <m/>
    <m/>
    <m/>
    <m/>
    <m/>
    <m/>
    <m/>
    <x v="38"/>
  </r>
  <r>
    <n v="9.0000000000000266"/>
    <m/>
    <m/>
    <m/>
    <m/>
    <m/>
    <m/>
    <m/>
    <m/>
    <m/>
    <m/>
    <m/>
    <x v="38"/>
  </r>
  <r>
    <n v="9.0166666666666941"/>
    <m/>
    <m/>
    <m/>
    <m/>
    <m/>
    <m/>
    <m/>
    <m/>
    <m/>
    <m/>
    <m/>
    <x v="38"/>
  </r>
  <r>
    <n v="9.0333333333333616"/>
    <m/>
    <m/>
    <m/>
    <m/>
    <m/>
    <m/>
    <m/>
    <m/>
    <m/>
    <m/>
    <m/>
    <x v="38"/>
  </r>
  <r>
    <n v="9.0500000000000291"/>
    <m/>
    <m/>
    <m/>
    <m/>
    <m/>
    <m/>
    <m/>
    <m/>
    <m/>
    <m/>
    <m/>
    <x v="38"/>
  </r>
  <r>
    <n v="9.0666666666666966"/>
    <m/>
    <m/>
    <m/>
    <m/>
    <m/>
    <m/>
    <m/>
    <m/>
    <m/>
    <m/>
    <m/>
    <x v="38"/>
  </r>
  <r>
    <n v="9.0833333333333641"/>
    <m/>
    <m/>
    <m/>
    <m/>
    <m/>
    <m/>
    <m/>
    <m/>
    <m/>
    <m/>
    <m/>
    <x v="38"/>
  </r>
  <r>
    <n v="9.1000000000000316"/>
    <m/>
    <m/>
    <m/>
    <m/>
    <m/>
    <m/>
    <m/>
    <m/>
    <m/>
    <m/>
    <m/>
    <x v="38"/>
  </r>
  <r>
    <n v="9.1166666666666991"/>
    <m/>
    <m/>
    <m/>
    <m/>
    <m/>
    <m/>
    <m/>
    <m/>
    <m/>
    <m/>
    <m/>
    <x v="38"/>
  </r>
  <r>
    <n v="9.1333333333333666"/>
    <m/>
    <m/>
    <m/>
    <m/>
    <m/>
    <m/>
    <m/>
    <m/>
    <m/>
    <m/>
    <m/>
    <x v="38"/>
  </r>
  <r>
    <n v="9.1500000000000341"/>
    <m/>
    <m/>
    <m/>
    <m/>
    <m/>
    <m/>
    <m/>
    <m/>
    <m/>
    <m/>
    <m/>
    <x v="38"/>
  </r>
  <r>
    <n v="9.1666666666667016"/>
    <m/>
    <m/>
    <m/>
    <m/>
    <m/>
    <m/>
    <m/>
    <m/>
    <m/>
    <m/>
    <m/>
    <x v="38"/>
  </r>
  <r>
    <n v="9.1833333333333691"/>
    <m/>
    <m/>
    <m/>
    <m/>
    <m/>
    <m/>
    <m/>
    <m/>
    <m/>
    <m/>
    <m/>
    <x v="38"/>
  </r>
  <r>
    <n v="9.2000000000000366"/>
    <m/>
    <m/>
    <m/>
    <m/>
    <m/>
    <m/>
    <m/>
    <m/>
    <m/>
    <m/>
    <m/>
    <x v="38"/>
  </r>
  <r>
    <n v="9.2166666666667041"/>
    <m/>
    <m/>
    <m/>
    <m/>
    <m/>
    <m/>
    <m/>
    <m/>
    <m/>
    <m/>
    <m/>
    <x v="38"/>
  </r>
  <r>
    <n v="9.2333333333333716"/>
    <m/>
    <m/>
    <m/>
    <m/>
    <m/>
    <m/>
    <m/>
    <m/>
    <m/>
    <m/>
    <m/>
    <x v="38"/>
  </r>
  <r>
    <n v="9.2500000000000391"/>
    <m/>
    <m/>
    <m/>
    <m/>
    <m/>
    <m/>
    <m/>
    <m/>
    <m/>
    <m/>
    <m/>
    <x v="38"/>
  </r>
  <r>
    <n v="9.2666666666667066"/>
    <m/>
    <m/>
    <m/>
    <m/>
    <m/>
    <m/>
    <m/>
    <m/>
    <m/>
    <m/>
    <m/>
    <x v="38"/>
  </r>
  <r>
    <n v="9.2833333333333741"/>
    <m/>
    <m/>
    <m/>
    <m/>
    <m/>
    <m/>
    <m/>
    <m/>
    <m/>
    <m/>
    <m/>
    <x v="38"/>
  </r>
  <r>
    <n v="9.3000000000000416"/>
    <m/>
    <m/>
    <m/>
    <m/>
    <m/>
    <m/>
    <m/>
    <m/>
    <m/>
    <m/>
    <m/>
    <x v="38"/>
  </r>
  <r>
    <n v="9.3166666666667091"/>
    <m/>
    <m/>
    <m/>
    <m/>
    <m/>
    <m/>
    <m/>
    <m/>
    <m/>
    <m/>
    <m/>
    <x v="38"/>
  </r>
  <r>
    <n v="9.3333333333333766"/>
    <m/>
    <m/>
    <m/>
    <m/>
    <m/>
    <m/>
    <m/>
    <m/>
    <m/>
    <m/>
    <m/>
    <x v="38"/>
  </r>
  <r>
    <n v="9.3500000000000441"/>
    <m/>
    <m/>
    <m/>
    <m/>
    <m/>
    <m/>
    <m/>
    <m/>
    <m/>
    <m/>
    <m/>
    <x v="38"/>
  </r>
  <r>
    <n v="9.3666666666667115"/>
    <m/>
    <m/>
    <m/>
    <m/>
    <m/>
    <m/>
    <m/>
    <m/>
    <m/>
    <m/>
    <m/>
    <x v="38"/>
  </r>
  <r>
    <n v="9.383333333333379"/>
    <m/>
    <m/>
    <m/>
    <m/>
    <m/>
    <m/>
    <m/>
    <m/>
    <m/>
    <m/>
    <m/>
    <x v="38"/>
  </r>
  <r>
    <n v="9.4000000000000465"/>
    <m/>
    <m/>
    <m/>
    <m/>
    <m/>
    <m/>
    <m/>
    <m/>
    <m/>
    <m/>
    <m/>
    <x v="38"/>
  </r>
  <r>
    <n v="9.416666666666714"/>
    <m/>
    <m/>
    <m/>
    <m/>
    <m/>
    <m/>
    <m/>
    <m/>
    <m/>
    <m/>
    <m/>
    <x v="38"/>
  </r>
  <r>
    <n v="9.4333333333333815"/>
    <m/>
    <m/>
    <m/>
    <m/>
    <m/>
    <m/>
    <m/>
    <m/>
    <m/>
    <m/>
    <m/>
    <x v="38"/>
  </r>
  <r>
    <n v="9.450000000000049"/>
    <m/>
    <m/>
    <m/>
    <m/>
    <m/>
    <m/>
    <m/>
    <m/>
    <m/>
    <m/>
    <m/>
    <x v="38"/>
  </r>
  <r>
    <n v="9.4666666666667165"/>
    <m/>
    <m/>
    <m/>
    <m/>
    <m/>
    <m/>
    <m/>
    <m/>
    <m/>
    <m/>
    <m/>
    <x v="38"/>
  </r>
  <r>
    <n v="9.483333333333384"/>
    <m/>
    <m/>
    <m/>
    <m/>
    <m/>
    <m/>
    <m/>
    <m/>
    <m/>
    <m/>
    <m/>
    <x v="38"/>
  </r>
  <r>
    <n v="9.5000000000000515"/>
    <m/>
    <m/>
    <m/>
    <m/>
    <m/>
    <m/>
    <m/>
    <m/>
    <m/>
    <m/>
    <m/>
    <x v="38"/>
  </r>
  <r>
    <n v="9.516666666666719"/>
    <m/>
    <m/>
    <m/>
    <m/>
    <m/>
    <m/>
    <m/>
    <m/>
    <m/>
    <m/>
    <m/>
    <x v="38"/>
  </r>
  <r>
    <n v="9.5333333333333865"/>
    <m/>
    <m/>
    <m/>
    <m/>
    <m/>
    <m/>
    <m/>
    <m/>
    <m/>
    <m/>
    <m/>
    <x v="38"/>
  </r>
  <r>
    <n v="9.550000000000054"/>
    <m/>
    <m/>
    <m/>
    <m/>
    <m/>
    <m/>
    <m/>
    <m/>
    <m/>
    <m/>
    <m/>
    <x v="38"/>
  </r>
  <r>
    <n v="9.5666666666667215"/>
    <m/>
    <m/>
    <m/>
    <m/>
    <m/>
    <m/>
    <m/>
    <m/>
    <m/>
    <m/>
    <m/>
    <x v="38"/>
  </r>
  <r>
    <n v="9.583333333333389"/>
    <m/>
    <m/>
    <m/>
    <m/>
    <m/>
    <m/>
    <m/>
    <m/>
    <m/>
    <m/>
    <m/>
    <x v="38"/>
  </r>
  <r>
    <n v="9.6000000000000565"/>
    <m/>
    <m/>
    <m/>
    <m/>
    <m/>
    <m/>
    <m/>
    <m/>
    <m/>
    <m/>
    <m/>
    <x v="38"/>
  </r>
  <r>
    <n v="9.616666666666724"/>
    <m/>
    <m/>
    <m/>
    <m/>
    <m/>
    <m/>
    <m/>
    <m/>
    <m/>
    <m/>
    <m/>
    <x v="38"/>
  </r>
  <r>
    <n v="9.6333333333333915"/>
    <m/>
    <m/>
    <m/>
    <m/>
    <m/>
    <m/>
    <m/>
    <m/>
    <m/>
    <m/>
    <m/>
    <x v="38"/>
  </r>
  <r>
    <n v="9.650000000000059"/>
    <m/>
    <m/>
    <m/>
    <m/>
    <m/>
    <m/>
    <m/>
    <m/>
    <m/>
    <m/>
    <m/>
    <x v="38"/>
  </r>
  <r>
    <n v="9.6666666666667265"/>
    <m/>
    <m/>
    <m/>
    <m/>
    <m/>
    <m/>
    <m/>
    <m/>
    <m/>
    <m/>
    <m/>
    <x v="38"/>
  </r>
  <r>
    <n v="9.683333333333394"/>
    <m/>
    <m/>
    <m/>
    <m/>
    <m/>
    <m/>
    <m/>
    <m/>
    <m/>
    <m/>
    <m/>
    <x v="38"/>
  </r>
  <r>
    <n v="9.7000000000000615"/>
    <m/>
    <m/>
    <m/>
    <m/>
    <m/>
    <m/>
    <m/>
    <m/>
    <m/>
    <m/>
    <m/>
    <x v="38"/>
  </r>
  <r>
    <n v="9.716666666666729"/>
    <m/>
    <m/>
    <m/>
    <m/>
    <m/>
    <m/>
    <m/>
    <m/>
    <m/>
    <m/>
    <m/>
    <x v="38"/>
  </r>
  <r>
    <n v="9.7333333333333965"/>
    <m/>
    <m/>
    <m/>
    <m/>
    <m/>
    <m/>
    <m/>
    <m/>
    <m/>
    <m/>
    <m/>
    <x v="38"/>
  </r>
  <r>
    <n v="9.7500000000000639"/>
    <m/>
    <m/>
    <m/>
    <m/>
    <m/>
    <m/>
    <m/>
    <m/>
    <m/>
    <m/>
    <m/>
    <x v="38"/>
  </r>
  <r>
    <n v="9.7666666666667314"/>
    <m/>
    <m/>
    <m/>
    <m/>
    <m/>
    <m/>
    <m/>
    <m/>
    <m/>
    <m/>
    <m/>
    <x v="38"/>
  </r>
  <r>
    <n v="9.7833333333333989"/>
    <m/>
    <m/>
    <m/>
    <m/>
    <m/>
    <m/>
    <m/>
    <m/>
    <m/>
    <m/>
    <m/>
    <x v="38"/>
  </r>
  <r>
    <n v="9.8000000000000664"/>
    <m/>
    <m/>
    <m/>
    <m/>
    <m/>
    <m/>
    <m/>
    <m/>
    <m/>
    <m/>
    <m/>
    <x v="38"/>
  </r>
  <r>
    <n v="9.8166666666667339"/>
    <m/>
    <m/>
    <m/>
    <m/>
    <m/>
    <m/>
    <m/>
    <m/>
    <m/>
    <m/>
    <m/>
    <x v="38"/>
  </r>
  <r>
    <n v="9.8333333333334014"/>
    <m/>
    <m/>
    <m/>
    <m/>
    <m/>
    <m/>
    <m/>
    <m/>
    <m/>
    <m/>
    <m/>
    <x v="38"/>
  </r>
  <r>
    <n v="9.8500000000000689"/>
    <m/>
    <m/>
    <m/>
    <m/>
    <m/>
    <m/>
    <m/>
    <m/>
    <m/>
    <m/>
    <m/>
    <x v="38"/>
  </r>
  <r>
    <n v="9.8666666666667364"/>
    <m/>
    <m/>
    <m/>
    <m/>
    <m/>
    <m/>
    <m/>
    <m/>
    <m/>
    <m/>
    <m/>
    <x v="38"/>
  </r>
  <r>
    <n v="9.8833333333334039"/>
    <m/>
    <m/>
    <m/>
    <m/>
    <m/>
    <m/>
    <m/>
    <m/>
    <m/>
    <m/>
    <m/>
    <x v="38"/>
  </r>
  <r>
    <n v="9.9000000000000714"/>
    <m/>
    <m/>
    <m/>
    <m/>
    <m/>
    <m/>
    <m/>
    <m/>
    <m/>
    <m/>
    <m/>
    <x v="38"/>
  </r>
  <r>
    <n v="9.9166666666667389"/>
    <m/>
    <m/>
    <m/>
    <m/>
    <m/>
    <m/>
    <m/>
    <m/>
    <m/>
    <m/>
    <m/>
    <x v="38"/>
  </r>
  <r>
    <n v="9.9333333333334064"/>
    <m/>
    <m/>
    <m/>
    <m/>
    <m/>
    <m/>
    <m/>
    <m/>
    <m/>
    <m/>
    <m/>
    <x v="38"/>
  </r>
  <r>
    <n v="9.9500000000000739"/>
    <m/>
    <m/>
    <m/>
    <m/>
    <m/>
    <m/>
    <m/>
    <m/>
    <m/>
    <m/>
    <m/>
    <x v="38"/>
  </r>
  <r>
    <n v="9.9666666666667414"/>
    <m/>
    <m/>
    <m/>
    <m/>
    <m/>
    <m/>
    <m/>
    <m/>
    <m/>
    <m/>
    <m/>
    <x v="38"/>
  </r>
  <r>
    <n v="9.9833333333334089"/>
    <m/>
    <m/>
    <m/>
    <m/>
    <m/>
    <m/>
    <m/>
    <m/>
    <m/>
    <m/>
    <m/>
    <x v="38"/>
  </r>
  <r>
    <n v="10.000000000000076"/>
    <m/>
    <m/>
    <m/>
    <m/>
    <m/>
    <m/>
    <m/>
    <m/>
    <m/>
    <m/>
    <m/>
    <x v="38"/>
  </r>
  <r>
    <n v="10.016666666666744"/>
    <m/>
    <m/>
    <m/>
    <m/>
    <m/>
    <m/>
    <m/>
    <m/>
    <m/>
    <m/>
    <m/>
    <x v="38"/>
  </r>
  <r>
    <n v="10.033333333333411"/>
    <m/>
    <m/>
    <m/>
    <m/>
    <m/>
    <m/>
    <m/>
    <m/>
    <m/>
    <m/>
    <m/>
    <x v="38"/>
  </r>
  <r>
    <n v="10.050000000000079"/>
    <m/>
    <m/>
    <m/>
    <m/>
    <m/>
    <m/>
    <m/>
    <m/>
    <m/>
    <m/>
    <m/>
    <x v="38"/>
  </r>
  <r>
    <n v="10.066666666666746"/>
    <m/>
    <m/>
    <m/>
    <m/>
    <m/>
    <m/>
    <m/>
    <m/>
    <m/>
    <m/>
    <m/>
    <x v="38"/>
  </r>
  <r>
    <n v="10.083333333333414"/>
    <m/>
    <m/>
    <m/>
    <m/>
    <m/>
    <m/>
    <m/>
    <m/>
    <m/>
    <m/>
    <m/>
    <x v="38"/>
  </r>
  <r>
    <n v="10.100000000000081"/>
    <m/>
    <m/>
    <m/>
    <m/>
    <m/>
    <m/>
    <m/>
    <m/>
    <m/>
    <m/>
    <m/>
    <x v="38"/>
  </r>
  <r>
    <n v="10.116666666666749"/>
    <m/>
    <m/>
    <m/>
    <m/>
    <m/>
    <m/>
    <m/>
    <m/>
    <m/>
    <m/>
    <m/>
    <x v="38"/>
  </r>
  <r>
    <n v="10.133333333333416"/>
    <m/>
    <m/>
    <m/>
    <m/>
    <m/>
    <m/>
    <m/>
    <m/>
    <m/>
    <m/>
    <m/>
    <x v="38"/>
  </r>
  <r>
    <n v="10.150000000000084"/>
    <m/>
    <m/>
    <m/>
    <m/>
    <m/>
    <m/>
    <m/>
    <m/>
    <m/>
    <m/>
    <m/>
    <x v="38"/>
  </r>
  <r>
    <n v="10.166666666666751"/>
    <m/>
    <m/>
    <m/>
    <m/>
    <m/>
    <m/>
    <m/>
    <m/>
    <m/>
    <m/>
    <m/>
    <x v="38"/>
  </r>
  <r>
    <n v="10.183333333333419"/>
    <m/>
    <m/>
    <m/>
    <m/>
    <m/>
    <m/>
    <m/>
    <m/>
    <m/>
    <m/>
    <m/>
    <x v="38"/>
  </r>
  <r>
    <n v="10.200000000000086"/>
    <m/>
    <m/>
    <m/>
    <m/>
    <m/>
    <m/>
    <m/>
    <m/>
    <m/>
    <m/>
    <m/>
    <x v="38"/>
  </r>
  <r>
    <n v="10.216666666666754"/>
    <m/>
    <m/>
    <m/>
    <m/>
    <m/>
    <m/>
    <m/>
    <m/>
    <m/>
    <m/>
    <m/>
    <x v="38"/>
  </r>
  <r>
    <n v="10.233333333333421"/>
    <m/>
    <m/>
    <m/>
    <m/>
    <m/>
    <m/>
    <m/>
    <m/>
    <m/>
    <m/>
    <m/>
    <x v="38"/>
  </r>
  <r>
    <n v="10.250000000000089"/>
    <m/>
    <m/>
    <m/>
    <m/>
    <m/>
    <m/>
    <m/>
    <m/>
    <m/>
    <m/>
    <m/>
    <x v="38"/>
  </r>
  <r>
    <n v="10.266666666666756"/>
    <m/>
    <m/>
    <m/>
    <m/>
    <m/>
    <m/>
    <m/>
    <m/>
    <m/>
    <m/>
    <m/>
    <x v="38"/>
  </r>
  <r>
    <n v="10.283333333333424"/>
    <m/>
    <m/>
    <m/>
    <m/>
    <m/>
    <m/>
    <m/>
    <m/>
    <m/>
    <m/>
    <m/>
    <x v="38"/>
  </r>
  <r>
    <n v="10.300000000000091"/>
    <m/>
    <m/>
    <m/>
    <m/>
    <m/>
    <m/>
    <m/>
    <m/>
    <m/>
    <m/>
    <m/>
    <x v="38"/>
  </r>
  <r>
    <n v="10.316666666666759"/>
    <m/>
    <m/>
    <m/>
    <m/>
    <m/>
    <m/>
    <m/>
    <m/>
    <m/>
    <m/>
    <m/>
    <x v="38"/>
  </r>
  <r>
    <n v="10.333333333333426"/>
    <m/>
    <m/>
    <m/>
    <m/>
    <m/>
    <m/>
    <m/>
    <m/>
    <m/>
    <m/>
    <m/>
    <x v="38"/>
  </r>
  <r>
    <n v="10.350000000000094"/>
    <m/>
    <m/>
    <m/>
    <m/>
    <m/>
    <m/>
    <m/>
    <m/>
    <m/>
    <m/>
    <m/>
    <x v="38"/>
  </r>
  <r>
    <n v="10.366666666666761"/>
    <m/>
    <m/>
    <m/>
    <m/>
    <m/>
    <m/>
    <m/>
    <m/>
    <m/>
    <m/>
    <m/>
    <x v="38"/>
  </r>
  <r>
    <n v="10.383333333333429"/>
    <m/>
    <m/>
    <m/>
    <m/>
    <m/>
    <m/>
    <m/>
    <m/>
    <m/>
    <m/>
    <m/>
    <x v="38"/>
  </r>
  <r>
    <n v="10.400000000000096"/>
    <m/>
    <m/>
    <m/>
    <m/>
    <m/>
    <m/>
    <m/>
    <m/>
    <m/>
    <m/>
    <m/>
    <x v="38"/>
  </r>
  <r>
    <n v="10.416666666666764"/>
    <m/>
    <m/>
    <m/>
    <m/>
    <m/>
    <m/>
    <m/>
    <m/>
    <m/>
    <m/>
    <m/>
    <x v="38"/>
  </r>
  <r>
    <n v="10.433333333333431"/>
    <m/>
    <m/>
    <m/>
    <m/>
    <m/>
    <m/>
    <m/>
    <m/>
    <m/>
    <m/>
    <m/>
    <x v="38"/>
  </r>
  <r>
    <n v="10.450000000000099"/>
    <m/>
    <m/>
    <m/>
    <m/>
    <m/>
    <m/>
    <m/>
    <m/>
    <m/>
    <m/>
    <m/>
    <x v="38"/>
  </r>
  <r>
    <n v="10.466666666666766"/>
    <m/>
    <m/>
    <m/>
    <m/>
    <m/>
    <m/>
    <m/>
    <m/>
    <m/>
    <m/>
    <m/>
    <x v="38"/>
  </r>
  <r>
    <n v="10.483333333333434"/>
    <m/>
    <m/>
    <m/>
    <m/>
    <m/>
    <m/>
    <m/>
    <m/>
    <m/>
    <m/>
    <m/>
    <x v="38"/>
  </r>
  <r>
    <n v="10.500000000000101"/>
    <m/>
    <m/>
    <m/>
    <m/>
    <m/>
    <m/>
    <m/>
    <m/>
    <m/>
    <m/>
    <m/>
    <x v="38"/>
  </r>
  <r>
    <n v="10.516666666666769"/>
    <m/>
    <m/>
    <m/>
    <m/>
    <m/>
    <m/>
    <m/>
    <m/>
    <m/>
    <m/>
    <m/>
    <x v="38"/>
  </r>
  <r>
    <n v="10.533333333333436"/>
    <m/>
    <m/>
    <m/>
    <m/>
    <m/>
    <m/>
    <m/>
    <m/>
    <m/>
    <m/>
    <m/>
    <x v="38"/>
  </r>
  <r>
    <n v="10.550000000000104"/>
    <m/>
    <m/>
    <m/>
    <m/>
    <m/>
    <m/>
    <m/>
    <m/>
    <m/>
    <m/>
    <m/>
    <x v="38"/>
  </r>
  <r>
    <n v="10.566666666666771"/>
    <m/>
    <m/>
    <m/>
    <m/>
    <m/>
    <m/>
    <m/>
    <m/>
    <m/>
    <m/>
    <m/>
    <x v="38"/>
  </r>
  <r>
    <n v="10.583333333333439"/>
    <m/>
    <m/>
    <m/>
    <m/>
    <m/>
    <m/>
    <m/>
    <m/>
    <m/>
    <m/>
    <m/>
    <x v="38"/>
  </r>
  <r>
    <n v="10.600000000000106"/>
    <m/>
    <m/>
    <m/>
    <m/>
    <m/>
    <m/>
    <m/>
    <m/>
    <m/>
    <m/>
    <m/>
    <x v="38"/>
  </r>
  <r>
    <n v="10.616666666666774"/>
    <m/>
    <m/>
    <m/>
    <m/>
    <m/>
    <m/>
    <m/>
    <m/>
    <m/>
    <m/>
    <m/>
    <x v="38"/>
  </r>
  <r>
    <n v="10.633333333333441"/>
    <m/>
    <m/>
    <m/>
    <m/>
    <m/>
    <m/>
    <m/>
    <m/>
    <m/>
    <m/>
    <m/>
    <x v="38"/>
  </r>
  <r>
    <n v="10.650000000000109"/>
    <m/>
    <m/>
    <m/>
    <m/>
    <m/>
    <m/>
    <m/>
    <m/>
    <m/>
    <m/>
    <m/>
    <x v="38"/>
  </r>
  <r>
    <n v="10.666666666666776"/>
    <m/>
    <m/>
    <m/>
    <m/>
    <m/>
    <m/>
    <m/>
    <m/>
    <m/>
    <m/>
    <m/>
    <x v="38"/>
  </r>
  <r>
    <n v="10.683333333333444"/>
    <m/>
    <m/>
    <m/>
    <m/>
    <m/>
    <m/>
    <m/>
    <m/>
    <m/>
    <m/>
    <m/>
    <x v="38"/>
  </r>
  <r>
    <n v="10.700000000000111"/>
    <m/>
    <m/>
    <m/>
    <m/>
    <m/>
    <m/>
    <m/>
    <m/>
    <m/>
    <m/>
    <m/>
    <x v="38"/>
  </r>
  <r>
    <n v="10.716666666666779"/>
    <m/>
    <m/>
    <m/>
    <m/>
    <m/>
    <m/>
    <m/>
    <m/>
    <m/>
    <m/>
    <m/>
    <x v="38"/>
  </r>
  <r>
    <n v="10.733333333333446"/>
    <m/>
    <m/>
    <m/>
    <m/>
    <m/>
    <m/>
    <m/>
    <m/>
    <m/>
    <m/>
    <m/>
    <x v="38"/>
  </r>
  <r>
    <n v="10.750000000000114"/>
    <m/>
    <m/>
    <m/>
    <m/>
    <m/>
    <m/>
    <m/>
    <m/>
    <m/>
    <m/>
    <m/>
    <x v="38"/>
  </r>
  <r>
    <n v="10.766666666666781"/>
    <m/>
    <m/>
    <m/>
    <m/>
    <m/>
    <m/>
    <m/>
    <m/>
    <m/>
    <m/>
    <m/>
    <x v="38"/>
  </r>
  <r>
    <n v="10.783333333333449"/>
    <m/>
    <m/>
    <m/>
    <m/>
    <m/>
    <m/>
    <m/>
    <m/>
    <m/>
    <m/>
    <m/>
    <x v="38"/>
  </r>
  <r>
    <n v="10.800000000000116"/>
    <m/>
    <m/>
    <m/>
    <m/>
    <m/>
    <m/>
    <m/>
    <m/>
    <m/>
    <m/>
    <m/>
    <x v="38"/>
  </r>
  <r>
    <n v="10.816666666666784"/>
    <m/>
    <m/>
    <m/>
    <m/>
    <m/>
    <m/>
    <m/>
    <m/>
    <m/>
    <m/>
    <m/>
    <x v="38"/>
  </r>
  <r>
    <n v="10.833333333333451"/>
    <m/>
    <m/>
    <m/>
    <m/>
    <m/>
    <m/>
    <m/>
    <m/>
    <m/>
    <m/>
    <m/>
    <x v="38"/>
  </r>
  <r>
    <n v="10.850000000000119"/>
    <m/>
    <m/>
    <m/>
    <m/>
    <m/>
    <m/>
    <m/>
    <m/>
    <m/>
    <m/>
    <m/>
    <x v="38"/>
  </r>
  <r>
    <n v="10.866666666666786"/>
    <m/>
    <m/>
    <m/>
    <m/>
    <m/>
    <m/>
    <m/>
    <m/>
    <m/>
    <m/>
    <m/>
    <x v="38"/>
  </r>
  <r>
    <n v="10.883333333333454"/>
    <m/>
    <m/>
    <m/>
    <m/>
    <m/>
    <m/>
    <m/>
    <m/>
    <m/>
    <m/>
    <m/>
    <x v="38"/>
  </r>
  <r>
    <n v="10.900000000000121"/>
    <m/>
    <m/>
    <m/>
    <m/>
    <m/>
    <m/>
    <m/>
    <m/>
    <m/>
    <m/>
    <m/>
    <x v="38"/>
  </r>
  <r>
    <n v="10.916666666666789"/>
    <m/>
    <m/>
    <m/>
    <m/>
    <m/>
    <m/>
    <m/>
    <m/>
    <m/>
    <m/>
    <m/>
    <x v="38"/>
  </r>
  <r>
    <n v="10.933333333333456"/>
    <m/>
    <m/>
    <m/>
    <m/>
    <m/>
    <m/>
    <m/>
    <m/>
    <m/>
    <m/>
    <m/>
    <x v="38"/>
  </r>
  <r>
    <n v="10.950000000000124"/>
    <m/>
    <m/>
    <m/>
    <m/>
    <m/>
    <m/>
    <m/>
    <m/>
    <m/>
    <m/>
    <m/>
    <x v="38"/>
  </r>
  <r>
    <n v="10.966666666666791"/>
    <m/>
    <m/>
    <m/>
    <m/>
    <m/>
    <m/>
    <m/>
    <m/>
    <m/>
    <m/>
    <m/>
    <x v="38"/>
  </r>
  <r>
    <n v="10.983333333333459"/>
    <m/>
    <m/>
    <m/>
    <m/>
    <m/>
    <m/>
    <m/>
    <m/>
    <m/>
    <m/>
    <m/>
    <x v="38"/>
  </r>
  <r>
    <n v="11.000000000000126"/>
    <m/>
    <m/>
    <m/>
    <m/>
    <m/>
    <m/>
    <m/>
    <m/>
    <m/>
    <m/>
    <m/>
    <x v="38"/>
  </r>
  <r>
    <n v="11.016666666666794"/>
    <m/>
    <m/>
    <m/>
    <m/>
    <m/>
    <m/>
    <m/>
    <m/>
    <m/>
    <m/>
    <m/>
    <x v="38"/>
  </r>
  <r>
    <n v="11.033333333333461"/>
    <m/>
    <m/>
    <m/>
    <m/>
    <m/>
    <m/>
    <m/>
    <m/>
    <m/>
    <m/>
    <m/>
    <x v="38"/>
  </r>
  <r>
    <n v="11.050000000000129"/>
    <m/>
    <m/>
    <m/>
    <m/>
    <m/>
    <m/>
    <m/>
    <m/>
    <m/>
    <m/>
    <m/>
    <x v="38"/>
  </r>
  <r>
    <n v="11.066666666666796"/>
    <m/>
    <m/>
    <m/>
    <m/>
    <m/>
    <m/>
    <m/>
    <m/>
    <m/>
    <m/>
    <m/>
    <x v="38"/>
  </r>
  <r>
    <n v="11.083333333333464"/>
    <m/>
    <m/>
    <m/>
    <m/>
    <m/>
    <m/>
    <m/>
    <m/>
    <m/>
    <m/>
    <m/>
    <x v="38"/>
  </r>
  <r>
    <n v="11.100000000000131"/>
    <m/>
    <m/>
    <m/>
    <m/>
    <m/>
    <m/>
    <m/>
    <m/>
    <m/>
    <m/>
    <m/>
    <x v="38"/>
  </r>
  <r>
    <n v="11.116666666666799"/>
    <m/>
    <m/>
    <m/>
    <m/>
    <m/>
    <m/>
    <m/>
    <m/>
    <m/>
    <m/>
    <m/>
    <x v="38"/>
  </r>
  <r>
    <n v="11.133333333333466"/>
    <m/>
    <m/>
    <m/>
    <m/>
    <m/>
    <m/>
    <m/>
    <m/>
    <m/>
    <m/>
    <m/>
    <x v="38"/>
  </r>
  <r>
    <n v="11.150000000000134"/>
    <m/>
    <m/>
    <m/>
    <m/>
    <m/>
    <m/>
    <m/>
    <m/>
    <m/>
    <m/>
    <m/>
    <x v="38"/>
  </r>
  <r>
    <n v="11.166666666666801"/>
    <m/>
    <m/>
    <m/>
    <m/>
    <m/>
    <m/>
    <m/>
    <m/>
    <m/>
    <m/>
    <m/>
    <x v="38"/>
  </r>
  <r>
    <n v="11.183333333333469"/>
    <m/>
    <m/>
    <m/>
    <m/>
    <m/>
    <m/>
    <m/>
    <m/>
    <m/>
    <m/>
    <m/>
    <x v="38"/>
  </r>
  <r>
    <n v="11.200000000000136"/>
    <m/>
    <m/>
    <m/>
    <m/>
    <m/>
    <m/>
    <m/>
    <m/>
    <m/>
    <m/>
    <m/>
    <x v="38"/>
  </r>
  <r>
    <n v="11.216666666666804"/>
    <m/>
    <m/>
    <m/>
    <m/>
    <m/>
    <m/>
    <m/>
    <m/>
    <m/>
    <m/>
    <m/>
    <x v="38"/>
  </r>
  <r>
    <n v="11.233333333333471"/>
    <m/>
    <m/>
    <m/>
    <m/>
    <m/>
    <m/>
    <m/>
    <m/>
    <m/>
    <m/>
    <m/>
    <x v="38"/>
  </r>
  <r>
    <n v="11.250000000000139"/>
    <m/>
    <m/>
    <m/>
    <m/>
    <m/>
    <m/>
    <m/>
    <m/>
    <m/>
    <m/>
    <m/>
    <x v="38"/>
  </r>
  <r>
    <n v="11.266666666666806"/>
    <m/>
    <m/>
    <m/>
    <m/>
    <m/>
    <m/>
    <m/>
    <m/>
    <m/>
    <m/>
    <m/>
    <x v="38"/>
  </r>
  <r>
    <n v="11.283333333333474"/>
    <m/>
    <m/>
    <m/>
    <m/>
    <m/>
    <m/>
    <m/>
    <m/>
    <m/>
    <m/>
    <m/>
    <x v="38"/>
  </r>
  <r>
    <n v="11.300000000000141"/>
    <m/>
    <m/>
    <m/>
    <m/>
    <m/>
    <m/>
    <m/>
    <m/>
    <m/>
    <m/>
    <m/>
    <x v="38"/>
  </r>
  <r>
    <n v="11.316666666666809"/>
    <m/>
    <m/>
    <m/>
    <m/>
    <m/>
    <m/>
    <m/>
    <m/>
    <m/>
    <m/>
    <m/>
    <x v="38"/>
  </r>
  <r>
    <n v="11.333333333333476"/>
    <m/>
    <m/>
    <m/>
    <m/>
    <m/>
    <m/>
    <m/>
    <m/>
    <m/>
    <m/>
    <m/>
    <x v="38"/>
  </r>
  <r>
    <n v="11.350000000000144"/>
    <m/>
    <m/>
    <m/>
    <m/>
    <m/>
    <m/>
    <m/>
    <m/>
    <m/>
    <m/>
    <m/>
    <x v="38"/>
  </r>
  <r>
    <n v="11.366666666666811"/>
    <m/>
    <m/>
    <m/>
    <m/>
    <m/>
    <m/>
    <m/>
    <m/>
    <m/>
    <m/>
    <m/>
    <x v="38"/>
  </r>
  <r>
    <n v="11.383333333333479"/>
    <m/>
    <m/>
    <m/>
    <m/>
    <m/>
    <m/>
    <m/>
    <m/>
    <m/>
    <m/>
    <m/>
    <x v="38"/>
  </r>
  <r>
    <n v="11.400000000000146"/>
    <m/>
    <m/>
    <m/>
    <m/>
    <m/>
    <m/>
    <m/>
    <m/>
    <m/>
    <m/>
    <m/>
    <x v="38"/>
  </r>
  <r>
    <n v="11.416666666666814"/>
    <m/>
    <m/>
    <m/>
    <m/>
    <m/>
    <m/>
    <m/>
    <m/>
    <m/>
    <m/>
    <m/>
    <x v="38"/>
  </r>
  <r>
    <n v="11.433333333333481"/>
    <m/>
    <m/>
    <m/>
    <m/>
    <m/>
    <m/>
    <m/>
    <m/>
    <m/>
    <m/>
    <m/>
    <x v="38"/>
  </r>
  <r>
    <n v="11.450000000000149"/>
    <m/>
    <m/>
    <m/>
    <m/>
    <m/>
    <m/>
    <m/>
    <m/>
    <m/>
    <m/>
    <m/>
    <x v="38"/>
  </r>
  <r>
    <n v="11.466666666666816"/>
    <m/>
    <m/>
    <m/>
    <m/>
    <m/>
    <m/>
    <m/>
    <m/>
    <m/>
    <m/>
    <m/>
    <x v="38"/>
  </r>
  <r>
    <n v="11.483333333333483"/>
    <m/>
    <m/>
    <m/>
    <m/>
    <m/>
    <m/>
    <m/>
    <m/>
    <m/>
    <m/>
    <m/>
    <x v="38"/>
  </r>
  <r>
    <n v="11.500000000000151"/>
    <m/>
    <m/>
    <m/>
    <m/>
    <m/>
    <m/>
    <m/>
    <m/>
    <m/>
    <m/>
    <m/>
    <x v="38"/>
  </r>
  <r>
    <n v="11.516666666666818"/>
    <m/>
    <m/>
    <m/>
    <m/>
    <m/>
    <m/>
    <m/>
    <m/>
    <m/>
    <m/>
    <m/>
    <x v="38"/>
  </r>
  <r>
    <n v="11.533333333333486"/>
    <m/>
    <m/>
    <m/>
    <m/>
    <m/>
    <m/>
    <m/>
    <m/>
    <m/>
    <m/>
    <m/>
    <x v="38"/>
  </r>
  <r>
    <n v="11.550000000000153"/>
    <m/>
    <m/>
    <m/>
    <m/>
    <m/>
    <m/>
    <m/>
    <m/>
    <m/>
    <m/>
    <m/>
    <x v="38"/>
  </r>
  <r>
    <n v="11.566666666666821"/>
    <m/>
    <m/>
    <m/>
    <m/>
    <m/>
    <m/>
    <m/>
    <m/>
    <m/>
    <m/>
    <m/>
    <x v="38"/>
  </r>
  <r>
    <n v="11.583333333333488"/>
    <m/>
    <m/>
    <m/>
    <m/>
    <m/>
    <m/>
    <m/>
    <m/>
    <m/>
    <m/>
    <m/>
    <x v="38"/>
  </r>
  <r>
    <n v="11.600000000000156"/>
    <m/>
    <m/>
    <m/>
    <m/>
    <m/>
    <m/>
    <m/>
    <m/>
    <m/>
    <m/>
    <m/>
    <x v="38"/>
  </r>
  <r>
    <n v="11.616666666666823"/>
    <m/>
    <m/>
    <m/>
    <m/>
    <m/>
    <m/>
    <m/>
    <m/>
    <m/>
    <m/>
    <m/>
    <x v="38"/>
  </r>
  <r>
    <n v="11.633333333333491"/>
    <m/>
    <m/>
    <m/>
    <m/>
    <m/>
    <m/>
    <m/>
    <m/>
    <m/>
    <m/>
    <m/>
    <x v="38"/>
  </r>
  <r>
    <n v="11.650000000000158"/>
    <m/>
    <m/>
    <m/>
    <m/>
    <m/>
    <m/>
    <m/>
    <m/>
    <m/>
    <m/>
    <m/>
    <x v="38"/>
  </r>
  <r>
    <n v="11.666666666666826"/>
    <m/>
    <m/>
    <m/>
    <m/>
    <m/>
    <m/>
    <m/>
    <m/>
    <m/>
    <m/>
    <m/>
    <x v="38"/>
  </r>
  <r>
    <n v="11.683333333333493"/>
    <m/>
    <m/>
    <m/>
    <m/>
    <m/>
    <m/>
    <m/>
    <m/>
    <m/>
    <m/>
    <m/>
    <x v="38"/>
  </r>
  <r>
    <n v="11.700000000000161"/>
    <m/>
    <m/>
    <m/>
    <m/>
    <m/>
    <m/>
    <m/>
    <m/>
    <m/>
    <m/>
    <m/>
    <x v="38"/>
  </r>
  <r>
    <n v="11.716666666666828"/>
    <m/>
    <m/>
    <m/>
    <m/>
    <m/>
    <m/>
    <m/>
    <m/>
    <m/>
    <m/>
    <m/>
    <x v="38"/>
  </r>
  <r>
    <n v="11.733333333333496"/>
    <m/>
    <m/>
    <m/>
    <m/>
    <m/>
    <m/>
    <m/>
    <m/>
    <m/>
    <m/>
    <m/>
    <x v="38"/>
  </r>
  <r>
    <n v="11.750000000000163"/>
    <m/>
    <m/>
    <m/>
    <m/>
    <m/>
    <m/>
    <m/>
    <m/>
    <m/>
    <m/>
    <m/>
    <x v="38"/>
  </r>
  <r>
    <n v="11.766666666666831"/>
    <m/>
    <m/>
    <m/>
    <m/>
    <m/>
    <m/>
    <m/>
    <m/>
    <m/>
    <m/>
    <m/>
    <x v="38"/>
  </r>
  <r>
    <n v="11.783333333333498"/>
    <m/>
    <m/>
    <m/>
    <m/>
    <m/>
    <m/>
    <m/>
    <m/>
    <m/>
    <m/>
    <m/>
    <x v="38"/>
  </r>
  <r>
    <n v="11.800000000000166"/>
    <m/>
    <m/>
    <m/>
    <m/>
    <m/>
    <m/>
    <m/>
    <m/>
    <m/>
    <m/>
    <m/>
    <x v="38"/>
  </r>
  <r>
    <n v="11.816666666666833"/>
    <m/>
    <m/>
    <m/>
    <m/>
    <m/>
    <m/>
    <m/>
    <m/>
    <m/>
    <m/>
    <m/>
    <x v="38"/>
  </r>
  <r>
    <n v="11.833333333333501"/>
    <m/>
    <m/>
    <m/>
    <m/>
    <m/>
    <m/>
    <m/>
    <m/>
    <m/>
    <m/>
    <m/>
    <x v="38"/>
  </r>
  <r>
    <n v="11.850000000000168"/>
    <m/>
    <m/>
    <m/>
    <m/>
    <m/>
    <m/>
    <m/>
    <m/>
    <m/>
    <m/>
    <m/>
    <x v="38"/>
  </r>
  <r>
    <n v="11.866666666666836"/>
    <m/>
    <m/>
    <m/>
    <m/>
    <m/>
    <m/>
    <m/>
    <m/>
    <m/>
    <m/>
    <m/>
    <x v="38"/>
  </r>
  <r>
    <n v="11.883333333333503"/>
    <m/>
    <m/>
    <m/>
    <m/>
    <m/>
    <m/>
    <m/>
    <m/>
    <m/>
    <m/>
    <m/>
    <x v="38"/>
  </r>
  <r>
    <n v="11.900000000000171"/>
    <m/>
    <m/>
    <m/>
    <m/>
    <m/>
    <m/>
    <m/>
    <m/>
    <m/>
    <m/>
    <m/>
    <x v="38"/>
  </r>
  <r>
    <n v="11.916666666666838"/>
    <m/>
    <m/>
    <m/>
    <m/>
    <m/>
    <m/>
    <m/>
    <m/>
    <m/>
    <m/>
    <m/>
    <x v="38"/>
  </r>
  <r>
    <n v="11.933333333333506"/>
    <m/>
    <m/>
    <m/>
    <m/>
    <m/>
    <m/>
    <m/>
    <m/>
    <m/>
    <m/>
    <m/>
    <x v="38"/>
  </r>
  <r>
    <n v="11.950000000000173"/>
    <m/>
    <m/>
    <m/>
    <m/>
    <m/>
    <m/>
    <m/>
    <m/>
    <m/>
    <m/>
    <m/>
    <x v="38"/>
  </r>
  <r>
    <n v="11.966666666666841"/>
    <m/>
    <m/>
    <m/>
    <m/>
    <m/>
    <m/>
    <m/>
    <m/>
    <m/>
    <m/>
    <m/>
    <x v="38"/>
  </r>
  <r>
    <n v="11.983333333333508"/>
    <m/>
    <m/>
    <m/>
    <m/>
    <m/>
    <m/>
    <m/>
    <m/>
    <m/>
    <m/>
    <m/>
    <x v="38"/>
  </r>
  <r>
    <n v="12.000000000000176"/>
    <m/>
    <m/>
    <m/>
    <m/>
    <m/>
    <m/>
    <m/>
    <m/>
    <m/>
    <m/>
    <m/>
    <x v="38"/>
  </r>
  <r>
    <n v="12.016666666666843"/>
    <m/>
    <m/>
    <m/>
    <m/>
    <m/>
    <m/>
    <m/>
    <m/>
    <m/>
    <m/>
    <m/>
    <x v="38"/>
  </r>
  <r>
    <n v="12.033333333333511"/>
    <m/>
    <m/>
    <m/>
    <m/>
    <m/>
    <m/>
    <m/>
    <m/>
    <m/>
    <m/>
    <m/>
    <x v="38"/>
  </r>
  <r>
    <n v="12.050000000000178"/>
    <m/>
    <m/>
    <m/>
    <m/>
    <m/>
    <m/>
    <m/>
    <m/>
    <m/>
    <m/>
    <m/>
    <x v="38"/>
  </r>
  <r>
    <n v="12.066666666666846"/>
    <m/>
    <m/>
    <m/>
    <m/>
    <m/>
    <m/>
    <m/>
    <m/>
    <m/>
    <m/>
    <m/>
    <x v="38"/>
  </r>
  <r>
    <n v="12.083333333333513"/>
    <m/>
    <m/>
    <m/>
    <m/>
    <m/>
    <m/>
    <m/>
    <m/>
    <m/>
    <m/>
    <m/>
    <x v="38"/>
  </r>
  <r>
    <n v="12.100000000000181"/>
    <m/>
    <m/>
    <m/>
    <m/>
    <m/>
    <m/>
    <m/>
    <m/>
    <m/>
    <m/>
    <m/>
    <x v="38"/>
  </r>
  <r>
    <n v="12.116666666666848"/>
    <m/>
    <m/>
    <m/>
    <m/>
    <m/>
    <m/>
    <m/>
    <m/>
    <m/>
    <m/>
    <m/>
    <x v="38"/>
  </r>
  <r>
    <n v="12.133333333333516"/>
    <m/>
    <m/>
    <m/>
    <m/>
    <m/>
    <m/>
    <m/>
    <m/>
    <m/>
    <m/>
    <m/>
    <x v="38"/>
  </r>
  <r>
    <n v="12.150000000000183"/>
    <m/>
    <m/>
    <m/>
    <m/>
    <m/>
    <m/>
    <m/>
    <m/>
    <m/>
    <m/>
    <m/>
    <x v="38"/>
  </r>
  <r>
    <n v="12.166666666666851"/>
    <m/>
    <m/>
    <m/>
    <m/>
    <m/>
    <m/>
    <m/>
    <m/>
    <m/>
    <m/>
    <m/>
    <x v="38"/>
  </r>
  <r>
    <n v="12.183333333333518"/>
    <m/>
    <m/>
    <m/>
    <m/>
    <m/>
    <m/>
    <m/>
    <m/>
    <m/>
    <m/>
    <m/>
    <x v="38"/>
  </r>
  <r>
    <n v="12.200000000000186"/>
    <m/>
    <m/>
    <m/>
    <m/>
    <m/>
    <m/>
    <m/>
    <m/>
    <m/>
    <m/>
    <m/>
    <x v="38"/>
  </r>
  <r>
    <n v="12.216666666666853"/>
    <m/>
    <m/>
    <m/>
    <m/>
    <m/>
    <m/>
    <m/>
    <m/>
    <m/>
    <m/>
    <m/>
    <x v="38"/>
  </r>
  <r>
    <n v="12.233333333333521"/>
    <m/>
    <m/>
    <m/>
    <m/>
    <m/>
    <m/>
    <m/>
    <m/>
    <m/>
    <m/>
    <m/>
    <x v="38"/>
  </r>
  <r>
    <n v="12.250000000000188"/>
    <m/>
    <m/>
    <m/>
    <m/>
    <m/>
    <m/>
    <m/>
    <m/>
    <m/>
    <m/>
    <m/>
    <x v="38"/>
  </r>
  <r>
    <n v="12.266666666666856"/>
    <m/>
    <m/>
    <m/>
    <m/>
    <m/>
    <m/>
    <m/>
    <m/>
    <m/>
    <m/>
    <m/>
    <x v="38"/>
  </r>
  <r>
    <n v="12.283333333333523"/>
    <m/>
    <m/>
    <m/>
    <m/>
    <m/>
    <m/>
    <m/>
    <m/>
    <m/>
    <m/>
    <m/>
    <x v="38"/>
  </r>
  <r>
    <n v="12.300000000000191"/>
    <m/>
    <m/>
    <m/>
    <m/>
    <m/>
    <m/>
    <m/>
    <m/>
    <m/>
    <m/>
    <m/>
    <x v="38"/>
  </r>
  <r>
    <n v="12.316666666666858"/>
    <m/>
    <m/>
    <m/>
    <m/>
    <m/>
    <m/>
    <m/>
    <m/>
    <m/>
    <m/>
    <m/>
    <x v="38"/>
  </r>
  <r>
    <n v="12.333333333333526"/>
    <m/>
    <m/>
    <m/>
    <m/>
    <m/>
    <m/>
    <m/>
    <m/>
    <m/>
    <m/>
    <m/>
    <x v="38"/>
  </r>
  <r>
    <n v="12.350000000000193"/>
    <m/>
    <m/>
    <m/>
    <m/>
    <m/>
    <m/>
    <m/>
    <m/>
    <m/>
    <m/>
    <m/>
    <x v="38"/>
  </r>
  <r>
    <n v="12.366666666666861"/>
    <m/>
    <m/>
    <m/>
    <m/>
    <m/>
    <m/>
    <m/>
    <m/>
    <m/>
    <m/>
    <m/>
    <x v="38"/>
  </r>
  <r>
    <n v="12.383333333333528"/>
    <m/>
    <m/>
    <m/>
    <m/>
    <m/>
    <m/>
    <m/>
    <m/>
    <m/>
    <m/>
    <m/>
    <x v="38"/>
  </r>
  <r>
    <n v="12.400000000000196"/>
    <m/>
    <m/>
    <m/>
    <m/>
    <m/>
    <m/>
    <m/>
    <m/>
    <m/>
    <m/>
    <m/>
    <x v="38"/>
  </r>
  <r>
    <n v="12.416666666666863"/>
    <m/>
    <m/>
    <m/>
    <m/>
    <m/>
    <m/>
    <m/>
    <m/>
    <m/>
    <m/>
    <m/>
    <x v="38"/>
  </r>
  <r>
    <n v="12.433333333333531"/>
    <m/>
    <m/>
    <m/>
    <m/>
    <m/>
    <m/>
    <m/>
    <m/>
    <m/>
    <m/>
    <m/>
    <x v="38"/>
  </r>
  <r>
    <n v="12.450000000000198"/>
    <m/>
    <m/>
    <m/>
    <m/>
    <m/>
    <m/>
    <m/>
    <m/>
    <m/>
    <m/>
    <m/>
    <x v="38"/>
  </r>
  <r>
    <n v="12.466666666666866"/>
    <m/>
    <m/>
    <m/>
    <m/>
    <m/>
    <m/>
    <m/>
    <m/>
    <m/>
    <m/>
    <m/>
    <x v="38"/>
  </r>
  <r>
    <n v="12.483333333333533"/>
    <m/>
    <m/>
    <m/>
    <m/>
    <m/>
    <m/>
    <m/>
    <m/>
    <m/>
    <m/>
    <m/>
    <x v="38"/>
  </r>
  <r>
    <n v="12.500000000000201"/>
    <m/>
    <m/>
    <m/>
    <m/>
    <m/>
    <m/>
    <m/>
    <m/>
    <m/>
    <m/>
    <m/>
    <x v="38"/>
  </r>
  <r>
    <n v="12.516666666666868"/>
    <m/>
    <m/>
    <m/>
    <m/>
    <m/>
    <m/>
    <m/>
    <m/>
    <m/>
    <m/>
    <m/>
    <x v="38"/>
  </r>
  <r>
    <n v="12.533333333333536"/>
    <m/>
    <m/>
    <m/>
    <m/>
    <m/>
    <m/>
    <m/>
    <m/>
    <m/>
    <m/>
    <m/>
    <x v="38"/>
  </r>
  <r>
    <n v="12.550000000000203"/>
    <m/>
    <m/>
    <m/>
    <m/>
    <m/>
    <m/>
    <m/>
    <m/>
    <m/>
    <m/>
    <m/>
    <x v="38"/>
  </r>
  <r>
    <n v="12.566666666666871"/>
    <m/>
    <m/>
    <m/>
    <m/>
    <m/>
    <m/>
    <m/>
    <m/>
    <m/>
    <m/>
    <m/>
    <x v="38"/>
  </r>
  <r>
    <n v="12.583333333333538"/>
    <m/>
    <m/>
    <m/>
    <m/>
    <m/>
    <m/>
    <m/>
    <m/>
    <m/>
    <m/>
    <m/>
    <x v="38"/>
  </r>
  <r>
    <n v="12.600000000000206"/>
    <m/>
    <m/>
    <m/>
    <m/>
    <m/>
    <m/>
    <m/>
    <m/>
    <m/>
    <m/>
    <m/>
    <x v="38"/>
  </r>
  <r>
    <n v="12.616666666666873"/>
    <m/>
    <m/>
    <m/>
    <m/>
    <m/>
    <m/>
    <m/>
    <m/>
    <m/>
    <m/>
    <m/>
    <x v="38"/>
  </r>
  <r>
    <n v="12.633333333333541"/>
    <m/>
    <m/>
    <m/>
    <m/>
    <m/>
    <m/>
    <m/>
    <m/>
    <m/>
    <m/>
    <m/>
    <x v="38"/>
  </r>
  <r>
    <n v="12.650000000000208"/>
    <m/>
    <m/>
    <m/>
    <m/>
    <m/>
    <m/>
    <m/>
    <m/>
    <m/>
    <m/>
    <m/>
    <x v="38"/>
  </r>
  <r>
    <n v="12.666666666666876"/>
    <m/>
    <m/>
    <m/>
    <m/>
    <m/>
    <m/>
    <m/>
    <m/>
    <m/>
    <m/>
    <m/>
    <x v="38"/>
  </r>
  <r>
    <n v="12.683333333333543"/>
    <m/>
    <m/>
    <m/>
    <m/>
    <m/>
    <m/>
    <m/>
    <m/>
    <m/>
    <m/>
    <m/>
    <x v="38"/>
  </r>
  <r>
    <n v="12.700000000000211"/>
    <m/>
    <m/>
    <m/>
    <m/>
    <m/>
    <m/>
    <m/>
    <m/>
    <m/>
    <m/>
    <m/>
    <x v="38"/>
  </r>
  <r>
    <n v="12.716666666666878"/>
    <m/>
    <m/>
    <m/>
    <m/>
    <m/>
    <m/>
    <m/>
    <m/>
    <m/>
    <m/>
    <m/>
    <x v="38"/>
  </r>
  <r>
    <n v="12.733333333333546"/>
    <m/>
    <m/>
    <m/>
    <m/>
    <m/>
    <m/>
    <m/>
    <m/>
    <m/>
    <m/>
    <m/>
    <x v="38"/>
  </r>
  <r>
    <n v="12.750000000000213"/>
    <m/>
    <m/>
    <m/>
    <m/>
    <m/>
    <m/>
    <m/>
    <m/>
    <m/>
    <m/>
    <m/>
    <x v="38"/>
  </r>
  <r>
    <n v="12.766666666666881"/>
    <m/>
    <m/>
    <m/>
    <m/>
    <m/>
    <m/>
    <m/>
    <m/>
    <m/>
    <m/>
    <m/>
    <x v="38"/>
  </r>
  <r>
    <n v="12.783333333333548"/>
    <m/>
    <m/>
    <m/>
    <m/>
    <m/>
    <m/>
    <m/>
    <m/>
    <m/>
    <m/>
    <m/>
    <x v="38"/>
  </r>
  <r>
    <n v="12.800000000000216"/>
    <m/>
    <m/>
    <m/>
    <m/>
    <m/>
    <m/>
    <m/>
    <m/>
    <m/>
    <m/>
    <m/>
    <x v="38"/>
  </r>
  <r>
    <n v="12.816666666666883"/>
    <m/>
    <m/>
    <m/>
    <m/>
    <m/>
    <m/>
    <m/>
    <m/>
    <m/>
    <m/>
    <m/>
    <x v="38"/>
  </r>
  <r>
    <n v="12.833333333333551"/>
    <m/>
    <m/>
    <m/>
    <m/>
    <m/>
    <m/>
    <m/>
    <m/>
    <m/>
    <m/>
    <m/>
    <x v="38"/>
  </r>
  <r>
    <n v="12.850000000000218"/>
    <m/>
    <m/>
    <m/>
    <m/>
    <m/>
    <m/>
    <m/>
    <m/>
    <m/>
    <m/>
    <m/>
    <x v="38"/>
  </r>
  <r>
    <n v="12.866666666666886"/>
    <m/>
    <m/>
    <m/>
    <m/>
    <m/>
    <m/>
    <m/>
    <m/>
    <m/>
    <m/>
    <m/>
    <x v="38"/>
  </r>
  <r>
    <n v="12.883333333333553"/>
    <m/>
    <m/>
    <m/>
    <m/>
    <m/>
    <m/>
    <m/>
    <m/>
    <m/>
    <m/>
    <m/>
    <x v="38"/>
  </r>
  <r>
    <n v="12.900000000000221"/>
    <m/>
    <m/>
    <m/>
    <m/>
    <m/>
    <m/>
    <m/>
    <m/>
    <m/>
    <m/>
    <m/>
    <x v="38"/>
  </r>
  <r>
    <n v="12.916666666666888"/>
    <m/>
    <m/>
    <m/>
    <m/>
    <m/>
    <m/>
    <m/>
    <m/>
    <m/>
    <m/>
    <m/>
    <x v="38"/>
  </r>
  <r>
    <n v="12.933333333333556"/>
    <m/>
    <m/>
    <m/>
    <m/>
    <m/>
    <m/>
    <m/>
    <m/>
    <m/>
    <m/>
    <m/>
    <x v="38"/>
  </r>
  <r>
    <n v="12.950000000000223"/>
    <m/>
    <m/>
    <m/>
    <m/>
    <m/>
    <m/>
    <m/>
    <m/>
    <m/>
    <m/>
    <m/>
    <x v="38"/>
  </r>
  <r>
    <n v="12.966666666666891"/>
    <m/>
    <m/>
    <m/>
    <m/>
    <m/>
    <m/>
    <m/>
    <m/>
    <m/>
    <m/>
    <m/>
    <x v="38"/>
  </r>
  <r>
    <n v="12.983333333333558"/>
    <m/>
    <m/>
    <m/>
    <m/>
    <m/>
    <m/>
    <m/>
    <m/>
    <m/>
    <m/>
    <m/>
    <x v="38"/>
  </r>
  <r>
    <n v="13.000000000000226"/>
    <m/>
    <m/>
    <m/>
    <m/>
    <m/>
    <m/>
    <m/>
    <m/>
    <m/>
    <m/>
    <m/>
    <x v="38"/>
  </r>
  <r>
    <n v="13.016666666666893"/>
    <m/>
    <m/>
    <m/>
    <m/>
    <m/>
    <m/>
    <m/>
    <m/>
    <m/>
    <m/>
    <m/>
    <x v="38"/>
  </r>
  <r>
    <n v="13.033333333333561"/>
    <m/>
    <m/>
    <m/>
    <m/>
    <m/>
    <m/>
    <m/>
    <m/>
    <m/>
    <m/>
    <m/>
    <x v="38"/>
  </r>
  <r>
    <n v="13.050000000000228"/>
    <m/>
    <m/>
    <m/>
    <m/>
    <m/>
    <m/>
    <m/>
    <m/>
    <m/>
    <m/>
    <m/>
    <x v="38"/>
  </r>
  <r>
    <n v="13.066666666666896"/>
    <m/>
    <m/>
    <m/>
    <m/>
    <m/>
    <m/>
    <m/>
    <m/>
    <m/>
    <m/>
    <m/>
    <x v="38"/>
  </r>
  <r>
    <n v="13.083333333333563"/>
    <m/>
    <m/>
    <m/>
    <m/>
    <m/>
    <m/>
    <m/>
    <m/>
    <m/>
    <m/>
    <m/>
    <x v="38"/>
  </r>
  <r>
    <n v="13.100000000000231"/>
    <m/>
    <m/>
    <m/>
    <m/>
    <m/>
    <m/>
    <m/>
    <m/>
    <m/>
    <m/>
    <m/>
    <x v="38"/>
  </r>
  <r>
    <n v="13.116666666666898"/>
    <m/>
    <m/>
    <m/>
    <m/>
    <m/>
    <m/>
    <m/>
    <m/>
    <m/>
    <m/>
    <m/>
    <x v="38"/>
  </r>
  <r>
    <n v="13.133333333333566"/>
    <m/>
    <m/>
    <m/>
    <m/>
    <m/>
    <m/>
    <m/>
    <m/>
    <m/>
    <m/>
    <m/>
    <x v="38"/>
  </r>
  <r>
    <n v="13.150000000000233"/>
    <m/>
    <m/>
    <m/>
    <m/>
    <m/>
    <m/>
    <m/>
    <m/>
    <m/>
    <m/>
    <m/>
    <x v="38"/>
  </r>
  <r>
    <n v="13.166666666666901"/>
    <m/>
    <m/>
    <m/>
    <m/>
    <m/>
    <m/>
    <m/>
    <m/>
    <m/>
    <m/>
    <m/>
    <x v="38"/>
  </r>
  <r>
    <n v="13.183333333333568"/>
    <m/>
    <m/>
    <m/>
    <m/>
    <m/>
    <m/>
    <m/>
    <m/>
    <m/>
    <m/>
    <m/>
    <x v="38"/>
  </r>
  <r>
    <n v="13.200000000000236"/>
    <m/>
    <m/>
    <m/>
    <m/>
    <m/>
    <m/>
    <m/>
    <m/>
    <m/>
    <m/>
    <m/>
    <x v="38"/>
  </r>
  <r>
    <n v="13.216666666666903"/>
    <m/>
    <m/>
    <m/>
    <m/>
    <m/>
    <m/>
    <m/>
    <m/>
    <m/>
    <m/>
    <m/>
    <x v="38"/>
  </r>
  <r>
    <n v="13.233333333333571"/>
    <m/>
    <m/>
    <m/>
    <m/>
    <m/>
    <m/>
    <m/>
    <m/>
    <m/>
    <m/>
    <m/>
    <x v="38"/>
  </r>
  <r>
    <n v="13.250000000000238"/>
    <m/>
    <m/>
    <m/>
    <m/>
    <m/>
    <m/>
    <m/>
    <m/>
    <m/>
    <m/>
    <m/>
    <x v="38"/>
  </r>
  <r>
    <n v="13.266666666666906"/>
    <m/>
    <m/>
    <m/>
    <m/>
    <m/>
    <m/>
    <m/>
    <m/>
    <m/>
    <m/>
    <m/>
    <x v="38"/>
  </r>
  <r>
    <n v="13.283333333333573"/>
    <m/>
    <m/>
    <m/>
    <m/>
    <m/>
    <m/>
    <m/>
    <m/>
    <m/>
    <m/>
    <m/>
    <x v="38"/>
  </r>
  <r>
    <n v="13.300000000000241"/>
    <m/>
    <m/>
    <m/>
    <m/>
    <m/>
    <m/>
    <m/>
    <m/>
    <m/>
    <m/>
    <m/>
    <x v="38"/>
  </r>
  <r>
    <n v="13.316666666666908"/>
    <m/>
    <m/>
    <m/>
    <m/>
    <m/>
    <m/>
    <m/>
    <m/>
    <m/>
    <m/>
    <m/>
    <x v="38"/>
  </r>
  <r>
    <n v="13.333333333333576"/>
    <m/>
    <m/>
    <m/>
    <m/>
    <m/>
    <m/>
    <m/>
    <m/>
    <m/>
    <m/>
    <m/>
    <x v="38"/>
  </r>
  <r>
    <n v="13.350000000000243"/>
    <m/>
    <m/>
    <m/>
    <m/>
    <m/>
    <m/>
    <m/>
    <m/>
    <m/>
    <m/>
    <m/>
    <x v="38"/>
  </r>
  <r>
    <n v="13.366666666666911"/>
    <m/>
    <m/>
    <m/>
    <m/>
    <m/>
    <m/>
    <m/>
    <m/>
    <m/>
    <m/>
    <m/>
    <x v="38"/>
  </r>
  <r>
    <n v="13.383333333333578"/>
    <m/>
    <m/>
    <m/>
    <m/>
    <m/>
    <m/>
    <m/>
    <m/>
    <m/>
    <m/>
    <m/>
    <x v="38"/>
  </r>
  <r>
    <n v="13.400000000000245"/>
    <m/>
    <m/>
    <m/>
    <m/>
    <m/>
    <m/>
    <m/>
    <m/>
    <m/>
    <m/>
    <m/>
    <x v="38"/>
  </r>
  <r>
    <n v="13.416666666666913"/>
    <m/>
    <m/>
    <m/>
    <m/>
    <m/>
    <m/>
    <m/>
    <m/>
    <m/>
    <m/>
    <m/>
    <x v="38"/>
  </r>
  <r>
    <n v="13.43333333333358"/>
    <m/>
    <m/>
    <m/>
    <m/>
    <m/>
    <m/>
    <m/>
    <m/>
    <m/>
    <m/>
    <m/>
    <x v="38"/>
  </r>
  <r>
    <n v="13.450000000000248"/>
    <m/>
    <m/>
    <m/>
    <m/>
    <m/>
    <m/>
    <m/>
    <m/>
    <m/>
    <m/>
    <m/>
    <x v="38"/>
  </r>
  <r>
    <n v="13.466666666666915"/>
    <m/>
    <m/>
    <m/>
    <m/>
    <m/>
    <m/>
    <m/>
    <m/>
    <m/>
    <m/>
    <m/>
    <x v="38"/>
  </r>
  <r>
    <n v="13.483333333333583"/>
    <m/>
    <m/>
    <m/>
    <m/>
    <m/>
    <m/>
    <m/>
    <m/>
    <m/>
    <m/>
    <m/>
    <x v="38"/>
  </r>
  <r>
    <n v="13.50000000000025"/>
    <m/>
    <m/>
    <m/>
    <m/>
    <m/>
    <m/>
    <m/>
    <m/>
    <m/>
    <m/>
    <m/>
    <x v="38"/>
  </r>
  <r>
    <n v="13.516666666666918"/>
    <m/>
    <m/>
    <m/>
    <m/>
    <m/>
    <m/>
    <m/>
    <m/>
    <m/>
    <m/>
    <m/>
    <x v="38"/>
  </r>
  <r>
    <n v="13.533333333333585"/>
    <m/>
    <m/>
    <m/>
    <m/>
    <m/>
    <m/>
    <m/>
    <m/>
    <m/>
    <m/>
    <m/>
    <x v="38"/>
  </r>
  <r>
    <n v="13.550000000000253"/>
    <m/>
    <m/>
    <m/>
    <m/>
    <m/>
    <m/>
    <m/>
    <m/>
    <m/>
    <m/>
    <m/>
    <x v="38"/>
  </r>
  <r>
    <n v="13.56666666666692"/>
    <m/>
    <m/>
    <m/>
    <m/>
    <m/>
    <m/>
    <m/>
    <m/>
    <m/>
    <m/>
    <m/>
    <x v="38"/>
  </r>
  <r>
    <n v="13.583333333333588"/>
    <m/>
    <m/>
    <m/>
    <m/>
    <m/>
    <m/>
    <m/>
    <m/>
    <m/>
    <m/>
    <m/>
    <x v="38"/>
  </r>
  <r>
    <n v="13.600000000000255"/>
    <m/>
    <m/>
    <m/>
    <m/>
    <m/>
    <m/>
    <m/>
    <m/>
    <m/>
    <m/>
    <m/>
    <x v="38"/>
  </r>
  <r>
    <n v="13.616666666666923"/>
    <m/>
    <m/>
    <m/>
    <m/>
    <m/>
    <m/>
    <m/>
    <m/>
    <m/>
    <m/>
    <m/>
    <x v="38"/>
  </r>
  <r>
    <n v="13.63333333333359"/>
    <m/>
    <m/>
    <m/>
    <m/>
    <m/>
    <m/>
    <m/>
    <m/>
    <m/>
    <m/>
    <m/>
    <x v="38"/>
  </r>
  <r>
    <n v="13.650000000000258"/>
    <m/>
    <m/>
    <m/>
    <m/>
    <m/>
    <m/>
    <m/>
    <m/>
    <m/>
    <m/>
    <m/>
    <x v="38"/>
  </r>
  <r>
    <n v="13.666666666666925"/>
    <m/>
    <m/>
    <m/>
    <m/>
    <m/>
    <m/>
    <m/>
    <m/>
    <m/>
    <m/>
    <m/>
    <x v="38"/>
  </r>
  <r>
    <n v="13.683333333333593"/>
    <m/>
    <m/>
    <m/>
    <m/>
    <m/>
    <m/>
    <m/>
    <m/>
    <m/>
    <m/>
    <m/>
    <x v="38"/>
  </r>
  <r>
    <n v="13.70000000000026"/>
    <m/>
    <m/>
    <m/>
    <m/>
    <m/>
    <m/>
    <m/>
    <m/>
    <m/>
    <m/>
    <m/>
    <x v="38"/>
  </r>
  <r>
    <n v="13.716666666666928"/>
    <m/>
    <m/>
    <m/>
    <m/>
    <m/>
    <m/>
    <m/>
    <m/>
    <m/>
    <m/>
    <m/>
    <x v="38"/>
  </r>
  <r>
    <n v="13.733333333333595"/>
    <m/>
    <m/>
    <m/>
    <m/>
    <m/>
    <m/>
    <m/>
    <m/>
    <m/>
    <m/>
    <m/>
    <x v="38"/>
  </r>
  <r>
    <n v="13.750000000000263"/>
    <m/>
    <m/>
    <m/>
    <m/>
    <m/>
    <m/>
    <m/>
    <m/>
    <m/>
    <m/>
    <m/>
    <x v="38"/>
  </r>
  <r>
    <n v="13.76666666666693"/>
    <m/>
    <m/>
    <m/>
    <m/>
    <m/>
    <m/>
    <m/>
    <m/>
    <m/>
    <m/>
    <m/>
    <x v="38"/>
  </r>
  <r>
    <n v="13.783333333333598"/>
    <m/>
    <m/>
    <m/>
    <m/>
    <m/>
    <m/>
    <m/>
    <m/>
    <m/>
    <m/>
    <m/>
    <x v="38"/>
  </r>
  <r>
    <n v="13.800000000000265"/>
    <m/>
    <m/>
    <m/>
    <m/>
    <m/>
    <m/>
    <m/>
    <m/>
    <m/>
    <m/>
    <m/>
    <x v="38"/>
  </r>
  <r>
    <n v="13.816666666666933"/>
    <m/>
    <m/>
    <m/>
    <m/>
    <m/>
    <m/>
    <m/>
    <m/>
    <m/>
    <m/>
    <m/>
    <x v="38"/>
  </r>
  <r>
    <n v="13.8333333333336"/>
    <m/>
    <m/>
    <m/>
    <m/>
    <m/>
    <m/>
    <m/>
    <m/>
    <m/>
    <m/>
    <m/>
    <x v="38"/>
  </r>
  <r>
    <n v="13.850000000000268"/>
    <m/>
    <m/>
    <m/>
    <m/>
    <m/>
    <m/>
    <m/>
    <m/>
    <m/>
    <m/>
    <m/>
    <x v="38"/>
  </r>
  <r>
    <n v="13.866666666666935"/>
    <m/>
    <m/>
    <m/>
    <m/>
    <m/>
    <m/>
    <m/>
    <m/>
    <m/>
    <m/>
    <m/>
    <x v="38"/>
  </r>
  <r>
    <n v="13.883333333333603"/>
    <m/>
    <m/>
    <m/>
    <m/>
    <m/>
    <m/>
    <m/>
    <m/>
    <m/>
    <m/>
    <m/>
    <x v="38"/>
  </r>
  <r>
    <n v="13.90000000000027"/>
    <m/>
    <m/>
    <m/>
    <m/>
    <m/>
    <m/>
    <m/>
    <m/>
    <m/>
    <m/>
    <m/>
    <x v="38"/>
  </r>
  <r>
    <n v="13.916666666666938"/>
    <m/>
    <m/>
    <m/>
    <m/>
    <m/>
    <m/>
    <m/>
    <m/>
    <m/>
    <m/>
    <m/>
    <x v="38"/>
  </r>
  <r>
    <n v="13.933333333333605"/>
    <m/>
    <m/>
    <m/>
    <m/>
    <m/>
    <m/>
    <m/>
    <m/>
    <m/>
    <m/>
    <m/>
    <x v="38"/>
  </r>
  <r>
    <n v="13.950000000000273"/>
    <m/>
    <m/>
    <m/>
    <m/>
    <m/>
    <m/>
    <m/>
    <m/>
    <m/>
    <m/>
    <m/>
    <x v="38"/>
  </r>
  <r>
    <n v="13.96666666666694"/>
    <m/>
    <m/>
    <m/>
    <m/>
    <m/>
    <m/>
    <m/>
    <m/>
    <m/>
    <m/>
    <m/>
    <x v="38"/>
  </r>
  <r>
    <n v="13.983333333333608"/>
    <m/>
    <m/>
    <m/>
    <m/>
    <m/>
    <m/>
    <m/>
    <m/>
    <m/>
    <m/>
    <m/>
    <x v="38"/>
  </r>
  <r>
    <n v="14.000000000000275"/>
    <m/>
    <m/>
    <m/>
    <m/>
    <m/>
    <m/>
    <m/>
    <m/>
    <m/>
    <m/>
    <m/>
    <x v="38"/>
  </r>
  <r>
    <n v="14.016666666666943"/>
    <m/>
    <m/>
    <m/>
    <m/>
    <m/>
    <m/>
    <m/>
    <m/>
    <m/>
    <m/>
    <m/>
    <x v="38"/>
  </r>
  <r>
    <n v="14.03333333333361"/>
    <m/>
    <m/>
    <m/>
    <m/>
    <m/>
    <m/>
    <m/>
    <m/>
    <m/>
    <m/>
    <m/>
    <x v="38"/>
  </r>
  <r>
    <n v="14.050000000000278"/>
    <m/>
    <m/>
    <m/>
    <m/>
    <m/>
    <m/>
    <m/>
    <m/>
    <m/>
    <m/>
    <m/>
    <x v="38"/>
  </r>
  <r>
    <n v="14.066666666666945"/>
    <m/>
    <m/>
    <m/>
    <m/>
    <m/>
    <m/>
    <m/>
    <m/>
    <m/>
    <m/>
    <m/>
    <x v="38"/>
  </r>
  <r>
    <n v="14.083333333333613"/>
    <m/>
    <m/>
    <m/>
    <m/>
    <m/>
    <m/>
    <m/>
    <m/>
    <m/>
    <m/>
    <m/>
    <x v="38"/>
  </r>
  <r>
    <n v="14.10000000000028"/>
    <m/>
    <m/>
    <m/>
    <m/>
    <m/>
    <m/>
    <m/>
    <m/>
    <m/>
    <m/>
    <m/>
    <x v="38"/>
  </r>
  <r>
    <n v="14.116666666666948"/>
    <m/>
    <m/>
    <m/>
    <m/>
    <m/>
    <m/>
    <m/>
    <m/>
    <m/>
    <m/>
    <m/>
    <x v="38"/>
  </r>
  <r>
    <n v="14.133333333333615"/>
    <m/>
    <m/>
    <m/>
    <m/>
    <m/>
    <m/>
    <m/>
    <m/>
    <m/>
    <m/>
    <m/>
    <x v="38"/>
  </r>
  <r>
    <n v="14.150000000000283"/>
    <m/>
    <m/>
    <m/>
    <m/>
    <m/>
    <m/>
    <m/>
    <m/>
    <m/>
    <m/>
    <m/>
    <x v="38"/>
  </r>
  <r>
    <n v="14.16666666666695"/>
    <m/>
    <m/>
    <m/>
    <m/>
    <m/>
    <m/>
    <m/>
    <m/>
    <m/>
    <m/>
    <m/>
    <x v="38"/>
  </r>
  <r>
    <n v="14.183333333333618"/>
    <m/>
    <m/>
    <m/>
    <m/>
    <m/>
    <m/>
    <m/>
    <m/>
    <m/>
    <m/>
    <m/>
    <x v="38"/>
  </r>
  <r>
    <n v="14.200000000000285"/>
    <m/>
    <m/>
    <m/>
    <m/>
    <m/>
    <m/>
    <m/>
    <m/>
    <m/>
    <m/>
    <m/>
    <x v="38"/>
  </r>
  <r>
    <n v="14.216666666666953"/>
    <m/>
    <m/>
    <m/>
    <m/>
    <m/>
    <m/>
    <m/>
    <m/>
    <m/>
    <m/>
    <m/>
    <x v="38"/>
  </r>
  <r>
    <n v="14.23333333333362"/>
    <m/>
    <m/>
    <m/>
    <m/>
    <m/>
    <m/>
    <m/>
    <m/>
    <m/>
    <m/>
    <m/>
    <x v="38"/>
  </r>
  <r>
    <n v="14.250000000000288"/>
    <m/>
    <m/>
    <m/>
    <m/>
    <m/>
    <m/>
    <m/>
    <m/>
    <m/>
    <m/>
    <m/>
    <x v="38"/>
  </r>
  <r>
    <n v="14.266666666666955"/>
    <m/>
    <m/>
    <m/>
    <m/>
    <m/>
    <m/>
    <m/>
    <m/>
    <m/>
    <m/>
    <m/>
    <x v="38"/>
  </r>
  <r>
    <n v="14.283333333333623"/>
    <m/>
    <m/>
    <m/>
    <m/>
    <m/>
    <m/>
    <m/>
    <m/>
    <m/>
    <m/>
    <m/>
    <x v="38"/>
  </r>
  <r>
    <n v="14.30000000000029"/>
    <m/>
    <m/>
    <m/>
    <m/>
    <m/>
    <m/>
    <m/>
    <m/>
    <m/>
    <m/>
    <m/>
    <x v="38"/>
  </r>
  <r>
    <n v="14.316666666666958"/>
    <m/>
    <m/>
    <m/>
    <m/>
    <m/>
    <m/>
    <m/>
    <m/>
    <m/>
    <m/>
    <m/>
    <x v="38"/>
  </r>
  <r>
    <n v="14.333333333333625"/>
    <m/>
    <m/>
    <m/>
    <m/>
    <m/>
    <m/>
    <m/>
    <m/>
    <m/>
    <m/>
    <m/>
    <x v="38"/>
  </r>
  <r>
    <n v="14.350000000000293"/>
    <m/>
    <m/>
    <m/>
    <m/>
    <m/>
    <m/>
    <m/>
    <m/>
    <m/>
    <m/>
    <m/>
    <x v="38"/>
  </r>
  <r>
    <n v="14.36666666666696"/>
    <m/>
    <m/>
    <m/>
    <m/>
    <m/>
    <m/>
    <m/>
    <m/>
    <m/>
    <m/>
    <m/>
    <x v="38"/>
  </r>
  <r>
    <n v="14.383333333333628"/>
    <m/>
    <m/>
    <m/>
    <m/>
    <m/>
    <m/>
    <m/>
    <m/>
    <m/>
    <m/>
    <m/>
    <x v="38"/>
  </r>
  <r>
    <n v="14.400000000000295"/>
    <m/>
    <m/>
    <m/>
    <m/>
    <m/>
    <m/>
    <m/>
    <m/>
    <m/>
    <m/>
    <m/>
    <x v="38"/>
  </r>
  <r>
    <n v="14.416666666666963"/>
    <m/>
    <m/>
    <m/>
    <m/>
    <m/>
    <m/>
    <m/>
    <m/>
    <m/>
    <m/>
    <m/>
    <x v="38"/>
  </r>
  <r>
    <n v="14.43333333333363"/>
    <m/>
    <m/>
    <m/>
    <m/>
    <m/>
    <m/>
    <m/>
    <m/>
    <m/>
    <m/>
    <m/>
    <x v="38"/>
  </r>
  <r>
    <n v="14.450000000000298"/>
    <m/>
    <m/>
    <m/>
    <m/>
    <m/>
    <m/>
    <m/>
    <m/>
    <m/>
    <m/>
    <m/>
    <x v="38"/>
  </r>
  <r>
    <n v="14.466666666666965"/>
    <m/>
    <m/>
    <m/>
    <m/>
    <m/>
    <m/>
    <m/>
    <m/>
    <m/>
    <m/>
    <m/>
    <x v="38"/>
  </r>
  <r>
    <n v="14.483333333333633"/>
    <m/>
    <m/>
    <m/>
    <m/>
    <m/>
    <m/>
    <m/>
    <m/>
    <m/>
    <m/>
    <m/>
    <x v="38"/>
  </r>
  <r>
    <n v="14.5000000000003"/>
    <m/>
    <m/>
    <m/>
    <m/>
    <m/>
    <m/>
    <m/>
    <m/>
    <m/>
    <m/>
    <m/>
    <x v="38"/>
  </r>
  <r>
    <n v="14.516666666666968"/>
    <m/>
    <m/>
    <m/>
    <m/>
    <m/>
    <m/>
    <m/>
    <m/>
    <m/>
    <m/>
    <m/>
    <x v="38"/>
  </r>
  <r>
    <n v="14.533333333333635"/>
    <m/>
    <m/>
    <m/>
    <m/>
    <m/>
    <m/>
    <m/>
    <m/>
    <m/>
    <m/>
    <m/>
    <x v="38"/>
  </r>
  <r>
    <n v="14.550000000000303"/>
    <m/>
    <m/>
    <m/>
    <m/>
    <m/>
    <m/>
    <m/>
    <m/>
    <m/>
    <m/>
    <m/>
    <x v="38"/>
  </r>
  <r>
    <n v="14.56666666666697"/>
    <m/>
    <m/>
    <m/>
    <m/>
    <m/>
    <m/>
    <m/>
    <m/>
    <m/>
    <m/>
    <m/>
    <x v="38"/>
  </r>
  <r>
    <n v="14.583333333333638"/>
    <m/>
    <m/>
    <m/>
    <m/>
    <m/>
    <m/>
    <m/>
    <m/>
    <m/>
    <m/>
    <m/>
    <x v="38"/>
  </r>
  <r>
    <n v="14.600000000000305"/>
    <m/>
    <m/>
    <m/>
    <m/>
    <m/>
    <m/>
    <m/>
    <m/>
    <m/>
    <m/>
    <m/>
    <x v="38"/>
  </r>
  <r>
    <n v="14.616666666666973"/>
    <m/>
    <m/>
    <m/>
    <m/>
    <m/>
    <m/>
    <m/>
    <m/>
    <m/>
    <m/>
    <m/>
    <x v="38"/>
  </r>
  <r>
    <n v="14.63333333333364"/>
    <m/>
    <m/>
    <m/>
    <m/>
    <m/>
    <m/>
    <m/>
    <m/>
    <m/>
    <m/>
    <m/>
    <x v="38"/>
  </r>
  <r>
    <n v="14.650000000000308"/>
    <m/>
    <m/>
    <m/>
    <m/>
    <m/>
    <m/>
    <m/>
    <m/>
    <m/>
    <m/>
    <m/>
    <x v="38"/>
  </r>
  <r>
    <n v="14.666666666666975"/>
    <m/>
    <m/>
    <m/>
    <m/>
    <m/>
    <m/>
    <m/>
    <m/>
    <m/>
    <m/>
    <m/>
    <x v="38"/>
  </r>
  <r>
    <n v="14.683333333333643"/>
    <m/>
    <m/>
    <m/>
    <m/>
    <m/>
    <m/>
    <m/>
    <m/>
    <m/>
    <m/>
    <m/>
    <x v="38"/>
  </r>
  <r>
    <n v="14.70000000000031"/>
    <m/>
    <m/>
    <m/>
    <m/>
    <m/>
    <m/>
    <m/>
    <m/>
    <m/>
    <m/>
    <m/>
    <x v="38"/>
  </r>
  <r>
    <n v="14.716666666666978"/>
    <m/>
    <m/>
    <m/>
    <m/>
    <m/>
    <m/>
    <m/>
    <m/>
    <m/>
    <m/>
    <m/>
    <x v="38"/>
  </r>
  <r>
    <n v="14.733333333333645"/>
    <m/>
    <m/>
    <m/>
    <m/>
    <m/>
    <m/>
    <m/>
    <m/>
    <m/>
    <m/>
    <m/>
    <x v="38"/>
  </r>
  <r>
    <n v="14.750000000000313"/>
    <m/>
    <m/>
    <m/>
    <m/>
    <m/>
    <m/>
    <m/>
    <m/>
    <m/>
    <m/>
    <m/>
    <x v="38"/>
  </r>
  <r>
    <n v="14.76666666666698"/>
    <m/>
    <m/>
    <m/>
    <m/>
    <m/>
    <m/>
    <m/>
    <m/>
    <m/>
    <m/>
    <m/>
    <x v="38"/>
  </r>
  <r>
    <n v="14.783333333333648"/>
    <m/>
    <m/>
    <m/>
    <m/>
    <m/>
    <m/>
    <m/>
    <m/>
    <m/>
    <m/>
    <m/>
    <x v="38"/>
  </r>
  <r>
    <n v="14.800000000000315"/>
    <m/>
    <m/>
    <m/>
    <m/>
    <m/>
    <m/>
    <m/>
    <m/>
    <m/>
    <m/>
    <m/>
    <x v="38"/>
  </r>
  <r>
    <n v="14.816666666666983"/>
    <m/>
    <m/>
    <m/>
    <m/>
    <m/>
    <m/>
    <m/>
    <m/>
    <m/>
    <m/>
    <m/>
    <x v="38"/>
  </r>
  <r>
    <n v="14.83333333333365"/>
    <m/>
    <m/>
    <m/>
    <m/>
    <m/>
    <m/>
    <m/>
    <m/>
    <m/>
    <m/>
    <m/>
    <x v="38"/>
  </r>
  <r>
    <n v="14.850000000000318"/>
    <m/>
    <m/>
    <m/>
    <m/>
    <m/>
    <m/>
    <m/>
    <m/>
    <m/>
    <m/>
    <m/>
    <x v="38"/>
  </r>
  <r>
    <n v="14.866666666666985"/>
    <m/>
    <m/>
    <m/>
    <m/>
    <m/>
    <m/>
    <m/>
    <m/>
    <m/>
    <m/>
    <m/>
    <x v="38"/>
  </r>
  <r>
    <n v="14.883333333333653"/>
    <m/>
    <m/>
    <m/>
    <m/>
    <m/>
    <m/>
    <m/>
    <m/>
    <m/>
    <m/>
    <m/>
    <x v="38"/>
  </r>
  <r>
    <n v="14.90000000000032"/>
    <m/>
    <m/>
    <m/>
    <m/>
    <m/>
    <m/>
    <m/>
    <m/>
    <m/>
    <m/>
    <m/>
    <x v="38"/>
  </r>
  <r>
    <n v="14.916666666666988"/>
    <m/>
    <m/>
    <m/>
    <m/>
    <m/>
    <m/>
    <m/>
    <m/>
    <m/>
    <m/>
    <m/>
    <x v="38"/>
  </r>
  <r>
    <n v="14.933333333333655"/>
    <m/>
    <m/>
    <m/>
    <m/>
    <m/>
    <m/>
    <m/>
    <m/>
    <m/>
    <m/>
    <m/>
    <x v="38"/>
  </r>
  <r>
    <n v="14.950000000000323"/>
    <m/>
    <m/>
    <m/>
    <m/>
    <m/>
    <m/>
    <m/>
    <m/>
    <m/>
    <m/>
    <m/>
    <x v="38"/>
  </r>
  <r>
    <n v="14.96666666666699"/>
    <m/>
    <m/>
    <m/>
    <m/>
    <m/>
    <m/>
    <m/>
    <m/>
    <m/>
    <m/>
    <m/>
    <x v="38"/>
  </r>
  <r>
    <n v="14.983333333333658"/>
    <m/>
    <m/>
    <m/>
    <m/>
    <m/>
    <m/>
    <m/>
    <m/>
    <m/>
    <m/>
    <m/>
    <x v="38"/>
  </r>
  <r>
    <n v="15.000000000000325"/>
    <m/>
    <m/>
    <m/>
    <m/>
    <m/>
    <m/>
    <m/>
    <m/>
    <m/>
    <m/>
    <m/>
    <x v="38"/>
  </r>
  <r>
    <n v="15.016666666666993"/>
    <m/>
    <m/>
    <m/>
    <m/>
    <m/>
    <m/>
    <m/>
    <m/>
    <m/>
    <m/>
    <m/>
    <x v="38"/>
  </r>
  <r>
    <n v="15.03333333333366"/>
    <m/>
    <m/>
    <m/>
    <m/>
    <m/>
    <m/>
    <m/>
    <m/>
    <m/>
    <m/>
    <m/>
    <x v="38"/>
  </r>
  <r>
    <n v="15.050000000000328"/>
    <m/>
    <m/>
    <m/>
    <m/>
    <m/>
    <m/>
    <m/>
    <m/>
    <m/>
    <m/>
    <m/>
    <x v="38"/>
  </r>
  <r>
    <n v="15.066666666666995"/>
    <m/>
    <m/>
    <m/>
    <m/>
    <m/>
    <m/>
    <m/>
    <m/>
    <m/>
    <m/>
    <m/>
    <x v="38"/>
  </r>
  <r>
    <n v="15.083333333333663"/>
    <m/>
    <m/>
    <m/>
    <m/>
    <m/>
    <m/>
    <m/>
    <m/>
    <m/>
    <m/>
    <m/>
    <x v="38"/>
  </r>
  <r>
    <n v="15.10000000000033"/>
    <m/>
    <m/>
    <m/>
    <m/>
    <m/>
    <m/>
    <m/>
    <m/>
    <m/>
    <m/>
    <m/>
    <x v="38"/>
  </r>
  <r>
    <n v="15.116666666666998"/>
    <m/>
    <m/>
    <m/>
    <m/>
    <m/>
    <m/>
    <m/>
    <m/>
    <m/>
    <m/>
    <m/>
    <x v="38"/>
  </r>
  <r>
    <n v="15.133333333333665"/>
    <m/>
    <m/>
    <m/>
    <m/>
    <m/>
    <m/>
    <m/>
    <m/>
    <m/>
    <m/>
    <m/>
    <x v="38"/>
  </r>
  <r>
    <n v="15.150000000000333"/>
    <m/>
    <m/>
    <m/>
    <m/>
    <m/>
    <m/>
    <m/>
    <m/>
    <m/>
    <m/>
    <m/>
    <x v="38"/>
  </r>
  <r>
    <n v="15.166666666667"/>
    <m/>
    <m/>
    <m/>
    <m/>
    <m/>
    <m/>
    <m/>
    <m/>
    <m/>
    <m/>
    <m/>
    <x v="38"/>
  </r>
  <r>
    <n v="15.183333333333668"/>
    <m/>
    <m/>
    <m/>
    <m/>
    <m/>
    <m/>
    <m/>
    <m/>
    <m/>
    <m/>
    <m/>
    <x v="38"/>
  </r>
  <r>
    <n v="15.200000000000335"/>
    <m/>
    <m/>
    <m/>
    <m/>
    <m/>
    <m/>
    <m/>
    <m/>
    <m/>
    <m/>
    <m/>
    <x v="38"/>
  </r>
  <r>
    <n v="15.216666666667003"/>
    <m/>
    <m/>
    <m/>
    <m/>
    <m/>
    <m/>
    <m/>
    <m/>
    <m/>
    <m/>
    <m/>
    <x v="38"/>
  </r>
  <r>
    <n v="15.23333333333367"/>
    <m/>
    <m/>
    <m/>
    <m/>
    <m/>
    <m/>
    <m/>
    <m/>
    <m/>
    <m/>
    <m/>
    <x v="38"/>
  </r>
  <r>
    <n v="15.250000000000338"/>
    <m/>
    <m/>
    <m/>
    <m/>
    <m/>
    <m/>
    <m/>
    <m/>
    <m/>
    <m/>
    <m/>
    <x v="38"/>
  </r>
  <r>
    <n v="15.266666666667005"/>
    <m/>
    <m/>
    <m/>
    <m/>
    <m/>
    <m/>
    <m/>
    <m/>
    <m/>
    <m/>
    <m/>
    <x v="38"/>
  </r>
  <r>
    <n v="15.283333333333672"/>
    <m/>
    <m/>
    <m/>
    <m/>
    <m/>
    <m/>
    <m/>
    <m/>
    <m/>
    <m/>
    <m/>
    <x v="38"/>
  </r>
  <r>
    <n v="15.30000000000034"/>
    <m/>
    <m/>
    <m/>
    <m/>
    <m/>
    <m/>
    <m/>
    <m/>
    <m/>
    <m/>
    <m/>
    <x v="38"/>
  </r>
  <r>
    <n v="15.316666666667007"/>
    <m/>
    <m/>
    <m/>
    <m/>
    <m/>
    <m/>
    <m/>
    <m/>
    <m/>
    <m/>
    <m/>
    <x v="38"/>
  </r>
  <r>
    <n v="15.333333333333675"/>
    <m/>
    <m/>
    <m/>
    <m/>
    <m/>
    <m/>
    <m/>
    <m/>
    <m/>
    <m/>
    <m/>
    <x v="38"/>
  </r>
  <r>
    <n v="15.350000000000342"/>
    <m/>
    <m/>
    <m/>
    <m/>
    <m/>
    <m/>
    <m/>
    <m/>
    <m/>
    <m/>
    <m/>
    <x v="38"/>
  </r>
  <r>
    <n v="15.36666666666701"/>
    <m/>
    <m/>
    <m/>
    <m/>
    <m/>
    <m/>
    <m/>
    <m/>
    <m/>
    <m/>
    <m/>
    <x v="38"/>
  </r>
  <r>
    <n v="15.383333333333677"/>
    <m/>
    <m/>
    <m/>
    <m/>
    <m/>
    <m/>
    <m/>
    <m/>
    <m/>
    <m/>
    <m/>
    <x v="38"/>
  </r>
  <r>
    <n v="15.400000000000345"/>
    <m/>
    <m/>
    <m/>
    <m/>
    <m/>
    <m/>
    <m/>
    <m/>
    <m/>
    <m/>
    <m/>
    <x v="38"/>
  </r>
  <r>
    <n v="15.416666666667012"/>
    <m/>
    <m/>
    <m/>
    <m/>
    <m/>
    <m/>
    <m/>
    <m/>
    <m/>
    <m/>
    <m/>
    <x v="38"/>
  </r>
  <r>
    <n v="15.43333333333368"/>
    <m/>
    <m/>
    <m/>
    <m/>
    <m/>
    <m/>
    <m/>
    <m/>
    <m/>
    <m/>
    <m/>
    <x v="38"/>
  </r>
  <r>
    <n v="15.450000000000347"/>
    <m/>
    <m/>
    <m/>
    <m/>
    <m/>
    <m/>
    <m/>
    <m/>
    <m/>
    <m/>
    <m/>
    <x v="38"/>
  </r>
  <r>
    <n v="15.466666666667015"/>
    <m/>
    <m/>
    <m/>
    <m/>
    <m/>
    <m/>
    <m/>
    <m/>
    <m/>
    <m/>
    <m/>
    <x v="38"/>
  </r>
  <r>
    <n v="15.483333333333682"/>
    <m/>
    <m/>
    <m/>
    <m/>
    <m/>
    <m/>
    <m/>
    <m/>
    <m/>
    <m/>
    <m/>
    <x v="38"/>
  </r>
  <r>
    <n v="15.50000000000035"/>
    <m/>
    <m/>
    <m/>
    <m/>
    <m/>
    <m/>
    <m/>
    <m/>
    <m/>
    <m/>
    <m/>
    <x v="38"/>
  </r>
  <r>
    <n v="15.516666666667017"/>
    <m/>
    <m/>
    <m/>
    <m/>
    <m/>
    <m/>
    <m/>
    <m/>
    <m/>
    <m/>
    <m/>
    <x v="38"/>
  </r>
  <r>
    <n v="15.533333333333685"/>
    <m/>
    <m/>
    <m/>
    <m/>
    <m/>
    <m/>
    <m/>
    <m/>
    <m/>
    <m/>
    <m/>
    <x v="38"/>
  </r>
  <r>
    <n v="15.550000000000352"/>
    <m/>
    <m/>
    <m/>
    <m/>
    <m/>
    <m/>
    <m/>
    <m/>
    <m/>
    <m/>
    <m/>
    <x v="38"/>
  </r>
  <r>
    <n v="15.56666666666702"/>
    <m/>
    <m/>
    <m/>
    <m/>
    <m/>
    <m/>
    <m/>
    <m/>
    <m/>
    <m/>
    <m/>
    <x v="38"/>
  </r>
  <r>
    <n v="15.583333333333687"/>
    <m/>
    <m/>
    <m/>
    <m/>
    <m/>
    <m/>
    <m/>
    <m/>
    <m/>
    <m/>
    <m/>
    <x v="38"/>
  </r>
  <r>
    <n v="15.600000000000355"/>
    <m/>
    <m/>
    <m/>
    <m/>
    <m/>
    <m/>
    <m/>
    <m/>
    <m/>
    <m/>
    <m/>
    <x v="38"/>
  </r>
  <r>
    <n v="15.616666666667022"/>
    <m/>
    <m/>
    <m/>
    <m/>
    <m/>
    <m/>
    <m/>
    <m/>
    <m/>
    <m/>
    <m/>
    <x v="38"/>
  </r>
  <r>
    <n v="15.63333333333369"/>
    <m/>
    <m/>
    <m/>
    <m/>
    <m/>
    <m/>
    <m/>
    <m/>
    <m/>
    <m/>
    <m/>
    <x v="38"/>
  </r>
  <r>
    <n v="15.650000000000357"/>
    <m/>
    <m/>
    <m/>
    <m/>
    <m/>
    <m/>
    <m/>
    <m/>
    <m/>
    <m/>
    <m/>
    <x v="38"/>
  </r>
  <r>
    <n v="15.666666666667025"/>
    <m/>
    <m/>
    <m/>
    <m/>
    <m/>
    <m/>
    <m/>
    <m/>
    <m/>
    <m/>
    <m/>
    <x v="38"/>
  </r>
  <r>
    <n v="15.683333333333692"/>
    <m/>
    <m/>
    <m/>
    <m/>
    <m/>
    <m/>
    <m/>
    <m/>
    <m/>
    <m/>
    <m/>
    <x v="38"/>
  </r>
  <r>
    <n v="15.70000000000036"/>
    <m/>
    <m/>
    <m/>
    <m/>
    <m/>
    <m/>
    <m/>
    <m/>
    <m/>
    <m/>
    <m/>
    <x v="38"/>
  </r>
  <r>
    <n v="15.716666666667027"/>
    <m/>
    <m/>
    <m/>
    <m/>
    <m/>
    <m/>
    <m/>
    <m/>
    <m/>
    <m/>
    <m/>
    <x v="38"/>
  </r>
  <r>
    <n v="15.733333333333695"/>
    <m/>
    <m/>
    <m/>
    <m/>
    <m/>
    <m/>
    <m/>
    <m/>
    <m/>
    <m/>
    <m/>
    <x v="38"/>
  </r>
  <r>
    <n v="15.750000000000362"/>
    <m/>
    <m/>
    <m/>
    <m/>
    <m/>
    <m/>
    <m/>
    <m/>
    <m/>
    <m/>
    <m/>
    <x v="38"/>
  </r>
  <r>
    <n v="15.76666666666703"/>
    <m/>
    <m/>
    <m/>
    <m/>
    <m/>
    <m/>
    <m/>
    <m/>
    <m/>
    <m/>
    <m/>
    <x v="38"/>
  </r>
  <r>
    <n v="15.783333333333697"/>
    <m/>
    <m/>
    <m/>
    <m/>
    <m/>
    <m/>
    <m/>
    <m/>
    <m/>
    <m/>
    <m/>
    <x v="38"/>
  </r>
  <r>
    <n v="15.800000000000365"/>
    <m/>
    <m/>
    <m/>
    <m/>
    <m/>
    <m/>
    <m/>
    <m/>
    <m/>
    <m/>
    <m/>
    <x v="38"/>
  </r>
  <r>
    <n v="15.816666666667032"/>
    <m/>
    <m/>
    <m/>
    <m/>
    <m/>
    <m/>
    <m/>
    <m/>
    <m/>
    <m/>
    <m/>
    <x v="38"/>
  </r>
  <r>
    <n v="15.8333333333337"/>
    <m/>
    <m/>
    <m/>
    <m/>
    <m/>
    <m/>
    <m/>
    <m/>
    <m/>
    <m/>
    <m/>
    <x v="38"/>
  </r>
  <r>
    <n v="15.850000000000367"/>
    <m/>
    <m/>
    <m/>
    <m/>
    <m/>
    <m/>
    <m/>
    <m/>
    <m/>
    <m/>
    <m/>
    <x v="38"/>
  </r>
  <r>
    <n v="15.866666666667035"/>
    <m/>
    <m/>
    <m/>
    <m/>
    <m/>
    <m/>
    <m/>
    <m/>
    <m/>
    <m/>
    <m/>
    <x v="38"/>
  </r>
  <r>
    <n v="15.883333333333702"/>
    <m/>
    <m/>
    <m/>
    <m/>
    <m/>
    <m/>
    <m/>
    <m/>
    <m/>
    <m/>
    <m/>
    <x v="38"/>
  </r>
  <r>
    <n v="15.90000000000037"/>
    <m/>
    <m/>
    <m/>
    <m/>
    <m/>
    <m/>
    <m/>
    <m/>
    <m/>
    <m/>
    <m/>
    <x v="38"/>
  </r>
  <r>
    <n v="15.916666666667037"/>
    <m/>
    <m/>
    <m/>
    <m/>
    <m/>
    <m/>
    <m/>
    <m/>
    <m/>
    <m/>
    <m/>
    <x v="38"/>
  </r>
  <r>
    <n v="15.933333333333705"/>
    <m/>
    <m/>
    <m/>
    <m/>
    <m/>
    <m/>
    <m/>
    <m/>
    <m/>
    <m/>
    <m/>
    <x v="38"/>
  </r>
  <r>
    <n v="15.950000000000372"/>
    <m/>
    <m/>
    <m/>
    <m/>
    <m/>
    <m/>
    <m/>
    <m/>
    <m/>
    <m/>
    <m/>
    <x v="38"/>
  </r>
  <r>
    <n v="15.96666666666704"/>
    <m/>
    <m/>
    <m/>
    <m/>
    <m/>
    <m/>
    <m/>
    <m/>
    <m/>
    <m/>
    <m/>
    <x v="38"/>
  </r>
  <r>
    <n v="15.983333333333707"/>
    <m/>
    <m/>
    <m/>
    <m/>
    <m/>
    <m/>
    <m/>
    <m/>
    <m/>
    <m/>
    <m/>
    <x v="38"/>
  </r>
  <r>
    <n v="16.000000000000373"/>
    <m/>
    <m/>
    <m/>
    <m/>
    <m/>
    <m/>
    <m/>
    <m/>
    <m/>
    <m/>
    <m/>
    <x v="38"/>
  </r>
  <r>
    <n v="16.016666666667039"/>
    <m/>
    <m/>
    <m/>
    <m/>
    <m/>
    <m/>
    <m/>
    <m/>
    <m/>
    <m/>
    <m/>
    <x v="38"/>
  </r>
  <r>
    <n v="16.033333333333704"/>
    <m/>
    <m/>
    <m/>
    <m/>
    <m/>
    <m/>
    <m/>
    <m/>
    <m/>
    <m/>
    <m/>
    <x v="38"/>
  </r>
  <r>
    <n v="16.05000000000037"/>
    <m/>
    <m/>
    <m/>
    <m/>
    <m/>
    <m/>
    <m/>
    <m/>
    <m/>
    <m/>
    <m/>
    <x v="38"/>
  </r>
  <r>
    <n v="16.066666666667036"/>
    <m/>
    <m/>
    <m/>
    <m/>
    <m/>
    <m/>
    <m/>
    <m/>
    <m/>
    <m/>
    <m/>
    <x v="38"/>
  </r>
  <r>
    <n v="16.083333333333702"/>
    <m/>
    <m/>
    <m/>
    <m/>
    <m/>
    <m/>
    <m/>
    <m/>
    <m/>
    <m/>
    <m/>
    <x v="38"/>
  </r>
  <r>
    <n v="16.100000000000367"/>
    <m/>
    <m/>
    <m/>
    <m/>
    <m/>
    <m/>
    <m/>
    <m/>
    <m/>
    <m/>
    <m/>
    <x v="38"/>
  </r>
  <r>
    <n v="16.116666666667033"/>
    <m/>
    <m/>
    <m/>
    <m/>
    <m/>
    <m/>
    <m/>
    <m/>
    <m/>
    <m/>
    <m/>
    <x v="38"/>
  </r>
  <r>
    <n v="16.133333333333699"/>
    <m/>
    <m/>
    <m/>
    <m/>
    <m/>
    <m/>
    <m/>
    <m/>
    <m/>
    <m/>
    <m/>
    <x v="38"/>
  </r>
  <r>
    <n v="16.150000000000365"/>
    <m/>
    <m/>
    <m/>
    <m/>
    <m/>
    <m/>
    <m/>
    <m/>
    <m/>
    <m/>
    <m/>
    <x v="38"/>
  </r>
  <r>
    <n v="16.16666666666703"/>
    <m/>
    <m/>
    <m/>
    <m/>
    <m/>
    <m/>
    <m/>
    <m/>
    <m/>
    <m/>
    <m/>
    <x v="38"/>
  </r>
  <r>
    <n v="16.183333333333696"/>
    <m/>
    <m/>
    <m/>
    <m/>
    <m/>
    <m/>
    <m/>
    <m/>
    <m/>
    <m/>
    <m/>
    <x v="38"/>
  </r>
  <r>
    <n v="16.200000000000362"/>
    <m/>
    <m/>
    <m/>
    <m/>
    <m/>
    <m/>
    <m/>
    <m/>
    <m/>
    <m/>
    <m/>
    <x v="38"/>
  </r>
  <r>
    <n v="16.216666666667027"/>
    <m/>
    <m/>
    <m/>
    <m/>
    <m/>
    <m/>
    <m/>
    <m/>
    <m/>
    <m/>
    <m/>
    <x v="38"/>
  </r>
  <r>
    <n v="16.233333333333693"/>
    <m/>
    <m/>
    <m/>
    <m/>
    <m/>
    <m/>
    <m/>
    <m/>
    <m/>
    <m/>
    <m/>
    <x v="38"/>
  </r>
  <r>
    <n v="16.250000000000359"/>
    <m/>
    <m/>
    <m/>
    <m/>
    <m/>
    <m/>
    <m/>
    <m/>
    <m/>
    <m/>
    <m/>
    <x v="38"/>
  </r>
  <r>
    <n v="16.266666666667025"/>
    <m/>
    <m/>
    <m/>
    <m/>
    <m/>
    <m/>
    <m/>
    <m/>
    <m/>
    <m/>
    <m/>
    <x v="38"/>
  </r>
  <r>
    <n v="16.28333333333369"/>
    <m/>
    <m/>
    <m/>
    <m/>
    <m/>
    <m/>
    <m/>
    <m/>
    <m/>
    <m/>
    <m/>
    <x v="38"/>
  </r>
  <r>
    <n v="16.300000000000356"/>
    <m/>
    <m/>
    <m/>
    <m/>
    <m/>
    <m/>
    <m/>
    <m/>
    <m/>
    <m/>
    <m/>
    <x v="38"/>
  </r>
  <r>
    <n v="16.316666666667022"/>
    <m/>
    <m/>
    <m/>
    <m/>
    <m/>
    <m/>
    <m/>
    <m/>
    <m/>
    <m/>
    <m/>
    <x v="38"/>
  </r>
  <r>
    <n v="16.333333333333687"/>
    <m/>
    <m/>
    <m/>
    <m/>
    <m/>
    <m/>
    <m/>
    <m/>
    <m/>
    <m/>
    <m/>
    <x v="38"/>
  </r>
  <r>
    <n v="16.350000000000353"/>
    <m/>
    <m/>
    <m/>
    <m/>
    <m/>
    <m/>
    <m/>
    <m/>
    <m/>
    <m/>
    <m/>
    <x v="38"/>
  </r>
  <r>
    <n v="16.366666666667019"/>
    <m/>
    <m/>
    <m/>
    <m/>
    <m/>
    <m/>
    <m/>
    <m/>
    <m/>
    <m/>
    <m/>
    <x v="38"/>
  </r>
  <r>
    <n v="16.383333333333685"/>
    <m/>
    <m/>
    <m/>
    <m/>
    <m/>
    <m/>
    <m/>
    <m/>
    <m/>
    <m/>
    <m/>
    <x v="38"/>
  </r>
  <r>
    <n v="16.40000000000035"/>
    <m/>
    <m/>
    <m/>
    <m/>
    <m/>
    <m/>
    <m/>
    <m/>
    <m/>
    <m/>
    <m/>
    <x v="38"/>
  </r>
  <r>
    <n v="16.416666666667016"/>
    <m/>
    <m/>
    <m/>
    <m/>
    <m/>
    <m/>
    <m/>
    <m/>
    <m/>
    <m/>
    <m/>
    <x v="38"/>
  </r>
  <r>
    <n v="16.433333333333682"/>
    <m/>
    <m/>
    <m/>
    <m/>
    <m/>
    <m/>
    <m/>
    <m/>
    <m/>
    <m/>
    <m/>
    <x v="38"/>
  </r>
  <r>
    <n v="16.450000000000347"/>
    <m/>
    <m/>
    <m/>
    <m/>
    <m/>
    <m/>
    <m/>
    <m/>
    <m/>
    <m/>
    <m/>
    <x v="38"/>
  </r>
  <r>
    <n v="16.466666666667013"/>
    <m/>
    <m/>
    <m/>
    <m/>
    <m/>
    <m/>
    <m/>
    <m/>
    <m/>
    <m/>
    <m/>
    <x v="38"/>
  </r>
  <r>
    <n v="16.483333333333679"/>
    <m/>
    <m/>
    <m/>
    <m/>
    <m/>
    <m/>
    <m/>
    <m/>
    <m/>
    <m/>
    <m/>
    <x v="38"/>
  </r>
  <r>
    <n v="16.500000000000345"/>
    <m/>
    <m/>
    <m/>
    <m/>
    <m/>
    <m/>
    <m/>
    <m/>
    <m/>
    <m/>
    <m/>
    <x v="38"/>
  </r>
  <r>
    <n v="16.51666666666701"/>
    <m/>
    <m/>
    <m/>
    <m/>
    <m/>
    <m/>
    <m/>
    <m/>
    <m/>
    <m/>
    <m/>
    <x v="38"/>
  </r>
  <r>
    <n v="16.533333333333676"/>
    <m/>
    <m/>
    <m/>
    <m/>
    <m/>
    <m/>
    <m/>
    <m/>
    <m/>
    <m/>
    <m/>
    <x v="38"/>
  </r>
  <r>
    <n v="16.550000000000342"/>
    <m/>
    <m/>
    <m/>
    <m/>
    <m/>
    <m/>
    <m/>
    <m/>
    <m/>
    <m/>
    <m/>
    <x v="38"/>
  </r>
  <r>
    <n v="16.566666666667007"/>
    <m/>
    <m/>
    <m/>
    <m/>
    <m/>
    <m/>
    <m/>
    <m/>
    <m/>
    <m/>
    <m/>
    <x v="38"/>
  </r>
  <r>
    <n v="16.583333333333673"/>
    <m/>
    <m/>
    <m/>
    <m/>
    <m/>
    <m/>
    <m/>
    <m/>
    <m/>
    <m/>
    <m/>
    <x v="38"/>
  </r>
  <r>
    <n v="16.600000000000339"/>
    <m/>
    <m/>
    <m/>
    <m/>
    <m/>
    <m/>
    <m/>
    <m/>
    <m/>
    <m/>
    <m/>
    <x v="38"/>
  </r>
  <r>
    <n v="16.616666666667005"/>
    <m/>
    <m/>
    <m/>
    <m/>
    <m/>
    <m/>
    <m/>
    <m/>
    <m/>
    <m/>
    <m/>
    <x v="38"/>
  </r>
  <r>
    <n v="16.63333333333367"/>
    <m/>
    <m/>
    <m/>
    <m/>
    <m/>
    <m/>
    <m/>
    <m/>
    <m/>
    <m/>
    <m/>
    <x v="38"/>
  </r>
  <r>
    <n v="16.650000000000336"/>
    <m/>
    <m/>
    <m/>
    <m/>
    <m/>
    <m/>
    <m/>
    <m/>
    <m/>
    <m/>
    <m/>
    <x v="38"/>
  </r>
  <r>
    <n v="16.666666666667002"/>
    <m/>
    <m/>
    <m/>
    <m/>
    <m/>
    <m/>
    <m/>
    <m/>
    <m/>
    <m/>
    <m/>
    <x v="38"/>
  </r>
  <r>
    <n v="16.683333333333668"/>
    <m/>
    <m/>
    <m/>
    <m/>
    <m/>
    <m/>
    <m/>
    <m/>
    <m/>
    <m/>
    <m/>
    <x v="38"/>
  </r>
  <r>
    <n v="16.700000000000333"/>
    <m/>
    <m/>
    <m/>
    <m/>
    <m/>
    <m/>
    <m/>
    <m/>
    <m/>
    <m/>
    <m/>
    <x v="38"/>
  </r>
  <r>
    <n v="16.716666666666999"/>
    <m/>
    <m/>
    <m/>
    <m/>
    <m/>
    <m/>
    <m/>
    <m/>
    <m/>
    <m/>
    <m/>
    <x v="38"/>
  </r>
  <r>
    <n v="16.733333333333665"/>
    <m/>
    <m/>
    <m/>
    <m/>
    <m/>
    <m/>
    <m/>
    <m/>
    <m/>
    <m/>
    <m/>
    <x v="38"/>
  </r>
  <r>
    <n v="16.75000000000033"/>
    <m/>
    <m/>
    <m/>
    <m/>
    <m/>
    <m/>
    <m/>
    <m/>
    <m/>
    <m/>
    <m/>
    <x v="38"/>
  </r>
  <r>
    <n v="16.766666666666996"/>
    <m/>
    <m/>
    <m/>
    <m/>
    <m/>
    <m/>
    <m/>
    <m/>
    <m/>
    <m/>
    <m/>
    <x v="38"/>
  </r>
  <r>
    <n v="16.783333333333662"/>
    <m/>
    <m/>
    <m/>
    <m/>
    <m/>
    <m/>
    <m/>
    <m/>
    <m/>
    <m/>
    <m/>
    <x v="38"/>
  </r>
  <r>
    <n v="16.800000000000328"/>
    <m/>
    <m/>
    <m/>
    <m/>
    <m/>
    <m/>
    <m/>
    <m/>
    <m/>
    <m/>
    <m/>
    <x v="38"/>
  </r>
  <r>
    <n v="16.816666666666993"/>
    <m/>
    <m/>
    <m/>
    <m/>
    <m/>
    <m/>
    <m/>
    <m/>
    <m/>
    <m/>
    <m/>
    <x v="38"/>
  </r>
  <r>
    <n v="16.833333333333659"/>
    <m/>
    <m/>
    <m/>
    <m/>
    <m/>
    <m/>
    <m/>
    <m/>
    <m/>
    <m/>
    <m/>
    <x v="38"/>
  </r>
  <r>
    <n v="16.850000000000325"/>
    <m/>
    <m/>
    <m/>
    <m/>
    <m/>
    <m/>
    <m/>
    <m/>
    <m/>
    <m/>
    <m/>
    <x v="38"/>
  </r>
  <r>
    <n v="16.86666666666699"/>
    <m/>
    <m/>
    <m/>
    <m/>
    <m/>
    <m/>
    <m/>
    <m/>
    <m/>
    <m/>
    <m/>
    <x v="38"/>
  </r>
  <r>
    <n v="16.883333333333656"/>
    <m/>
    <m/>
    <m/>
    <m/>
    <m/>
    <m/>
    <m/>
    <m/>
    <m/>
    <m/>
    <m/>
    <x v="38"/>
  </r>
  <r>
    <n v="16.900000000000322"/>
    <m/>
    <m/>
    <m/>
    <m/>
    <m/>
    <m/>
    <m/>
    <m/>
    <m/>
    <m/>
    <m/>
    <x v="38"/>
  </r>
  <r>
    <n v="16.916666666666988"/>
    <m/>
    <m/>
    <m/>
    <m/>
    <m/>
    <m/>
    <m/>
    <m/>
    <m/>
    <m/>
    <m/>
    <x v="38"/>
  </r>
  <r>
    <n v="16.933333333333653"/>
    <m/>
    <m/>
    <m/>
    <m/>
    <m/>
    <m/>
    <m/>
    <m/>
    <m/>
    <m/>
    <m/>
    <x v="38"/>
  </r>
  <r>
    <n v="16.950000000000319"/>
    <m/>
    <m/>
    <m/>
    <m/>
    <m/>
    <m/>
    <m/>
    <m/>
    <m/>
    <m/>
    <m/>
    <x v="38"/>
  </r>
  <r>
    <n v="16.966666666666985"/>
    <m/>
    <m/>
    <m/>
    <m/>
    <m/>
    <m/>
    <m/>
    <m/>
    <m/>
    <m/>
    <m/>
    <x v="38"/>
  </r>
  <r>
    <n v="16.98333333333365"/>
    <m/>
    <m/>
    <m/>
    <m/>
    <m/>
    <m/>
    <m/>
    <m/>
    <m/>
    <m/>
    <m/>
    <x v="38"/>
  </r>
  <r>
    <n v="17.000000000000316"/>
    <m/>
    <m/>
    <m/>
    <m/>
    <m/>
    <m/>
    <m/>
    <m/>
    <m/>
    <m/>
    <m/>
    <x v="38"/>
  </r>
  <r>
    <n v="17.016666666666982"/>
    <m/>
    <m/>
    <m/>
    <m/>
    <m/>
    <m/>
    <m/>
    <m/>
    <m/>
    <m/>
    <m/>
    <x v="38"/>
  </r>
  <r>
    <n v="17.033333333333648"/>
    <m/>
    <m/>
    <m/>
    <m/>
    <m/>
    <m/>
    <m/>
    <m/>
    <m/>
    <m/>
    <m/>
    <x v="38"/>
  </r>
  <r>
    <n v="17.050000000000313"/>
    <m/>
    <m/>
    <m/>
    <m/>
    <m/>
    <m/>
    <m/>
    <m/>
    <m/>
    <m/>
    <m/>
    <x v="38"/>
  </r>
  <r>
    <n v="17.066666666666979"/>
    <m/>
    <m/>
    <m/>
    <m/>
    <m/>
    <m/>
    <m/>
    <m/>
    <m/>
    <m/>
    <m/>
    <x v="38"/>
  </r>
  <r>
    <n v="17.083333333333645"/>
    <m/>
    <m/>
    <m/>
    <m/>
    <m/>
    <m/>
    <m/>
    <m/>
    <m/>
    <m/>
    <m/>
    <x v="38"/>
  </r>
  <r>
    <n v="17.100000000000311"/>
    <m/>
    <m/>
    <m/>
    <m/>
    <m/>
    <m/>
    <m/>
    <m/>
    <m/>
    <m/>
    <m/>
    <x v="38"/>
  </r>
  <r>
    <n v="17.116666666666976"/>
    <m/>
    <m/>
    <m/>
    <m/>
    <m/>
    <m/>
    <m/>
    <m/>
    <m/>
    <m/>
    <m/>
    <x v="38"/>
  </r>
  <r>
    <n v="17.133333333333642"/>
    <m/>
    <m/>
    <m/>
    <m/>
    <m/>
    <m/>
    <m/>
    <m/>
    <m/>
    <m/>
    <m/>
    <x v="38"/>
  </r>
  <r>
    <n v="17.150000000000308"/>
    <m/>
    <m/>
    <m/>
    <m/>
    <m/>
    <m/>
    <m/>
    <m/>
    <m/>
    <m/>
    <m/>
    <x v="38"/>
  </r>
  <r>
    <n v="17.166666666666973"/>
    <m/>
    <m/>
    <m/>
    <m/>
    <m/>
    <m/>
    <m/>
    <m/>
    <m/>
    <m/>
    <m/>
    <x v="38"/>
  </r>
  <r>
    <n v="17.183333333333639"/>
    <m/>
    <m/>
    <m/>
    <m/>
    <m/>
    <m/>
    <m/>
    <m/>
    <m/>
    <m/>
    <m/>
    <x v="38"/>
  </r>
  <r>
    <n v="17.200000000000305"/>
    <m/>
    <m/>
    <m/>
    <m/>
    <m/>
    <m/>
    <m/>
    <m/>
    <m/>
    <m/>
    <m/>
    <x v="38"/>
  </r>
  <r>
    <n v="17.216666666666971"/>
    <m/>
    <m/>
    <m/>
    <m/>
    <m/>
    <m/>
    <m/>
    <m/>
    <m/>
    <m/>
    <m/>
    <x v="38"/>
  </r>
  <r>
    <n v="17.233333333333636"/>
    <m/>
    <m/>
    <m/>
    <m/>
    <m/>
    <m/>
    <m/>
    <m/>
    <m/>
    <m/>
    <m/>
    <x v="38"/>
  </r>
  <r>
    <n v="17.250000000000302"/>
    <m/>
    <m/>
    <m/>
    <m/>
    <m/>
    <m/>
    <m/>
    <m/>
    <m/>
    <m/>
    <m/>
    <x v="38"/>
  </r>
  <r>
    <n v="17.266666666666968"/>
    <m/>
    <m/>
    <m/>
    <m/>
    <m/>
    <m/>
    <m/>
    <m/>
    <m/>
    <m/>
    <m/>
    <x v="38"/>
  </r>
  <r>
    <n v="17.283333333333633"/>
    <m/>
    <m/>
    <m/>
    <m/>
    <m/>
    <m/>
    <m/>
    <m/>
    <m/>
    <m/>
    <m/>
    <x v="38"/>
  </r>
  <r>
    <n v="17.300000000000299"/>
    <m/>
    <m/>
    <m/>
    <m/>
    <m/>
    <m/>
    <m/>
    <m/>
    <m/>
    <m/>
    <m/>
    <x v="38"/>
  </r>
  <r>
    <n v="17.316666666666965"/>
    <m/>
    <m/>
    <m/>
    <m/>
    <m/>
    <m/>
    <m/>
    <m/>
    <m/>
    <m/>
    <m/>
    <x v="38"/>
  </r>
  <r>
    <n v="17.333333333333631"/>
    <m/>
    <m/>
    <m/>
    <m/>
    <m/>
    <m/>
    <m/>
    <m/>
    <m/>
    <m/>
    <m/>
    <x v="38"/>
  </r>
  <r>
    <n v="17.350000000000296"/>
    <m/>
    <m/>
    <m/>
    <m/>
    <m/>
    <m/>
    <m/>
    <m/>
    <m/>
    <m/>
    <m/>
    <x v="38"/>
  </r>
  <r>
    <n v="17.366666666666962"/>
    <m/>
    <m/>
    <m/>
    <m/>
    <m/>
    <m/>
    <m/>
    <m/>
    <m/>
    <m/>
    <m/>
    <x v="38"/>
  </r>
  <r>
    <n v="17.383333333333628"/>
    <m/>
    <m/>
    <m/>
    <m/>
    <m/>
    <m/>
    <m/>
    <m/>
    <m/>
    <m/>
    <m/>
    <x v="38"/>
  </r>
  <r>
    <n v="17.400000000000293"/>
    <m/>
    <m/>
    <m/>
    <m/>
    <m/>
    <m/>
    <m/>
    <m/>
    <m/>
    <m/>
    <m/>
    <x v="38"/>
  </r>
  <r>
    <n v="17.416666666666959"/>
    <m/>
    <m/>
    <m/>
    <m/>
    <m/>
    <m/>
    <m/>
    <m/>
    <m/>
    <m/>
    <m/>
    <x v="38"/>
  </r>
  <r>
    <n v="17.433333333333625"/>
    <m/>
    <m/>
    <m/>
    <m/>
    <m/>
    <m/>
    <m/>
    <m/>
    <m/>
    <m/>
    <m/>
    <x v="38"/>
  </r>
  <r>
    <n v="17.450000000000291"/>
    <m/>
    <m/>
    <m/>
    <m/>
    <m/>
    <m/>
    <m/>
    <m/>
    <m/>
    <m/>
    <m/>
    <x v="38"/>
  </r>
  <r>
    <n v="17.466666666666956"/>
    <m/>
    <m/>
    <m/>
    <m/>
    <m/>
    <m/>
    <m/>
    <m/>
    <m/>
    <m/>
    <m/>
    <x v="38"/>
  </r>
  <r>
    <n v="17.483333333333622"/>
    <m/>
    <m/>
    <m/>
    <m/>
    <m/>
    <m/>
    <m/>
    <m/>
    <m/>
    <m/>
    <m/>
    <x v="38"/>
  </r>
  <r>
    <n v="17.500000000000288"/>
    <m/>
    <m/>
    <m/>
    <m/>
    <m/>
    <m/>
    <m/>
    <m/>
    <m/>
    <m/>
    <m/>
    <x v="38"/>
  </r>
  <r>
    <n v="17.516666666666953"/>
    <m/>
    <m/>
    <m/>
    <m/>
    <m/>
    <m/>
    <m/>
    <m/>
    <m/>
    <m/>
    <m/>
    <x v="38"/>
  </r>
  <r>
    <n v="17.533333333333619"/>
    <m/>
    <m/>
    <m/>
    <m/>
    <m/>
    <m/>
    <m/>
    <m/>
    <m/>
    <m/>
    <m/>
    <x v="38"/>
  </r>
  <r>
    <n v="17.550000000000285"/>
    <m/>
    <m/>
    <m/>
    <m/>
    <m/>
    <m/>
    <m/>
    <m/>
    <m/>
    <m/>
    <m/>
    <x v="38"/>
  </r>
  <r>
    <n v="17.566666666666951"/>
    <m/>
    <m/>
    <m/>
    <m/>
    <m/>
    <m/>
    <m/>
    <m/>
    <m/>
    <m/>
    <m/>
    <x v="38"/>
  </r>
  <r>
    <n v="17.583333333333616"/>
    <m/>
    <m/>
    <m/>
    <m/>
    <m/>
    <m/>
    <m/>
    <m/>
    <m/>
    <m/>
    <m/>
    <x v="38"/>
  </r>
  <r>
    <n v="17.600000000000282"/>
    <m/>
    <m/>
    <m/>
    <m/>
    <m/>
    <m/>
    <m/>
    <m/>
    <m/>
    <m/>
    <m/>
    <x v="38"/>
  </r>
  <r>
    <n v="17.616666666666948"/>
    <m/>
    <m/>
    <m/>
    <m/>
    <m/>
    <m/>
    <m/>
    <m/>
    <m/>
    <m/>
    <m/>
    <x v="38"/>
  </r>
  <r>
    <n v="17.633333333333614"/>
    <m/>
    <m/>
    <m/>
    <m/>
    <m/>
    <m/>
    <m/>
    <m/>
    <m/>
    <m/>
    <m/>
    <x v="38"/>
  </r>
  <r>
    <n v="17.650000000000279"/>
    <m/>
    <m/>
    <m/>
    <m/>
    <m/>
    <m/>
    <m/>
    <m/>
    <m/>
    <m/>
    <m/>
    <x v="38"/>
  </r>
  <r>
    <n v="17.666666666666945"/>
    <m/>
    <m/>
    <m/>
    <m/>
    <m/>
    <m/>
    <m/>
    <m/>
    <m/>
    <m/>
    <m/>
    <x v="38"/>
  </r>
  <r>
    <n v="17.683333333333611"/>
    <m/>
    <m/>
    <m/>
    <m/>
    <m/>
    <m/>
    <m/>
    <m/>
    <m/>
    <m/>
    <m/>
    <x v="38"/>
  </r>
  <r>
    <n v="17.700000000000276"/>
    <m/>
    <m/>
    <m/>
    <m/>
    <m/>
    <m/>
    <m/>
    <m/>
    <m/>
    <m/>
    <m/>
    <x v="38"/>
  </r>
  <r>
    <n v="17.716666666666942"/>
    <m/>
    <m/>
    <m/>
    <m/>
    <m/>
    <m/>
    <m/>
    <m/>
    <m/>
    <m/>
    <m/>
    <x v="38"/>
  </r>
  <r>
    <n v="17.733333333333608"/>
    <m/>
    <m/>
    <m/>
    <m/>
    <m/>
    <m/>
    <m/>
    <m/>
    <m/>
    <m/>
    <m/>
    <x v="38"/>
  </r>
  <r>
    <n v="17.750000000000274"/>
    <m/>
    <m/>
    <m/>
    <m/>
    <m/>
    <m/>
    <m/>
    <m/>
    <m/>
    <m/>
    <m/>
    <x v="38"/>
  </r>
  <r>
    <n v="17.766666666666939"/>
    <m/>
    <m/>
    <m/>
    <m/>
    <m/>
    <m/>
    <m/>
    <m/>
    <m/>
    <m/>
    <m/>
    <x v="38"/>
  </r>
  <r>
    <n v="17.783333333333605"/>
    <m/>
    <m/>
    <m/>
    <m/>
    <m/>
    <m/>
    <m/>
    <m/>
    <m/>
    <m/>
    <m/>
    <x v="38"/>
  </r>
  <r>
    <n v="17.800000000000271"/>
    <m/>
    <m/>
    <m/>
    <m/>
    <m/>
    <m/>
    <m/>
    <m/>
    <m/>
    <m/>
    <m/>
    <x v="38"/>
  </r>
  <r>
    <n v="17.816666666666936"/>
    <m/>
    <m/>
    <m/>
    <m/>
    <m/>
    <m/>
    <m/>
    <m/>
    <m/>
    <m/>
    <m/>
    <x v="38"/>
  </r>
  <r>
    <n v="17.833333333333602"/>
    <m/>
    <m/>
    <m/>
    <m/>
    <m/>
    <m/>
    <m/>
    <m/>
    <m/>
    <m/>
    <m/>
    <x v="38"/>
  </r>
  <r>
    <n v="17.850000000000268"/>
    <m/>
    <m/>
    <m/>
    <m/>
    <m/>
    <m/>
    <m/>
    <m/>
    <m/>
    <m/>
    <m/>
    <x v="38"/>
  </r>
  <r>
    <n v="17.866666666666934"/>
    <m/>
    <m/>
    <m/>
    <m/>
    <m/>
    <m/>
    <m/>
    <m/>
    <m/>
    <m/>
    <m/>
    <x v="38"/>
  </r>
  <r>
    <n v="17.883333333333599"/>
    <m/>
    <m/>
    <m/>
    <m/>
    <m/>
    <m/>
    <m/>
    <m/>
    <m/>
    <m/>
    <m/>
    <x v="38"/>
  </r>
  <r>
    <n v="17.900000000000265"/>
    <m/>
    <m/>
    <m/>
    <m/>
    <m/>
    <m/>
    <m/>
    <m/>
    <m/>
    <m/>
    <m/>
    <x v="38"/>
  </r>
  <r>
    <n v="17.916666666666931"/>
    <m/>
    <m/>
    <m/>
    <m/>
    <m/>
    <m/>
    <m/>
    <m/>
    <m/>
    <m/>
    <m/>
    <x v="38"/>
  </r>
  <r>
    <n v="17.933333333333596"/>
    <m/>
    <m/>
    <m/>
    <m/>
    <m/>
    <m/>
    <m/>
    <m/>
    <m/>
    <m/>
    <m/>
    <x v="38"/>
  </r>
  <r>
    <n v="17.950000000000262"/>
    <m/>
    <m/>
    <m/>
    <m/>
    <m/>
    <m/>
    <m/>
    <m/>
    <m/>
    <m/>
    <m/>
    <x v="38"/>
  </r>
  <r>
    <n v="17.966666666666928"/>
    <m/>
    <m/>
    <m/>
    <m/>
    <m/>
    <m/>
    <m/>
    <m/>
    <m/>
    <m/>
    <m/>
    <x v="38"/>
  </r>
  <r>
    <n v="17.983333333333594"/>
    <m/>
    <m/>
    <m/>
    <m/>
    <m/>
    <m/>
    <m/>
    <m/>
    <m/>
    <m/>
    <m/>
    <x v="38"/>
  </r>
  <r>
    <n v="18.000000000000259"/>
    <m/>
    <m/>
    <m/>
    <m/>
    <m/>
    <m/>
    <m/>
    <m/>
    <m/>
    <m/>
    <m/>
    <x v="38"/>
  </r>
  <r>
    <n v="18.016666666666925"/>
    <m/>
    <m/>
    <m/>
    <m/>
    <m/>
    <m/>
    <m/>
    <m/>
    <m/>
    <m/>
    <m/>
    <x v="38"/>
  </r>
  <r>
    <n v="18.033333333333591"/>
    <m/>
    <m/>
    <m/>
    <m/>
    <m/>
    <m/>
    <m/>
    <m/>
    <m/>
    <m/>
    <m/>
    <x v="38"/>
  </r>
  <r>
    <n v="18.050000000000257"/>
    <m/>
    <m/>
    <m/>
    <m/>
    <m/>
    <m/>
    <m/>
    <m/>
    <m/>
    <m/>
    <m/>
    <x v="38"/>
  </r>
  <r>
    <n v="18.066666666666922"/>
    <m/>
    <m/>
    <m/>
    <m/>
    <m/>
    <m/>
    <m/>
    <m/>
    <m/>
    <m/>
    <m/>
    <x v="38"/>
  </r>
  <r>
    <n v="18.083333333333588"/>
    <m/>
    <m/>
    <m/>
    <m/>
    <m/>
    <m/>
    <m/>
    <m/>
    <m/>
    <m/>
    <m/>
    <x v="38"/>
  </r>
  <r>
    <n v="18.100000000000254"/>
    <m/>
    <m/>
    <m/>
    <m/>
    <m/>
    <m/>
    <m/>
    <m/>
    <m/>
    <m/>
    <m/>
    <x v="38"/>
  </r>
  <r>
    <n v="18.116666666666919"/>
    <m/>
    <m/>
    <m/>
    <m/>
    <m/>
    <m/>
    <m/>
    <m/>
    <m/>
    <m/>
    <m/>
    <x v="38"/>
  </r>
  <r>
    <n v="18.133333333333585"/>
    <m/>
    <m/>
    <m/>
    <m/>
    <m/>
    <m/>
    <m/>
    <m/>
    <m/>
    <m/>
    <m/>
    <x v="38"/>
  </r>
  <r>
    <n v="18.150000000000251"/>
    <m/>
    <m/>
    <m/>
    <m/>
    <m/>
    <m/>
    <m/>
    <m/>
    <m/>
    <m/>
    <m/>
    <x v="38"/>
  </r>
  <r>
    <n v="18.166666666666917"/>
    <m/>
    <m/>
    <m/>
    <m/>
    <m/>
    <m/>
    <m/>
    <m/>
    <m/>
    <m/>
    <m/>
    <x v="38"/>
  </r>
  <r>
    <n v="18.183333333333582"/>
    <m/>
    <m/>
    <m/>
    <m/>
    <m/>
    <m/>
    <m/>
    <m/>
    <m/>
    <m/>
    <m/>
    <x v="38"/>
  </r>
  <r>
    <n v="18.200000000000248"/>
    <m/>
    <m/>
    <m/>
    <m/>
    <m/>
    <m/>
    <m/>
    <m/>
    <m/>
    <m/>
    <m/>
    <x v="38"/>
  </r>
  <r>
    <n v="18.216666666666914"/>
    <m/>
    <m/>
    <m/>
    <m/>
    <m/>
    <m/>
    <m/>
    <m/>
    <m/>
    <m/>
    <m/>
    <x v="38"/>
  </r>
  <r>
    <n v="18.233333333333579"/>
    <m/>
    <m/>
    <m/>
    <m/>
    <m/>
    <m/>
    <m/>
    <m/>
    <m/>
    <m/>
    <m/>
    <x v="38"/>
  </r>
  <r>
    <n v="18.250000000000245"/>
    <m/>
    <m/>
    <m/>
    <m/>
    <m/>
    <m/>
    <m/>
    <m/>
    <m/>
    <m/>
    <m/>
    <x v="38"/>
  </r>
  <r>
    <n v="18.266666666666911"/>
    <m/>
    <m/>
    <m/>
    <m/>
    <m/>
    <m/>
    <m/>
    <m/>
    <m/>
    <m/>
    <m/>
    <x v="38"/>
  </r>
  <r>
    <n v="18.283333333333577"/>
    <m/>
    <m/>
    <m/>
    <m/>
    <m/>
    <m/>
    <m/>
    <m/>
    <m/>
    <m/>
    <m/>
    <x v="38"/>
  </r>
  <r>
    <n v="18.300000000000242"/>
    <m/>
    <m/>
    <m/>
    <m/>
    <m/>
    <m/>
    <m/>
    <m/>
    <m/>
    <m/>
    <m/>
    <x v="38"/>
  </r>
  <r>
    <n v="18.316666666666908"/>
    <m/>
    <m/>
    <m/>
    <m/>
    <m/>
    <m/>
    <m/>
    <m/>
    <m/>
    <m/>
    <m/>
    <x v="38"/>
  </r>
  <r>
    <n v="18.333333333333574"/>
    <m/>
    <m/>
    <m/>
    <m/>
    <m/>
    <m/>
    <m/>
    <m/>
    <m/>
    <m/>
    <m/>
    <x v="38"/>
  </r>
  <r>
    <n v="18.350000000000239"/>
    <m/>
    <m/>
    <m/>
    <m/>
    <m/>
    <m/>
    <m/>
    <m/>
    <m/>
    <m/>
    <m/>
    <x v="38"/>
  </r>
  <r>
    <n v="18.366666666666905"/>
    <m/>
    <m/>
    <m/>
    <m/>
    <m/>
    <m/>
    <m/>
    <m/>
    <m/>
    <m/>
    <m/>
    <x v="38"/>
  </r>
  <r>
    <n v="18.383333333333571"/>
    <m/>
    <m/>
    <m/>
    <m/>
    <m/>
    <m/>
    <m/>
    <m/>
    <m/>
    <m/>
    <m/>
    <x v="38"/>
  </r>
  <r>
    <n v="18.400000000000237"/>
    <m/>
    <m/>
    <m/>
    <m/>
    <m/>
    <m/>
    <m/>
    <m/>
    <m/>
    <m/>
    <m/>
    <x v="38"/>
  </r>
  <r>
    <n v="18.416666666666902"/>
    <m/>
    <m/>
    <m/>
    <m/>
    <m/>
    <m/>
    <m/>
    <m/>
    <m/>
    <m/>
    <m/>
    <x v="38"/>
  </r>
  <r>
    <n v="18.433333333333568"/>
    <m/>
    <m/>
    <m/>
    <m/>
    <m/>
    <m/>
    <m/>
    <m/>
    <m/>
    <m/>
    <m/>
    <x v="38"/>
  </r>
  <r>
    <n v="18.450000000000234"/>
    <m/>
    <m/>
    <m/>
    <m/>
    <m/>
    <m/>
    <m/>
    <m/>
    <m/>
    <m/>
    <m/>
    <x v="38"/>
  </r>
  <r>
    <n v="18.466666666666899"/>
    <m/>
    <m/>
    <m/>
    <m/>
    <m/>
    <m/>
    <m/>
    <m/>
    <m/>
    <m/>
    <m/>
    <x v="38"/>
  </r>
  <r>
    <n v="18.483333333333565"/>
    <m/>
    <m/>
    <m/>
    <m/>
    <m/>
    <m/>
    <m/>
    <m/>
    <m/>
    <m/>
    <m/>
    <x v="38"/>
  </r>
  <r>
    <n v="18.500000000000231"/>
    <m/>
    <m/>
    <m/>
    <m/>
    <m/>
    <m/>
    <m/>
    <m/>
    <m/>
    <m/>
    <m/>
    <x v="38"/>
  </r>
  <r>
    <n v="18.516666666666897"/>
    <m/>
    <m/>
    <m/>
    <m/>
    <m/>
    <m/>
    <m/>
    <m/>
    <m/>
    <m/>
    <m/>
    <x v="38"/>
  </r>
  <r>
    <n v="18.533333333333562"/>
    <m/>
    <m/>
    <m/>
    <m/>
    <m/>
    <m/>
    <m/>
    <m/>
    <m/>
    <m/>
    <m/>
    <x v="38"/>
  </r>
  <r>
    <n v="18.550000000000228"/>
    <m/>
    <m/>
    <m/>
    <m/>
    <m/>
    <m/>
    <m/>
    <m/>
    <m/>
    <m/>
    <m/>
    <x v="38"/>
  </r>
  <r>
    <n v="18.566666666666894"/>
    <m/>
    <m/>
    <m/>
    <m/>
    <m/>
    <m/>
    <m/>
    <m/>
    <m/>
    <m/>
    <m/>
    <x v="38"/>
  </r>
  <r>
    <n v="18.58333333333356"/>
    <m/>
    <m/>
    <m/>
    <m/>
    <m/>
    <m/>
    <m/>
    <m/>
    <m/>
    <m/>
    <m/>
    <x v="38"/>
  </r>
  <r>
    <n v="18.600000000000225"/>
    <m/>
    <m/>
    <m/>
    <m/>
    <m/>
    <m/>
    <m/>
    <m/>
    <m/>
    <m/>
    <m/>
    <x v="38"/>
  </r>
  <r>
    <n v="18.616666666666891"/>
    <m/>
    <m/>
    <m/>
    <m/>
    <m/>
    <m/>
    <m/>
    <m/>
    <m/>
    <m/>
    <m/>
    <x v="38"/>
  </r>
  <r>
    <n v="18.633333333333557"/>
    <m/>
    <m/>
    <m/>
    <m/>
    <m/>
    <m/>
    <m/>
    <m/>
    <m/>
    <m/>
    <m/>
    <x v="38"/>
  </r>
  <r>
    <n v="18.650000000000222"/>
    <m/>
    <m/>
    <m/>
    <m/>
    <m/>
    <m/>
    <m/>
    <m/>
    <m/>
    <m/>
    <m/>
    <x v="38"/>
  </r>
  <r>
    <n v="18.666666666666888"/>
    <m/>
    <m/>
    <m/>
    <m/>
    <m/>
    <m/>
    <m/>
    <m/>
    <m/>
    <m/>
    <m/>
    <x v="38"/>
  </r>
  <r>
    <n v="18.683333333333554"/>
    <m/>
    <m/>
    <m/>
    <m/>
    <m/>
    <m/>
    <m/>
    <m/>
    <m/>
    <m/>
    <m/>
    <x v="38"/>
  </r>
  <r>
    <n v="18.70000000000022"/>
    <m/>
    <m/>
    <m/>
    <m/>
    <m/>
    <m/>
    <m/>
    <m/>
    <m/>
    <m/>
    <m/>
    <x v="38"/>
  </r>
  <r>
    <n v="18.716666666666885"/>
    <m/>
    <m/>
    <m/>
    <m/>
    <m/>
    <m/>
    <m/>
    <m/>
    <m/>
    <m/>
    <m/>
    <x v="38"/>
  </r>
  <r>
    <n v="18.733333333333551"/>
    <m/>
    <m/>
    <m/>
    <m/>
    <m/>
    <m/>
    <m/>
    <m/>
    <m/>
    <m/>
    <m/>
    <x v="38"/>
  </r>
  <r>
    <n v="18.750000000000217"/>
    <m/>
    <m/>
    <m/>
    <m/>
    <m/>
    <m/>
    <m/>
    <m/>
    <m/>
    <m/>
    <m/>
    <x v="38"/>
  </r>
  <r>
    <n v="18.766666666666882"/>
    <m/>
    <m/>
    <m/>
    <m/>
    <m/>
    <m/>
    <m/>
    <m/>
    <m/>
    <m/>
    <m/>
    <x v="38"/>
  </r>
  <r>
    <n v="18.783333333333548"/>
    <m/>
    <m/>
    <m/>
    <m/>
    <m/>
    <m/>
    <m/>
    <m/>
    <m/>
    <m/>
    <m/>
    <x v="38"/>
  </r>
  <r>
    <n v="18.800000000000214"/>
    <m/>
    <m/>
    <m/>
    <m/>
    <m/>
    <m/>
    <m/>
    <m/>
    <m/>
    <m/>
    <m/>
    <x v="38"/>
  </r>
  <r>
    <n v="18.81666666666688"/>
    <m/>
    <m/>
    <m/>
    <m/>
    <m/>
    <m/>
    <m/>
    <m/>
    <m/>
    <m/>
    <m/>
    <x v="38"/>
  </r>
  <r>
    <n v="18.833333333333545"/>
    <m/>
    <m/>
    <m/>
    <m/>
    <m/>
    <m/>
    <m/>
    <m/>
    <m/>
    <m/>
    <m/>
    <x v="38"/>
  </r>
  <r>
    <n v="18.850000000000211"/>
    <m/>
    <m/>
    <m/>
    <m/>
    <m/>
    <m/>
    <m/>
    <m/>
    <m/>
    <m/>
    <m/>
    <x v="38"/>
  </r>
  <r>
    <n v="18.866666666666877"/>
    <m/>
    <m/>
    <m/>
    <m/>
    <m/>
    <m/>
    <m/>
    <m/>
    <m/>
    <m/>
    <m/>
    <x v="38"/>
  </r>
  <r>
    <n v="18.883333333333542"/>
    <m/>
    <m/>
    <m/>
    <m/>
    <m/>
    <m/>
    <m/>
    <m/>
    <m/>
    <m/>
    <m/>
    <x v="38"/>
  </r>
  <r>
    <n v="18.900000000000208"/>
    <m/>
    <m/>
    <m/>
    <m/>
    <m/>
    <m/>
    <m/>
    <m/>
    <m/>
    <m/>
    <m/>
    <x v="38"/>
  </r>
  <r>
    <n v="18.916666666666874"/>
    <m/>
    <m/>
    <m/>
    <m/>
    <m/>
    <m/>
    <m/>
    <m/>
    <m/>
    <m/>
    <m/>
    <x v="38"/>
  </r>
  <r>
    <n v="18.93333333333354"/>
    <m/>
    <m/>
    <m/>
    <m/>
    <m/>
    <m/>
    <m/>
    <m/>
    <m/>
    <m/>
    <m/>
    <x v="38"/>
  </r>
  <r>
    <n v="18.950000000000205"/>
    <m/>
    <m/>
    <m/>
    <m/>
    <m/>
    <m/>
    <m/>
    <m/>
    <m/>
    <m/>
    <m/>
    <x v="38"/>
  </r>
  <r>
    <n v="18.966666666666871"/>
    <m/>
    <m/>
    <m/>
    <m/>
    <m/>
    <m/>
    <m/>
    <m/>
    <m/>
    <m/>
    <m/>
    <x v="38"/>
  </r>
  <r>
    <n v="18.983333333333537"/>
    <m/>
    <m/>
    <m/>
    <m/>
    <m/>
    <m/>
    <m/>
    <m/>
    <m/>
    <m/>
    <m/>
    <x v="38"/>
  </r>
  <r>
    <n v="19.000000000000203"/>
    <m/>
    <m/>
    <m/>
    <m/>
    <m/>
    <m/>
    <m/>
    <m/>
    <m/>
    <m/>
    <m/>
    <x v="38"/>
  </r>
  <r>
    <n v="19.016666666666868"/>
    <m/>
    <m/>
    <m/>
    <m/>
    <m/>
    <m/>
    <m/>
    <m/>
    <m/>
    <m/>
    <m/>
    <x v="38"/>
  </r>
  <r>
    <n v="19.033333333333534"/>
    <m/>
    <m/>
    <m/>
    <m/>
    <m/>
    <m/>
    <m/>
    <m/>
    <m/>
    <m/>
    <m/>
    <x v="38"/>
  </r>
  <r>
    <n v="19.0500000000002"/>
    <m/>
    <m/>
    <m/>
    <m/>
    <m/>
    <m/>
    <m/>
    <m/>
    <m/>
    <m/>
    <m/>
    <x v="38"/>
  </r>
  <r>
    <n v="19.066666666666865"/>
    <m/>
    <m/>
    <m/>
    <m/>
    <m/>
    <m/>
    <m/>
    <m/>
    <m/>
    <m/>
    <m/>
    <x v="38"/>
  </r>
  <r>
    <n v="19.083333333333531"/>
    <m/>
    <m/>
    <m/>
    <m/>
    <m/>
    <m/>
    <m/>
    <m/>
    <m/>
    <m/>
    <m/>
    <x v="38"/>
  </r>
  <r>
    <n v="19.100000000000197"/>
    <m/>
    <m/>
    <m/>
    <m/>
    <m/>
    <m/>
    <m/>
    <m/>
    <m/>
    <m/>
    <m/>
    <x v="38"/>
  </r>
  <r>
    <n v="19.116666666666863"/>
    <m/>
    <m/>
    <m/>
    <m/>
    <m/>
    <m/>
    <m/>
    <m/>
    <m/>
    <m/>
    <m/>
    <x v="38"/>
  </r>
  <r>
    <n v="19.133333333333528"/>
    <m/>
    <m/>
    <m/>
    <m/>
    <m/>
    <m/>
    <m/>
    <m/>
    <m/>
    <m/>
    <m/>
    <x v="38"/>
  </r>
  <r>
    <n v="19.150000000000194"/>
    <m/>
    <m/>
    <m/>
    <m/>
    <m/>
    <m/>
    <m/>
    <m/>
    <m/>
    <m/>
    <m/>
    <x v="38"/>
  </r>
  <r>
    <n v="19.16666666666686"/>
    <m/>
    <m/>
    <m/>
    <m/>
    <m/>
    <m/>
    <m/>
    <m/>
    <m/>
    <m/>
    <m/>
    <x v="38"/>
  </r>
  <r>
    <n v="19.183333333333525"/>
    <m/>
    <m/>
    <m/>
    <m/>
    <m/>
    <m/>
    <m/>
    <m/>
    <m/>
    <m/>
    <m/>
    <x v="38"/>
  </r>
  <r>
    <n v="19.200000000000191"/>
    <m/>
    <m/>
    <m/>
    <m/>
    <m/>
    <m/>
    <m/>
    <m/>
    <m/>
    <m/>
    <m/>
    <x v="38"/>
  </r>
  <r>
    <n v="19.216666666666857"/>
    <m/>
    <m/>
    <m/>
    <m/>
    <m/>
    <m/>
    <m/>
    <m/>
    <m/>
    <m/>
    <m/>
    <x v="38"/>
  </r>
  <r>
    <n v="19.233333333333523"/>
    <m/>
    <m/>
    <m/>
    <m/>
    <m/>
    <m/>
    <m/>
    <m/>
    <m/>
    <m/>
    <m/>
    <x v="38"/>
  </r>
  <r>
    <n v="19.250000000000188"/>
    <m/>
    <m/>
    <m/>
    <m/>
    <m/>
    <m/>
    <m/>
    <m/>
    <m/>
    <m/>
    <m/>
    <x v="38"/>
  </r>
  <r>
    <n v="19.266666666666854"/>
    <m/>
    <m/>
    <m/>
    <m/>
    <m/>
    <m/>
    <m/>
    <m/>
    <m/>
    <m/>
    <m/>
    <x v="38"/>
  </r>
  <r>
    <n v="19.28333333333352"/>
    <m/>
    <m/>
    <m/>
    <m/>
    <m/>
    <m/>
    <m/>
    <m/>
    <m/>
    <m/>
    <m/>
    <x v="38"/>
  </r>
  <r>
    <n v="19.300000000000185"/>
    <m/>
    <m/>
    <m/>
    <m/>
    <m/>
    <m/>
    <m/>
    <m/>
    <m/>
    <m/>
    <m/>
    <x v="38"/>
  </r>
  <r>
    <n v="19.316666666666851"/>
    <m/>
    <m/>
    <m/>
    <m/>
    <m/>
    <m/>
    <m/>
    <m/>
    <m/>
    <m/>
    <m/>
    <x v="38"/>
  </r>
  <r>
    <n v="19.333333333333517"/>
    <m/>
    <m/>
    <m/>
    <m/>
    <m/>
    <m/>
    <m/>
    <m/>
    <m/>
    <m/>
    <m/>
    <x v="38"/>
  </r>
  <r>
    <n v="19.350000000000183"/>
    <m/>
    <m/>
    <m/>
    <m/>
    <m/>
    <m/>
    <m/>
    <m/>
    <m/>
    <m/>
    <m/>
    <x v="38"/>
  </r>
  <r>
    <n v="19.366666666666848"/>
    <m/>
    <m/>
    <m/>
    <m/>
    <m/>
    <m/>
    <m/>
    <m/>
    <m/>
    <m/>
    <m/>
    <x v="38"/>
  </r>
  <r>
    <n v="19.383333333333514"/>
    <m/>
    <m/>
    <m/>
    <m/>
    <m/>
    <m/>
    <m/>
    <m/>
    <m/>
    <m/>
    <m/>
    <x v="38"/>
  </r>
  <r>
    <n v="19.40000000000018"/>
    <m/>
    <m/>
    <m/>
    <m/>
    <m/>
    <m/>
    <m/>
    <m/>
    <m/>
    <m/>
    <m/>
    <x v="38"/>
  </r>
  <r>
    <n v="19.416666666666845"/>
    <m/>
    <m/>
    <m/>
    <m/>
    <m/>
    <m/>
    <m/>
    <m/>
    <m/>
    <m/>
    <m/>
    <x v="38"/>
  </r>
  <r>
    <n v="19.433333333333511"/>
    <m/>
    <m/>
    <m/>
    <m/>
    <m/>
    <m/>
    <m/>
    <m/>
    <m/>
    <m/>
    <m/>
    <x v="38"/>
  </r>
  <r>
    <n v="19.450000000000177"/>
    <m/>
    <m/>
    <m/>
    <m/>
    <m/>
    <m/>
    <m/>
    <m/>
    <m/>
    <m/>
    <m/>
    <x v="38"/>
  </r>
  <r>
    <n v="19.466666666666843"/>
    <m/>
    <m/>
    <m/>
    <m/>
    <m/>
    <m/>
    <m/>
    <m/>
    <m/>
    <m/>
    <m/>
    <x v="38"/>
  </r>
  <r>
    <n v="19.483333333333508"/>
    <m/>
    <m/>
    <m/>
    <m/>
    <m/>
    <m/>
    <m/>
    <m/>
    <m/>
    <m/>
    <m/>
    <x v="38"/>
  </r>
  <r>
    <n v="19.500000000000174"/>
    <m/>
    <m/>
    <m/>
    <m/>
    <m/>
    <m/>
    <m/>
    <m/>
    <m/>
    <m/>
    <m/>
    <x v="38"/>
  </r>
  <r>
    <n v="19.51666666666684"/>
    <m/>
    <m/>
    <m/>
    <m/>
    <m/>
    <m/>
    <m/>
    <m/>
    <m/>
    <m/>
    <m/>
    <x v="38"/>
  </r>
  <r>
    <n v="19.533333333333506"/>
    <m/>
    <m/>
    <m/>
    <m/>
    <m/>
    <m/>
    <m/>
    <m/>
    <m/>
    <m/>
    <m/>
    <x v="38"/>
  </r>
  <r>
    <n v="19.550000000000171"/>
    <m/>
    <m/>
    <m/>
    <m/>
    <m/>
    <m/>
    <m/>
    <m/>
    <m/>
    <m/>
    <m/>
    <x v="38"/>
  </r>
  <r>
    <n v="19.566666666666837"/>
    <m/>
    <m/>
    <m/>
    <m/>
    <m/>
    <m/>
    <m/>
    <m/>
    <m/>
    <m/>
    <m/>
    <x v="38"/>
  </r>
  <r>
    <n v="19.583333333333503"/>
    <m/>
    <m/>
    <m/>
    <m/>
    <m/>
    <m/>
    <m/>
    <m/>
    <m/>
    <m/>
    <m/>
    <x v="38"/>
  </r>
  <r>
    <n v="19.600000000000168"/>
    <m/>
    <m/>
    <m/>
    <m/>
    <m/>
    <m/>
    <m/>
    <m/>
    <m/>
    <m/>
    <m/>
    <x v="38"/>
  </r>
  <r>
    <n v="19.616666666666834"/>
    <m/>
    <m/>
    <m/>
    <m/>
    <m/>
    <m/>
    <m/>
    <m/>
    <m/>
    <m/>
    <m/>
    <x v="38"/>
  </r>
  <r>
    <n v="19.6333333333335"/>
    <m/>
    <m/>
    <m/>
    <m/>
    <m/>
    <m/>
    <m/>
    <m/>
    <m/>
    <m/>
    <m/>
    <x v="38"/>
  </r>
  <r>
    <n v="19.650000000000166"/>
    <m/>
    <m/>
    <m/>
    <m/>
    <m/>
    <m/>
    <m/>
    <m/>
    <m/>
    <m/>
    <m/>
    <x v="38"/>
  </r>
  <r>
    <n v="19.666666666666831"/>
    <m/>
    <m/>
    <m/>
    <m/>
    <m/>
    <m/>
    <m/>
    <m/>
    <m/>
    <m/>
    <m/>
    <x v="38"/>
  </r>
  <r>
    <n v="19.683333333333497"/>
    <m/>
    <m/>
    <m/>
    <m/>
    <m/>
    <m/>
    <m/>
    <m/>
    <m/>
    <m/>
    <m/>
    <x v="38"/>
  </r>
  <r>
    <n v="19.700000000000163"/>
    <m/>
    <m/>
    <m/>
    <m/>
    <m/>
    <m/>
    <m/>
    <m/>
    <m/>
    <m/>
    <m/>
    <x v="38"/>
  </r>
  <r>
    <n v="19.716666666666828"/>
    <m/>
    <m/>
    <m/>
    <m/>
    <m/>
    <m/>
    <m/>
    <m/>
    <m/>
    <m/>
    <m/>
    <x v="38"/>
  </r>
  <r>
    <n v="19.733333333333494"/>
    <m/>
    <m/>
    <m/>
    <m/>
    <m/>
    <m/>
    <m/>
    <m/>
    <m/>
    <m/>
    <m/>
    <x v="38"/>
  </r>
  <r>
    <n v="19.75000000000016"/>
    <m/>
    <m/>
    <m/>
    <m/>
    <m/>
    <m/>
    <m/>
    <m/>
    <m/>
    <m/>
    <m/>
    <x v="38"/>
  </r>
  <r>
    <n v="19.766666666666826"/>
    <m/>
    <m/>
    <m/>
    <m/>
    <m/>
    <m/>
    <m/>
    <m/>
    <m/>
    <m/>
    <m/>
    <x v="38"/>
  </r>
  <r>
    <n v="19.783333333333491"/>
    <m/>
    <m/>
    <m/>
    <m/>
    <m/>
    <m/>
    <m/>
    <m/>
    <m/>
    <m/>
    <m/>
    <x v="38"/>
  </r>
  <r>
    <n v="19.800000000000157"/>
    <m/>
    <m/>
    <m/>
    <m/>
    <m/>
    <m/>
    <m/>
    <m/>
    <m/>
    <m/>
    <m/>
    <x v="38"/>
  </r>
  <r>
    <n v="19.816666666666823"/>
    <m/>
    <m/>
    <m/>
    <m/>
    <m/>
    <m/>
    <m/>
    <m/>
    <m/>
    <m/>
    <m/>
    <x v="38"/>
  </r>
  <r>
    <n v="19.833333333333488"/>
    <m/>
    <m/>
    <m/>
    <m/>
    <m/>
    <m/>
    <m/>
    <m/>
    <m/>
    <m/>
    <m/>
    <x v="38"/>
  </r>
  <r>
    <n v="19.850000000000154"/>
    <m/>
    <m/>
    <m/>
    <m/>
    <m/>
    <m/>
    <m/>
    <m/>
    <m/>
    <m/>
    <m/>
    <x v="38"/>
  </r>
  <r>
    <n v="19.86666666666682"/>
    <m/>
    <m/>
    <m/>
    <m/>
    <m/>
    <m/>
    <m/>
    <m/>
    <m/>
    <m/>
    <m/>
    <x v="38"/>
  </r>
  <r>
    <n v="19.883333333333486"/>
    <m/>
    <m/>
    <m/>
    <m/>
    <m/>
    <m/>
    <m/>
    <m/>
    <m/>
    <m/>
    <m/>
    <x v="38"/>
  </r>
  <r>
    <n v="19.900000000000151"/>
    <m/>
    <m/>
    <m/>
    <m/>
    <m/>
    <m/>
    <m/>
    <m/>
    <m/>
    <m/>
    <m/>
    <x v="38"/>
  </r>
  <r>
    <n v="19.916666666666817"/>
    <m/>
    <m/>
    <m/>
    <m/>
    <m/>
    <m/>
    <m/>
    <m/>
    <m/>
    <m/>
    <m/>
    <x v="38"/>
  </r>
  <r>
    <n v="19.933333333333483"/>
    <m/>
    <m/>
    <m/>
    <m/>
    <m/>
    <m/>
    <m/>
    <m/>
    <m/>
    <m/>
    <m/>
    <x v="38"/>
  </r>
  <r>
    <n v="19.950000000000149"/>
    <m/>
    <m/>
    <m/>
    <m/>
    <m/>
    <m/>
    <m/>
    <m/>
    <m/>
    <m/>
    <m/>
    <x v="38"/>
  </r>
  <r>
    <n v="19.966666666666814"/>
    <m/>
    <m/>
    <m/>
    <m/>
    <m/>
    <m/>
    <m/>
    <m/>
    <m/>
    <m/>
    <m/>
    <x v="38"/>
  </r>
  <r>
    <n v="19.98333333333348"/>
    <m/>
    <m/>
    <m/>
    <m/>
    <m/>
    <m/>
    <m/>
    <m/>
    <m/>
    <m/>
    <m/>
    <x v="38"/>
  </r>
  <r>
    <n v="20.000000000000146"/>
    <m/>
    <m/>
    <m/>
    <m/>
    <m/>
    <m/>
    <m/>
    <m/>
    <m/>
    <m/>
    <m/>
    <x v="38"/>
  </r>
  <r>
    <n v="20.016666666666811"/>
    <m/>
    <m/>
    <m/>
    <m/>
    <m/>
    <m/>
    <m/>
    <m/>
    <m/>
    <m/>
    <m/>
    <x v="38"/>
  </r>
  <r>
    <n v="20.033333333333477"/>
    <m/>
    <m/>
    <m/>
    <m/>
    <m/>
    <m/>
    <m/>
    <m/>
    <m/>
    <m/>
    <m/>
    <x v="38"/>
  </r>
  <r>
    <n v="20.050000000000143"/>
    <m/>
    <m/>
    <m/>
    <m/>
    <m/>
    <m/>
    <m/>
    <m/>
    <m/>
    <m/>
    <m/>
    <x v="38"/>
  </r>
  <r>
    <n v="20.066666666666809"/>
    <m/>
    <m/>
    <m/>
    <m/>
    <m/>
    <m/>
    <m/>
    <m/>
    <m/>
    <m/>
    <m/>
    <x v="38"/>
  </r>
  <r>
    <n v="20.083333333333474"/>
    <m/>
    <m/>
    <m/>
    <m/>
    <m/>
    <m/>
    <m/>
    <m/>
    <m/>
    <m/>
    <m/>
    <x v="38"/>
  </r>
  <r>
    <n v="20.10000000000014"/>
    <m/>
    <m/>
    <m/>
    <m/>
    <m/>
    <m/>
    <m/>
    <m/>
    <m/>
    <m/>
    <m/>
    <x v="38"/>
  </r>
  <r>
    <n v="20.116666666666806"/>
    <m/>
    <m/>
    <m/>
    <m/>
    <m/>
    <m/>
    <m/>
    <m/>
    <m/>
    <m/>
    <m/>
    <x v="38"/>
  </r>
  <r>
    <n v="20.133333333333471"/>
    <m/>
    <m/>
    <m/>
    <m/>
    <m/>
    <m/>
    <m/>
    <m/>
    <m/>
    <m/>
    <m/>
    <x v="38"/>
  </r>
  <r>
    <n v="20.150000000000137"/>
    <m/>
    <m/>
    <m/>
    <m/>
    <m/>
    <m/>
    <m/>
    <m/>
    <m/>
    <m/>
    <m/>
    <x v="38"/>
  </r>
  <r>
    <n v="20.166666666666803"/>
    <m/>
    <m/>
    <m/>
    <m/>
    <m/>
    <m/>
    <m/>
    <m/>
    <m/>
    <m/>
    <m/>
    <x v="38"/>
  </r>
  <r>
    <n v="20.183333333333469"/>
    <m/>
    <m/>
    <m/>
    <m/>
    <m/>
    <m/>
    <m/>
    <m/>
    <m/>
    <m/>
    <m/>
    <x v="38"/>
  </r>
  <r>
    <n v="20.200000000000134"/>
    <m/>
    <m/>
    <m/>
    <m/>
    <m/>
    <m/>
    <m/>
    <m/>
    <m/>
    <m/>
    <m/>
    <x v="38"/>
  </r>
  <r>
    <n v="20.2166666666668"/>
    <m/>
    <m/>
    <m/>
    <m/>
    <m/>
    <m/>
    <m/>
    <m/>
    <m/>
    <m/>
    <m/>
    <x v="38"/>
  </r>
  <r>
    <n v="20.233333333333466"/>
    <m/>
    <m/>
    <m/>
    <m/>
    <m/>
    <m/>
    <m/>
    <m/>
    <m/>
    <m/>
    <m/>
    <x v="38"/>
  </r>
  <r>
    <n v="20.250000000000131"/>
    <m/>
    <m/>
    <m/>
    <m/>
    <m/>
    <m/>
    <m/>
    <m/>
    <m/>
    <m/>
    <m/>
    <x v="38"/>
  </r>
  <r>
    <n v="20.266666666666797"/>
    <m/>
    <m/>
    <m/>
    <m/>
    <m/>
    <m/>
    <m/>
    <m/>
    <m/>
    <m/>
    <m/>
    <x v="38"/>
  </r>
  <r>
    <n v="20.283333333333463"/>
    <m/>
    <m/>
    <m/>
    <m/>
    <m/>
    <m/>
    <m/>
    <m/>
    <m/>
    <m/>
    <m/>
    <x v="38"/>
  </r>
  <r>
    <n v="20.300000000000129"/>
    <m/>
    <m/>
    <m/>
    <m/>
    <m/>
    <m/>
    <m/>
    <m/>
    <m/>
    <m/>
    <m/>
    <x v="38"/>
  </r>
  <r>
    <n v="20.316666666666794"/>
    <m/>
    <m/>
    <m/>
    <m/>
    <m/>
    <m/>
    <m/>
    <m/>
    <m/>
    <m/>
    <m/>
    <x v="38"/>
  </r>
  <r>
    <n v="20.33333333333346"/>
    <m/>
    <m/>
    <m/>
    <m/>
    <m/>
    <m/>
    <m/>
    <m/>
    <m/>
    <m/>
    <m/>
    <x v="38"/>
  </r>
  <r>
    <n v="20.350000000000126"/>
    <m/>
    <m/>
    <m/>
    <m/>
    <m/>
    <m/>
    <m/>
    <m/>
    <m/>
    <m/>
    <m/>
    <x v="38"/>
  </r>
  <r>
    <n v="20.366666666666791"/>
    <m/>
    <m/>
    <m/>
    <m/>
    <m/>
    <m/>
    <m/>
    <m/>
    <m/>
    <m/>
    <m/>
    <x v="38"/>
  </r>
  <r>
    <n v="20.383333333333457"/>
    <m/>
    <m/>
    <m/>
    <m/>
    <m/>
    <m/>
    <m/>
    <m/>
    <m/>
    <m/>
    <m/>
    <x v="38"/>
  </r>
  <r>
    <n v="20.400000000000123"/>
    <m/>
    <m/>
    <m/>
    <m/>
    <m/>
    <m/>
    <m/>
    <m/>
    <m/>
    <m/>
    <m/>
    <x v="38"/>
  </r>
  <r>
    <n v="20.416666666666789"/>
    <m/>
    <m/>
    <m/>
    <m/>
    <m/>
    <m/>
    <m/>
    <m/>
    <m/>
    <m/>
    <m/>
    <x v="38"/>
  </r>
  <r>
    <n v="20.433333333333454"/>
    <m/>
    <m/>
    <m/>
    <m/>
    <m/>
    <m/>
    <m/>
    <m/>
    <m/>
    <m/>
    <m/>
    <x v="38"/>
  </r>
  <r>
    <n v="20.45000000000012"/>
    <m/>
    <m/>
    <m/>
    <m/>
    <m/>
    <m/>
    <m/>
    <m/>
    <m/>
    <m/>
    <m/>
    <x v="38"/>
  </r>
  <r>
    <n v="20.466666666666786"/>
    <m/>
    <m/>
    <m/>
    <m/>
    <m/>
    <m/>
    <m/>
    <m/>
    <m/>
    <m/>
    <m/>
    <x v="38"/>
  </r>
  <r>
    <n v="20.483333333333452"/>
    <m/>
    <m/>
    <m/>
    <m/>
    <m/>
    <m/>
    <m/>
    <m/>
    <m/>
    <m/>
    <m/>
    <x v="38"/>
  </r>
  <r>
    <n v="20.500000000000117"/>
    <m/>
    <m/>
    <m/>
    <m/>
    <m/>
    <m/>
    <m/>
    <m/>
    <m/>
    <m/>
    <m/>
    <x v="38"/>
  </r>
  <r>
    <n v="20.516666666666783"/>
    <m/>
    <m/>
    <m/>
    <m/>
    <m/>
    <m/>
    <m/>
    <m/>
    <m/>
    <m/>
    <m/>
    <x v="38"/>
  </r>
  <r>
    <n v="20.533333333333449"/>
    <m/>
    <m/>
    <m/>
    <m/>
    <m/>
    <m/>
    <m/>
    <m/>
    <m/>
    <m/>
    <m/>
    <x v="38"/>
  </r>
  <r>
    <n v="20.550000000000114"/>
    <m/>
    <m/>
    <m/>
    <m/>
    <m/>
    <m/>
    <m/>
    <m/>
    <m/>
    <m/>
    <m/>
    <x v="38"/>
  </r>
  <r>
    <n v="20.56666666666678"/>
    <m/>
    <m/>
    <m/>
    <m/>
    <m/>
    <m/>
    <m/>
    <m/>
    <m/>
    <m/>
    <m/>
    <x v="38"/>
  </r>
  <r>
    <n v="20.583333333333446"/>
    <m/>
    <m/>
    <m/>
    <m/>
    <m/>
    <m/>
    <m/>
    <m/>
    <m/>
    <m/>
    <m/>
    <x v="38"/>
  </r>
  <r>
    <n v="20.600000000000112"/>
    <m/>
    <m/>
    <m/>
    <m/>
    <m/>
    <m/>
    <m/>
    <m/>
    <m/>
    <m/>
    <m/>
    <x v="38"/>
  </r>
  <r>
    <n v="20.616666666666777"/>
    <m/>
    <m/>
    <m/>
    <m/>
    <m/>
    <m/>
    <m/>
    <m/>
    <m/>
    <m/>
    <m/>
    <x v="38"/>
  </r>
  <r>
    <n v="20.633333333333443"/>
    <m/>
    <m/>
    <m/>
    <m/>
    <m/>
    <m/>
    <m/>
    <m/>
    <m/>
    <m/>
    <m/>
    <x v="38"/>
  </r>
  <r>
    <n v="20.650000000000109"/>
    <m/>
    <m/>
    <m/>
    <m/>
    <m/>
    <m/>
    <m/>
    <m/>
    <m/>
    <m/>
    <m/>
    <x v="38"/>
  </r>
  <r>
    <n v="20.666666666666774"/>
    <m/>
    <m/>
    <m/>
    <m/>
    <m/>
    <m/>
    <m/>
    <m/>
    <m/>
    <m/>
    <m/>
    <x v="38"/>
  </r>
  <r>
    <n v="20.68333333333344"/>
    <m/>
    <m/>
    <m/>
    <m/>
    <m/>
    <m/>
    <m/>
    <m/>
    <m/>
    <m/>
    <m/>
    <x v="38"/>
  </r>
  <r>
    <n v="20.700000000000106"/>
    <m/>
    <m/>
    <m/>
    <m/>
    <m/>
    <m/>
    <m/>
    <m/>
    <m/>
    <m/>
    <m/>
    <x v="38"/>
  </r>
  <r>
    <n v="20.716666666666772"/>
    <m/>
    <m/>
    <m/>
    <m/>
    <m/>
    <m/>
    <m/>
    <m/>
    <m/>
    <m/>
    <m/>
    <x v="38"/>
  </r>
  <r>
    <n v="20.733333333333437"/>
    <m/>
    <m/>
    <m/>
    <m/>
    <m/>
    <m/>
    <m/>
    <m/>
    <m/>
    <m/>
    <m/>
    <x v="38"/>
  </r>
  <r>
    <n v="20.750000000000103"/>
    <m/>
    <m/>
    <m/>
    <m/>
    <m/>
    <m/>
    <m/>
    <m/>
    <m/>
    <m/>
    <m/>
    <x v="38"/>
  </r>
  <r>
    <n v="20.766666666666769"/>
    <m/>
    <m/>
    <m/>
    <m/>
    <m/>
    <m/>
    <m/>
    <m/>
    <m/>
    <m/>
    <m/>
    <x v="38"/>
  </r>
  <r>
    <n v="20.783333333333434"/>
    <m/>
    <m/>
    <m/>
    <m/>
    <m/>
    <m/>
    <m/>
    <m/>
    <m/>
    <m/>
    <m/>
    <x v="38"/>
  </r>
  <r>
    <n v="20.8000000000001"/>
    <m/>
    <m/>
    <m/>
    <m/>
    <m/>
    <m/>
    <m/>
    <m/>
    <m/>
    <m/>
    <m/>
    <x v="38"/>
  </r>
  <r>
    <n v="20.816666666666766"/>
    <m/>
    <m/>
    <m/>
    <m/>
    <m/>
    <m/>
    <m/>
    <m/>
    <m/>
    <m/>
    <m/>
    <x v="38"/>
  </r>
  <r>
    <n v="20.833333333333432"/>
    <m/>
    <m/>
    <m/>
    <m/>
    <m/>
    <m/>
    <m/>
    <m/>
    <m/>
    <m/>
    <m/>
    <x v="38"/>
  </r>
  <r>
    <n v="20.850000000000097"/>
    <m/>
    <m/>
    <m/>
    <m/>
    <m/>
    <m/>
    <m/>
    <m/>
    <m/>
    <m/>
    <m/>
    <x v="38"/>
  </r>
  <r>
    <n v="20.866666666666763"/>
    <m/>
    <m/>
    <m/>
    <m/>
    <m/>
    <m/>
    <m/>
    <m/>
    <m/>
    <m/>
    <m/>
    <x v="38"/>
  </r>
  <r>
    <n v="20.883333333333429"/>
    <m/>
    <m/>
    <m/>
    <m/>
    <m/>
    <m/>
    <m/>
    <m/>
    <m/>
    <m/>
    <m/>
    <x v="38"/>
  </r>
  <r>
    <n v="20.900000000000095"/>
    <m/>
    <m/>
    <m/>
    <m/>
    <m/>
    <m/>
    <m/>
    <m/>
    <m/>
    <m/>
    <m/>
    <x v="38"/>
  </r>
  <r>
    <n v="20.91666666666676"/>
    <m/>
    <m/>
    <m/>
    <m/>
    <m/>
    <m/>
    <m/>
    <m/>
    <m/>
    <m/>
    <m/>
    <x v="38"/>
  </r>
  <r>
    <n v="20.933333333333426"/>
    <m/>
    <m/>
    <m/>
    <m/>
    <m/>
    <m/>
    <m/>
    <m/>
    <m/>
    <m/>
    <m/>
    <x v="38"/>
  </r>
  <r>
    <n v="20.950000000000092"/>
    <m/>
    <m/>
    <m/>
    <m/>
    <m/>
    <m/>
    <m/>
    <m/>
    <m/>
    <m/>
    <m/>
    <x v="38"/>
  </r>
  <r>
    <n v="20.966666666666757"/>
    <m/>
    <m/>
    <m/>
    <m/>
    <m/>
    <m/>
    <m/>
    <m/>
    <m/>
    <m/>
    <m/>
    <x v="38"/>
  </r>
  <r>
    <n v="20.983333333333423"/>
    <m/>
    <m/>
    <m/>
    <m/>
    <m/>
    <m/>
    <m/>
    <m/>
    <m/>
    <m/>
    <m/>
    <x v="38"/>
  </r>
  <r>
    <n v="21.000000000000089"/>
    <m/>
    <m/>
    <m/>
    <m/>
    <m/>
    <m/>
    <m/>
    <m/>
    <m/>
    <m/>
    <m/>
    <x v="38"/>
  </r>
  <r>
    <n v="21.016666666666755"/>
    <m/>
    <m/>
    <m/>
    <m/>
    <m/>
    <m/>
    <m/>
    <m/>
    <m/>
    <m/>
    <m/>
    <x v="38"/>
  </r>
  <r>
    <n v="21.03333333333342"/>
    <m/>
    <m/>
    <m/>
    <m/>
    <m/>
    <m/>
    <m/>
    <m/>
    <m/>
    <m/>
    <m/>
    <x v="38"/>
  </r>
  <r>
    <n v="21.050000000000086"/>
    <m/>
    <m/>
    <m/>
    <m/>
    <m/>
    <m/>
    <m/>
    <m/>
    <m/>
    <m/>
    <m/>
    <x v="38"/>
  </r>
  <r>
    <n v="21.066666666666752"/>
    <m/>
    <m/>
    <m/>
    <m/>
    <m/>
    <m/>
    <m/>
    <m/>
    <m/>
    <m/>
    <m/>
    <x v="38"/>
  </r>
  <r>
    <n v="21.083333333333417"/>
    <m/>
    <m/>
    <m/>
    <m/>
    <m/>
    <m/>
    <m/>
    <m/>
    <m/>
    <m/>
    <m/>
    <x v="38"/>
  </r>
  <r>
    <n v="21.100000000000083"/>
    <m/>
    <m/>
    <m/>
    <m/>
    <m/>
    <m/>
    <m/>
    <m/>
    <m/>
    <m/>
    <m/>
    <x v="38"/>
  </r>
  <r>
    <n v="21.116666666666749"/>
    <m/>
    <m/>
    <m/>
    <m/>
    <m/>
    <m/>
    <m/>
    <m/>
    <m/>
    <m/>
    <m/>
    <x v="38"/>
  </r>
  <r>
    <n v="21.133333333333415"/>
    <m/>
    <m/>
    <m/>
    <m/>
    <m/>
    <m/>
    <m/>
    <m/>
    <m/>
    <m/>
    <m/>
    <x v="38"/>
  </r>
  <r>
    <n v="21.15000000000008"/>
    <m/>
    <m/>
    <m/>
    <m/>
    <m/>
    <m/>
    <m/>
    <m/>
    <m/>
    <m/>
    <m/>
    <x v="38"/>
  </r>
  <r>
    <n v="21.166666666666746"/>
    <m/>
    <m/>
    <m/>
    <m/>
    <m/>
    <m/>
    <m/>
    <m/>
    <m/>
    <m/>
    <m/>
    <x v="38"/>
  </r>
  <r>
    <n v="21.183333333333412"/>
    <m/>
    <m/>
    <m/>
    <m/>
    <m/>
    <m/>
    <m/>
    <m/>
    <m/>
    <m/>
    <m/>
    <x v="38"/>
  </r>
  <r>
    <n v="21.200000000000077"/>
    <m/>
    <m/>
    <m/>
    <m/>
    <m/>
    <m/>
    <m/>
    <m/>
    <m/>
    <m/>
    <m/>
    <x v="38"/>
  </r>
  <r>
    <n v="21.216666666666743"/>
    <m/>
    <m/>
    <m/>
    <m/>
    <m/>
    <m/>
    <m/>
    <m/>
    <m/>
    <m/>
    <m/>
    <x v="38"/>
  </r>
  <r>
    <n v="21.233333333333409"/>
    <m/>
    <m/>
    <m/>
    <m/>
    <m/>
    <m/>
    <m/>
    <m/>
    <m/>
    <m/>
    <m/>
    <x v="38"/>
  </r>
  <r>
    <n v="21.250000000000075"/>
    <m/>
    <m/>
    <m/>
    <m/>
    <m/>
    <m/>
    <m/>
    <m/>
    <m/>
    <m/>
    <m/>
    <x v="38"/>
  </r>
  <r>
    <n v="21.26666666666674"/>
    <m/>
    <m/>
    <m/>
    <m/>
    <m/>
    <m/>
    <m/>
    <m/>
    <m/>
    <m/>
    <m/>
    <x v="38"/>
  </r>
  <r>
    <n v="21.283333333333406"/>
    <m/>
    <m/>
    <m/>
    <m/>
    <m/>
    <m/>
    <m/>
    <m/>
    <m/>
    <m/>
    <m/>
    <x v="38"/>
  </r>
  <r>
    <n v="21.300000000000072"/>
    <m/>
    <m/>
    <m/>
    <m/>
    <m/>
    <m/>
    <m/>
    <m/>
    <m/>
    <m/>
    <m/>
    <x v="38"/>
  </r>
  <r>
    <n v="21.316666666666737"/>
    <m/>
    <m/>
    <m/>
    <m/>
    <m/>
    <m/>
    <m/>
    <m/>
    <m/>
    <m/>
    <m/>
    <x v="38"/>
  </r>
  <r>
    <n v="21.333333333333403"/>
    <m/>
    <m/>
    <m/>
    <m/>
    <m/>
    <m/>
    <m/>
    <m/>
    <m/>
    <m/>
    <m/>
    <x v="38"/>
  </r>
  <r>
    <n v="21.350000000000069"/>
    <m/>
    <m/>
    <m/>
    <m/>
    <m/>
    <m/>
    <m/>
    <m/>
    <m/>
    <m/>
    <m/>
    <x v="38"/>
  </r>
  <r>
    <n v="21.366666666666735"/>
    <m/>
    <m/>
    <m/>
    <m/>
    <m/>
    <m/>
    <m/>
    <m/>
    <m/>
    <m/>
    <m/>
    <x v="38"/>
  </r>
  <r>
    <n v="21.3833333333334"/>
    <m/>
    <m/>
    <m/>
    <m/>
    <m/>
    <m/>
    <m/>
    <m/>
    <m/>
    <m/>
    <m/>
    <x v="38"/>
  </r>
  <r>
    <n v="21.400000000000066"/>
    <m/>
    <m/>
    <m/>
    <m/>
    <m/>
    <m/>
    <m/>
    <m/>
    <m/>
    <m/>
    <m/>
    <x v="38"/>
  </r>
  <r>
    <n v="21.416666666666732"/>
    <m/>
    <m/>
    <m/>
    <m/>
    <m/>
    <m/>
    <m/>
    <m/>
    <m/>
    <m/>
    <m/>
    <x v="38"/>
  </r>
  <r>
    <n v="21.433333333333398"/>
    <m/>
    <m/>
    <m/>
    <m/>
    <m/>
    <m/>
    <m/>
    <m/>
    <m/>
    <m/>
    <m/>
    <x v="38"/>
  </r>
  <r>
    <n v="21.450000000000063"/>
    <m/>
    <m/>
    <m/>
    <m/>
    <m/>
    <m/>
    <m/>
    <m/>
    <m/>
    <m/>
    <m/>
    <x v="38"/>
  </r>
  <r>
    <n v="21.466666666666729"/>
    <m/>
    <m/>
    <m/>
    <m/>
    <m/>
    <m/>
    <m/>
    <m/>
    <m/>
    <m/>
    <m/>
    <x v="38"/>
  </r>
  <r>
    <n v="21.483333333333395"/>
    <m/>
    <m/>
    <m/>
    <m/>
    <m/>
    <m/>
    <m/>
    <m/>
    <m/>
    <m/>
    <m/>
    <x v="38"/>
  </r>
  <r>
    <n v="21.50000000000006"/>
    <m/>
    <m/>
    <m/>
    <m/>
    <m/>
    <m/>
    <m/>
    <m/>
    <m/>
    <m/>
    <m/>
    <x v="38"/>
  </r>
  <r>
    <n v="21.516666666666726"/>
    <m/>
    <m/>
    <m/>
    <m/>
    <m/>
    <m/>
    <m/>
    <m/>
    <m/>
    <m/>
    <m/>
    <x v="38"/>
  </r>
  <r>
    <n v="21.533333333333392"/>
    <m/>
    <m/>
    <m/>
    <m/>
    <m/>
    <m/>
    <m/>
    <m/>
    <m/>
    <m/>
    <m/>
    <x v="38"/>
  </r>
  <r>
    <n v="21.550000000000058"/>
    <m/>
    <m/>
    <m/>
    <m/>
    <m/>
    <m/>
    <m/>
    <m/>
    <m/>
    <m/>
    <m/>
    <x v="38"/>
  </r>
  <r>
    <n v="21.566666666666723"/>
    <m/>
    <m/>
    <m/>
    <m/>
    <m/>
    <m/>
    <m/>
    <m/>
    <m/>
    <m/>
    <m/>
    <x v="38"/>
  </r>
  <r>
    <n v="21.583333333333389"/>
    <m/>
    <m/>
    <m/>
    <m/>
    <m/>
    <m/>
    <m/>
    <m/>
    <m/>
    <m/>
    <m/>
    <x v="38"/>
  </r>
  <r>
    <n v="21.600000000000055"/>
    <m/>
    <m/>
    <m/>
    <m/>
    <m/>
    <m/>
    <m/>
    <m/>
    <m/>
    <m/>
    <m/>
    <x v="38"/>
  </r>
  <r>
    <n v="21.61666666666672"/>
    <m/>
    <m/>
    <m/>
    <m/>
    <m/>
    <m/>
    <m/>
    <m/>
    <m/>
    <m/>
    <m/>
    <x v="38"/>
  </r>
  <r>
    <n v="21.633333333333386"/>
    <m/>
    <m/>
    <m/>
    <m/>
    <m/>
    <m/>
    <m/>
    <m/>
    <m/>
    <m/>
    <m/>
    <x v="38"/>
  </r>
  <r>
    <n v="21.650000000000052"/>
    <m/>
    <m/>
    <m/>
    <m/>
    <m/>
    <m/>
    <m/>
    <m/>
    <m/>
    <m/>
    <m/>
    <x v="38"/>
  </r>
  <r>
    <n v="21.666666666666718"/>
    <m/>
    <m/>
    <m/>
    <m/>
    <m/>
    <m/>
    <m/>
    <m/>
    <m/>
    <m/>
    <m/>
    <x v="38"/>
  </r>
  <r>
    <n v="21.683333333333383"/>
    <m/>
    <m/>
    <m/>
    <m/>
    <m/>
    <m/>
    <m/>
    <m/>
    <m/>
    <m/>
    <m/>
    <x v="38"/>
  </r>
  <r>
    <n v="21.700000000000049"/>
    <m/>
    <m/>
    <m/>
    <m/>
    <m/>
    <m/>
    <m/>
    <m/>
    <m/>
    <m/>
    <m/>
    <x v="38"/>
  </r>
  <r>
    <n v="21.716666666666715"/>
    <m/>
    <m/>
    <m/>
    <m/>
    <m/>
    <m/>
    <m/>
    <m/>
    <m/>
    <m/>
    <m/>
    <x v="38"/>
  </r>
  <r>
    <n v="21.73333333333338"/>
    <m/>
    <m/>
    <m/>
    <m/>
    <m/>
    <m/>
    <m/>
    <m/>
    <m/>
    <m/>
    <m/>
    <x v="38"/>
  </r>
  <r>
    <n v="21.750000000000046"/>
    <m/>
    <m/>
    <m/>
    <m/>
    <m/>
    <m/>
    <m/>
    <m/>
    <m/>
    <m/>
    <m/>
    <x v="38"/>
  </r>
  <r>
    <n v="21.766666666666712"/>
    <m/>
    <m/>
    <m/>
    <m/>
    <m/>
    <m/>
    <m/>
    <m/>
    <m/>
    <m/>
    <m/>
    <x v="38"/>
  </r>
  <r>
    <n v="21.783333333333378"/>
    <m/>
    <m/>
    <m/>
    <m/>
    <m/>
    <m/>
    <m/>
    <m/>
    <m/>
    <m/>
    <m/>
    <x v="38"/>
  </r>
  <r>
    <n v="21.800000000000043"/>
    <m/>
    <m/>
    <m/>
    <m/>
    <m/>
    <m/>
    <m/>
    <m/>
    <m/>
    <m/>
    <m/>
    <x v="38"/>
  </r>
  <r>
    <n v="21.816666666666709"/>
    <m/>
    <m/>
    <m/>
    <m/>
    <m/>
    <m/>
    <m/>
    <m/>
    <m/>
    <m/>
    <m/>
    <x v="38"/>
  </r>
  <r>
    <n v="21.833333333333375"/>
    <m/>
    <m/>
    <m/>
    <m/>
    <m/>
    <m/>
    <m/>
    <m/>
    <m/>
    <m/>
    <m/>
    <x v="38"/>
  </r>
  <r>
    <n v="21.850000000000041"/>
    <m/>
    <m/>
    <m/>
    <m/>
    <m/>
    <m/>
    <m/>
    <m/>
    <m/>
    <m/>
    <m/>
    <x v="38"/>
  </r>
  <r>
    <n v="21.866666666666706"/>
    <m/>
    <m/>
    <m/>
    <m/>
    <m/>
    <m/>
    <m/>
    <m/>
    <m/>
    <m/>
    <m/>
    <x v="38"/>
  </r>
  <r>
    <n v="21.883333333333372"/>
    <m/>
    <m/>
    <m/>
    <m/>
    <m/>
    <m/>
    <m/>
    <m/>
    <m/>
    <m/>
    <m/>
    <x v="38"/>
  </r>
  <r>
    <n v="21.900000000000038"/>
    <m/>
    <m/>
    <m/>
    <m/>
    <m/>
    <m/>
    <m/>
    <m/>
    <m/>
    <m/>
    <m/>
    <x v="38"/>
  </r>
  <r>
    <n v="21.916666666666703"/>
    <m/>
    <m/>
    <m/>
    <m/>
    <m/>
    <m/>
    <m/>
    <m/>
    <m/>
    <m/>
    <m/>
    <x v="38"/>
  </r>
  <r>
    <n v="21.933333333333369"/>
    <m/>
    <m/>
    <m/>
    <m/>
    <m/>
    <m/>
    <m/>
    <m/>
    <m/>
    <m/>
    <m/>
    <x v="38"/>
  </r>
  <r>
    <n v="21.950000000000035"/>
    <m/>
    <m/>
    <m/>
    <m/>
    <m/>
    <m/>
    <m/>
    <m/>
    <m/>
    <m/>
    <m/>
    <x v="38"/>
  </r>
  <r>
    <n v="21.966666666666701"/>
    <m/>
    <m/>
    <m/>
    <m/>
    <m/>
    <m/>
    <m/>
    <m/>
    <m/>
    <m/>
    <m/>
    <x v="38"/>
  </r>
  <r>
    <n v="21.983333333333366"/>
    <m/>
    <m/>
    <m/>
    <m/>
    <m/>
    <m/>
    <m/>
    <m/>
    <m/>
    <m/>
    <m/>
    <x v="38"/>
  </r>
  <r>
    <n v="22.000000000000032"/>
    <m/>
    <m/>
    <m/>
    <m/>
    <m/>
    <m/>
    <m/>
    <m/>
    <m/>
    <m/>
    <m/>
    <x v="38"/>
  </r>
  <r>
    <n v="22.016666666666698"/>
    <m/>
    <m/>
    <m/>
    <m/>
    <m/>
    <m/>
    <m/>
    <m/>
    <m/>
    <m/>
    <m/>
    <x v="38"/>
  </r>
  <r>
    <n v="22.033333333333363"/>
    <m/>
    <m/>
    <m/>
    <m/>
    <m/>
    <m/>
    <m/>
    <m/>
    <m/>
    <m/>
    <m/>
    <x v="38"/>
  </r>
  <r>
    <n v="22.050000000000029"/>
    <m/>
    <m/>
    <m/>
    <m/>
    <m/>
    <m/>
    <m/>
    <m/>
    <m/>
    <m/>
    <m/>
    <x v="38"/>
  </r>
  <r>
    <n v="22.066666666666695"/>
    <m/>
    <m/>
    <m/>
    <m/>
    <m/>
    <m/>
    <m/>
    <m/>
    <m/>
    <m/>
    <m/>
    <x v="38"/>
  </r>
  <r>
    <n v="22.083333333333361"/>
    <m/>
    <m/>
    <m/>
    <m/>
    <m/>
    <m/>
    <m/>
    <m/>
    <m/>
    <m/>
    <m/>
    <x v="38"/>
  </r>
  <r>
    <n v="22.100000000000026"/>
    <m/>
    <m/>
    <m/>
    <m/>
    <m/>
    <m/>
    <m/>
    <m/>
    <m/>
    <m/>
    <m/>
    <x v="38"/>
  </r>
  <r>
    <n v="22.116666666666692"/>
    <m/>
    <m/>
    <m/>
    <m/>
    <m/>
    <m/>
    <m/>
    <m/>
    <m/>
    <m/>
    <m/>
    <x v="38"/>
  </r>
  <r>
    <n v="22.133333333333358"/>
    <m/>
    <m/>
    <m/>
    <m/>
    <m/>
    <m/>
    <m/>
    <m/>
    <m/>
    <m/>
    <m/>
    <x v="38"/>
  </r>
  <r>
    <n v="22.150000000000023"/>
    <m/>
    <m/>
    <m/>
    <m/>
    <m/>
    <m/>
    <m/>
    <m/>
    <m/>
    <m/>
    <m/>
    <x v="38"/>
  </r>
  <r>
    <n v="22.166666666666689"/>
    <m/>
    <m/>
    <m/>
    <m/>
    <m/>
    <m/>
    <m/>
    <m/>
    <m/>
    <m/>
    <m/>
    <x v="38"/>
  </r>
  <r>
    <n v="22.183333333333355"/>
    <m/>
    <m/>
    <m/>
    <m/>
    <m/>
    <m/>
    <m/>
    <m/>
    <m/>
    <m/>
    <m/>
    <x v="38"/>
  </r>
  <r>
    <n v="22.200000000000021"/>
    <m/>
    <m/>
    <m/>
    <m/>
    <m/>
    <m/>
    <m/>
    <m/>
    <m/>
    <m/>
    <m/>
    <x v="38"/>
  </r>
  <r>
    <n v="22.216666666666686"/>
    <m/>
    <m/>
    <m/>
    <m/>
    <m/>
    <m/>
    <m/>
    <m/>
    <m/>
    <m/>
    <m/>
    <x v="38"/>
  </r>
  <r>
    <n v="22.233333333333352"/>
    <m/>
    <m/>
    <m/>
    <m/>
    <m/>
    <m/>
    <m/>
    <m/>
    <m/>
    <m/>
    <m/>
    <x v="38"/>
  </r>
  <r>
    <n v="22.250000000000018"/>
    <m/>
    <m/>
    <m/>
    <m/>
    <m/>
    <m/>
    <m/>
    <m/>
    <m/>
    <m/>
    <m/>
    <x v="38"/>
  </r>
  <r>
    <n v="22.266666666666683"/>
    <m/>
    <m/>
    <m/>
    <m/>
    <m/>
    <m/>
    <m/>
    <m/>
    <m/>
    <m/>
    <m/>
    <x v="38"/>
  </r>
  <r>
    <n v="22.283333333333349"/>
    <m/>
    <m/>
    <m/>
    <m/>
    <m/>
    <m/>
    <m/>
    <m/>
    <m/>
    <m/>
    <m/>
    <x v="38"/>
  </r>
  <r>
    <n v="22.300000000000015"/>
    <m/>
    <m/>
    <m/>
    <m/>
    <m/>
    <m/>
    <m/>
    <m/>
    <m/>
    <m/>
    <m/>
    <x v="38"/>
  </r>
  <r>
    <n v="22.316666666666681"/>
    <m/>
    <m/>
    <m/>
    <m/>
    <m/>
    <m/>
    <m/>
    <m/>
    <m/>
    <m/>
    <m/>
    <x v="38"/>
  </r>
  <r>
    <n v="22.333333333333346"/>
    <m/>
    <m/>
    <m/>
    <m/>
    <m/>
    <m/>
    <m/>
    <m/>
    <m/>
    <m/>
    <m/>
    <x v="38"/>
  </r>
  <r>
    <n v="22.350000000000012"/>
    <m/>
    <m/>
    <m/>
    <m/>
    <m/>
    <m/>
    <m/>
    <m/>
    <m/>
    <m/>
    <m/>
    <x v="38"/>
  </r>
  <r>
    <n v="22.366666666666678"/>
    <m/>
    <m/>
    <m/>
    <m/>
    <m/>
    <m/>
    <m/>
    <m/>
    <m/>
    <m/>
    <m/>
    <x v="38"/>
  </r>
  <r>
    <n v="22.383333333333344"/>
    <m/>
    <m/>
    <m/>
    <m/>
    <m/>
    <m/>
    <m/>
    <m/>
    <m/>
    <m/>
    <m/>
    <x v="38"/>
  </r>
  <r>
    <n v="22.400000000000009"/>
    <m/>
    <m/>
    <m/>
    <m/>
    <m/>
    <m/>
    <m/>
    <m/>
    <m/>
    <m/>
    <m/>
    <x v="38"/>
  </r>
  <r>
    <n v="22.416666666666675"/>
    <m/>
    <m/>
    <m/>
    <m/>
    <m/>
    <m/>
    <m/>
    <m/>
    <m/>
    <m/>
    <m/>
    <x v="38"/>
  </r>
  <r>
    <n v="22.433333333333341"/>
    <m/>
    <m/>
    <m/>
    <m/>
    <m/>
    <m/>
    <m/>
    <m/>
    <m/>
    <m/>
    <m/>
    <x v="38"/>
  </r>
  <r>
    <n v="22.450000000000006"/>
    <m/>
    <m/>
    <m/>
    <m/>
    <m/>
    <m/>
    <m/>
    <m/>
    <m/>
    <m/>
    <m/>
    <x v="38"/>
  </r>
  <r>
    <n v="22.466666666666672"/>
    <m/>
    <m/>
    <m/>
    <m/>
    <m/>
    <m/>
    <m/>
    <m/>
    <m/>
    <m/>
    <m/>
    <x v="38"/>
  </r>
  <r>
    <n v="22.483333333333338"/>
    <m/>
    <m/>
    <m/>
    <m/>
    <m/>
    <m/>
    <m/>
    <m/>
    <m/>
    <m/>
    <m/>
    <x v="38"/>
  </r>
  <r>
    <n v="22.500000000000004"/>
    <m/>
    <m/>
    <m/>
    <m/>
    <m/>
    <m/>
    <m/>
    <m/>
    <m/>
    <m/>
    <m/>
    <x v="38"/>
  </r>
  <r>
    <n v="22.516666666666669"/>
    <m/>
    <m/>
    <m/>
    <m/>
    <m/>
    <m/>
    <m/>
    <m/>
    <m/>
    <m/>
    <m/>
    <x v="38"/>
  </r>
  <r>
    <n v="22.533333333333335"/>
    <m/>
    <m/>
    <m/>
    <m/>
    <m/>
    <m/>
    <m/>
    <m/>
    <m/>
    <m/>
    <m/>
    <x v="38"/>
  </r>
  <r>
    <n v="22.55"/>
    <m/>
    <m/>
    <m/>
    <m/>
    <m/>
    <m/>
    <m/>
    <m/>
    <m/>
    <m/>
    <m/>
    <x v="38"/>
  </r>
  <r>
    <n v="22.566666666666666"/>
    <m/>
    <m/>
    <m/>
    <m/>
    <m/>
    <m/>
    <m/>
    <m/>
    <m/>
    <m/>
    <m/>
    <x v="38"/>
  </r>
  <r>
    <n v="22.583333333333332"/>
    <m/>
    <m/>
    <m/>
    <m/>
    <m/>
    <m/>
    <m/>
    <m/>
    <m/>
    <m/>
    <m/>
    <x v="38"/>
  </r>
  <r>
    <n v="22.599999999999998"/>
    <m/>
    <m/>
    <m/>
    <m/>
    <m/>
    <m/>
    <m/>
    <m/>
    <m/>
    <m/>
    <m/>
    <x v="38"/>
  </r>
  <r>
    <n v="22.616666666666664"/>
    <m/>
    <m/>
    <m/>
    <m/>
    <m/>
    <m/>
    <m/>
    <m/>
    <m/>
    <m/>
    <m/>
    <x v="38"/>
  </r>
  <r>
    <n v="22.633333333333329"/>
    <m/>
    <m/>
    <m/>
    <m/>
    <m/>
    <m/>
    <m/>
    <m/>
    <m/>
    <m/>
    <m/>
    <x v="38"/>
  </r>
  <r>
    <n v="22.649999999999995"/>
    <m/>
    <m/>
    <m/>
    <m/>
    <m/>
    <m/>
    <m/>
    <m/>
    <m/>
    <m/>
    <m/>
    <x v="38"/>
  </r>
  <r>
    <n v="22.666666666666661"/>
    <m/>
    <m/>
    <m/>
    <m/>
    <m/>
    <m/>
    <m/>
    <m/>
    <m/>
    <m/>
    <m/>
    <x v="38"/>
  </r>
  <r>
    <n v="22.683333333333326"/>
    <m/>
    <m/>
    <m/>
    <m/>
    <m/>
    <m/>
    <m/>
    <m/>
    <m/>
    <m/>
    <m/>
    <x v="38"/>
  </r>
  <r>
    <n v="22.699999999999992"/>
    <m/>
    <m/>
    <m/>
    <m/>
    <m/>
    <m/>
    <m/>
    <m/>
    <m/>
    <m/>
    <m/>
    <x v="38"/>
  </r>
  <r>
    <n v="22.716666666666658"/>
    <m/>
    <m/>
    <m/>
    <m/>
    <m/>
    <m/>
    <m/>
    <m/>
    <m/>
    <m/>
    <m/>
    <x v="38"/>
  </r>
  <r>
    <n v="22.733333333333324"/>
    <m/>
    <m/>
    <m/>
    <m/>
    <m/>
    <m/>
    <m/>
    <m/>
    <m/>
    <m/>
    <m/>
    <x v="38"/>
  </r>
  <r>
    <n v="22.749999999999989"/>
    <m/>
    <m/>
    <m/>
    <m/>
    <m/>
    <m/>
    <m/>
    <m/>
    <m/>
    <m/>
    <m/>
    <x v="38"/>
  </r>
  <r>
    <n v="22.766666666666655"/>
    <m/>
    <m/>
    <m/>
    <m/>
    <m/>
    <m/>
    <m/>
    <m/>
    <m/>
    <m/>
    <m/>
    <x v="38"/>
  </r>
  <r>
    <n v="22.783333333333321"/>
    <m/>
    <m/>
    <m/>
    <m/>
    <m/>
    <m/>
    <m/>
    <m/>
    <m/>
    <m/>
    <m/>
    <x v="38"/>
  </r>
  <r>
    <n v="22.799999999999986"/>
    <m/>
    <m/>
    <m/>
    <m/>
    <m/>
    <m/>
    <m/>
    <m/>
    <m/>
    <m/>
    <m/>
    <x v="38"/>
  </r>
  <r>
    <n v="22.816666666666652"/>
    <m/>
    <m/>
    <m/>
    <m/>
    <m/>
    <m/>
    <m/>
    <m/>
    <m/>
    <m/>
    <m/>
    <x v="38"/>
  </r>
  <r>
    <n v="22.833333333333318"/>
    <m/>
    <m/>
    <m/>
    <m/>
    <m/>
    <m/>
    <m/>
    <m/>
    <m/>
    <m/>
    <m/>
    <x v="38"/>
  </r>
  <r>
    <n v="22.849999999999984"/>
    <m/>
    <m/>
    <m/>
    <m/>
    <m/>
    <m/>
    <m/>
    <m/>
    <m/>
    <m/>
    <m/>
    <x v="38"/>
  </r>
  <r>
    <n v="22.866666666666649"/>
    <m/>
    <m/>
    <m/>
    <m/>
    <m/>
    <m/>
    <m/>
    <m/>
    <m/>
    <m/>
    <m/>
    <x v="38"/>
  </r>
  <r>
    <n v="22.883333333333315"/>
    <m/>
    <m/>
    <m/>
    <m/>
    <m/>
    <m/>
    <m/>
    <m/>
    <m/>
    <m/>
    <m/>
    <x v="38"/>
  </r>
  <r>
    <n v="22.899999999999981"/>
    <m/>
    <m/>
    <m/>
    <m/>
    <m/>
    <m/>
    <m/>
    <m/>
    <m/>
    <m/>
    <m/>
    <x v="38"/>
  </r>
  <r>
    <n v="22.916666666666647"/>
    <m/>
    <m/>
    <m/>
    <m/>
    <m/>
    <m/>
    <m/>
    <m/>
    <m/>
    <m/>
    <m/>
    <x v="38"/>
  </r>
  <r>
    <n v="22.933333333333312"/>
    <m/>
    <m/>
    <m/>
    <m/>
    <m/>
    <m/>
    <m/>
    <m/>
    <m/>
    <m/>
    <m/>
    <x v="38"/>
  </r>
  <r>
    <n v="22.949999999999978"/>
    <m/>
    <m/>
    <m/>
    <m/>
    <m/>
    <m/>
    <m/>
    <m/>
    <m/>
    <m/>
    <m/>
    <x v="38"/>
  </r>
  <r>
    <n v="22.966666666666644"/>
    <m/>
    <m/>
    <m/>
    <m/>
    <m/>
    <m/>
    <m/>
    <m/>
    <m/>
    <m/>
    <m/>
    <x v="38"/>
  </r>
  <r>
    <n v="22.983333333333309"/>
    <m/>
    <m/>
    <m/>
    <m/>
    <m/>
    <m/>
    <m/>
    <m/>
    <m/>
    <m/>
    <m/>
    <x v="38"/>
  </r>
  <r>
    <n v="22.999999999999975"/>
    <m/>
    <m/>
    <m/>
    <m/>
    <m/>
    <m/>
    <m/>
    <m/>
    <m/>
    <m/>
    <m/>
    <x v="38"/>
  </r>
  <r>
    <n v="23.016666666666641"/>
    <m/>
    <m/>
    <m/>
    <m/>
    <m/>
    <m/>
    <m/>
    <m/>
    <m/>
    <m/>
    <m/>
    <x v="38"/>
  </r>
  <r>
    <n v="23.033333333333307"/>
    <m/>
    <m/>
    <m/>
    <m/>
    <m/>
    <m/>
    <m/>
    <m/>
    <m/>
    <m/>
    <m/>
    <x v="38"/>
  </r>
  <r>
    <n v="23.049999999999972"/>
    <m/>
    <m/>
    <m/>
    <m/>
    <m/>
    <m/>
    <m/>
    <m/>
    <m/>
    <m/>
    <m/>
    <x v="38"/>
  </r>
  <r>
    <n v="23.066666666666638"/>
    <m/>
    <m/>
    <m/>
    <m/>
    <m/>
    <m/>
    <m/>
    <m/>
    <m/>
    <m/>
    <m/>
    <x v="38"/>
  </r>
  <r>
    <n v="23.083333333333304"/>
    <m/>
    <m/>
    <m/>
    <m/>
    <m/>
    <m/>
    <m/>
    <m/>
    <m/>
    <m/>
    <m/>
    <x v="38"/>
  </r>
  <r>
    <n v="23.099999999999969"/>
    <m/>
    <m/>
    <m/>
    <m/>
    <m/>
    <m/>
    <m/>
    <m/>
    <m/>
    <m/>
    <m/>
    <x v="38"/>
  </r>
  <r>
    <n v="23.116666666666635"/>
    <m/>
    <m/>
    <m/>
    <m/>
    <m/>
    <m/>
    <m/>
    <m/>
    <m/>
    <m/>
    <m/>
    <x v="38"/>
  </r>
  <r>
    <n v="23.133333333333301"/>
    <m/>
    <m/>
    <m/>
    <m/>
    <m/>
    <m/>
    <m/>
    <m/>
    <m/>
    <m/>
    <m/>
    <x v="38"/>
  </r>
  <r>
    <n v="23.149999999999967"/>
    <m/>
    <m/>
    <m/>
    <m/>
    <m/>
    <m/>
    <m/>
    <m/>
    <m/>
    <m/>
    <m/>
    <x v="38"/>
  </r>
  <r>
    <n v="23.166666666666632"/>
    <m/>
    <m/>
    <m/>
    <m/>
    <m/>
    <m/>
    <m/>
    <m/>
    <m/>
    <m/>
    <m/>
    <x v="38"/>
  </r>
  <r>
    <n v="23.183333333333298"/>
    <m/>
    <m/>
    <m/>
    <m/>
    <m/>
    <m/>
    <m/>
    <m/>
    <m/>
    <m/>
    <m/>
    <x v="38"/>
  </r>
  <r>
    <n v="23.199999999999964"/>
    <m/>
    <m/>
    <m/>
    <m/>
    <m/>
    <m/>
    <m/>
    <m/>
    <m/>
    <m/>
    <m/>
    <x v="38"/>
  </r>
  <r>
    <n v="23.216666666666629"/>
    <m/>
    <m/>
    <m/>
    <m/>
    <m/>
    <m/>
    <m/>
    <m/>
    <m/>
    <m/>
    <m/>
    <x v="38"/>
  </r>
  <r>
    <n v="23.233333333333295"/>
    <m/>
    <m/>
    <m/>
    <m/>
    <m/>
    <m/>
    <m/>
    <m/>
    <m/>
    <m/>
    <m/>
    <x v="38"/>
  </r>
  <r>
    <n v="23.249999999999961"/>
    <m/>
    <m/>
    <m/>
    <m/>
    <m/>
    <m/>
    <m/>
    <m/>
    <m/>
    <m/>
    <m/>
    <x v="38"/>
  </r>
  <r>
    <n v="23.266666666666627"/>
    <m/>
    <m/>
    <m/>
    <m/>
    <m/>
    <m/>
    <m/>
    <m/>
    <m/>
    <m/>
    <m/>
    <x v="38"/>
  </r>
  <r>
    <n v="23.283333333333292"/>
    <m/>
    <m/>
    <m/>
    <m/>
    <m/>
    <m/>
    <m/>
    <m/>
    <m/>
    <m/>
    <m/>
    <x v="38"/>
  </r>
  <r>
    <n v="23.299999999999958"/>
    <m/>
    <m/>
    <m/>
    <m/>
    <m/>
    <m/>
    <m/>
    <m/>
    <m/>
    <m/>
    <m/>
    <x v="38"/>
  </r>
  <r>
    <n v="23.316666666666624"/>
    <m/>
    <m/>
    <m/>
    <m/>
    <m/>
    <m/>
    <m/>
    <m/>
    <m/>
    <m/>
    <m/>
    <x v="38"/>
  </r>
  <r>
    <n v="23.33333333333329"/>
    <m/>
    <m/>
    <m/>
    <m/>
    <m/>
    <m/>
    <m/>
    <m/>
    <m/>
    <m/>
    <m/>
    <x v="38"/>
  </r>
  <r>
    <n v="23.349999999999955"/>
    <m/>
    <m/>
    <m/>
    <m/>
    <m/>
    <m/>
    <m/>
    <m/>
    <m/>
    <m/>
    <m/>
    <x v="38"/>
  </r>
  <r>
    <n v="23.366666666666621"/>
    <m/>
    <m/>
    <m/>
    <m/>
    <m/>
    <m/>
    <m/>
    <m/>
    <m/>
    <m/>
    <m/>
    <x v="38"/>
  </r>
  <r>
    <n v="23.383333333333287"/>
    <m/>
    <m/>
    <m/>
    <m/>
    <m/>
    <m/>
    <m/>
    <m/>
    <m/>
    <m/>
    <m/>
    <x v="38"/>
  </r>
  <r>
    <n v="23.399999999999952"/>
    <m/>
    <m/>
    <m/>
    <m/>
    <m/>
    <m/>
    <m/>
    <m/>
    <m/>
    <m/>
    <m/>
    <x v="38"/>
  </r>
  <r>
    <n v="23.416666666666618"/>
    <m/>
    <m/>
    <m/>
    <m/>
    <m/>
    <m/>
    <m/>
    <m/>
    <m/>
    <m/>
    <m/>
    <x v="38"/>
  </r>
  <r>
    <n v="23.433333333333284"/>
    <m/>
    <m/>
    <m/>
    <m/>
    <m/>
    <m/>
    <m/>
    <m/>
    <m/>
    <m/>
    <m/>
    <x v="38"/>
  </r>
  <r>
    <n v="23.44999999999995"/>
    <m/>
    <m/>
    <m/>
    <m/>
    <m/>
    <m/>
    <m/>
    <m/>
    <m/>
    <m/>
    <m/>
    <x v="38"/>
  </r>
  <r>
    <n v="23.466666666666615"/>
    <m/>
    <m/>
    <m/>
    <m/>
    <m/>
    <m/>
    <m/>
    <m/>
    <m/>
    <m/>
    <m/>
    <x v="38"/>
  </r>
  <r>
    <n v="23.483333333333281"/>
    <m/>
    <m/>
    <m/>
    <m/>
    <m/>
    <m/>
    <m/>
    <m/>
    <m/>
    <m/>
    <m/>
    <x v="38"/>
  </r>
  <r>
    <n v="23.499999999999947"/>
    <m/>
    <m/>
    <m/>
    <m/>
    <m/>
    <m/>
    <m/>
    <m/>
    <m/>
    <m/>
    <m/>
    <x v="38"/>
  </r>
  <r>
    <n v="23.516666666666612"/>
    <m/>
    <m/>
    <m/>
    <m/>
    <m/>
    <m/>
    <m/>
    <m/>
    <m/>
    <m/>
    <m/>
    <x v="38"/>
  </r>
  <r>
    <n v="23.533333333333278"/>
    <m/>
    <m/>
    <m/>
    <m/>
    <m/>
    <m/>
    <m/>
    <m/>
    <m/>
    <m/>
    <m/>
    <x v="38"/>
  </r>
  <r>
    <n v="23.549999999999944"/>
    <m/>
    <m/>
    <m/>
    <m/>
    <m/>
    <m/>
    <m/>
    <m/>
    <m/>
    <m/>
    <m/>
    <x v="38"/>
  </r>
  <r>
    <n v="23.56666666666661"/>
    <m/>
    <m/>
    <m/>
    <m/>
    <m/>
    <m/>
    <m/>
    <m/>
    <m/>
    <m/>
    <m/>
    <x v="38"/>
  </r>
  <r>
    <n v="23.583333333333275"/>
    <m/>
    <m/>
    <m/>
    <m/>
    <m/>
    <m/>
    <m/>
    <m/>
    <m/>
    <m/>
    <m/>
    <x v="38"/>
  </r>
  <r>
    <n v="23.599999999999941"/>
    <m/>
    <m/>
    <m/>
    <m/>
    <m/>
    <m/>
    <m/>
    <m/>
    <m/>
    <m/>
    <m/>
    <x v="38"/>
  </r>
  <r>
    <n v="23.616666666666607"/>
    <m/>
    <m/>
    <m/>
    <m/>
    <m/>
    <m/>
    <m/>
    <m/>
    <m/>
    <m/>
    <m/>
    <x v="38"/>
  </r>
  <r>
    <n v="23.633333333333272"/>
    <m/>
    <m/>
    <m/>
    <m/>
    <m/>
    <m/>
    <m/>
    <m/>
    <m/>
    <m/>
    <m/>
    <x v="38"/>
  </r>
  <r>
    <n v="23.649999999999938"/>
    <m/>
    <m/>
    <m/>
    <m/>
    <m/>
    <m/>
    <m/>
    <m/>
    <m/>
    <m/>
    <m/>
    <x v="38"/>
  </r>
  <r>
    <n v="23.666666666666604"/>
    <m/>
    <m/>
    <m/>
    <m/>
    <m/>
    <m/>
    <m/>
    <m/>
    <m/>
    <m/>
    <m/>
    <x v="38"/>
  </r>
  <r>
    <n v="23.68333333333327"/>
    <m/>
    <m/>
    <m/>
    <m/>
    <m/>
    <m/>
    <m/>
    <m/>
    <m/>
    <m/>
    <m/>
    <x v="38"/>
  </r>
  <r>
    <n v="23.699999999999935"/>
    <m/>
    <m/>
    <m/>
    <m/>
    <m/>
    <m/>
    <m/>
    <m/>
    <m/>
    <m/>
    <m/>
    <x v="38"/>
  </r>
  <r>
    <n v="23.716666666666601"/>
    <m/>
    <m/>
    <m/>
    <m/>
    <m/>
    <m/>
    <m/>
    <m/>
    <m/>
    <m/>
    <m/>
    <x v="38"/>
  </r>
  <r>
    <n v="23.733333333333267"/>
    <m/>
    <m/>
    <m/>
    <m/>
    <m/>
    <m/>
    <m/>
    <m/>
    <m/>
    <m/>
    <m/>
    <x v="38"/>
  </r>
  <r>
    <n v="23.749999999999932"/>
    <m/>
    <m/>
    <m/>
    <m/>
    <m/>
    <m/>
    <m/>
    <m/>
    <m/>
    <m/>
    <m/>
    <x v="38"/>
  </r>
  <r>
    <n v="23.766666666666598"/>
    <m/>
    <m/>
    <m/>
    <m/>
    <m/>
    <m/>
    <m/>
    <m/>
    <m/>
    <m/>
    <m/>
    <x v="38"/>
  </r>
  <r>
    <n v="23.783333333333264"/>
    <m/>
    <m/>
    <m/>
    <m/>
    <m/>
    <m/>
    <m/>
    <m/>
    <m/>
    <m/>
    <m/>
    <x v="38"/>
  </r>
  <r>
    <n v="23.79999999999993"/>
    <m/>
    <m/>
    <m/>
    <m/>
    <m/>
    <m/>
    <m/>
    <m/>
    <m/>
    <m/>
    <m/>
    <x v="38"/>
  </r>
  <r>
    <n v="23.816666666666595"/>
    <m/>
    <m/>
    <m/>
    <m/>
    <m/>
    <m/>
    <m/>
    <m/>
    <m/>
    <m/>
    <m/>
    <x v="38"/>
  </r>
  <r>
    <n v="23.833333333333261"/>
    <m/>
    <m/>
    <m/>
    <m/>
    <m/>
    <m/>
    <m/>
    <m/>
    <m/>
    <m/>
    <m/>
    <x v="38"/>
  </r>
  <r>
    <n v="23.849999999999927"/>
    <m/>
    <m/>
    <m/>
    <m/>
    <m/>
    <m/>
    <m/>
    <m/>
    <m/>
    <m/>
    <m/>
    <x v="38"/>
  </r>
  <r>
    <n v="23.866666666666593"/>
    <m/>
    <m/>
    <m/>
    <m/>
    <m/>
    <m/>
    <m/>
    <m/>
    <m/>
    <m/>
    <m/>
    <x v="38"/>
  </r>
  <r>
    <n v="23.883333333333258"/>
    <m/>
    <m/>
    <m/>
    <m/>
    <m/>
    <m/>
    <m/>
    <m/>
    <m/>
    <m/>
    <m/>
    <x v="38"/>
  </r>
  <r>
    <n v="23.899999999999924"/>
    <m/>
    <m/>
    <m/>
    <m/>
    <m/>
    <m/>
    <m/>
    <m/>
    <m/>
    <m/>
    <m/>
    <x v="38"/>
  </r>
  <r>
    <n v="23.91666666666659"/>
    <m/>
    <m/>
    <m/>
    <m/>
    <m/>
    <m/>
    <m/>
    <m/>
    <m/>
    <m/>
    <m/>
    <x v="38"/>
  </r>
  <r>
    <n v="23.933333333333255"/>
    <m/>
    <m/>
    <m/>
    <m/>
    <m/>
    <m/>
    <m/>
    <m/>
    <m/>
    <m/>
    <m/>
    <x v="38"/>
  </r>
  <r>
    <n v="23.949999999999921"/>
    <m/>
    <m/>
    <m/>
    <m/>
    <m/>
    <m/>
    <m/>
    <m/>
    <m/>
    <m/>
    <m/>
    <x v="38"/>
  </r>
  <r>
    <n v="23.966666666666587"/>
    <m/>
    <m/>
    <m/>
    <m/>
    <m/>
    <m/>
    <m/>
    <m/>
    <m/>
    <m/>
    <m/>
    <x v="38"/>
  </r>
  <r>
    <n v="23.983333333333253"/>
    <m/>
    <m/>
    <m/>
    <m/>
    <m/>
    <m/>
    <m/>
    <m/>
    <m/>
    <m/>
    <m/>
    <x v="38"/>
  </r>
  <r>
    <n v="23.999999999999918"/>
    <m/>
    <m/>
    <m/>
    <m/>
    <m/>
    <m/>
    <m/>
    <m/>
    <m/>
    <m/>
    <m/>
    <x v="38"/>
  </r>
  <r>
    <n v="24.016666666666584"/>
    <m/>
    <m/>
    <m/>
    <m/>
    <m/>
    <m/>
    <m/>
    <m/>
    <m/>
    <m/>
    <m/>
    <x v="38"/>
  </r>
  <r>
    <n v="24.03333333333325"/>
    <m/>
    <m/>
    <m/>
    <m/>
    <m/>
    <m/>
    <m/>
    <m/>
    <m/>
    <m/>
    <m/>
    <x v="38"/>
  </r>
  <r>
    <n v="24.049999999999915"/>
    <m/>
    <m/>
    <m/>
    <m/>
    <m/>
    <m/>
    <m/>
    <m/>
    <m/>
    <m/>
    <m/>
    <x v="38"/>
  </r>
  <r>
    <n v="24.066666666666581"/>
    <m/>
    <m/>
    <m/>
    <m/>
    <m/>
    <m/>
    <m/>
    <m/>
    <m/>
    <m/>
    <m/>
    <x v="38"/>
  </r>
  <r>
    <n v="24.083333333333247"/>
    <m/>
    <m/>
    <m/>
    <m/>
    <m/>
    <m/>
    <m/>
    <m/>
    <m/>
    <m/>
    <m/>
    <x v="38"/>
  </r>
  <r>
    <n v="24.099999999999913"/>
    <m/>
    <m/>
    <m/>
    <m/>
    <m/>
    <m/>
    <m/>
    <m/>
    <m/>
    <m/>
    <m/>
    <x v="38"/>
  </r>
  <r>
    <n v="24.116666666666578"/>
    <m/>
    <m/>
    <m/>
    <m/>
    <m/>
    <m/>
    <m/>
    <m/>
    <m/>
    <m/>
    <m/>
    <x v="38"/>
  </r>
  <r>
    <n v="24.133333333333244"/>
    <m/>
    <m/>
    <m/>
    <m/>
    <m/>
    <m/>
    <m/>
    <m/>
    <m/>
    <m/>
    <m/>
    <x v="38"/>
  </r>
  <r>
    <n v="24.14999999999991"/>
    <m/>
    <m/>
    <m/>
    <m/>
    <m/>
    <m/>
    <m/>
    <m/>
    <m/>
    <m/>
    <m/>
    <x v="38"/>
  </r>
  <r>
    <n v="24.166666666666575"/>
    <m/>
    <m/>
    <m/>
    <m/>
    <m/>
    <m/>
    <m/>
    <m/>
    <m/>
    <m/>
    <m/>
    <x v="38"/>
  </r>
  <r>
    <n v="24.183333333333241"/>
    <m/>
    <m/>
    <m/>
    <m/>
    <m/>
    <m/>
    <m/>
    <m/>
    <m/>
    <m/>
    <m/>
    <x v="38"/>
  </r>
  <r>
    <n v="24.199999999999907"/>
    <m/>
    <m/>
    <m/>
    <m/>
    <m/>
    <m/>
    <m/>
    <m/>
    <m/>
    <m/>
    <m/>
    <x v="38"/>
  </r>
  <r>
    <n v="24.216666666666573"/>
    <m/>
    <m/>
    <m/>
    <m/>
    <m/>
    <m/>
    <m/>
    <m/>
    <m/>
    <m/>
    <m/>
    <x v="38"/>
  </r>
  <r>
    <n v="24.233333333333238"/>
    <m/>
    <m/>
    <m/>
    <m/>
    <m/>
    <m/>
    <m/>
    <m/>
    <m/>
    <m/>
    <m/>
    <x v="38"/>
  </r>
  <r>
    <n v="24.249999999999904"/>
    <m/>
    <m/>
    <m/>
    <m/>
    <m/>
    <m/>
    <m/>
    <m/>
    <m/>
    <m/>
    <m/>
    <x v="38"/>
  </r>
  <r>
    <n v="24.26666666666657"/>
    <m/>
    <m/>
    <m/>
    <m/>
    <m/>
    <m/>
    <m/>
    <m/>
    <m/>
    <m/>
    <m/>
    <x v="38"/>
  </r>
  <r>
    <n v="24.283333333333236"/>
    <m/>
    <m/>
    <m/>
    <m/>
    <m/>
    <m/>
    <m/>
    <m/>
    <m/>
    <m/>
    <m/>
    <x v="38"/>
  </r>
  <r>
    <n v="24.299999999999901"/>
    <m/>
    <m/>
    <m/>
    <m/>
    <m/>
    <m/>
    <m/>
    <m/>
    <m/>
    <m/>
    <m/>
    <x v="38"/>
  </r>
  <r>
    <n v="24.316666666666567"/>
    <m/>
    <m/>
    <m/>
    <m/>
    <m/>
    <m/>
    <m/>
    <m/>
    <m/>
    <m/>
    <m/>
    <x v="38"/>
  </r>
  <r>
    <n v="24.333333333333233"/>
    <m/>
    <m/>
    <m/>
    <m/>
    <m/>
    <m/>
    <m/>
    <m/>
    <m/>
    <m/>
    <m/>
    <x v="38"/>
  </r>
  <r>
    <n v="24.349999999999898"/>
    <m/>
    <m/>
    <m/>
    <m/>
    <m/>
    <m/>
    <m/>
    <m/>
    <m/>
    <m/>
    <m/>
    <x v="38"/>
  </r>
  <r>
    <n v="24.366666666666564"/>
    <m/>
    <m/>
    <m/>
    <m/>
    <m/>
    <m/>
    <m/>
    <m/>
    <m/>
    <m/>
    <m/>
    <x v="38"/>
  </r>
  <r>
    <n v="24.38333333333323"/>
    <m/>
    <m/>
    <m/>
    <m/>
    <m/>
    <m/>
    <m/>
    <m/>
    <m/>
    <m/>
    <m/>
    <x v="38"/>
  </r>
  <r>
    <n v="24.399999999999896"/>
    <m/>
    <m/>
    <m/>
    <m/>
    <m/>
    <m/>
    <m/>
    <m/>
    <m/>
    <m/>
    <m/>
    <x v="38"/>
  </r>
  <r>
    <n v="24.416666666666561"/>
    <m/>
    <m/>
    <m/>
    <m/>
    <m/>
    <m/>
    <m/>
    <m/>
    <m/>
    <m/>
    <m/>
    <x v="38"/>
  </r>
  <r>
    <n v="24.433333333333227"/>
    <m/>
    <m/>
    <m/>
    <m/>
    <m/>
    <m/>
    <m/>
    <m/>
    <m/>
    <m/>
    <m/>
    <x v="38"/>
  </r>
  <r>
    <n v="24.449999999999893"/>
    <m/>
    <m/>
    <m/>
    <m/>
    <m/>
    <m/>
    <m/>
    <m/>
    <m/>
    <m/>
    <m/>
    <x v="38"/>
  </r>
  <r>
    <n v="24.466666666666558"/>
    <m/>
    <m/>
    <m/>
    <m/>
    <m/>
    <m/>
    <m/>
    <m/>
    <m/>
    <m/>
    <m/>
    <x v="38"/>
  </r>
  <r>
    <n v="24.483333333333224"/>
    <m/>
    <m/>
    <m/>
    <m/>
    <m/>
    <m/>
    <m/>
    <m/>
    <m/>
    <m/>
    <m/>
    <x v="38"/>
  </r>
  <r>
    <n v="24.49999999999989"/>
    <m/>
    <m/>
    <m/>
    <m/>
    <m/>
    <m/>
    <m/>
    <m/>
    <m/>
    <m/>
    <m/>
    <x v="38"/>
  </r>
  <r>
    <n v="24.516666666666556"/>
    <m/>
    <m/>
    <m/>
    <m/>
    <m/>
    <m/>
    <m/>
    <m/>
    <m/>
    <m/>
    <m/>
    <x v="38"/>
  </r>
  <r>
    <n v="24.533333333333221"/>
    <m/>
    <m/>
    <m/>
    <m/>
    <m/>
    <m/>
    <m/>
    <m/>
    <m/>
    <m/>
    <m/>
    <x v="38"/>
  </r>
  <r>
    <n v="24.549999999999887"/>
    <m/>
    <m/>
    <m/>
    <m/>
    <m/>
    <m/>
    <m/>
    <m/>
    <m/>
    <m/>
    <m/>
    <x v="38"/>
  </r>
  <r>
    <n v="24.566666666666553"/>
    <m/>
    <m/>
    <m/>
    <m/>
    <m/>
    <m/>
    <m/>
    <m/>
    <m/>
    <m/>
    <m/>
    <x v="38"/>
  </r>
  <r>
    <n v="24.583333333333218"/>
    <m/>
    <m/>
    <m/>
    <m/>
    <m/>
    <m/>
    <m/>
    <m/>
    <m/>
    <m/>
    <m/>
    <x v="38"/>
  </r>
  <r>
    <n v="24.599999999999884"/>
    <m/>
    <m/>
    <m/>
    <m/>
    <m/>
    <m/>
    <m/>
    <m/>
    <m/>
    <m/>
    <m/>
    <x v="38"/>
  </r>
  <r>
    <n v="24.61666666666655"/>
    <m/>
    <m/>
    <m/>
    <m/>
    <m/>
    <m/>
    <m/>
    <m/>
    <m/>
    <m/>
    <m/>
    <x v="38"/>
  </r>
  <r>
    <n v="24.633333333333216"/>
    <m/>
    <m/>
    <m/>
    <m/>
    <m/>
    <m/>
    <m/>
    <m/>
    <m/>
    <m/>
    <m/>
    <x v="38"/>
  </r>
  <r>
    <n v="24.649999999999881"/>
    <m/>
    <m/>
    <m/>
    <m/>
    <m/>
    <m/>
    <m/>
    <m/>
    <m/>
    <m/>
    <m/>
    <x v="38"/>
  </r>
  <r>
    <n v="24.666666666666547"/>
    <m/>
    <m/>
    <m/>
    <m/>
    <m/>
    <m/>
    <m/>
    <m/>
    <m/>
    <m/>
    <m/>
    <x v="38"/>
  </r>
  <r>
    <n v="24.683333333333213"/>
    <m/>
    <m/>
    <m/>
    <m/>
    <m/>
    <m/>
    <m/>
    <m/>
    <m/>
    <m/>
    <m/>
    <x v="38"/>
  </r>
  <r>
    <n v="24.699999999999878"/>
    <m/>
    <m/>
    <m/>
    <m/>
    <m/>
    <m/>
    <m/>
    <m/>
    <m/>
    <m/>
    <m/>
    <x v="38"/>
  </r>
  <r>
    <n v="24.716666666666544"/>
    <m/>
    <m/>
    <m/>
    <m/>
    <m/>
    <m/>
    <m/>
    <m/>
    <m/>
    <m/>
    <m/>
    <x v="38"/>
  </r>
  <r>
    <n v="24.73333333333321"/>
    <m/>
    <m/>
    <m/>
    <m/>
    <m/>
    <m/>
    <m/>
    <m/>
    <m/>
    <m/>
    <m/>
    <x v="38"/>
  </r>
  <r>
    <n v="24.749999999999876"/>
    <m/>
    <m/>
    <m/>
    <m/>
    <m/>
    <m/>
    <m/>
    <m/>
    <m/>
    <m/>
    <m/>
    <x v="38"/>
  </r>
  <r>
    <n v="24.766666666666541"/>
    <m/>
    <m/>
    <m/>
    <m/>
    <m/>
    <m/>
    <m/>
    <m/>
    <m/>
    <m/>
    <m/>
    <x v="38"/>
  </r>
  <r>
    <n v="24.783333333333207"/>
    <m/>
    <m/>
    <m/>
    <m/>
    <m/>
    <m/>
    <m/>
    <m/>
    <m/>
    <m/>
    <m/>
    <x v="38"/>
  </r>
  <r>
    <n v="24.799999999999873"/>
    <m/>
    <m/>
    <m/>
    <m/>
    <m/>
    <m/>
    <m/>
    <m/>
    <m/>
    <m/>
    <m/>
    <x v="38"/>
  </r>
  <r>
    <n v="24.816666666666539"/>
    <m/>
    <m/>
    <m/>
    <m/>
    <m/>
    <m/>
    <m/>
    <m/>
    <m/>
    <m/>
    <m/>
    <x v="38"/>
  </r>
  <r>
    <n v="24.833333333333204"/>
    <m/>
    <m/>
    <m/>
    <m/>
    <m/>
    <m/>
    <m/>
    <m/>
    <m/>
    <m/>
    <m/>
    <x v="38"/>
  </r>
  <r>
    <n v="24.84999999999987"/>
    <m/>
    <m/>
    <m/>
    <m/>
    <m/>
    <m/>
    <m/>
    <m/>
    <m/>
    <m/>
    <m/>
    <x v="38"/>
  </r>
  <r>
    <n v="24.866666666666536"/>
    <m/>
    <m/>
    <m/>
    <m/>
    <m/>
    <m/>
    <m/>
    <m/>
    <m/>
    <m/>
    <m/>
    <x v="38"/>
  </r>
  <r>
    <n v="24.883333333333201"/>
    <m/>
    <m/>
    <m/>
    <m/>
    <m/>
    <m/>
    <m/>
    <m/>
    <m/>
    <m/>
    <m/>
    <x v="38"/>
  </r>
  <r>
    <n v="24.899999999999867"/>
    <m/>
    <m/>
    <m/>
    <m/>
    <m/>
    <m/>
    <m/>
    <m/>
    <m/>
    <m/>
    <m/>
    <x v="38"/>
  </r>
  <r>
    <n v="24.916666666666533"/>
    <m/>
    <m/>
    <m/>
    <m/>
    <m/>
    <m/>
    <m/>
    <m/>
    <m/>
    <m/>
    <m/>
    <x v="38"/>
  </r>
  <r>
    <n v="24.933333333333199"/>
    <m/>
    <m/>
    <m/>
    <m/>
    <m/>
    <m/>
    <m/>
    <m/>
    <m/>
    <m/>
    <m/>
    <x v="38"/>
  </r>
  <r>
    <n v="24.949999999999864"/>
    <m/>
    <m/>
    <m/>
    <m/>
    <m/>
    <m/>
    <m/>
    <m/>
    <m/>
    <m/>
    <m/>
    <x v="38"/>
  </r>
  <r>
    <n v="24.96666666666653"/>
    <m/>
    <m/>
    <m/>
    <m/>
    <m/>
    <m/>
    <m/>
    <m/>
    <m/>
    <m/>
    <m/>
    <x v="38"/>
  </r>
  <r>
    <n v="24.983333333333196"/>
    <m/>
    <m/>
    <m/>
    <m/>
    <m/>
    <m/>
    <m/>
    <m/>
    <m/>
    <m/>
    <m/>
    <x v="38"/>
  </r>
  <r>
    <n v="24.999999999999861"/>
    <m/>
    <m/>
    <m/>
    <m/>
    <m/>
    <m/>
    <m/>
    <m/>
    <m/>
    <m/>
    <m/>
    <x v="38"/>
  </r>
  <r>
    <n v="25.016666666666527"/>
    <m/>
    <m/>
    <m/>
    <m/>
    <m/>
    <m/>
    <m/>
    <m/>
    <m/>
    <m/>
    <m/>
    <x v="38"/>
  </r>
  <r>
    <n v="25.033333333333193"/>
    <m/>
    <m/>
    <m/>
    <m/>
    <m/>
    <m/>
    <m/>
    <m/>
    <m/>
    <m/>
    <m/>
    <x v="38"/>
  </r>
  <r>
    <n v="25.049999999999859"/>
    <m/>
    <m/>
    <m/>
    <m/>
    <m/>
    <m/>
    <m/>
    <m/>
    <m/>
    <m/>
    <m/>
    <x v="38"/>
  </r>
  <r>
    <n v="25.066666666666524"/>
    <m/>
    <m/>
    <m/>
    <m/>
    <m/>
    <m/>
    <m/>
    <m/>
    <m/>
    <m/>
    <m/>
    <x v="38"/>
  </r>
  <r>
    <n v="25.08333333333319"/>
    <m/>
    <m/>
    <m/>
    <m/>
    <m/>
    <m/>
    <m/>
    <m/>
    <m/>
    <m/>
    <m/>
    <x v="38"/>
  </r>
  <r>
    <n v="25.099999999999856"/>
    <m/>
    <m/>
    <m/>
    <m/>
    <m/>
    <m/>
    <m/>
    <m/>
    <m/>
    <m/>
    <m/>
    <x v="38"/>
  </r>
  <r>
    <n v="25.116666666666521"/>
    <m/>
    <m/>
    <m/>
    <m/>
    <m/>
    <m/>
    <m/>
    <m/>
    <m/>
    <m/>
    <m/>
    <x v="38"/>
  </r>
  <r>
    <n v="25.133333333333187"/>
    <m/>
    <m/>
    <m/>
    <m/>
    <m/>
    <m/>
    <m/>
    <m/>
    <m/>
    <m/>
    <m/>
    <x v="38"/>
  </r>
  <r>
    <n v="25.149999999999853"/>
    <m/>
    <m/>
    <m/>
    <m/>
    <m/>
    <m/>
    <m/>
    <m/>
    <m/>
    <m/>
    <m/>
    <x v="38"/>
  </r>
  <r>
    <n v="25.166666666666519"/>
    <m/>
    <m/>
    <m/>
    <m/>
    <m/>
    <m/>
    <m/>
    <m/>
    <m/>
    <m/>
    <m/>
    <x v="38"/>
  </r>
  <r>
    <n v="25.183333333333184"/>
    <m/>
    <m/>
    <m/>
    <m/>
    <m/>
    <m/>
    <m/>
    <m/>
    <m/>
    <m/>
    <m/>
    <x v="38"/>
  </r>
  <r>
    <n v="25.19999999999985"/>
    <m/>
    <m/>
    <m/>
    <m/>
    <m/>
    <m/>
    <m/>
    <m/>
    <m/>
    <m/>
    <m/>
    <x v="38"/>
  </r>
  <r>
    <n v="25.216666666666516"/>
    <m/>
    <m/>
    <m/>
    <m/>
    <m/>
    <m/>
    <m/>
    <m/>
    <m/>
    <m/>
    <m/>
    <x v="38"/>
  </r>
  <r>
    <n v="25.233333333333182"/>
    <m/>
    <m/>
    <m/>
    <m/>
    <m/>
    <m/>
    <m/>
    <m/>
    <m/>
    <m/>
    <m/>
    <x v="38"/>
  </r>
  <r>
    <n v="25.249999999999847"/>
    <m/>
    <m/>
    <m/>
    <m/>
    <m/>
    <m/>
    <m/>
    <m/>
    <m/>
    <m/>
    <m/>
    <x v="38"/>
  </r>
  <r>
    <n v="25.266666666666513"/>
    <m/>
    <m/>
    <m/>
    <m/>
    <m/>
    <m/>
    <m/>
    <m/>
    <m/>
    <m/>
    <m/>
    <x v="38"/>
  </r>
  <r>
    <n v="25.283333333333179"/>
    <m/>
    <m/>
    <m/>
    <m/>
    <m/>
    <m/>
    <m/>
    <m/>
    <m/>
    <m/>
    <m/>
    <x v="38"/>
  </r>
  <r>
    <n v="25.299999999999844"/>
    <m/>
    <m/>
    <m/>
    <m/>
    <m/>
    <m/>
    <m/>
    <m/>
    <m/>
    <m/>
    <m/>
    <x v="38"/>
  </r>
  <r>
    <n v="25.31666666666651"/>
    <m/>
    <m/>
    <m/>
    <m/>
    <m/>
    <m/>
    <m/>
    <m/>
    <m/>
    <m/>
    <m/>
    <x v="38"/>
  </r>
  <r>
    <n v="25.333333333333176"/>
    <m/>
    <m/>
    <m/>
    <m/>
    <m/>
    <m/>
    <m/>
    <m/>
    <m/>
    <m/>
    <m/>
    <x v="38"/>
  </r>
  <r>
    <n v="25.349999999999842"/>
    <m/>
    <m/>
    <m/>
    <m/>
    <m/>
    <m/>
    <m/>
    <m/>
    <m/>
    <m/>
    <m/>
    <x v="38"/>
  </r>
  <r>
    <n v="25.366666666666507"/>
    <m/>
    <m/>
    <m/>
    <m/>
    <m/>
    <m/>
    <m/>
    <m/>
    <m/>
    <m/>
    <m/>
    <x v="38"/>
  </r>
  <r>
    <n v="25.383333333333173"/>
    <m/>
    <m/>
    <m/>
    <m/>
    <m/>
    <m/>
    <m/>
    <m/>
    <m/>
    <m/>
    <m/>
    <x v="38"/>
  </r>
  <r>
    <n v="25.399999999999839"/>
    <m/>
    <m/>
    <m/>
    <m/>
    <m/>
    <m/>
    <m/>
    <m/>
    <m/>
    <m/>
    <m/>
    <x v="38"/>
  </r>
  <r>
    <n v="25.416666666666504"/>
    <m/>
    <m/>
    <m/>
    <m/>
    <m/>
    <m/>
    <m/>
    <m/>
    <m/>
    <m/>
    <m/>
    <x v="38"/>
  </r>
  <r>
    <n v="25.43333333333317"/>
    <m/>
    <m/>
    <m/>
    <m/>
    <m/>
    <m/>
    <m/>
    <m/>
    <m/>
    <m/>
    <m/>
    <x v="38"/>
  </r>
  <r>
    <n v="25.449999999999836"/>
    <m/>
    <m/>
    <m/>
    <m/>
    <m/>
    <m/>
    <m/>
    <m/>
    <m/>
    <m/>
    <m/>
    <x v="38"/>
  </r>
  <r>
    <n v="25.466666666666502"/>
    <m/>
    <m/>
    <m/>
    <m/>
    <m/>
    <m/>
    <m/>
    <m/>
    <m/>
    <m/>
    <m/>
    <x v="38"/>
  </r>
  <r>
    <n v="25.483333333333167"/>
    <m/>
    <m/>
    <m/>
    <m/>
    <m/>
    <m/>
    <m/>
    <m/>
    <m/>
    <m/>
    <m/>
    <x v="38"/>
  </r>
  <r>
    <n v="25.499999999999833"/>
    <m/>
    <m/>
    <m/>
    <m/>
    <m/>
    <m/>
    <m/>
    <m/>
    <m/>
    <m/>
    <m/>
    <x v="38"/>
  </r>
  <r>
    <n v="25.516666666666499"/>
    <m/>
    <m/>
    <m/>
    <m/>
    <m/>
    <m/>
    <m/>
    <m/>
    <m/>
    <m/>
    <m/>
    <x v="38"/>
  </r>
  <r>
    <n v="25.533333333333164"/>
    <m/>
    <m/>
    <m/>
    <m/>
    <m/>
    <m/>
    <m/>
    <m/>
    <m/>
    <m/>
    <m/>
    <x v="38"/>
  </r>
  <r>
    <n v="25.54999999999983"/>
    <m/>
    <m/>
    <m/>
    <m/>
    <m/>
    <m/>
    <m/>
    <m/>
    <m/>
    <m/>
    <m/>
    <x v="38"/>
  </r>
  <r>
    <n v="25.566666666666496"/>
    <m/>
    <m/>
    <m/>
    <m/>
    <m/>
    <m/>
    <m/>
    <m/>
    <m/>
    <m/>
    <m/>
    <x v="38"/>
  </r>
  <r>
    <n v="25.583333333333162"/>
    <m/>
    <m/>
    <m/>
    <m/>
    <m/>
    <m/>
    <m/>
    <m/>
    <m/>
    <m/>
    <m/>
    <x v="38"/>
  </r>
  <r>
    <n v="25.599999999999827"/>
    <m/>
    <m/>
    <m/>
    <m/>
    <m/>
    <m/>
    <m/>
    <m/>
    <m/>
    <m/>
    <m/>
    <x v="38"/>
  </r>
  <r>
    <n v="25.616666666666493"/>
    <m/>
    <m/>
    <m/>
    <m/>
    <m/>
    <m/>
    <m/>
    <m/>
    <m/>
    <m/>
    <m/>
    <x v="38"/>
  </r>
  <r>
    <n v="25.633333333333159"/>
    <m/>
    <m/>
    <m/>
    <m/>
    <m/>
    <m/>
    <m/>
    <m/>
    <m/>
    <m/>
    <m/>
    <x v="38"/>
  </r>
  <r>
    <n v="25.649999999999824"/>
    <m/>
    <m/>
    <m/>
    <m/>
    <m/>
    <m/>
    <m/>
    <m/>
    <m/>
    <m/>
    <m/>
    <x v="38"/>
  </r>
  <r>
    <n v="25.66666666666649"/>
    <m/>
    <m/>
    <m/>
    <m/>
    <m/>
    <m/>
    <m/>
    <m/>
    <m/>
    <m/>
    <m/>
    <x v="38"/>
  </r>
  <r>
    <n v="25.683333333333156"/>
    <m/>
    <m/>
    <m/>
    <m/>
    <m/>
    <m/>
    <m/>
    <m/>
    <m/>
    <m/>
    <m/>
    <x v="38"/>
  </r>
  <r>
    <n v="25.699999999999822"/>
    <m/>
    <m/>
    <m/>
    <m/>
    <m/>
    <m/>
    <m/>
    <m/>
    <m/>
    <m/>
    <m/>
    <x v="38"/>
  </r>
  <r>
    <n v="25.716666666666487"/>
    <m/>
    <m/>
    <m/>
    <m/>
    <m/>
    <m/>
    <m/>
    <m/>
    <m/>
    <m/>
    <m/>
    <x v="38"/>
  </r>
  <r>
    <n v="25.733333333333153"/>
    <m/>
    <m/>
    <m/>
    <m/>
    <m/>
    <m/>
    <m/>
    <m/>
    <m/>
    <m/>
    <m/>
    <x v="38"/>
  </r>
  <r>
    <n v="25.749999999999819"/>
    <m/>
    <m/>
    <m/>
    <m/>
    <m/>
    <m/>
    <m/>
    <m/>
    <m/>
    <m/>
    <m/>
    <x v="38"/>
  </r>
  <r>
    <n v="25.766666666666485"/>
    <m/>
    <m/>
    <m/>
    <m/>
    <m/>
    <m/>
    <m/>
    <m/>
    <m/>
    <m/>
    <m/>
    <x v="38"/>
  </r>
  <r>
    <n v="25.78333333333315"/>
    <m/>
    <m/>
    <m/>
    <m/>
    <m/>
    <m/>
    <m/>
    <m/>
    <m/>
    <m/>
    <m/>
    <x v="38"/>
  </r>
  <r>
    <n v="25.799999999999816"/>
    <m/>
    <m/>
    <m/>
    <m/>
    <m/>
    <m/>
    <m/>
    <m/>
    <m/>
    <m/>
    <m/>
    <x v="38"/>
  </r>
  <r>
    <n v="25.816666666666482"/>
    <m/>
    <m/>
    <m/>
    <m/>
    <m/>
    <m/>
    <m/>
    <m/>
    <m/>
    <m/>
    <m/>
    <x v="38"/>
  </r>
  <r>
    <n v="25.833333333333147"/>
    <m/>
    <m/>
    <m/>
    <m/>
    <m/>
    <m/>
    <m/>
    <m/>
    <m/>
    <m/>
    <m/>
    <x v="38"/>
  </r>
  <r>
    <n v="25.849999999999813"/>
    <m/>
    <m/>
    <m/>
    <m/>
    <m/>
    <m/>
    <m/>
    <m/>
    <m/>
    <m/>
    <m/>
    <x v="38"/>
  </r>
  <r>
    <n v="25.866666666666479"/>
    <m/>
    <m/>
    <m/>
    <m/>
    <m/>
    <m/>
    <m/>
    <m/>
    <m/>
    <m/>
    <m/>
    <x v="38"/>
  </r>
  <r>
    <n v="25.883333333333145"/>
    <m/>
    <m/>
    <m/>
    <m/>
    <m/>
    <m/>
    <m/>
    <m/>
    <m/>
    <m/>
    <m/>
    <x v="38"/>
  </r>
  <r>
    <n v="25.89999999999981"/>
    <m/>
    <m/>
    <m/>
    <m/>
    <m/>
    <m/>
    <m/>
    <m/>
    <m/>
    <m/>
    <m/>
    <x v="38"/>
  </r>
  <r>
    <n v="25.916666666666476"/>
    <m/>
    <m/>
    <m/>
    <m/>
    <m/>
    <m/>
    <m/>
    <m/>
    <m/>
    <m/>
    <m/>
    <x v="38"/>
  </r>
  <r>
    <n v="25.933333333333142"/>
    <m/>
    <m/>
    <m/>
    <m/>
    <m/>
    <m/>
    <m/>
    <m/>
    <m/>
    <m/>
    <m/>
    <x v="38"/>
  </r>
  <r>
    <n v="25.949999999999807"/>
    <m/>
    <m/>
    <m/>
    <m/>
    <m/>
    <m/>
    <m/>
    <m/>
    <m/>
    <m/>
    <m/>
    <x v="38"/>
  </r>
  <r>
    <n v="25.966666666666473"/>
    <m/>
    <m/>
    <m/>
    <m/>
    <m/>
    <m/>
    <m/>
    <m/>
    <m/>
    <m/>
    <m/>
    <x v="38"/>
  </r>
  <r>
    <n v="25.983333333333139"/>
    <m/>
    <m/>
    <m/>
    <m/>
    <m/>
    <m/>
    <m/>
    <m/>
    <m/>
    <m/>
    <m/>
    <x v="38"/>
  </r>
  <r>
    <n v="25.999999999999805"/>
    <m/>
    <m/>
    <m/>
    <m/>
    <m/>
    <m/>
    <m/>
    <m/>
    <m/>
    <m/>
    <m/>
    <x v="38"/>
  </r>
  <r>
    <n v="26.01666666666647"/>
    <m/>
    <m/>
    <m/>
    <m/>
    <m/>
    <m/>
    <m/>
    <m/>
    <m/>
    <m/>
    <m/>
    <x v="38"/>
  </r>
  <r>
    <n v="26.033333333333136"/>
    <m/>
    <m/>
    <m/>
    <m/>
    <m/>
    <m/>
    <m/>
    <m/>
    <m/>
    <m/>
    <m/>
    <x v="38"/>
  </r>
  <r>
    <n v="26.049999999999802"/>
    <m/>
    <m/>
    <m/>
    <m/>
    <m/>
    <m/>
    <m/>
    <m/>
    <m/>
    <m/>
    <m/>
    <x v="38"/>
  </r>
  <r>
    <n v="26.066666666666467"/>
    <m/>
    <m/>
    <m/>
    <m/>
    <m/>
    <m/>
    <m/>
    <m/>
    <m/>
    <m/>
    <m/>
    <x v="38"/>
  </r>
  <r>
    <n v="26.083333333333133"/>
    <m/>
    <m/>
    <m/>
    <m/>
    <m/>
    <m/>
    <m/>
    <m/>
    <m/>
    <m/>
    <m/>
    <x v="38"/>
  </r>
  <r>
    <n v="26.099999999999799"/>
    <m/>
    <m/>
    <m/>
    <m/>
    <m/>
    <m/>
    <m/>
    <m/>
    <m/>
    <m/>
    <m/>
    <x v="38"/>
  </r>
  <r>
    <n v="26.116666666666465"/>
    <m/>
    <m/>
    <m/>
    <m/>
    <m/>
    <m/>
    <m/>
    <m/>
    <m/>
    <m/>
    <m/>
    <x v="38"/>
  </r>
  <r>
    <n v="26.13333333333313"/>
    <m/>
    <m/>
    <m/>
    <m/>
    <m/>
    <m/>
    <m/>
    <m/>
    <m/>
    <m/>
    <m/>
    <x v="38"/>
  </r>
  <r>
    <n v="26.149999999999796"/>
    <m/>
    <m/>
    <m/>
    <m/>
    <m/>
    <m/>
    <m/>
    <m/>
    <m/>
    <m/>
    <m/>
    <x v="38"/>
  </r>
  <r>
    <n v="26.166666666666462"/>
    <m/>
    <m/>
    <m/>
    <m/>
    <m/>
    <m/>
    <m/>
    <m/>
    <m/>
    <m/>
    <m/>
    <x v="38"/>
  </r>
  <r>
    <n v="26.183333333333128"/>
    <m/>
    <m/>
    <m/>
    <m/>
    <m/>
    <m/>
    <m/>
    <m/>
    <m/>
    <m/>
    <m/>
    <x v="38"/>
  </r>
  <r>
    <n v="26.199999999999793"/>
    <m/>
    <m/>
    <m/>
    <m/>
    <m/>
    <m/>
    <m/>
    <m/>
    <m/>
    <m/>
    <m/>
    <x v="38"/>
  </r>
  <r>
    <n v="26.216666666666459"/>
    <m/>
    <m/>
    <m/>
    <m/>
    <m/>
    <m/>
    <m/>
    <m/>
    <m/>
    <m/>
    <m/>
    <x v="38"/>
  </r>
  <r>
    <n v="26.233333333333125"/>
    <m/>
    <m/>
    <m/>
    <m/>
    <m/>
    <m/>
    <m/>
    <m/>
    <m/>
    <m/>
    <m/>
    <x v="38"/>
  </r>
  <r>
    <n v="26.24999999999979"/>
    <m/>
    <m/>
    <m/>
    <m/>
    <m/>
    <m/>
    <m/>
    <m/>
    <m/>
    <m/>
    <m/>
    <x v="38"/>
  </r>
  <r>
    <n v="26.266666666666456"/>
    <m/>
    <m/>
    <m/>
    <m/>
    <m/>
    <m/>
    <m/>
    <m/>
    <m/>
    <m/>
    <m/>
    <x v="38"/>
  </r>
  <r>
    <n v="26.283333333333122"/>
    <m/>
    <m/>
    <m/>
    <m/>
    <m/>
    <m/>
    <m/>
    <m/>
    <m/>
    <m/>
    <m/>
    <x v="38"/>
  </r>
  <r>
    <n v="26.299999999999788"/>
    <m/>
    <m/>
    <m/>
    <m/>
    <m/>
    <m/>
    <m/>
    <m/>
    <m/>
    <m/>
    <m/>
    <x v="38"/>
  </r>
  <r>
    <n v="26.316666666666453"/>
    <m/>
    <m/>
    <m/>
    <m/>
    <m/>
    <m/>
    <m/>
    <m/>
    <m/>
    <m/>
    <m/>
    <x v="38"/>
  </r>
  <r>
    <n v="26.333333333333119"/>
    <m/>
    <m/>
    <m/>
    <m/>
    <m/>
    <m/>
    <m/>
    <m/>
    <m/>
    <m/>
    <m/>
    <x v="38"/>
  </r>
  <r>
    <n v="26.349999999999785"/>
    <m/>
    <m/>
    <m/>
    <m/>
    <m/>
    <m/>
    <m/>
    <m/>
    <m/>
    <m/>
    <m/>
    <x v="38"/>
  </r>
  <r>
    <n v="26.36666666666645"/>
    <m/>
    <m/>
    <m/>
    <m/>
    <m/>
    <m/>
    <m/>
    <m/>
    <m/>
    <m/>
    <m/>
    <x v="38"/>
  </r>
  <r>
    <n v="26.383333333333116"/>
    <m/>
    <m/>
    <m/>
    <m/>
    <m/>
    <m/>
    <m/>
    <m/>
    <m/>
    <m/>
    <m/>
    <x v="38"/>
  </r>
  <r>
    <n v="26.399999999999782"/>
    <m/>
    <m/>
    <m/>
    <m/>
    <m/>
    <m/>
    <m/>
    <m/>
    <m/>
    <m/>
    <m/>
    <x v="38"/>
  </r>
  <r>
    <n v="26.416666666666448"/>
    <m/>
    <m/>
    <m/>
    <m/>
    <m/>
    <m/>
    <m/>
    <m/>
    <m/>
    <m/>
    <m/>
    <x v="38"/>
  </r>
  <r>
    <n v="26.433333333333113"/>
    <m/>
    <m/>
    <m/>
    <m/>
    <m/>
    <m/>
    <m/>
    <m/>
    <m/>
    <m/>
    <m/>
    <x v="38"/>
  </r>
  <r>
    <n v="26.449999999999779"/>
    <m/>
    <m/>
    <m/>
    <m/>
    <m/>
    <m/>
    <m/>
    <m/>
    <m/>
    <m/>
    <m/>
    <x v="38"/>
  </r>
  <r>
    <n v="26.466666666666445"/>
    <m/>
    <m/>
    <m/>
    <m/>
    <m/>
    <m/>
    <m/>
    <m/>
    <m/>
    <m/>
    <m/>
    <x v="38"/>
  </r>
  <r>
    <n v="26.48333333333311"/>
    <m/>
    <m/>
    <m/>
    <m/>
    <m/>
    <m/>
    <m/>
    <m/>
    <m/>
    <m/>
    <m/>
    <x v="38"/>
  </r>
  <r>
    <n v="26.499999999999776"/>
    <m/>
    <m/>
    <m/>
    <m/>
    <m/>
    <m/>
    <m/>
    <m/>
    <m/>
    <m/>
    <m/>
    <x v="38"/>
  </r>
  <r>
    <n v="26.516666666666442"/>
    <m/>
    <m/>
    <m/>
    <m/>
    <m/>
    <m/>
    <m/>
    <m/>
    <m/>
    <m/>
    <m/>
    <x v="38"/>
  </r>
  <r>
    <n v="26.533333333333108"/>
    <m/>
    <m/>
    <m/>
    <m/>
    <m/>
    <m/>
    <m/>
    <m/>
    <m/>
    <m/>
    <m/>
    <x v="38"/>
  </r>
  <r>
    <n v="26.549999999999773"/>
    <m/>
    <m/>
    <m/>
    <m/>
    <m/>
    <m/>
    <m/>
    <m/>
    <m/>
    <m/>
    <m/>
    <x v="38"/>
  </r>
  <r>
    <n v="26.566666666666439"/>
    <m/>
    <m/>
    <m/>
    <m/>
    <m/>
    <m/>
    <m/>
    <m/>
    <m/>
    <m/>
    <m/>
    <x v="38"/>
  </r>
  <r>
    <n v="26.583333333333105"/>
    <m/>
    <m/>
    <m/>
    <m/>
    <m/>
    <m/>
    <m/>
    <m/>
    <m/>
    <m/>
    <m/>
    <x v="38"/>
  </r>
  <r>
    <n v="26.59999999999977"/>
    <m/>
    <m/>
    <m/>
    <m/>
    <m/>
    <m/>
    <m/>
    <m/>
    <m/>
    <m/>
    <m/>
    <x v="38"/>
  </r>
  <r>
    <n v="26.616666666666436"/>
    <m/>
    <m/>
    <m/>
    <m/>
    <m/>
    <m/>
    <m/>
    <m/>
    <m/>
    <m/>
    <m/>
    <x v="38"/>
  </r>
  <r>
    <n v="26.633333333333102"/>
    <m/>
    <m/>
    <m/>
    <m/>
    <m/>
    <m/>
    <m/>
    <m/>
    <m/>
    <m/>
    <m/>
    <x v="38"/>
  </r>
  <r>
    <n v="26.649999999999768"/>
    <m/>
    <m/>
    <m/>
    <m/>
    <m/>
    <m/>
    <m/>
    <m/>
    <m/>
    <m/>
    <m/>
    <x v="38"/>
  </r>
  <r>
    <n v="26.666666666666433"/>
    <m/>
    <m/>
    <m/>
    <m/>
    <m/>
    <m/>
    <m/>
    <m/>
    <m/>
    <m/>
    <m/>
    <x v="38"/>
  </r>
  <r>
    <n v="26.683333333333099"/>
    <m/>
    <m/>
    <m/>
    <m/>
    <m/>
    <m/>
    <m/>
    <m/>
    <m/>
    <m/>
    <m/>
    <x v="38"/>
  </r>
  <r>
    <n v="26.699999999999765"/>
    <m/>
    <m/>
    <m/>
    <m/>
    <m/>
    <m/>
    <m/>
    <m/>
    <m/>
    <m/>
    <m/>
    <x v="38"/>
  </r>
  <r>
    <n v="26.716666666666431"/>
    <m/>
    <m/>
    <m/>
    <m/>
    <m/>
    <m/>
    <m/>
    <m/>
    <m/>
    <m/>
    <m/>
    <x v="38"/>
  </r>
  <r>
    <n v="26.733333333333096"/>
    <m/>
    <m/>
    <m/>
    <m/>
    <m/>
    <m/>
    <m/>
    <m/>
    <m/>
    <m/>
    <m/>
    <x v="38"/>
  </r>
  <r>
    <n v="26.749999999999762"/>
    <m/>
    <m/>
    <m/>
    <m/>
    <m/>
    <m/>
    <m/>
    <m/>
    <m/>
    <m/>
    <m/>
    <x v="38"/>
  </r>
  <r>
    <n v="26.766666666666428"/>
    <m/>
    <m/>
    <m/>
    <m/>
    <m/>
    <m/>
    <m/>
    <m/>
    <m/>
    <m/>
    <m/>
    <x v="38"/>
  </r>
  <r>
    <n v="26.783333333333093"/>
    <m/>
    <m/>
    <m/>
    <m/>
    <m/>
    <m/>
    <m/>
    <m/>
    <m/>
    <m/>
    <m/>
    <x v="38"/>
  </r>
  <r>
    <n v="26.799999999999759"/>
    <m/>
    <m/>
    <m/>
    <m/>
    <m/>
    <m/>
    <m/>
    <m/>
    <m/>
    <m/>
    <m/>
    <x v="38"/>
  </r>
  <r>
    <n v="26.816666666666425"/>
    <m/>
    <m/>
    <m/>
    <m/>
    <m/>
    <m/>
    <m/>
    <m/>
    <m/>
    <m/>
    <m/>
    <x v="38"/>
  </r>
  <r>
    <n v="26.833333333333091"/>
    <m/>
    <m/>
    <m/>
    <m/>
    <m/>
    <m/>
    <m/>
    <m/>
    <m/>
    <m/>
    <m/>
    <x v="38"/>
  </r>
  <r>
    <n v="26.849999999999756"/>
    <m/>
    <m/>
    <m/>
    <m/>
    <m/>
    <m/>
    <m/>
    <m/>
    <m/>
    <m/>
    <m/>
    <x v="38"/>
  </r>
  <r>
    <n v="26.866666666666422"/>
    <m/>
    <m/>
    <m/>
    <m/>
    <m/>
    <m/>
    <m/>
    <m/>
    <m/>
    <m/>
    <m/>
    <x v="38"/>
  </r>
  <r>
    <n v="26.883333333333088"/>
    <m/>
    <m/>
    <m/>
    <m/>
    <m/>
    <m/>
    <m/>
    <m/>
    <m/>
    <m/>
    <m/>
    <x v="38"/>
  </r>
  <r>
    <n v="26.899999999999753"/>
    <m/>
    <m/>
    <m/>
    <m/>
    <m/>
    <m/>
    <m/>
    <m/>
    <m/>
    <m/>
    <m/>
    <x v="38"/>
  </r>
  <r>
    <n v="26.916666666666419"/>
    <m/>
    <m/>
    <m/>
    <m/>
    <m/>
    <m/>
    <m/>
    <m/>
    <m/>
    <m/>
    <m/>
    <x v="38"/>
  </r>
  <r>
    <n v="26.933333333333085"/>
    <m/>
    <m/>
    <m/>
    <m/>
    <m/>
    <m/>
    <m/>
    <m/>
    <m/>
    <m/>
    <m/>
    <x v="38"/>
  </r>
  <r>
    <n v="26.949999999999751"/>
    <m/>
    <m/>
    <m/>
    <m/>
    <m/>
    <m/>
    <m/>
    <m/>
    <m/>
    <m/>
    <m/>
    <x v="38"/>
  </r>
  <r>
    <n v="26.966666666666416"/>
    <m/>
    <m/>
    <m/>
    <m/>
    <m/>
    <m/>
    <m/>
    <m/>
    <m/>
    <m/>
    <m/>
    <x v="38"/>
  </r>
  <r>
    <n v="26.983333333333082"/>
    <m/>
    <m/>
    <m/>
    <m/>
    <m/>
    <m/>
    <m/>
    <m/>
    <m/>
    <m/>
    <m/>
    <x v="38"/>
  </r>
  <r>
    <n v="26.999999999999748"/>
    <m/>
    <m/>
    <m/>
    <m/>
    <m/>
    <m/>
    <m/>
    <m/>
    <m/>
    <m/>
    <m/>
    <x v="38"/>
  </r>
  <r>
    <n v="27.016666666666413"/>
    <m/>
    <m/>
    <m/>
    <m/>
    <m/>
    <m/>
    <m/>
    <m/>
    <m/>
    <m/>
    <m/>
    <x v="38"/>
  </r>
  <r>
    <n v="27.033333333333079"/>
    <m/>
    <m/>
    <m/>
    <m/>
    <m/>
    <m/>
    <m/>
    <m/>
    <m/>
    <m/>
    <m/>
    <x v="38"/>
  </r>
  <r>
    <n v="27.049999999999745"/>
    <m/>
    <m/>
    <m/>
    <m/>
    <m/>
    <m/>
    <m/>
    <m/>
    <m/>
    <m/>
    <m/>
    <x v="38"/>
  </r>
  <r>
    <n v="27.066666666666411"/>
    <m/>
    <m/>
    <m/>
    <m/>
    <m/>
    <m/>
    <m/>
    <m/>
    <m/>
    <m/>
    <m/>
    <x v="38"/>
  </r>
  <r>
    <n v="27.083333333333076"/>
    <m/>
    <m/>
    <m/>
    <m/>
    <m/>
    <m/>
    <m/>
    <m/>
    <m/>
    <m/>
    <m/>
    <x v="38"/>
  </r>
  <r>
    <n v="27.099999999999742"/>
    <m/>
    <m/>
    <m/>
    <m/>
    <m/>
    <m/>
    <m/>
    <m/>
    <m/>
    <m/>
    <m/>
    <x v="38"/>
  </r>
  <r>
    <n v="27.116666666666408"/>
    <m/>
    <m/>
    <m/>
    <m/>
    <m/>
    <m/>
    <m/>
    <m/>
    <m/>
    <m/>
    <m/>
    <x v="38"/>
  </r>
  <r>
    <n v="27.133333333333074"/>
    <m/>
    <m/>
    <m/>
    <m/>
    <m/>
    <m/>
    <m/>
    <m/>
    <m/>
    <m/>
    <m/>
    <x v="38"/>
  </r>
  <r>
    <n v="27.149999999999739"/>
    <m/>
    <m/>
    <m/>
    <m/>
    <m/>
    <m/>
    <m/>
    <m/>
    <m/>
    <m/>
    <m/>
    <x v="38"/>
  </r>
  <r>
    <n v="27.166666666666405"/>
    <m/>
    <m/>
    <m/>
    <m/>
    <m/>
    <m/>
    <m/>
    <m/>
    <m/>
    <m/>
    <m/>
    <x v="38"/>
  </r>
  <r>
    <n v="27.183333333333071"/>
    <m/>
    <m/>
    <m/>
    <m/>
    <m/>
    <m/>
    <m/>
    <m/>
    <m/>
    <m/>
    <m/>
    <x v="38"/>
  </r>
  <r>
    <n v="27.199999999999736"/>
    <m/>
    <m/>
    <m/>
    <m/>
    <m/>
    <m/>
    <m/>
    <m/>
    <m/>
    <m/>
    <m/>
    <x v="38"/>
  </r>
  <r>
    <n v="27.216666666666402"/>
    <m/>
    <m/>
    <m/>
    <m/>
    <m/>
    <m/>
    <m/>
    <m/>
    <m/>
    <m/>
    <m/>
    <x v="38"/>
  </r>
  <r>
    <n v="27.233333333333068"/>
    <m/>
    <m/>
    <m/>
    <m/>
    <m/>
    <m/>
    <m/>
    <m/>
    <m/>
    <m/>
    <m/>
    <x v="38"/>
  </r>
  <r>
    <n v="27.249999999999734"/>
    <m/>
    <m/>
    <m/>
    <m/>
    <m/>
    <m/>
    <m/>
    <m/>
    <m/>
    <m/>
    <m/>
    <x v="38"/>
  </r>
  <r>
    <n v="27.266666666666399"/>
    <m/>
    <m/>
    <m/>
    <m/>
    <m/>
    <m/>
    <m/>
    <m/>
    <m/>
    <m/>
    <m/>
    <x v="38"/>
  </r>
  <r>
    <n v="27.283333333333065"/>
    <m/>
    <m/>
    <m/>
    <m/>
    <m/>
    <m/>
    <m/>
    <m/>
    <m/>
    <m/>
    <m/>
    <x v="38"/>
  </r>
  <r>
    <n v="27.299999999999731"/>
    <m/>
    <m/>
    <m/>
    <m/>
    <m/>
    <m/>
    <m/>
    <m/>
    <m/>
    <m/>
    <m/>
    <x v="38"/>
  </r>
  <r>
    <n v="27.316666666666396"/>
    <m/>
    <m/>
    <m/>
    <m/>
    <m/>
    <m/>
    <m/>
    <m/>
    <m/>
    <m/>
    <m/>
    <x v="38"/>
  </r>
  <r>
    <n v="27.333333333333062"/>
    <m/>
    <m/>
    <m/>
    <m/>
    <m/>
    <m/>
    <m/>
    <m/>
    <m/>
    <m/>
    <m/>
    <x v="38"/>
  </r>
  <r>
    <n v="27.349999999999728"/>
    <m/>
    <m/>
    <m/>
    <m/>
    <m/>
    <m/>
    <m/>
    <m/>
    <m/>
    <m/>
    <m/>
    <x v="38"/>
  </r>
  <r>
    <n v="27.366666666666394"/>
    <m/>
    <m/>
    <m/>
    <m/>
    <m/>
    <m/>
    <m/>
    <m/>
    <m/>
    <m/>
    <m/>
    <x v="38"/>
  </r>
  <r>
    <n v="27.383333333333059"/>
    <m/>
    <m/>
    <m/>
    <m/>
    <m/>
    <m/>
    <m/>
    <m/>
    <m/>
    <m/>
    <m/>
    <x v="38"/>
  </r>
  <r>
    <n v="27.399999999999725"/>
    <m/>
    <m/>
    <m/>
    <m/>
    <m/>
    <m/>
    <m/>
    <m/>
    <m/>
    <m/>
    <m/>
    <x v="38"/>
  </r>
  <r>
    <n v="27.416666666666391"/>
    <m/>
    <m/>
    <m/>
    <m/>
    <m/>
    <m/>
    <m/>
    <m/>
    <m/>
    <m/>
    <m/>
    <x v="38"/>
  </r>
  <r>
    <n v="27.433333333333056"/>
    <m/>
    <m/>
    <m/>
    <m/>
    <m/>
    <m/>
    <m/>
    <m/>
    <m/>
    <m/>
    <m/>
    <x v="38"/>
  </r>
  <r>
    <n v="27.449999999999722"/>
    <m/>
    <m/>
    <m/>
    <m/>
    <m/>
    <m/>
    <m/>
    <m/>
    <m/>
    <m/>
    <m/>
    <x v="38"/>
  </r>
  <r>
    <n v="27.466666666666388"/>
    <m/>
    <m/>
    <m/>
    <m/>
    <m/>
    <m/>
    <m/>
    <m/>
    <m/>
    <m/>
    <m/>
    <x v="38"/>
  </r>
  <r>
    <n v="27.483333333333054"/>
    <m/>
    <m/>
    <m/>
    <m/>
    <m/>
    <m/>
    <m/>
    <m/>
    <m/>
    <m/>
    <m/>
    <x v="38"/>
  </r>
  <r>
    <n v="27.499999999999719"/>
    <m/>
    <m/>
    <m/>
    <m/>
    <m/>
    <m/>
    <m/>
    <m/>
    <m/>
    <m/>
    <m/>
    <x v="38"/>
  </r>
  <r>
    <n v="27.516666666666385"/>
    <m/>
    <m/>
    <m/>
    <m/>
    <m/>
    <m/>
    <m/>
    <m/>
    <m/>
    <m/>
    <m/>
    <x v="38"/>
  </r>
  <r>
    <n v="27.533333333333051"/>
    <m/>
    <m/>
    <m/>
    <m/>
    <m/>
    <m/>
    <m/>
    <m/>
    <m/>
    <m/>
    <m/>
    <x v="38"/>
  </r>
  <r>
    <n v="27.549999999999716"/>
    <m/>
    <m/>
    <m/>
    <m/>
    <m/>
    <m/>
    <m/>
    <m/>
    <m/>
    <m/>
    <m/>
    <x v="38"/>
  </r>
  <r>
    <n v="27.566666666666382"/>
    <m/>
    <m/>
    <m/>
    <m/>
    <m/>
    <m/>
    <m/>
    <m/>
    <m/>
    <m/>
    <m/>
    <x v="38"/>
  </r>
  <r>
    <n v="27.583333333333048"/>
    <m/>
    <m/>
    <m/>
    <m/>
    <m/>
    <m/>
    <m/>
    <m/>
    <m/>
    <m/>
    <m/>
    <x v="38"/>
  </r>
  <r>
    <n v="27.599999999999714"/>
    <m/>
    <m/>
    <m/>
    <m/>
    <m/>
    <m/>
    <m/>
    <m/>
    <m/>
    <m/>
    <m/>
    <x v="38"/>
  </r>
  <r>
    <n v="27.616666666666379"/>
    <m/>
    <m/>
    <m/>
    <m/>
    <m/>
    <m/>
    <m/>
    <m/>
    <m/>
    <m/>
    <m/>
    <x v="38"/>
  </r>
  <r>
    <n v="27.633333333333045"/>
    <m/>
    <m/>
    <m/>
    <m/>
    <m/>
    <m/>
    <m/>
    <m/>
    <m/>
    <m/>
    <m/>
    <x v="38"/>
  </r>
  <r>
    <n v="27.649999999999711"/>
    <m/>
    <m/>
    <m/>
    <m/>
    <m/>
    <m/>
    <m/>
    <m/>
    <m/>
    <m/>
    <m/>
    <x v="38"/>
  </r>
  <r>
    <n v="27.666666666666377"/>
    <m/>
    <m/>
    <m/>
    <m/>
    <m/>
    <m/>
    <m/>
    <m/>
    <m/>
    <m/>
    <m/>
    <x v="38"/>
  </r>
  <r>
    <n v="27.683333333333042"/>
    <m/>
    <m/>
    <m/>
    <m/>
    <m/>
    <m/>
    <m/>
    <m/>
    <m/>
    <m/>
    <m/>
    <x v="38"/>
  </r>
  <r>
    <n v="27.699999999999708"/>
    <m/>
    <m/>
    <m/>
    <m/>
    <m/>
    <m/>
    <m/>
    <m/>
    <m/>
    <m/>
    <m/>
    <x v="38"/>
  </r>
  <r>
    <n v="27.716666666666374"/>
    <m/>
    <m/>
    <m/>
    <m/>
    <m/>
    <m/>
    <m/>
    <m/>
    <m/>
    <m/>
    <m/>
    <x v="38"/>
  </r>
  <r>
    <n v="27.733333333333039"/>
    <m/>
    <m/>
    <m/>
    <m/>
    <m/>
    <m/>
    <m/>
    <m/>
    <m/>
    <m/>
    <m/>
    <x v="38"/>
  </r>
  <r>
    <n v="27.749999999999705"/>
    <m/>
    <m/>
    <m/>
    <m/>
    <m/>
    <m/>
    <m/>
    <m/>
    <m/>
    <m/>
    <m/>
    <x v="38"/>
  </r>
  <r>
    <n v="27.766666666666371"/>
    <m/>
    <m/>
    <m/>
    <m/>
    <m/>
    <m/>
    <m/>
    <m/>
    <m/>
    <m/>
    <m/>
    <x v="38"/>
  </r>
  <r>
    <n v="27.783333333333037"/>
    <m/>
    <m/>
    <m/>
    <m/>
    <m/>
    <m/>
    <m/>
    <m/>
    <m/>
    <m/>
    <m/>
    <x v="38"/>
  </r>
  <r>
    <n v="27.799999999999702"/>
    <m/>
    <m/>
    <m/>
    <m/>
    <m/>
    <m/>
    <m/>
    <m/>
    <m/>
    <m/>
    <m/>
    <x v="38"/>
  </r>
  <r>
    <n v="27.816666666666368"/>
    <m/>
    <m/>
    <m/>
    <m/>
    <m/>
    <m/>
    <m/>
    <m/>
    <m/>
    <m/>
    <m/>
    <x v="38"/>
  </r>
  <r>
    <n v="27.833333333333034"/>
    <m/>
    <m/>
    <m/>
    <m/>
    <m/>
    <m/>
    <m/>
    <m/>
    <m/>
    <m/>
    <m/>
    <x v="38"/>
  </r>
  <r>
    <n v="27.849999999999699"/>
    <m/>
    <m/>
    <m/>
    <m/>
    <m/>
    <m/>
    <m/>
    <m/>
    <m/>
    <m/>
    <m/>
    <x v="38"/>
  </r>
  <r>
    <n v="27.866666666666365"/>
    <m/>
    <m/>
    <m/>
    <m/>
    <m/>
    <m/>
    <m/>
    <m/>
    <m/>
    <m/>
    <m/>
    <x v="38"/>
  </r>
  <r>
    <n v="27.883333333333031"/>
    <m/>
    <m/>
    <m/>
    <m/>
    <m/>
    <m/>
    <m/>
    <m/>
    <m/>
    <m/>
    <m/>
    <x v="38"/>
  </r>
  <r>
    <n v="27.899999999999697"/>
    <m/>
    <m/>
    <m/>
    <m/>
    <m/>
    <m/>
    <m/>
    <m/>
    <m/>
    <m/>
    <m/>
    <x v="38"/>
  </r>
  <r>
    <n v="27.916666666666362"/>
    <m/>
    <m/>
    <m/>
    <m/>
    <m/>
    <m/>
    <m/>
    <m/>
    <m/>
    <m/>
    <m/>
    <x v="38"/>
  </r>
  <r>
    <n v="27.933333333333028"/>
    <m/>
    <m/>
    <m/>
    <m/>
    <m/>
    <m/>
    <m/>
    <m/>
    <m/>
    <m/>
    <m/>
    <x v="38"/>
  </r>
  <r>
    <n v="27.949999999999694"/>
    <m/>
    <m/>
    <m/>
    <m/>
    <m/>
    <m/>
    <m/>
    <m/>
    <m/>
    <m/>
    <m/>
    <x v="38"/>
  </r>
  <r>
    <n v="27.966666666666359"/>
    <m/>
    <m/>
    <m/>
    <m/>
    <m/>
    <m/>
    <m/>
    <m/>
    <m/>
    <m/>
    <m/>
    <x v="38"/>
  </r>
  <r>
    <n v="27.983333333333025"/>
    <m/>
    <m/>
    <m/>
    <m/>
    <m/>
    <m/>
    <m/>
    <m/>
    <m/>
    <m/>
    <m/>
    <x v="38"/>
  </r>
  <r>
    <n v="27.999999999999691"/>
    <m/>
    <m/>
    <m/>
    <m/>
    <m/>
    <m/>
    <m/>
    <m/>
    <m/>
    <m/>
    <m/>
    <x v="38"/>
  </r>
  <r>
    <n v="28.016666666666357"/>
    <m/>
    <m/>
    <m/>
    <m/>
    <m/>
    <m/>
    <m/>
    <m/>
    <m/>
    <m/>
    <m/>
    <x v="38"/>
  </r>
  <r>
    <n v="28.033333333333022"/>
    <m/>
    <m/>
    <m/>
    <m/>
    <m/>
    <m/>
    <m/>
    <m/>
    <m/>
    <m/>
    <m/>
    <x v="38"/>
  </r>
  <r>
    <n v="28.049999999999688"/>
    <m/>
    <m/>
    <m/>
    <m/>
    <m/>
    <m/>
    <m/>
    <m/>
    <m/>
    <m/>
    <m/>
    <x v="38"/>
  </r>
  <r>
    <n v="28.066666666666354"/>
    <m/>
    <m/>
    <m/>
    <m/>
    <m/>
    <m/>
    <m/>
    <m/>
    <m/>
    <m/>
    <m/>
    <x v="38"/>
  </r>
  <r>
    <n v="28.08333333333302"/>
    <m/>
    <m/>
    <m/>
    <m/>
    <m/>
    <m/>
    <m/>
    <m/>
    <m/>
    <m/>
    <m/>
    <x v="38"/>
  </r>
  <r>
    <n v="28.099999999999685"/>
    <m/>
    <m/>
    <m/>
    <m/>
    <m/>
    <m/>
    <m/>
    <m/>
    <m/>
    <m/>
    <m/>
    <x v="38"/>
  </r>
  <r>
    <n v="28.116666666666351"/>
    <m/>
    <m/>
    <m/>
    <m/>
    <m/>
    <m/>
    <m/>
    <m/>
    <m/>
    <m/>
    <m/>
    <x v="38"/>
  </r>
  <r>
    <n v="28.133333333333017"/>
    <m/>
    <m/>
    <m/>
    <m/>
    <m/>
    <m/>
    <m/>
    <m/>
    <m/>
    <m/>
    <m/>
    <x v="38"/>
  </r>
  <r>
    <n v="28.149999999999682"/>
    <m/>
    <m/>
    <m/>
    <m/>
    <m/>
    <m/>
    <m/>
    <m/>
    <m/>
    <m/>
    <m/>
    <x v="38"/>
  </r>
  <r>
    <n v="28.166666666666348"/>
    <m/>
    <m/>
    <m/>
    <m/>
    <m/>
    <m/>
    <m/>
    <m/>
    <m/>
    <m/>
    <m/>
    <x v="38"/>
  </r>
  <r>
    <n v="28.183333333333014"/>
    <m/>
    <m/>
    <m/>
    <m/>
    <m/>
    <m/>
    <m/>
    <m/>
    <m/>
    <m/>
    <m/>
    <x v="38"/>
  </r>
  <r>
    <n v="28.19999999999968"/>
    <m/>
    <m/>
    <m/>
    <m/>
    <m/>
    <m/>
    <m/>
    <m/>
    <m/>
    <m/>
    <m/>
    <x v="38"/>
  </r>
  <r>
    <n v="28.216666666666345"/>
    <m/>
    <m/>
    <m/>
    <m/>
    <m/>
    <m/>
    <m/>
    <m/>
    <m/>
    <m/>
    <m/>
    <x v="38"/>
  </r>
  <r>
    <n v="28.233333333333011"/>
    <m/>
    <m/>
    <m/>
    <m/>
    <m/>
    <m/>
    <m/>
    <m/>
    <m/>
    <m/>
    <m/>
    <x v="38"/>
  </r>
  <r>
    <n v="28.249999999999677"/>
    <m/>
    <m/>
    <m/>
    <m/>
    <m/>
    <m/>
    <m/>
    <m/>
    <m/>
    <m/>
    <m/>
    <x v="38"/>
  </r>
  <r>
    <n v="28.266666666666342"/>
    <m/>
    <m/>
    <m/>
    <m/>
    <m/>
    <m/>
    <m/>
    <m/>
    <m/>
    <m/>
    <m/>
    <x v="38"/>
  </r>
  <r>
    <n v="28.283333333333008"/>
    <m/>
    <m/>
    <m/>
    <m/>
    <m/>
    <m/>
    <m/>
    <m/>
    <m/>
    <m/>
    <m/>
    <x v="38"/>
  </r>
  <r>
    <n v="28.299999999999674"/>
    <m/>
    <m/>
    <m/>
    <m/>
    <m/>
    <m/>
    <m/>
    <m/>
    <m/>
    <m/>
    <m/>
    <x v="38"/>
  </r>
  <r>
    <n v="28.31666666666634"/>
    <m/>
    <m/>
    <m/>
    <m/>
    <m/>
    <m/>
    <m/>
    <m/>
    <m/>
    <m/>
    <m/>
    <x v="38"/>
  </r>
  <r>
    <n v="28.333333333333005"/>
    <m/>
    <m/>
    <m/>
    <m/>
    <m/>
    <m/>
    <m/>
    <m/>
    <m/>
    <m/>
    <m/>
    <x v="38"/>
  </r>
  <r>
    <n v="28.349999999999671"/>
    <m/>
    <m/>
    <m/>
    <m/>
    <m/>
    <m/>
    <m/>
    <m/>
    <m/>
    <m/>
    <m/>
    <x v="38"/>
  </r>
  <r>
    <n v="28.366666666666337"/>
    <m/>
    <m/>
    <m/>
    <m/>
    <m/>
    <m/>
    <m/>
    <m/>
    <m/>
    <m/>
    <m/>
    <x v="38"/>
  </r>
  <r>
    <n v="28.383333333333002"/>
    <m/>
    <m/>
    <m/>
    <m/>
    <m/>
    <m/>
    <m/>
    <m/>
    <m/>
    <m/>
    <m/>
    <x v="38"/>
  </r>
  <r>
    <n v="28.399999999999668"/>
    <m/>
    <m/>
    <m/>
    <m/>
    <m/>
    <m/>
    <m/>
    <m/>
    <m/>
    <m/>
    <m/>
    <x v="38"/>
  </r>
  <r>
    <n v="28.416666666666334"/>
    <m/>
    <m/>
    <m/>
    <m/>
    <m/>
    <m/>
    <m/>
    <m/>
    <m/>
    <m/>
    <m/>
    <x v="38"/>
  </r>
  <r>
    <n v="28.433333333333"/>
    <m/>
    <m/>
    <m/>
    <m/>
    <m/>
    <m/>
    <m/>
    <m/>
    <m/>
    <m/>
    <m/>
    <x v="38"/>
  </r>
  <r>
    <n v="28.449999999999665"/>
    <m/>
    <m/>
    <m/>
    <m/>
    <m/>
    <m/>
    <m/>
    <m/>
    <m/>
    <m/>
    <m/>
    <x v="38"/>
  </r>
  <r>
    <n v="28.466666666666331"/>
    <m/>
    <m/>
    <m/>
    <m/>
    <m/>
    <m/>
    <m/>
    <m/>
    <m/>
    <m/>
    <m/>
    <x v="38"/>
  </r>
  <r>
    <n v="28.483333333332997"/>
    <m/>
    <m/>
    <m/>
    <m/>
    <m/>
    <m/>
    <m/>
    <m/>
    <m/>
    <m/>
    <m/>
    <x v="38"/>
  </r>
  <r>
    <n v="28.499999999999662"/>
    <m/>
    <m/>
    <m/>
    <m/>
    <m/>
    <m/>
    <m/>
    <m/>
    <m/>
    <m/>
    <m/>
    <x v="38"/>
  </r>
  <r>
    <n v="28.516666666666328"/>
    <m/>
    <m/>
    <m/>
    <m/>
    <m/>
    <m/>
    <m/>
    <m/>
    <m/>
    <m/>
    <m/>
    <x v="38"/>
  </r>
  <r>
    <n v="28.533333333332994"/>
    <m/>
    <m/>
    <m/>
    <m/>
    <m/>
    <m/>
    <m/>
    <m/>
    <m/>
    <m/>
    <m/>
    <x v="38"/>
  </r>
  <r>
    <n v="28.54999999999966"/>
    <m/>
    <m/>
    <m/>
    <m/>
    <m/>
    <m/>
    <m/>
    <m/>
    <m/>
    <m/>
    <m/>
    <x v="38"/>
  </r>
  <r>
    <n v="28.566666666666325"/>
    <m/>
    <m/>
    <m/>
    <m/>
    <m/>
    <m/>
    <m/>
    <m/>
    <m/>
    <m/>
    <m/>
    <x v="38"/>
  </r>
  <r>
    <n v="28.583333333332991"/>
    <m/>
    <m/>
    <m/>
    <m/>
    <m/>
    <m/>
    <m/>
    <m/>
    <m/>
    <m/>
    <m/>
    <x v="38"/>
  </r>
  <r>
    <n v="28.599999999999657"/>
    <m/>
    <m/>
    <m/>
    <m/>
    <m/>
    <m/>
    <m/>
    <m/>
    <m/>
    <m/>
    <m/>
    <x v="38"/>
  </r>
  <r>
    <n v="28.616666666666323"/>
    <m/>
    <m/>
    <m/>
    <m/>
    <m/>
    <m/>
    <m/>
    <m/>
    <m/>
    <m/>
    <m/>
    <x v="38"/>
  </r>
  <r>
    <n v="28.633333333332988"/>
    <m/>
    <m/>
    <m/>
    <m/>
    <m/>
    <m/>
    <m/>
    <m/>
    <m/>
    <m/>
    <m/>
    <x v="38"/>
  </r>
  <r>
    <n v="28.649999999999654"/>
    <m/>
    <m/>
    <m/>
    <m/>
    <m/>
    <m/>
    <m/>
    <m/>
    <m/>
    <m/>
    <m/>
    <x v="38"/>
  </r>
  <r>
    <n v="28.66666666666632"/>
    <m/>
    <m/>
    <m/>
    <m/>
    <m/>
    <m/>
    <m/>
    <m/>
    <m/>
    <m/>
    <m/>
    <x v="38"/>
  </r>
  <r>
    <n v="28.683333333332985"/>
    <m/>
    <m/>
    <m/>
    <m/>
    <m/>
    <m/>
    <m/>
    <m/>
    <m/>
    <m/>
    <m/>
    <x v="38"/>
  </r>
  <r>
    <n v="28.699999999999651"/>
    <m/>
    <m/>
    <m/>
    <m/>
    <m/>
    <m/>
    <m/>
    <m/>
    <m/>
    <m/>
    <m/>
    <x v="38"/>
  </r>
  <r>
    <n v="28.716666666666317"/>
    <m/>
    <m/>
    <m/>
    <m/>
    <m/>
    <m/>
    <m/>
    <m/>
    <m/>
    <m/>
    <m/>
    <x v="38"/>
  </r>
  <r>
    <n v="28.733333333332983"/>
    <m/>
    <m/>
    <m/>
    <m/>
    <m/>
    <m/>
    <m/>
    <m/>
    <m/>
    <m/>
    <m/>
    <x v="38"/>
  </r>
  <r>
    <n v="28.749999999999648"/>
    <m/>
    <m/>
    <m/>
    <m/>
    <m/>
    <m/>
    <m/>
    <m/>
    <m/>
    <m/>
    <m/>
    <x v="38"/>
  </r>
  <r>
    <n v="28.766666666666314"/>
    <m/>
    <m/>
    <m/>
    <m/>
    <m/>
    <m/>
    <m/>
    <m/>
    <m/>
    <m/>
    <m/>
    <x v="38"/>
  </r>
  <r>
    <n v="28.78333333333298"/>
    <m/>
    <m/>
    <m/>
    <m/>
    <m/>
    <m/>
    <m/>
    <m/>
    <m/>
    <m/>
    <m/>
    <x v="38"/>
  </r>
  <r>
    <n v="28.799999999999645"/>
    <m/>
    <m/>
    <m/>
    <m/>
    <m/>
    <m/>
    <m/>
    <m/>
    <m/>
    <m/>
    <m/>
    <x v="38"/>
  </r>
  <r>
    <n v="28.816666666666311"/>
    <m/>
    <m/>
    <m/>
    <m/>
    <m/>
    <m/>
    <m/>
    <m/>
    <m/>
    <m/>
    <m/>
    <x v="38"/>
  </r>
  <r>
    <n v="28.833333333332977"/>
    <m/>
    <m/>
    <m/>
    <m/>
    <m/>
    <m/>
    <m/>
    <m/>
    <m/>
    <m/>
    <m/>
    <x v="38"/>
  </r>
  <r>
    <n v="28.849999999999643"/>
    <m/>
    <m/>
    <m/>
    <m/>
    <m/>
    <m/>
    <m/>
    <m/>
    <m/>
    <m/>
    <m/>
    <x v="38"/>
  </r>
  <r>
    <n v="28.866666666666308"/>
    <m/>
    <m/>
    <m/>
    <m/>
    <m/>
    <m/>
    <m/>
    <m/>
    <m/>
    <m/>
    <m/>
    <x v="38"/>
  </r>
  <r>
    <n v="28.883333333332974"/>
    <m/>
    <m/>
    <m/>
    <m/>
    <m/>
    <m/>
    <m/>
    <m/>
    <m/>
    <m/>
    <m/>
    <x v="38"/>
  </r>
  <r>
    <n v="28.89999999999964"/>
    <m/>
    <m/>
    <m/>
    <m/>
    <m/>
    <m/>
    <m/>
    <m/>
    <m/>
    <m/>
    <m/>
    <x v="38"/>
  </r>
  <r>
    <n v="28.916666666666305"/>
    <m/>
    <m/>
    <m/>
    <m/>
    <m/>
    <m/>
    <m/>
    <m/>
    <m/>
    <m/>
    <m/>
    <x v="38"/>
  </r>
  <r>
    <n v="28.933333333332971"/>
    <m/>
    <m/>
    <m/>
    <m/>
    <m/>
    <m/>
    <m/>
    <m/>
    <m/>
    <m/>
    <m/>
    <x v="38"/>
  </r>
  <r>
    <n v="28.949999999999637"/>
    <m/>
    <m/>
    <m/>
    <m/>
    <m/>
    <m/>
    <m/>
    <m/>
    <m/>
    <m/>
    <m/>
    <x v="38"/>
  </r>
  <r>
    <n v="28.966666666666303"/>
    <m/>
    <m/>
    <m/>
    <m/>
    <m/>
    <m/>
    <m/>
    <m/>
    <m/>
    <m/>
    <m/>
    <x v="38"/>
  </r>
  <r>
    <n v="28.983333333332968"/>
    <m/>
    <m/>
    <m/>
    <m/>
    <m/>
    <m/>
    <m/>
    <m/>
    <m/>
    <m/>
    <m/>
    <x v="38"/>
  </r>
  <r>
    <n v="28.999999999999634"/>
    <m/>
    <m/>
    <m/>
    <m/>
    <m/>
    <m/>
    <m/>
    <m/>
    <m/>
    <m/>
    <m/>
    <x v="38"/>
  </r>
  <r>
    <n v="29.0166666666663"/>
    <m/>
    <m/>
    <m/>
    <m/>
    <m/>
    <m/>
    <m/>
    <m/>
    <m/>
    <m/>
    <m/>
    <x v="38"/>
  </r>
  <r>
    <n v="29.033333333332966"/>
    <m/>
    <m/>
    <m/>
    <m/>
    <m/>
    <m/>
    <m/>
    <m/>
    <m/>
    <m/>
    <m/>
    <x v="38"/>
  </r>
  <r>
    <n v="29.049999999999631"/>
    <m/>
    <m/>
    <m/>
    <m/>
    <m/>
    <m/>
    <m/>
    <m/>
    <m/>
    <m/>
    <m/>
    <x v="38"/>
  </r>
  <r>
    <n v="29.066666666666297"/>
    <m/>
    <m/>
    <m/>
    <m/>
    <m/>
    <m/>
    <m/>
    <m/>
    <m/>
    <m/>
    <m/>
    <x v="38"/>
  </r>
  <r>
    <n v="29.083333333332963"/>
    <m/>
    <m/>
    <m/>
    <m/>
    <m/>
    <m/>
    <m/>
    <m/>
    <m/>
    <m/>
    <m/>
    <x v="38"/>
  </r>
  <r>
    <n v="29.099999999999628"/>
    <m/>
    <m/>
    <m/>
    <m/>
    <m/>
    <m/>
    <m/>
    <m/>
    <m/>
    <m/>
    <m/>
    <x v="38"/>
  </r>
  <r>
    <n v="29.116666666666294"/>
    <m/>
    <m/>
    <m/>
    <m/>
    <m/>
    <m/>
    <m/>
    <m/>
    <m/>
    <m/>
    <m/>
    <x v="38"/>
  </r>
  <r>
    <n v="29.13333333333296"/>
    <m/>
    <m/>
    <m/>
    <m/>
    <m/>
    <m/>
    <m/>
    <m/>
    <m/>
    <m/>
    <m/>
    <x v="38"/>
  </r>
  <r>
    <n v="29.149999999999626"/>
    <m/>
    <m/>
    <m/>
    <m/>
    <m/>
    <m/>
    <m/>
    <m/>
    <m/>
    <m/>
    <m/>
    <x v="38"/>
  </r>
  <r>
    <n v="29.166666666666291"/>
    <m/>
    <m/>
    <m/>
    <m/>
    <m/>
    <m/>
    <m/>
    <m/>
    <m/>
    <m/>
    <m/>
    <x v="38"/>
  </r>
  <r>
    <n v="29.183333333332957"/>
    <m/>
    <m/>
    <m/>
    <m/>
    <m/>
    <m/>
    <m/>
    <m/>
    <m/>
    <m/>
    <m/>
    <x v="38"/>
  </r>
  <r>
    <n v="29.199999999999623"/>
    <m/>
    <m/>
    <m/>
    <m/>
    <m/>
    <m/>
    <m/>
    <m/>
    <m/>
    <m/>
    <m/>
    <x v="38"/>
  </r>
  <r>
    <n v="29.216666666666288"/>
    <m/>
    <m/>
    <m/>
    <m/>
    <m/>
    <m/>
    <m/>
    <m/>
    <m/>
    <m/>
    <m/>
    <x v="38"/>
  </r>
  <r>
    <n v="29.233333333332954"/>
    <m/>
    <m/>
    <m/>
    <m/>
    <m/>
    <m/>
    <m/>
    <m/>
    <m/>
    <m/>
    <m/>
    <x v="38"/>
  </r>
  <r>
    <n v="29.24999999999962"/>
    <m/>
    <m/>
    <m/>
    <m/>
    <m/>
    <m/>
    <m/>
    <m/>
    <m/>
    <m/>
    <m/>
    <x v="38"/>
  </r>
  <r>
    <n v="29.266666666666286"/>
    <m/>
    <m/>
    <m/>
    <m/>
    <m/>
    <m/>
    <m/>
    <m/>
    <m/>
    <m/>
    <m/>
    <x v="38"/>
  </r>
  <r>
    <n v="29.283333333332951"/>
    <m/>
    <m/>
    <m/>
    <m/>
    <m/>
    <m/>
    <m/>
    <m/>
    <m/>
    <m/>
    <m/>
    <x v="38"/>
  </r>
  <r>
    <n v="29.299999999999617"/>
    <m/>
    <m/>
    <m/>
    <m/>
    <m/>
    <m/>
    <m/>
    <m/>
    <m/>
    <m/>
    <m/>
    <x v="38"/>
  </r>
  <r>
    <n v="29.316666666666283"/>
    <m/>
    <m/>
    <m/>
    <m/>
    <m/>
    <m/>
    <m/>
    <m/>
    <m/>
    <m/>
    <m/>
    <x v="38"/>
  </r>
  <r>
    <n v="29.333333333332948"/>
    <m/>
    <m/>
    <m/>
    <m/>
    <m/>
    <m/>
    <m/>
    <m/>
    <m/>
    <m/>
    <m/>
    <x v="38"/>
  </r>
  <r>
    <n v="29.349999999999614"/>
    <m/>
    <m/>
    <m/>
    <m/>
    <m/>
    <m/>
    <m/>
    <m/>
    <m/>
    <m/>
    <m/>
    <x v="38"/>
  </r>
  <r>
    <n v="29.36666666666628"/>
    <m/>
    <m/>
    <m/>
    <m/>
    <m/>
    <m/>
    <m/>
    <m/>
    <m/>
    <m/>
    <m/>
    <x v="38"/>
  </r>
  <r>
    <n v="29.383333333332946"/>
    <m/>
    <m/>
    <m/>
    <m/>
    <m/>
    <m/>
    <m/>
    <m/>
    <m/>
    <m/>
    <m/>
    <x v="38"/>
  </r>
  <r>
    <n v="29.399999999999611"/>
    <m/>
    <m/>
    <m/>
    <m/>
    <m/>
    <m/>
    <m/>
    <m/>
    <m/>
    <m/>
    <m/>
    <x v="38"/>
  </r>
  <r>
    <n v="29.416666666666277"/>
    <m/>
    <m/>
    <m/>
    <m/>
    <m/>
    <m/>
    <m/>
    <m/>
    <m/>
    <m/>
    <m/>
    <x v="38"/>
  </r>
  <r>
    <n v="29.433333333332943"/>
    <m/>
    <m/>
    <m/>
    <m/>
    <m/>
    <m/>
    <m/>
    <m/>
    <m/>
    <m/>
    <m/>
    <x v="38"/>
  </r>
  <r>
    <n v="29.449999999999608"/>
    <m/>
    <m/>
    <m/>
    <m/>
    <m/>
    <m/>
    <m/>
    <m/>
    <m/>
    <m/>
    <m/>
    <x v="38"/>
  </r>
  <r>
    <n v="29.466666666666274"/>
    <m/>
    <m/>
    <m/>
    <m/>
    <m/>
    <m/>
    <m/>
    <m/>
    <m/>
    <m/>
    <m/>
    <x v="38"/>
  </r>
  <r>
    <n v="29.48333333333294"/>
    <m/>
    <m/>
    <m/>
    <m/>
    <m/>
    <m/>
    <m/>
    <m/>
    <m/>
    <m/>
    <m/>
    <x v="38"/>
  </r>
  <r>
    <n v="29.499999999999606"/>
    <m/>
    <m/>
    <m/>
    <m/>
    <m/>
    <m/>
    <m/>
    <m/>
    <m/>
    <m/>
    <m/>
    <x v="38"/>
  </r>
  <r>
    <n v="29.516666666666271"/>
    <m/>
    <m/>
    <m/>
    <m/>
    <m/>
    <m/>
    <m/>
    <m/>
    <m/>
    <m/>
    <m/>
    <x v="38"/>
  </r>
  <r>
    <n v="29.533333333332937"/>
    <m/>
    <m/>
    <m/>
    <m/>
    <m/>
    <m/>
    <m/>
    <m/>
    <m/>
    <m/>
    <m/>
    <x v="38"/>
  </r>
  <r>
    <n v="29.549999999999603"/>
    <m/>
    <m/>
    <m/>
    <m/>
    <m/>
    <m/>
    <m/>
    <m/>
    <m/>
    <m/>
    <m/>
    <x v="38"/>
  </r>
  <r>
    <n v="29.566666666666269"/>
    <m/>
    <m/>
    <m/>
    <m/>
    <m/>
    <m/>
    <m/>
    <m/>
    <m/>
    <m/>
    <m/>
    <x v="38"/>
  </r>
  <r>
    <n v="29.583333333332934"/>
    <m/>
    <m/>
    <m/>
    <m/>
    <m/>
    <m/>
    <m/>
    <m/>
    <m/>
    <m/>
    <m/>
    <x v="38"/>
  </r>
  <r>
    <n v="29.5999999999996"/>
    <m/>
    <m/>
    <m/>
    <m/>
    <m/>
    <m/>
    <m/>
    <m/>
    <m/>
    <m/>
    <m/>
    <x v="38"/>
  </r>
  <r>
    <n v="29.616666666666266"/>
    <m/>
    <m/>
    <m/>
    <m/>
    <m/>
    <m/>
    <m/>
    <m/>
    <m/>
    <m/>
    <m/>
    <x v="38"/>
  </r>
  <r>
    <n v="29.633333333332931"/>
    <m/>
    <m/>
    <m/>
    <m/>
    <m/>
    <m/>
    <m/>
    <m/>
    <m/>
    <m/>
    <m/>
    <x v="38"/>
  </r>
  <r>
    <n v="29.649999999999597"/>
    <m/>
    <m/>
    <m/>
    <m/>
    <m/>
    <m/>
    <m/>
    <m/>
    <m/>
    <m/>
    <m/>
    <x v="38"/>
  </r>
  <r>
    <n v="29.666666666666263"/>
    <m/>
    <m/>
    <m/>
    <m/>
    <m/>
    <m/>
    <m/>
    <m/>
    <m/>
    <m/>
    <m/>
    <x v="38"/>
  </r>
  <r>
    <n v="29.683333333332929"/>
    <m/>
    <m/>
    <m/>
    <m/>
    <m/>
    <m/>
    <m/>
    <m/>
    <m/>
    <m/>
    <m/>
    <x v="38"/>
  </r>
  <r>
    <n v="29.699999999999594"/>
    <m/>
    <m/>
    <m/>
    <m/>
    <m/>
    <m/>
    <m/>
    <m/>
    <m/>
    <m/>
    <m/>
    <x v="38"/>
  </r>
  <r>
    <n v="29.71666666666626"/>
    <m/>
    <m/>
    <m/>
    <m/>
    <m/>
    <m/>
    <m/>
    <m/>
    <m/>
    <m/>
    <m/>
    <x v="38"/>
  </r>
  <r>
    <n v="29.733333333332926"/>
    <m/>
    <m/>
    <m/>
    <m/>
    <m/>
    <m/>
    <m/>
    <m/>
    <m/>
    <m/>
    <m/>
    <x v="38"/>
  </r>
  <r>
    <n v="29.749999999999591"/>
    <m/>
    <m/>
    <m/>
    <m/>
    <m/>
    <m/>
    <m/>
    <m/>
    <m/>
    <m/>
    <m/>
    <x v="38"/>
  </r>
  <r>
    <n v="29.766666666666257"/>
    <m/>
    <m/>
    <m/>
    <m/>
    <m/>
    <m/>
    <m/>
    <m/>
    <m/>
    <m/>
    <m/>
    <x v="38"/>
  </r>
  <r>
    <n v="29.783333333332923"/>
    <m/>
    <m/>
    <m/>
    <m/>
    <m/>
    <m/>
    <m/>
    <m/>
    <m/>
    <m/>
    <m/>
    <x v="38"/>
  </r>
  <r>
    <n v="29.799999999999589"/>
    <m/>
    <m/>
    <m/>
    <m/>
    <m/>
    <m/>
    <m/>
    <m/>
    <m/>
    <m/>
    <m/>
    <x v="38"/>
  </r>
  <r>
    <n v="29.816666666666254"/>
    <m/>
    <m/>
    <m/>
    <m/>
    <m/>
    <m/>
    <m/>
    <m/>
    <m/>
    <m/>
    <m/>
    <x v="38"/>
  </r>
  <r>
    <n v="29.83333333333292"/>
    <m/>
    <m/>
    <m/>
    <m/>
    <m/>
    <m/>
    <m/>
    <m/>
    <m/>
    <m/>
    <m/>
    <x v="38"/>
  </r>
  <r>
    <n v="29.849999999999586"/>
    <m/>
    <m/>
    <m/>
    <m/>
    <m/>
    <m/>
    <m/>
    <m/>
    <m/>
    <m/>
    <m/>
    <x v="38"/>
  </r>
  <r>
    <n v="29.866666666666251"/>
    <m/>
    <m/>
    <m/>
    <m/>
    <m/>
    <m/>
    <m/>
    <m/>
    <m/>
    <m/>
    <m/>
    <x v="38"/>
  </r>
  <r>
    <n v="29.883333333332917"/>
    <m/>
    <m/>
    <m/>
    <m/>
    <m/>
    <m/>
    <m/>
    <m/>
    <m/>
    <m/>
    <m/>
    <x v="38"/>
  </r>
  <r>
    <n v="29.899999999999583"/>
    <m/>
    <m/>
    <m/>
    <m/>
    <m/>
    <m/>
    <m/>
    <m/>
    <m/>
    <m/>
    <m/>
    <x v="38"/>
  </r>
  <r>
    <n v="29.916666666666249"/>
    <m/>
    <m/>
    <m/>
    <m/>
    <m/>
    <m/>
    <m/>
    <m/>
    <m/>
    <m/>
    <m/>
    <x v="38"/>
  </r>
  <r>
    <n v="29.933333333332914"/>
    <m/>
    <m/>
    <m/>
    <m/>
    <m/>
    <m/>
    <m/>
    <m/>
    <m/>
    <m/>
    <m/>
    <x v="38"/>
  </r>
  <r>
    <n v="29.94999999999958"/>
    <m/>
    <m/>
    <m/>
    <m/>
    <m/>
    <m/>
    <m/>
    <m/>
    <m/>
    <m/>
    <m/>
    <x v="38"/>
  </r>
  <r>
    <n v="29.966666666666246"/>
    <m/>
    <m/>
    <m/>
    <m/>
    <m/>
    <m/>
    <m/>
    <m/>
    <m/>
    <m/>
    <m/>
    <x v="38"/>
  </r>
  <r>
    <n v="29.983333333332912"/>
    <m/>
    <m/>
    <m/>
    <m/>
    <m/>
    <m/>
    <m/>
    <m/>
    <m/>
    <m/>
    <m/>
    <x v="38"/>
  </r>
  <r>
    <n v="29.999999999999577"/>
    <m/>
    <m/>
    <m/>
    <m/>
    <m/>
    <m/>
    <m/>
    <m/>
    <m/>
    <m/>
    <m/>
    <x v="38"/>
  </r>
  <r>
    <n v="30.016666666666243"/>
    <m/>
    <m/>
    <m/>
    <m/>
    <m/>
    <m/>
    <m/>
    <m/>
    <m/>
    <m/>
    <m/>
    <x v="38"/>
  </r>
  <r>
    <n v="30.033333333332909"/>
    <m/>
    <m/>
    <m/>
    <m/>
    <m/>
    <m/>
    <m/>
    <m/>
    <m/>
    <m/>
    <m/>
    <x v="38"/>
  </r>
  <r>
    <n v="30.049999999999574"/>
    <m/>
    <m/>
    <m/>
    <m/>
    <m/>
    <m/>
    <m/>
    <m/>
    <m/>
    <m/>
    <m/>
    <x v="38"/>
  </r>
  <r>
    <n v="30.06666666666624"/>
    <m/>
    <m/>
    <m/>
    <m/>
    <m/>
    <m/>
    <m/>
    <m/>
    <m/>
    <m/>
    <m/>
    <x v="38"/>
  </r>
  <r>
    <n v="30.083333333332906"/>
    <m/>
    <m/>
    <m/>
    <m/>
    <m/>
    <m/>
    <m/>
    <m/>
    <m/>
    <m/>
    <m/>
    <x v="38"/>
  </r>
  <r>
    <n v="30.099999999999572"/>
    <m/>
    <m/>
    <m/>
    <m/>
    <m/>
    <m/>
    <m/>
    <m/>
    <m/>
    <m/>
    <m/>
    <x v="38"/>
  </r>
  <r>
    <n v="30.116666666666237"/>
    <m/>
    <m/>
    <m/>
    <m/>
    <m/>
    <m/>
    <m/>
    <m/>
    <m/>
    <m/>
    <m/>
    <x v="38"/>
  </r>
  <r>
    <n v="30.133333333332903"/>
    <m/>
    <m/>
    <m/>
    <m/>
    <m/>
    <m/>
    <m/>
    <m/>
    <m/>
    <m/>
    <m/>
    <x v="38"/>
  </r>
  <r>
    <n v="30.149999999999569"/>
    <m/>
    <m/>
    <m/>
    <m/>
    <m/>
    <m/>
    <m/>
    <m/>
    <m/>
    <m/>
    <m/>
    <x v="38"/>
  </r>
  <r>
    <n v="30.166666666666234"/>
    <m/>
    <m/>
    <m/>
    <m/>
    <m/>
    <m/>
    <m/>
    <m/>
    <m/>
    <m/>
    <m/>
    <x v="38"/>
  </r>
  <r>
    <n v="30.1833333333329"/>
    <m/>
    <m/>
    <m/>
    <m/>
    <m/>
    <m/>
    <m/>
    <m/>
    <m/>
    <m/>
    <m/>
    <x v="38"/>
  </r>
  <r>
    <n v="30.199999999999566"/>
    <m/>
    <m/>
    <m/>
    <m/>
    <m/>
    <m/>
    <m/>
    <m/>
    <m/>
    <m/>
    <m/>
    <x v="38"/>
  </r>
  <r>
    <n v="30.216666666666232"/>
    <m/>
    <m/>
    <m/>
    <m/>
    <m/>
    <m/>
    <m/>
    <m/>
    <m/>
    <m/>
    <m/>
    <x v="38"/>
  </r>
  <r>
    <n v="30.233333333332897"/>
    <m/>
    <m/>
    <m/>
    <m/>
    <m/>
    <m/>
    <m/>
    <m/>
    <m/>
    <m/>
    <m/>
    <x v="38"/>
  </r>
  <r>
    <n v="30.249999999999563"/>
    <m/>
    <m/>
    <m/>
    <m/>
    <m/>
    <m/>
    <m/>
    <m/>
    <m/>
    <m/>
    <m/>
    <x v="38"/>
  </r>
  <r>
    <n v="30.266666666666229"/>
    <m/>
    <m/>
    <m/>
    <m/>
    <m/>
    <m/>
    <m/>
    <m/>
    <m/>
    <m/>
    <m/>
    <x v="38"/>
  </r>
  <r>
    <n v="30.283333333332894"/>
    <m/>
    <m/>
    <m/>
    <m/>
    <m/>
    <m/>
    <m/>
    <m/>
    <m/>
    <m/>
    <m/>
    <x v="38"/>
  </r>
  <r>
    <n v="30.29999999999956"/>
    <m/>
    <m/>
    <m/>
    <m/>
    <m/>
    <m/>
    <m/>
    <m/>
    <m/>
    <m/>
    <m/>
    <x v="38"/>
  </r>
  <r>
    <n v="30.316666666666226"/>
    <m/>
    <m/>
    <m/>
    <m/>
    <m/>
    <m/>
    <m/>
    <m/>
    <m/>
    <m/>
    <m/>
    <x v="38"/>
  </r>
  <r>
    <n v="30.333333333332892"/>
    <m/>
    <m/>
    <m/>
    <m/>
    <m/>
    <m/>
    <m/>
    <m/>
    <m/>
    <m/>
    <m/>
    <x v="38"/>
  </r>
  <r>
    <n v="30.349999999999557"/>
    <m/>
    <m/>
    <m/>
    <m/>
    <m/>
    <m/>
    <m/>
    <m/>
    <m/>
    <m/>
    <m/>
    <x v="38"/>
  </r>
  <r>
    <n v="30.366666666666223"/>
    <m/>
    <m/>
    <m/>
    <m/>
    <m/>
    <m/>
    <m/>
    <m/>
    <m/>
    <m/>
    <m/>
    <x v="38"/>
  </r>
  <r>
    <n v="30.383333333332889"/>
    <m/>
    <m/>
    <m/>
    <m/>
    <m/>
    <m/>
    <m/>
    <m/>
    <m/>
    <m/>
    <m/>
    <x v="38"/>
  </r>
  <r>
    <n v="30.399999999999554"/>
    <m/>
    <m/>
    <m/>
    <m/>
    <m/>
    <m/>
    <m/>
    <m/>
    <m/>
    <m/>
    <m/>
    <x v="38"/>
  </r>
  <r>
    <n v="30.41666666666622"/>
    <m/>
    <m/>
    <m/>
    <m/>
    <m/>
    <m/>
    <m/>
    <m/>
    <m/>
    <m/>
    <m/>
    <x v="38"/>
  </r>
  <r>
    <n v="30.433333333332886"/>
    <m/>
    <m/>
    <m/>
    <m/>
    <m/>
    <m/>
    <m/>
    <m/>
    <m/>
    <m/>
    <m/>
    <x v="38"/>
  </r>
  <r>
    <n v="30.449999999999552"/>
    <m/>
    <m/>
    <m/>
    <m/>
    <m/>
    <m/>
    <m/>
    <m/>
    <m/>
    <m/>
    <m/>
    <x v="38"/>
  </r>
  <r>
    <n v="30.466666666666217"/>
    <m/>
    <m/>
    <m/>
    <m/>
    <m/>
    <m/>
    <m/>
    <m/>
    <m/>
    <m/>
    <m/>
    <x v="38"/>
  </r>
  <r>
    <n v="30.483333333332883"/>
    <m/>
    <m/>
    <m/>
    <m/>
    <m/>
    <m/>
    <m/>
    <m/>
    <m/>
    <m/>
    <m/>
    <x v="38"/>
  </r>
  <r>
    <n v="30.499999999999549"/>
    <m/>
    <m/>
    <m/>
    <m/>
    <m/>
    <m/>
    <m/>
    <m/>
    <m/>
    <m/>
    <m/>
    <x v="38"/>
  </r>
  <r>
    <n v="30.516666666666215"/>
    <m/>
    <m/>
    <m/>
    <m/>
    <m/>
    <m/>
    <m/>
    <m/>
    <m/>
    <m/>
    <m/>
    <x v="38"/>
  </r>
  <r>
    <n v="30.53333333333288"/>
    <m/>
    <m/>
    <m/>
    <m/>
    <m/>
    <m/>
    <m/>
    <m/>
    <m/>
    <m/>
    <m/>
    <x v="38"/>
  </r>
  <r>
    <n v="30.549999999999546"/>
    <m/>
    <m/>
    <m/>
    <m/>
    <m/>
    <m/>
    <m/>
    <m/>
    <m/>
    <m/>
    <m/>
    <x v="38"/>
  </r>
  <r>
    <n v="30.566666666666212"/>
    <m/>
    <m/>
    <m/>
    <m/>
    <m/>
    <m/>
    <m/>
    <m/>
    <m/>
    <m/>
    <m/>
    <x v="38"/>
  </r>
  <r>
    <n v="30.583333333332877"/>
    <m/>
    <m/>
    <m/>
    <m/>
    <m/>
    <m/>
    <m/>
    <m/>
    <m/>
    <m/>
    <m/>
    <x v="38"/>
  </r>
  <r>
    <n v="30.599999999999543"/>
    <m/>
    <m/>
    <m/>
    <m/>
    <m/>
    <m/>
    <m/>
    <m/>
    <m/>
    <m/>
    <m/>
    <x v="38"/>
  </r>
  <r>
    <n v="30.616666666666209"/>
    <m/>
    <m/>
    <m/>
    <m/>
    <m/>
    <m/>
    <m/>
    <m/>
    <m/>
    <m/>
    <m/>
    <x v="38"/>
  </r>
  <r>
    <n v="30.633333333332875"/>
    <m/>
    <m/>
    <m/>
    <m/>
    <m/>
    <m/>
    <m/>
    <m/>
    <m/>
    <m/>
    <m/>
    <x v="38"/>
  </r>
  <r>
    <n v="30.64999999999954"/>
    <m/>
    <m/>
    <m/>
    <m/>
    <m/>
    <m/>
    <m/>
    <m/>
    <m/>
    <m/>
    <m/>
    <x v="38"/>
  </r>
  <r>
    <n v="30.666666666666206"/>
    <m/>
    <m/>
    <m/>
    <m/>
    <m/>
    <m/>
    <m/>
    <m/>
    <m/>
    <m/>
    <m/>
    <x v="38"/>
  </r>
  <r>
    <n v="30.683333333332872"/>
    <m/>
    <m/>
    <m/>
    <m/>
    <m/>
    <m/>
    <m/>
    <m/>
    <m/>
    <m/>
    <m/>
    <x v="38"/>
  </r>
  <r>
    <n v="30.699999999999537"/>
    <m/>
    <m/>
    <m/>
    <m/>
    <m/>
    <m/>
    <m/>
    <m/>
    <m/>
    <m/>
    <m/>
    <x v="38"/>
  </r>
  <r>
    <n v="30.716666666666203"/>
    <m/>
    <m/>
    <m/>
    <m/>
    <m/>
    <m/>
    <m/>
    <m/>
    <m/>
    <m/>
    <m/>
    <x v="38"/>
  </r>
  <r>
    <n v="30.733333333332869"/>
    <m/>
    <m/>
    <m/>
    <m/>
    <m/>
    <m/>
    <m/>
    <m/>
    <m/>
    <m/>
    <m/>
    <x v="38"/>
  </r>
  <r>
    <n v="30.749999999999535"/>
    <m/>
    <m/>
    <m/>
    <m/>
    <m/>
    <m/>
    <m/>
    <m/>
    <m/>
    <m/>
    <m/>
    <x v="38"/>
  </r>
  <r>
    <n v="30.7666666666662"/>
    <m/>
    <m/>
    <m/>
    <m/>
    <m/>
    <m/>
    <m/>
    <m/>
    <m/>
    <m/>
    <m/>
    <x v="38"/>
  </r>
  <r>
    <n v="30.783333333332866"/>
    <m/>
    <m/>
    <m/>
    <m/>
    <m/>
    <m/>
    <m/>
    <m/>
    <m/>
    <m/>
    <m/>
    <x v="38"/>
  </r>
  <r>
    <n v="30.799999999999532"/>
    <m/>
    <m/>
    <m/>
    <m/>
    <m/>
    <m/>
    <m/>
    <m/>
    <m/>
    <m/>
    <m/>
    <x v="38"/>
  </r>
  <r>
    <n v="30.816666666666197"/>
    <m/>
    <m/>
    <m/>
    <m/>
    <m/>
    <m/>
    <m/>
    <m/>
    <m/>
    <m/>
    <m/>
    <x v="38"/>
  </r>
  <r>
    <n v="30.833333333332863"/>
    <m/>
    <m/>
    <m/>
    <m/>
    <m/>
    <m/>
    <m/>
    <m/>
    <m/>
    <m/>
    <m/>
    <x v="38"/>
  </r>
  <r>
    <n v="30.849999999999529"/>
    <m/>
    <m/>
    <m/>
    <m/>
    <m/>
    <m/>
    <m/>
    <m/>
    <m/>
    <m/>
    <m/>
    <x v="38"/>
  </r>
  <r>
    <n v="30.866666666666195"/>
    <m/>
    <m/>
    <m/>
    <m/>
    <m/>
    <m/>
    <m/>
    <m/>
    <m/>
    <m/>
    <m/>
    <x v="38"/>
  </r>
  <r>
    <n v="30.88333333333286"/>
    <m/>
    <m/>
    <m/>
    <m/>
    <m/>
    <m/>
    <m/>
    <m/>
    <m/>
    <m/>
    <m/>
    <x v="38"/>
  </r>
  <r>
    <n v="30.899999999999526"/>
    <m/>
    <m/>
    <m/>
    <m/>
    <m/>
    <m/>
    <m/>
    <m/>
    <m/>
    <m/>
    <m/>
    <x v="38"/>
  </r>
  <r>
    <n v="30.916666666666192"/>
    <m/>
    <m/>
    <m/>
    <m/>
    <m/>
    <m/>
    <m/>
    <m/>
    <m/>
    <m/>
    <m/>
    <x v="38"/>
  </r>
  <r>
    <n v="30.933333333332858"/>
    <m/>
    <m/>
    <m/>
    <m/>
    <m/>
    <m/>
    <m/>
    <m/>
    <m/>
    <m/>
    <m/>
    <x v="38"/>
  </r>
  <r>
    <n v="30.949999999999523"/>
    <m/>
    <m/>
    <m/>
    <m/>
    <m/>
    <m/>
    <m/>
    <m/>
    <m/>
    <m/>
    <m/>
    <x v="38"/>
  </r>
  <r>
    <n v="30.966666666666189"/>
    <m/>
    <m/>
    <m/>
    <m/>
    <m/>
    <m/>
    <m/>
    <m/>
    <m/>
    <m/>
    <m/>
    <x v="38"/>
  </r>
  <r>
    <n v="30.983333333332855"/>
    <m/>
    <m/>
    <m/>
    <m/>
    <m/>
    <m/>
    <m/>
    <m/>
    <m/>
    <m/>
    <m/>
    <x v="38"/>
  </r>
  <r>
    <n v="30.99999999999952"/>
    <m/>
    <m/>
    <m/>
    <m/>
    <m/>
    <m/>
    <m/>
    <m/>
    <m/>
    <m/>
    <m/>
    <x v="38"/>
  </r>
  <r>
    <n v="31.016666666666186"/>
    <m/>
    <m/>
    <m/>
    <m/>
    <m/>
    <m/>
    <m/>
    <m/>
    <m/>
    <m/>
    <m/>
    <x v="38"/>
  </r>
  <r>
    <n v="31.033333333332852"/>
    <m/>
    <m/>
    <m/>
    <m/>
    <m/>
    <m/>
    <m/>
    <m/>
    <m/>
    <m/>
    <m/>
    <x v="38"/>
  </r>
  <r>
    <n v="31.049999999999518"/>
    <m/>
    <m/>
    <m/>
    <m/>
    <m/>
    <m/>
    <m/>
    <m/>
    <m/>
    <m/>
    <m/>
    <x v="38"/>
  </r>
  <r>
    <n v="31.066666666666183"/>
    <m/>
    <m/>
    <m/>
    <m/>
    <m/>
    <m/>
    <m/>
    <m/>
    <m/>
    <m/>
    <m/>
    <x v="38"/>
  </r>
  <r>
    <n v="31.083333333332849"/>
    <m/>
    <m/>
    <m/>
    <m/>
    <m/>
    <m/>
    <m/>
    <m/>
    <m/>
    <m/>
    <m/>
    <x v="38"/>
  </r>
  <r>
    <n v="31.099999999999515"/>
    <m/>
    <m/>
    <m/>
    <m/>
    <m/>
    <m/>
    <m/>
    <m/>
    <m/>
    <m/>
    <m/>
    <x v="38"/>
  </r>
  <r>
    <n v="31.11666666666618"/>
    <m/>
    <m/>
    <m/>
    <m/>
    <m/>
    <m/>
    <m/>
    <m/>
    <m/>
    <m/>
    <m/>
    <x v="38"/>
  </r>
  <r>
    <n v="31.133333333332846"/>
    <m/>
    <m/>
    <m/>
    <m/>
    <m/>
    <m/>
    <m/>
    <m/>
    <m/>
    <m/>
    <m/>
    <x v="38"/>
  </r>
  <r>
    <n v="31.149999999999512"/>
    <m/>
    <m/>
    <m/>
    <m/>
    <m/>
    <m/>
    <m/>
    <m/>
    <m/>
    <m/>
    <m/>
    <x v="38"/>
  </r>
  <r>
    <n v="31.166666666666178"/>
    <m/>
    <m/>
    <m/>
    <m/>
    <m/>
    <m/>
    <m/>
    <m/>
    <m/>
    <m/>
    <m/>
    <x v="38"/>
  </r>
  <r>
    <n v="31.183333333332843"/>
    <m/>
    <m/>
    <m/>
    <m/>
    <m/>
    <m/>
    <m/>
    <m/>
    <m/>
    <m/>
    <m/>
    <x v="38"/>
  </r>
  <r>
    <n v="31.199999999999509"/>
    <m/>
    <m/>
    <m/>
    <m/>
    <m/>
    <m/>
    <m/>
    <m/>
    <m/>
    <m/>
    <m/>
    <x v="38"/>
  </r>
  <r>
    <n v="31.216666666666175"/>
    <m/>
    <m/>
    <m/>
    <m/>
    <m/>
    <m/>
    <m/>
    <m/>
    <m/>
    <m/>
    <m/>
    <x v="38"/>
  </r>
  <r>
    <n v="31.23333333333284"/>
    <m/>
    <m/>
    <m/>
    <m/>
    <m/>
    <m/>
    <m/>
    <m/>
    <m/>
    <m/>
    <m/>
    <x v="38"/>
  </r>
  <r>
    <n v="31.249999999999506"/>
    <m/>
    <m/>
    <m/>
    <m/>
    <m/>
    <m/>
    <m/>
    <m/>
    <m/>
    <m/>
    <m/>
    <x v="38"/>
  </r>
  <r>
    <n v="31.266666666666172"/>
    <m/>
    <m/>
    <m/>
    <m/>
    <m/>
    <m/>
    <m/>
    <m/>
    <m/>
    <m/>
    <m/>
    <x v="38"/>
  </r>
  <r>
    <n v="31.283333333332838"/>
    <m/>
    <m/>
    <m/>
    <m/>
    <m/>
    <m/>
    <m/>
    <m/>
    <m/>
    <m/>
    <m/>
    <x v="38"/>
  </r>
  <r>
    <n v="31.299999999999503"/>
    <m/>
    <m/>
    <m/>
    <m/>
    <m/>
    <m/>
    <m/>
    <m/>
    <m/>
    <m/>
    <m/>
    <x v="38"/>
  </r>
  <r>
    <n v="31.316666666666169"/>
    <m/>
    <m/>
    <m/>
    <m/>
    <m/>
    <m/>
    <m/>
    <m/>
    <m/>
    <m/>
    <m/>
    <x v="38"/>
  </r>
  <r>
    <n v="31.333333333332835"/>
    <m/>
    <m/>
    <m/>
    <m/>
    <m/>
    <m/>
    <m/>
    <m/>
    <m/>
    <m/>
    <m/>
    <x v="38"/>
  </r>
  <r>
    <n v="31.3499999999995"/>
    <m/>
    <m/>
    <m/>
    <m/>
    <m/>
    <m/>
    <m/>
    <m/>
    <m/>
    <m/>
    <m/>
    <x v="38"/>
  </r>
  <r>
    <n v="31.366666666666166"/>
    <m/>
    <m/>
    <m/>
    <m/>
    <m/>
    <m/>
    <m/>
    <m/>
    <m/>
    <m/>
    <m/>
    <x v="38"/>
  </r>
  <r>
    <n v="31.383333333332832"/>
    <m/>
    <m/>
    <m/>
    <m/>
    <m/>
    <m/>
    <m/>
    <m/>
    <m/>
    <m/>
    <m/>
    <x v="38"/>
  </r>
  <r>
    <n v="31.399999999999498"/>
    <m/>
    <m/>
    <m/>
    <m/>
    <m/>
    <m/>
    <m/>
    <m/>
    <m/>
    <m/>
    <m/>
    <x v="38"/>
  </r>
  <r>
    <n v="31.416666666666163"/>
    <m/>
    <m/>
    <m/>
    <m/>
    <m/>
    <m/>
    <m/>
    <m/>
    <m/>
    <m/>
    <m/>
    <x v="38"/>
  </r>
  <r>
    <n v="31.433333333332829"/>
    <m/>
    <m/>
    <m/>
    <m/>
    <m/>
    <m/>
    <m/>
    <m/>
    <m/>
    <m/>
    <m/>
    <x v="38"/>
  </r>
  <r>
    <n v="31.449999999999495"/>
    <m/>
    <m/>
    <m/>
    <m/>
    <m/>
    <m/>
    <m/>
    <m/>
    <m/>
    <m/>
    <m/>
    <x v="38"/>
  </r>
  <r>
    <n v="31.466666666666161"/>
    <m/>
    <m/>
    <m/>
    <m/>
    <m/>
    <m/>
    <m/>
    <m/>
    <m/>
    <m/>
    <m/>
    <x v="38"/>
  </r>
  <r>
    <n v="31.483333333332826"/>
    <m/>
    <m/>
    <m/>
    <m/>
    <m/>
    <m/>
    <m/>
    <m/>
    <m/>
    <m/>
    <m/>
    <x v="38"/>
  </r>
  <r>
    <n v="31.499999999999492"/>
    <m/>
    <m/>
    <m/>
    <m/>
    <m/>
    <m/>
    <m/>
    <m/>
    <m/>
    <m/>
    <m/>
    <x v="38"/>
  </r>
  <r>
    <n v="31.516666666666158"/>
    <m/>
    <m/>
    <m/>
    <m/>
    <m/>
    <m/>
    <m/>
    <m/>
    <m/>
    <m/>
    <m/>
    <x v="38"/>
  </r>
  <r>
    <n v="31.533333333332823"/>
    <m/>
    <m/>
    <m/>
    <m/>
    <m/>
    <m/>
    <m/>
    <m/>
    <m/>
    <m/>
    <m/>
    <x v="38"/>
  </r>
  <r>
    <n v="31.549999999999489"/>
    <m/>
    <m/>
    <m/>
    <m/>
    <m/>
    <m/>
    <m/>
    <m/>
    <m/>
    <m/>
    <m/>
    <x v="38"/>
  </r>
  <r>
    <n v="31.566666666666155"/>
    <m/>
    <m/>
    <m/>
    <m/>
    <m/>
    <m/>
    <m/>
    <m/>
    <m/>
    <m/>
    <m/>
    <x v="38"/>
  </r>
  <r>
    <n v="31.583333333332821"/>
    <m/>
    <m/>
    <m/>
    <m/>
    <m/>
    <m/>
    <m/>
    <m/>
    <m/>
    <m/>
    <m/>
    <x v="38"/>
  </r>
  <r>
    <n v="31.599999999999486"/>
    <m/>
    <m/>
    <m/>
    <m/>
    <m/>
    <m/>
    <m/>
    <m/>
    <m/>
    <m/>
    <m/>
    <x v="38"/>
  </r>
  <r>
    <n v="31.616666666666152"/>
    <m/>
    <m/>
    <m/>
    <m/>
    <m/>
    <m/>
    <m/>
    <m/>
    <m/>
    <m/>
    <m/>
    <x v="38"/>
  </r>
  <r>
    <n v="31.633333333332818"/>
    <m/>
    <m/>
    <m/>
    <m/>
    <m/>
    <m/>
    <m/>
    <m/>
    <m/>
    <m/>
    <m/>
    <x v="38"/>
  </r>
  <r>
    <n v="31.649999999999483"/>
    <m/>
    <m/>
    <m/>
    <m/>
    <m/>
    <m/>
    <m/>
    <m/>
    <m/>
    <m/>
    <m/>
    <x v="38"/>
  </r>
  <r>
    <n v="31.666666666666149"/>
    <m/>
    <m/>
    <m/>
    <m/>
    <m/>
    <m/>
    <m/>
    <m/>
    <m/>
    <m/>
    <m/>
    <x v="38"/>
  </r>
  <r>
    <n v="31.683333333332815"/>
    <m/>
    <m/>
    <m/>
    <m/>
    <m/>
    <m/>
    <m/>
    <m/>
    <m/>
    <m/>
    <m/>
    <x v="38"/>
  </r>
  <r>
    <n v="31.699999999999481"/>
    <m/>
    <m/>
    <m/>
    <m/>
    <m/>
    <m/>
    <m/>
    <m/>
    <m/>
    <m/>
    <m/>
    <x v="38"/>
  </r>
  <r>
    <n v="31.716666666666146"/>
    <m/>
    <m/>
    <m/>
    <m/>
    <m/>
    <m/>
    <m/>
    <m/>
    <m/>
    <m/>
    <m/>
    <x v="38"/>
  </r>
  <r>
    <n v="31.733333333332812"/>
    <m/>
    <m/>
    <m/>
    <m/>
    <m/>
    <m/>
    <m/>
    <m/>
    <m/>
    <m/>
    <m/>
    <x v="38"/>
  </r>
  <r>
    <n v="31.749999999999478"/>
    <m/>
    <m/>
    <m/>
    <m/>
    <m/>
    <m/>
    <m/>
    <m/>
    <m/>
    <m/>
    <m/>
    <x v="38"/>
  </r>
  <r>
    <n v="31.766666666666143"/>
    <m/>
    <m/>
    <m/>
    <m/>
    <m/>
    <m/>
    <m/>
    <m/>
    <m/>
    <m/>
    <m/>
    <x v="38"/>
  </r>
  <r>
    <n v="31.783333333332809"/>
    <m/>
    <m/>
    <m/>
    <m/>
    <m/>
    <m/>
    <m/>
    <m/>
    <m/>
    <m/>
    <m/>
    <x v="38"/>
  </r>
  <r>
    <n v="31.799999999999475"/>
    <m/>
    <m/>
    <m/>
    <m/>
    <m/>
    <m/>
    <m/>
    <m/>
    <m/>
    <m/>
    <m/>
    <x v="38"/>
  </r>
  <r>
    <n v="31.816666666666141"/>
    <m/>
    <m/>
    <m/>
    <m/>
    <m/>
    <m/>
    <m/>
    <m/>
    <m/>
    <m/>
    <m/>
    <x v="38"/>
  </r>
  <r>
    <n v="31.833333333332806"/>
    <m/>
    <m/>
    <m/>
    <m/>
    <m/>
    <m/>
    <m/>
    <m/>
    <m/>
    <m/>
    <m/>
    <x v="38"/>
  </r>
  <r>
    <n v="31.849999999999472"/>
    <m/>
    <m/>
    <m/>
    <m/>
    <m/>
    <m/>
    <m/>
    <m/>
    <m/>
    <m/>
    <m/>
    <x v="38"/>
  </r>
  <r>
    <n v="31.866666666666138"/>
    <m/>
    <m/>
    <m/>
    <m/>
    <m/>
    <m/>
    <m/>
    <m/>
    <m/>
    <m/>
    <m/>
    <x v="38"/>
  </r>
  <r>
    <n v="31.883333333332804"/>
    <m/>
    <m/>
    <m/>
    <m/>
    <m/>
    <m/>
    <m/>
    <m/>
    <m/>
    <m/>
    <m/>
    <x v="38"/>
  </r>
  <r>
    <n v="31.899999999999469"/>
    <m/>
    <m/>
    <m/>
    <m/>
    <m/>
    <m/>
    <m/>
    <m/>
    <m/>
    <m/>
    <m/>
    <x v="38"/>
  </r>
  <r>
    <n v="31.916666666666135"/>
    <m/>
    <m/>
    <m/>
    <m/>
    <m/>
    <m/>
    <m/>
    <m/>
    <m/>
    <m/>
    <m/>
    <x v="38"/>
  </r>
  <r>
    <n v="31.933333333332801"/>
    <m/>
    <m/>
    <m/>
    <m/>
    <m/>
    <m/>
    <m/>
    <m/>
    <m/>
    <m/>
    <m/>
    <x v="38"/>
  </r>
  <r>
    <n v="31.949999999999466"/>
    <m/>
    <m/>
    <m/>
    <m/>
    <m/>
    <m/>
    <m/>
    <m/>
    <m/>
    <m/>
    <m/>
    <x v="38"/>
  </r>
  <r>
    <n v="31.966666666666132"/>
    <m/>
    <m/>
    <m/>
    <m/>
    <m/>
    <m/>
    <m/>
    <m/>
    <m/>
    <m/>
    <m/>
    <x v="38"/>
  </r>
  <r>
    <n v="31.983333333332798"/>
    <m/>
    <m/>
    <m/>
    <m/>
    <m/>
    <m/>
    <m/>
    <m/>
    <m/>
    <m/>
    <m/>
    <x v="38"/>
  </r>
  <r>
    <n v="31.999999999999464"/>
    <m/>
    <m/>
    <m/>
    <m/>
    <m/>
    <m/>
    <m/>
    <m/>
    <m/>
    <m/>
    <m/>
    <x v="38"/>
  </r>
  <r>
    <n v="32.016666666666133"/>
    <m/>
    <m/>
    <m/>
    <m/>
    <m/>
    <m/>
    <m/>
    <m/>
    <m/>
    <m/>
    <m/>
    <x v="38"/>
  </r>
  <r>
    <n v="32.033333333332799"/>
    <m/>
    <m/>
    <m/>
    <m/>
    <m/>
    <m/>
    <m/>
    <m/>
    <m/>
    <m/>
    <m/>
    <x v="38"/>
  </r>
  <r>
    <n v="32.049999999999464"/>
    <m/>
    <m/>
    <m/>
    <m/>
    <m/>
    <m/>
    <m/>
    <m/>
    <m/>
    <m/>
    <m/>
    <x v="38"/>
  </r>
  <r>
    <n v="32.06666666666613"/>
    <m/>
    <m/>
    <m/>
    <m/>
    <m/>
    <m/>
    <m/>
    <m/>
    <m/>
    <m/>
    <m/>
    <x v="38"/>
  </r>
  <r>
    <n v="32.083333333332796"/>
    <m/>
    <m/>
    <m/>
    <m/>
    <m/>
    <m/>
    <m/>
    <m/>
    <m/>
    <m/>
    <m/>
    <x v="38"/>
  </r>
  <r>
    <n v="32.099999999999461"/>
    <m/>
    <m/>
    <m/>
    <m/>
    <m/>
    <m/>
    <m/>
    <m/>
    <m/>
    <m/>
    <m/>
    <x v="38"/>
  </r>
  <r>
    <n v="32.116666666666127"/>
    <m/>
    <m/>
    <m/>
    <m/>
    <m/>
    <m/>
    <m/>
    <m/>
    <m/>
    <m/>
    <m/>
    <x v="38"/>
  </r>
  <r>
    <n v="32.133333333332793"/>
    <m/>
    <m/>
    <m/>
    <m/>
    <m/>
    <m/>
    <m/>
    <m/>
    <m/>
    <m/>
    <m/>
    <x v="38"/>
  </r>
  <r>
    <n v="32.149999999999459"/>
    <m/>
    <m/>
    <m/>
    <m/>
    <m/>
    <m/>
    <m/>
    <m/>
    <m/>
    <m/>
    <m/>
    <x v="38"/>
  </r>
  <r>
    <n v="32.166666666666124"/>
    <m/>
    <m/>
    <m/>
    <m/>
    <m/>
    <m/>
    <m/>
    <m/>
    <m/>
    <m/>
    <m/>
    <x v="38"/>
  </r>
  <r>
    <n v="32.18333333333279"/>
    <m/>
    <m/>
    <m/>
    <m/>
    <m/>
    <m/>
    <m/>
    <m/>
    <m/>
    <m/>
    <m/>
    <x v="38"/>
  </r>
  <r>
    <n v="32.199999999999456"/>
    <m/>
    <m/>
    <m/>
    <m/>
    <m/>
    <m/>
    <m/>
    <m/>
    <m/>
    <m/>
    <m/>
    <x v="38"/>
  </r>
  <r>
    <n v="32.216666666666121"/>
    <m/>
    <m/>
    <m/>
    <m/>
    <m/>
    <m/>
    <m/>
    <m/>
    <m/>
    <m/>
    <m/>
    <x v="38"/>
  </r>
  <r>
    <n v="32.233333333332787"/>
    <m/>
    <m/>
    <m/>
    <m/>
    <m/>
    <m/>
    <m/>
    <m/>
    <m/>
    <m/>
    <m/>
    <x v="38"/>
  </r>
  <r>
    <n v="32.249999999999453"/>
    <m/>
    <m/>
    <m/>
    <m/>
    <m/>
    <m/>
    <m/>
    <m/>
    <m/>
    <m/>
    <m/>
    <x v="38"/>
  </r>
  <r>
    <n v="32.266666666666119"/>
    <m/>
    <m/>
    <m/>
    <m/>
    <m/>
    <m/>
    <m/>
    <m/>
    <m/>
    <m/>
    <m/>
    <x v="38"/>
  </r>
  <r>
    <n v="32.283333333332784"/>
    <m/>
    <m/>
    <m/>
    <m/>
    <m/>
    <m/>
    <m/>
    <m/>
    <m/>
    <m/>
    <m/>
    <x v="38"/>
  </r>
  <r>
    <n v="32.29999999999945"/>
    <m/>
    <m/>
    <m/>
    <m/>
    <m/>
    <m/>
    <m/>
    <m/>
    <m/>
    <m/>
    <m/>
    <x v="38"/>
  </r>
  <r>
    <n v="32.316666666666116"/>
    <m/>
    <m/>
    <m/>
    <m/>
    <m/>
    <m/>
    <m/>
    <m/>
    <m/>
    <m/>
    <m/>
    <x v="38"/>
  </r>
  <r>
    <n v="32.333333333332781"/>
    <m/>
    <m/>
    <m/>
    <m/>
    <m/>
    <m/>
    <m/>
    <m/>
    <m/>
    <m/>
    <m/>
    <x v="38"/>
  </r>
  <r>
    <n v="32.349999999999447"/>
    <m/>
    <m/>
    <m/>
    <m/>
    <m/>
    <m/>
    <m/>
    <m/>
    <m/>
    <m/>
    <m/>
    <x v="38"/>
  </r>
  <r>
    <n v="32.366666666666113"/>
    <m/>
    <m/>
    <m/>
    <m/>
    <m/>
    <m/>
    <m/>
    <m/>
    <m/>
    <m/>
    <m/>
    <x v="38"/>
  </r>
  <r>
    <n v="32.383333333332779"/>
    <m/>
    <m/>
    <m/>
    <m/>
    <m/>
    <m/>
    <m/>
    <m/>
    <m/>
    <m/>
    <m/>
    <x v="38"/>
  </r>
  <r>
    <n v="32.399999999999444"/>
    <m/>
    <m/>
    <m/>
    <m/>
    <m/>
    <m/>
    <m/>
    <m/>
    <m/>
    <m/>
    <m/>
    <x v="38"/>
  </r>
  <r>
    <n v="32.41666666666611"/>
    <m/>
    <m/>
    <m/>
    <m/>
    <m/>
    <m/>
    <m/>
    <m/>
    <m/>
    <m/>
    <m/>
    <x v="38"/>
  </r>
  <r>
    <n v="32.433333333332776"/>
    <m/>
    <m/>
    <m/>
    <m/>
    <m/>
    <m/>
    <m/>
    <m/>
    <m/>
    <m/>
    <m/>
    <x v="38"/>
  </r>
  <r>
    <n v="32.449999999999442"/>
    <m/>
    <m/>
    <m/>
    <m/>
    <m/>
    <m/>
    <m/>
    <m/>
    <m/>
    <m/>
    <m/>
    <x v="38"/>
  </r>
  <r>
    <n v="32.466666666666107"/>
    <m/>
    <m/>
    <m/>
    <m/>
    <m/>
    <m/>
    <m/>
    <m/>
    <m/>
    <m/>
    <m/>
    <x v="38"/>
  </r>
  <r>
    <n v="32.483333333332773"/>
    <m/>
    <m/>
    <m/>
    <m/>
    <m/>
    <m/>
    <m/>
    <m/>
    <m/>
    <m/>
    <m/>
    <x v="38"/>
  </r>
  <r>
    <n v="32.499999999999439"/>
    <m/>
    <m/>
    <m/>
    <m/>
    <m/>
    <m/>
    <m/>
    <m/>
    <m/>
    <m/>
    <m/>
    <x v="38"/>
  </r>
  <r>
    <n v="32.516666666666104"/>
    <m/>
    <m/>
    <m/>
    <m/>
    <m/>
    <m/>
    <m/>
    <m/>
    <m/>
    <m/>
    <m/>
    <x v="38"/>
  </r>
  <r>
    <n v="32.53333333333277"/>
    <m/>
    <m/>
    <m/>
    <m/>
    <m/>
    <m/>
    <m/>
    <m/>
    <m/>
    <m/>
    <m/>
    <x v="38"/>
  </r>
  <r>
    <n v="32.549999999999436"/>
    <m/>
    <m/>
    <m/>
    <m/>
    <m/>
    <m/>
    <m/>
    <m/>
    <m/>
    <m/>
    <m/>
    <x v="38"/>
  </r>
  <r>
    <n v="32.566666666666102"/>
    <m/>
    <m/>
    <m/>
    <m/>
    <m/>
    <m/>
    <m/>
    <m/>
    <m/>
    <m/>
    <m/>
    <x v="38"/>
  </r>
  <r>
    <n v="32.583333333332767"/>
    <m/>
    <m/>
    <m/>
    <m/>
    <m/>
    <m/>
    <m/>
    <m/>
    <m/>
    <m/>
    <m/>
    <x v="38"/>
  </r>
  <r>
    <n v="32.599999999999433"/>
    <m/>
    <m/>
    <m/>
    <m/>
    <m/>
    <m/>
    <m/>
    <m/>
    <m/>
    <m/>
    <m/>
    <x v="38"/>
  </r>
  <r>
    <n v="32.616666666666099"/>
    <m/>
    <m/>
    <m/>
    <m/>
    <m/>
    <m/>
    <m/>
    <m/>
    <m/>
    <m/>
    <m/>
    <x v="38"/>
  </r>
  <r>
    <n v="32.633333333332764"/>
    <m/>
    <m/>
    <m/>
    <m/>
    <m/>
    <m/>
    <m/>
    <m/>
    <m/>
    <m/>
    <m/>
    <x v="38"/>
  </r>
  <r>
    <n v="32.64999999999943"/>
    <m/>
    <m/>
    <m/>
    <m/>
    <m/>
    <m/>
    <m/>
    <m/>
    <m/>
    <m/>
    <m/>
    <x v="38"/>
  </r>
  <r>
    <n v="32.666666666666096"/>
    <m/>
    <m/>
    <m/>
    <m/>
    <m/>
    <m/>
    <m/>
    <m/>
    <m/>
    <m/>
    <m/>
    <x v="38"/>
  </r>
  <r>
    <n v="32.683333333332762"/>
    <m/>
    <m/>
    <m/>
    <m/>
    <m/>
    <m/>
    <m/>
    <m/>
    <m/>
    <m/>
    <m/>
    <x v="38"/>
  </r>
  <r>
    <n v="32.699999999999427"/>
    <m/>
    <m/>
    <m/>
    <m/>
    <m/>
    <m/>
    <m/>
    <m/>
    <m/>
    <m/>
    <m/>
    <x v="38"/>
  </r>
  <r>
    <n v="32.716666666666093"/>
    <m/>
    <m/>
    <m/>
    <m/>
    <m/>
    <m/>
    <m/>
    <m/>
    <m/>
    <m/>
    <m/>
    <x v="38"/>
  </r>
  <r>
    <n v="32.733333333332759"/>
    <m/>
    <m/>
    <m/>
    <m/>
    <m/>
    <m/>
    <m/>
    <m/>
    <m/>
    <m/>
    <m/>
    <x v="38"/>
  </r>
  <r>
    <n v="32.749999999999424"/>
    <m/>
    <m/>
    <m/>
    <m/>
    <m/>
    <m/>
    <m/>
    <m/>
    <m/>
    <m/>
    <m/>
    <x v="38"/>
  </r>
  <r>
    <n v="32.76666666666609"/>
    <m/>
    <m/>
    <m/>
    <m/>
    <m/>
    <m/>
    <m/>
    <m/>
    <m/>
    <m/>
    <m/>
    <x v="38"/>
  </r>
  <r>
    <n v="32.783333333332756"/>
    <m/>
    <m/>
    <m/>
    <m/>
    <m/>
    <m/>
    <m/>
    <m/>
    <m/>
    <m/>
    <m/>
    <x v="38"/>
  </r>
  <r>
    <n v="32.799999999999422"/>
    <m/>
    <m/>
    <m/>
    <m/>
    <m/>
    <m/>
    <m/>
    <m/>
    <m/>
    <m/>
    <m/>
    <x v="38"/>
  </r>
  <r>
    <n v="32.816666666666087"/>
    <m/>
    <m/>
    <m/>
    <m/>
    <m/>
    <m/>
    <m/>
    <m/>
    <m/>
    <m/>
    <m/>
    <x v="38"/>
  </r>
  <r>
    <n v="32.833333333332753"/>
    <m/>
    <m/>
    <m/>
    <m/>
    <m/>
    <m/>
    <m/>
    <m/>
    <m/>
    <m/>
    <m/>
    <x v="38"/>
  </r>
  <r>
    <n v="32.849999999999419"/>
    <m/>
    <m/>
    <m/>
    <m/>
    <m/>
    <m/>
    <m/>
    <m/>
    <m/>
    <m/>
    <m/>
    <x v="38"/>
  </r>
  <r>
    <n v="32.866666666666084"/>
    <m/>
    <m/>
    <m/>
    <m/>
    <m/>
    <m/>
    <m/>
    <m/>
    <m/>
    <m/>
    <m/>
    <x v="38"/>
  </r>
  <r>
    <n v="32.88333333333275"/>
    <m/>
    <m/>
    <m/>
    <m/>
    <m/>
    <m/>
    <m/>
    <m/>
    <m/>
    <m/>
    <m/>
    <x v="38"/>
  </r>
  <r>
    <n v="32.899999999999416"/>
    <m/>
    <m/>
    <m/>
    <m/>
    <m/>
    <m/>
    <m/>
    <m/>
    <m/>
    <m/>
    <m/>
    <x v="38"/>
  </r>
  <r>
    <n v="32.916666666666082"/>
    <m/>
    <m/>
    <m/>
    <m/>
    <m/>
    <m/>
    <m/>
    <m/>
    <m/>
    <m/>
    <m/>
    <x v="38"/>
  </r>
  <r>
    <n v="32.933333333332747"/>
    <m/>
    <m/>
    <m/>
    <m/>
    <m/>
    <m/>
    <m/>
    <m/>
    <m/>
    <m/>
    <m/>
    <x v="38"/>
  </r>
  <r>
    <n v="32.949999999999413"/>
    <m/>
    <m/>
    <m/>
    <m/>
    <m/>
    <m/>
    <m/>
    <m/>
    <m/>
    <m/>
    <m/>
    <x v="38"/>
  </r>
  <r>
    <n v="32.966666666666079"/>
    <m/>
    <m/>
    <m/>
    <m/>
    <m/>
    <m/>
    <m/>
    <m/>
    <m/>
    <m/>
    <m/>
    <x v="38"/>
  </r>
  <r>
    <n v="32.983333333332745"/>
    <m/>
    <m/>
    <m/>
    <m/>
    <m/>
    <m/>
    <m/>
    <m/>
    <m/>
    <m/>
    <m/>
    <x v="38"/>
  </r>
  <r>
    <n v="32.99999999999941"/>
    <m/>
    <m/>
    <m/>
    <m/>
    <m/>
    <m/>
    <m/>
    <m/>
    <m/>
    <m/>
    <m/>
    <x v="38"/>
  </r>
  <r>
    <n v="33.016666666666076"/>
    <m/>
    <m/>
    <m/>
    <m/>
    <m/>
    <m/>
    <m/>
    <m/>
    <m/>
    <m/>
    <m/>
    <x v="38"/>
  </r>
  <r>
    <n v="33.033333333332742"/>
    <m/>
    <m/>
    <m/>
    <m/>
    <m/>
    <m/>
    <m/>
    <m/>
    <m/>
    <m/>
    <m/>
    <x v="38"/>
  </r>
  <r>
    <n v="33.049999999999407"/>
    <m/>
    <m/>
    <m/>
    <m/>
    <m/>
    <m/>
    <m/>
    <m/>
    <m/>
    <m/>
    <m/>
    <x v="38"/>
  </r>
  <r>
    <n v="33.066666666666073"/>
    <m/>
    <m/>
    <m/>
    <m/>
    <m/>
    <m/>
    <m/>
    <m/>
    <m/>
    <m/>
    <m/>
    <x v="38"/>
  </r>
  <r>
    <n v="33.083333333332739"/>
    <m/>
    <m/>
    <m/>
    <m/>
    <m/>
    <m/>
    <m/>
    <m/>
    <m/>
    <m/>
    <m/>
    <x v="38"/>
  </r>
  <r>
    <n v="33.099999999999405"/>
    <m/>
    <m/>
    <m/>
    <m/>
    <m/>
    <m/>
    <m/>
    <m/>
    <m/>
    <m/>
    <m/>
    <x v="38"/>
  </r>
  <r>
    <n v="33.11666666666607"/>
    <m/>
    <m/>
    <m/>
    <m/>
    <m/>
    <m/>
    <m/>
    <m/>
    <m/>
    <m/>
    <m/>
    <x v="38"/>
  </r>
  <r>
    <n v="33.133333333332736"/>
    <m/>
    <m/>
    <m/>
    <m/>
    <m/>
    <m/>
    <m/>
    <m/>
    <m/>
    <m/>
    <m/>
    <x v="38"/>
  </r>
  <r>
    <n v="33.149999999999402"/>
    <m/>
    <m/>
    <m/>
    <m/>
    <m/>
    <m/>
    <m/>
    <m/>
    <m/>
    <m/>
    <m/>
    <x v="38"/>
  </r>
  <r>
    <n v="33.166666666666067"/>
    <m/>
    <m/>
    <m/>
    <m/>
    <m/>
    <m/>
    <m/>
    <m/>
    <m/>
    <m/>
    <m/>
    <x v="38"/>
  </r>
  <r>
    <n v="33.183333333332733"/>
    <m/>
    <m/>
    <m/>
    <m/>
    <m/>
    <m/>
    <m/>
    <m/>
    <m/>
    <m/>
    <m/>
    <x v="38"/>
  </r>
  <r>
    <n v="33.199999999999399"/>
    <m/>
    <m/>
    <m/>
    <m/>
    <m/>
    <m/>
    <m/>
    <m/>
    <m/>
    <m/>
    <m/>
    <x v="38"/>
  </r>
  <r>
    <n v="33.216666666666065"/>
    <m/>
    <m/>
    <m/>
    <m/>
    <m/>
    <m/>
    <m/>
    <m/>
    <m/>
    <m/>
    <m/>
    <x v="38"/>
  </r>
  <r>
    <n v="33.23333333333273"/>
    <m/>
    <m/>
    <m/>
    <m/>
    <m/>
    <m/>
    <m/>
    <m/>
    <m/>
    <m/>
    <m/>
    <x v="38"/>
  </r>
  <r>
    <n v="33.249999999999396"/>
    <m/>
    <m/>
    <m/>
    <m/>
    <m/>
    <m/>
    <m/>
    <m/>
    <m/>
    <m/>
    <m/>
    <x v="38"/>
  </r>
  <r>
    <n v="33.266666666666062"/>
    <m/>
    <m/>
    <m/>
    <m/>
    <m/>
    <m/>
    <m/>
    <m/>
    <m/>
    <m/>
    <m/>
    <x v="38"/>
  </r>
  <r>
    <n v="33.283333333332727"/>
    <m/>
    <m/>
    <m/>
    <m/>
    <m/>
    <m/>
    <m/>
    <m/>
    <m/>
    <m/>
    <m/>
    <x v="38"/>
  </r>
  <r>
    <n v="33.299999999999393"/>
    <m/>
    <m/>
    <m/>
    <m/>
    <m/>
    <m/>
    <m/>
    <m/>
    <m/>
    <m/>
    <m/>
    <x v="38"/>
  </r>
  <r>
    <n v="33.316666666666059"/>
    <m/>
    <m/>
    <m/>
    <m/>
    <m/>
    <m/>
    <m/>
    <m/>
    <m/>
    <m/>
    <m/>
    <x v="38"/>
  </r>
  <r>
    <n v="33.333333333332725"/>
    <m/>
    <m/>
    <m/>
    <m/>
    <m/>
    <m/>
    <m/>
    <m/>
    <m/>
    <m/>
    <m/>
    <x v="38"/>
  </r>
  <r>
    <n v="33.34999999999939"/>
    <m/>
    <m/>
    <m/>
    <m/>
    <m/>
    <m/>
    <m/>
    <m/>
    <m/>
    <m/>
    <m/>
    <x v="38"/>
  </r>
  <r>
    <n v="33.366666666666056"/>
    <m/>
    <m/>
    <m/>
    <m/>
    <m/>
    <m/>
    <m/>
    <m/>
    <m/>
    <m/>
    <m/>
    <x v="38"/>
  </r>
  <r>
    <n v="33.383333333332722"/>
    <m/>
    <m/>
    <m/>
    <m/>
    <m/>
    <m/>
    <m/>
    <m/>
    <m/>
    <m/>
    <m/>
    <x v="38"/>
  </r>
  <r>
    <n v="33.399999999999388"/>
    <m/>
    <m/>
    <m/>
    <m/>
    <m/>
    <m/>
    <m/>
    <m/>
    <m/>
    <m/>
    <m/>
    <x v="38"/>
  </r>
  <r>
    <n v="33.416666666666053"/>
    <m/>
    <m/>
    <m/>
    <m/>
    <m/>
    <m/>
    <m/>
    <m/>
    <m/>
    <m/>
    <m/>
    <x v="38"/>
  </r>
  <r>
    <n v="33.433333333332719"/>
    <m/>
    <m/>
    <m/>
    <m/>
    <m/>
    <m/>
    <m/>
    <m/>
    <m/>
    <m/>
    <m/>
    <x v="38"/>
  </r>
  <r>
    <n v="33.449999999999385"/>
    <m/>
    <m/>
    <m/>
    <m/>
    <m/>
    <m/>
    <m/>
    <m/>
    <m/>
    <m/>
    <m/>
    <x v="38"/>
  </r>
  <r>
    <n v="33.46666666666605"/>
    <m/>
    <m/>
    <m/>
    <m/>
    <m/>
    <m/>
    <m/>
    <m/>
    <m/>
    <m/>
    <m/>
    <x v="38"/>
  </r>
  <r>
    <n v="33.483333333332716"/>
    <m/>
    <m/>
    <m/>
    <m/>
    <m/>
    <m/>
    <m/>
    <m/>
    <m/>
    <m/>
    <m/>
    <x v="38"/>
  </r>
  <r>
    <n v="33.499999999999382"/>
    <m/>
    <m/>
    <m/>
    <m/>
    <m/>
    <m/>
    <m/>
    <m/>
    <m/>
    <m/>
    <m/>
    <x v="38"/>
  </r>
  <r>
    <n v="33.516666666666048"/>
    <m/>
    <m/>
    <m/>
    <m/>
    <m/>
    <m/>
    <m/>
    <m/>
    <m/>
    <m/>
    <m/>
    <x v="38"/>
  </r>
  <r>
    <n v="33.533333333332713"/>
    <m/>
    <m/>
    <m/>
    <m/>
    <m/>
    <m/>
    <m/>
    <m/>
    <m/>
    <m/>
    <m/>
    <x v="38"/>
  </r>
  <r>
    <n v="33.549999999999379"/>
    <m/>
    <m/>
    <m/>
    <m/>
    <m/>
    <m/>
    <m/>
    <m/>
    <m/>
    <m/>
    <m/>
    <x v="38"/>
  </r>
  <r>
    <n v="33.566666666666045"/>
    <m/>
    <m/>
    <m/>
    <m/>
    <m/>
    <m/>
    <m/>
    <m/>
    <m/>
    <m/>
    <m/>
    <x v="38"/>
  </r>
  <r>
    <n v="33.58333333333271"/>
    <m/>
    <m/>
    <m/>
    <m/>
    <m/>
    <m/>
    <m/>
    <m/>
    <m/>
    <m/>
    <m/>
    <x v="38"/>
  </r>
  <r>
    <n v="33.599999999999376"/>
    <m/>
    <m/>
    <m/>
    <m/>
    <m/>
    <m/>
    <m/>
    <m/>
    <m/>
    <m/>
    <m/>
    <x v="38"/>
  </r>
  <r>
    <n v="33.616666666666042"/>
    <m/>
    <m/>
    <m/>
    <m/>
    <m/>
    <m/>
    <m/>
    <m/>
    <m/>
    <m/>
    <m/>
    <x v="38"/>
  </r>
  <r>
    <n v="33.633333333332708"/>
    <m/>
    <m/>
    <m/>
    <m/>
    <m/>
    <m/>
    <m/>
    <m/>
    <m/>
    <m/>
    <m/>
    <x v="38"/>
  </r>
  <r>
    <n v="33.649999999999373"/>
    <m/>
    <m/>
    <m/>
    <m/>
    <m/>
    <m/>
    <m/>
    <m/>
    <m/>
    <m/>
    <m/>
    <x v="38"/>
  </r>
  <r>
    <n v="33.666666666666039"/>
    <m/>
    <m/>
    <m/>
    <m/>
    <m/>
    <m/>
    <m/>
    <m/>
    <m/>
    <m/>
    <m/>
    <x v="38"/>
  </r>
  <r>
    <n v="33.683333333332705"/>
    <m/>
    <m/>
    <m/>
    <m/>
    <m/>
    <m/>
    <m/>
    <m/>
    <m/>
    <m/>
    <m/>
    <x v="38"/>
  </r>
  <r>
    <n v="33.69999999999937"/>
    <m/>
    <m/>
    <m/>
    <m/>
    <m/>
    <m/>
    <m/>
    <m/>
    <m/>
    <m/>
    <m/>
    <x v="38"/>
  </r>
  <r>
    <n v="33.716666666666036"/>
    <m/>
    <m/>
    <m/>
    <m/>
    <m/>
    <m/>
    <m/>
    <m/>
    <m/>
    <m/>
    <m/>
    <x v="38"/>
  </r>
  <r>
    <n v="33.733333333332702"/>
    <m/>
    <m/>
    <m/>
    <m/>
    <m/>
    <m/>
    <m/>
    <m/>
    <m/>
    <m/>
    <m/>
    <x v="38"/>
  </r>
  <r>
    <n v="33.749999999999368"/>
    <m/>
    <m/>
    <m/>
    <m/>
    <m/>
    <m/>
    <m/>
    <m/>
    <m/>
    <m/>
    <m/>
    <x v="38"/>
  </r>
  <r>
    <n v="33.766666666666033"/>
    <m/>
    <m/>
    <m/>
    <m/>
    <m/>
    <m/>
    <m/>
    <m/>
    <m/>
    <m/>
    <m/>
    <x v="38"/>
  </r>
  <r>
    <n v="33.783333333332699"/>
    <m/>
    <m/>
    <m/>
    <m/>
    <m/>
    <m/>
    <m/>
    <m/>
    <m/>
    <m/>
    <m/>
    <x v="38"/>
  </r>
  <r>
    <n v="33.799999999999365"/>
    <m/>
    <m/>
    <m/>
    <m/>
    <m/>
    <m/>
    <m/>
    <m/>
    <m/>
    <m/>
    <m/>
    <x v="38"/>
  </r>
  <r>
    <n v="33.81666666666603"/>
    <m/>
    <m/>
    <m/>
    <m/>
    <m/>
    <m/>
    <m/>
    <m/>
    <m/>
    <m/>
    <m/>
    <x v="38"/>
  </r>
  <r>
    <n v="33.833333333332696"/>
    <m/>
    <m/>
    <m/>
    <m/>
    <m/>
    <m/>
    <m/>
    <m/>
    <m/>
    <m/>
    <m/>
    <x v="38"/>
  </r>
  <r>
    <n v="33.849999999999362"/>
    <m/>
    <m/>
    <m/>
    <m/>
    <m/>
    <m/>
    <m/>
    <m/>
    <m/>
    <m/>
    <m/>
    <x v="38"/>
  </r>
  <r>
    <n v="33.866666666666028"/>
    <m/>
    <m/>
    <m/>
    <m/>
    <m/>
    <m/>
    <m/>
    <m/>
    <m/>
    <m/>
    <m/>
    <x v="38"/>
  </r>
  <r>
    <n v="33.883333333332693"/>
    <m/>
    <m/>
    <m/>
    <m/>
    <m/>
    <m/>
    <m/>
    <m/>
    <m/>
    <m/>
    <m/>
    <x v="38"/>
  </r>
  <r>
    <n v="33.899999999999359"/>
    <m/>
    <m/>
    <m/>
    <m/>
    <m/>
    <m/>
    <m/>
    <m/>
    <m/>
    <m/>
    <m/>
    <x v="38"/>
  </r>
  <r>
    <n v="33.916666666666025"/>
    <m/>
    <m/>
    <m/>
    <m/>
    <m/>
    <m/>
    <m/>
    <m/>
    <m/>
    <m/>
    <m/>
    <x v="38"/>
  </r>
  <r>
    <n v="33.933333333332691"/>
    <m/>
    <m/>
    <m/>
    <m/>
    <m/>
    <m/>
    <m/>
    <m/>
    <m/>
    <m/>
    <m/>
    <x v="38"/>
  </r>
  <r>
    <n v="33.949999999999356"/>
    <m/>
    <m/>
    <m/>
    <m/>
    <m/>
    <m/>
    <m/>
    <m/>
    <m/>
    <m/>
    <m/>
    <x v="38"/>
  </r>
  <r>
    <n v="33.966666666666022"/>
    <m/>
    <m/>
    <m/>
    <m/>
    <m/>
    <m/>
    <m/>
    <m/>
    <m/>
    <m/>
    <m/>
    <x v="38"/>
  </r>
  <r>
    <n v="33.983333333332688"/>
    <m/>
    <m/>
    <m/>
    <m/>
    <m/>
    <m/>
    <m/>
    <m/>
    <m/>
    <m/>
    <m/>
    <x v="38"/>
  </r>
  <r>
    <n v="33.999999999999353"/>
    <m/>
    <m/>
    <m/>
    <m/>
    <m/>
    <m/>
    <m/>
    <m/>
    <m/>
    <m/>
    <m/>
    <x v="38"/>
  </r>
  <r>
    <n v="34.016666666666019"/>
    <m/>
    <m/>
    <m/>
    <m/>
    <m/>
    <m/>
    <m/>
    <m/>
    <m/>
    <m/>
    <m/>
    <x v="38"/>
  </r>
  <r>
    <n v="34.033333333332685"/>
    <m/>
    <m/>
    <m/>
    <m/>
    <m/>
    <m/>
    <m/>
    <m/>
    <m/>
    <m/>
    <m/>
    <x v="38"/>
  </r>
  <r>
    <n v="34.049999999999351"/>
    <m/>
    <m/>
    <m/>
    <m/>
    <m/>
    <m/>
    <m/>
    <m/>
    <m/>
    <m/>
    <m/>
    <x v="38"/>
  </r>
  <r>
    <n v="34.066666666666016"/>
    <m/>
    <m/>
    <m/>
    <m/>
    <m/>
    <m/>
    <m/>
    <m/>
    <m/>
    <m/>
    <m/>
    <x v="38"/>
  </r>
  <r>
    <n v="34.083333333332682"/>
    <m/>
    <m/>
    <m/>
    <m/>
    <m/>
    <m/>
    <m/>
    <m/>
    <m/>
    <m/>
    <m/>
    <x v="38"/>
  </r>
  <r>
    <n v="34.099999999999348"/>
    <m/>
    <m/>
    <m/>
    <m/>
    <m/>
    <m/>
    <m/>
    <m/>
    <m/>
    <m/>
    <m/>
    <x v="38"/>
  </r>
  <r>
    <n v="34.116666666666013"/>
    <m/>
    <m/>
    <m/>
    <m/>
    <m/>
    <m/>
    <m/>
    <m/>
    <m/>
    <m/>
    <m/>
    <x v="38"/>
  </r>
  <r>
    <n v="34.133333333332679"/>
    <m/>
    <m/>
    <m/>
    <m/>
    <m/>
    <m/>
    <m/>
    <m/>
    <m/>
    <m/>
    <m/>
    <x v="38"/>
  </r>
  <r>
    <n v="34.149999999999345"/>
    <m/>
    <m/>
    <m/>
    <m/>
    <m/>
    <m/>
    <m/>
    <m/>
    <m/>
    <m/>
    <m/>
    <x v="38"/>
  </r>
  <r>
    <n v="34.166666666666011"/>
    <m/>
    <m/>
    <m/>
    <m/>
    <m/>
    <m/>
    <m/>
    <m/>
    <m/>
    <m/>
    <m/>
    <x v="38"/>
  </r>
  <r>
    <n v="34.183333333332676"/>
    <m/>
    <m/>
    <m/>
    <m/>
    <m/>
    <m/>
    <m/>
    <m/>
    <m/>
    <m/>
    <m/>
    <x v="38"/>
  </r>
  <r>
    <n v="34.199999999999342"/>
    <m/>
    <m/>
    <m/>
    <m/>
    <m/>
    <m/>
    <m/>
    <m/>
    <m/>
    <m/>
    <m/>
    <x v="38"/>
  </r>
  <r>
    <n v="34.216666666666008"/>
    <m/>
    <m/>
    <m/>
    <m/>
    <m/>
    <m/>
    <m/>
    <m/>
    <m/>
    <m/>
    <m/>
    <x v="38"/>
  </r>
  <r>
    <n v="34.233333333332673"/>
    <m/>
    <m/>
    <m/>
    <m/>
    <m/>
    <m/>
    <m/>
    <m/>
    <m/>
    <m/>
    <m/>
    <x v="38"/>
  </r>
  <r>
    <n v="34.249999999999339"/>
    <m/>
    <m/>
    <m/>
    <m/>
    <m/>
    <m/>
    <m/>
    <m/>
    <m/>
    <m/>
    <m/>
    <x v="38"/>
  </r>
  <r>
    <n v="34.266666666666005"/>
    <m/>
    <m/>
    <m/>
    <m/>
    <m/>
    <m/>
    <m/>
    <m/>
    <m/>
    <m/>
    <m/>
    <x v="38"/>
  </r>
  <r>
    <n v="34.283333333332671"/>
    <m/>
    <m/>
    <m/>
    <m/>
    <m/>
    <m/>
    <m/>
    <m/>
    <m/>
    <m/>
    <m/>
    <x v="38"/>
  </r>
  <r>
    <n v="34.299999999999336"/>
    <m/>
    <m/>
    <m/>
    <m/>
    <m/>
    <m/>
    <m/>
    <m/>
    <m/>
    <m/>
    <m/>
    <x v="38"/>
  </r>
  <r>
    <n v="34.316666666666002"/>
    <m/>
    <m/>
    <m/>
    <m/>
    <m/>
    <m/>
    <m/>
    <m/>
    <m/>
    <m/>
    <m/>
    <x v="38"/>
  </r>
  <r>
    <n v="34.333333333332668"/>
    <m/>
    <m/>
    <m/>
    <m/>
    <m/>
    <m/>
    <m/>
    <m/>
    <m/>
    <m/>
    <m/>
    <x v="38"/>
  </r>
  <r>
    <n v="34.349999999999334"/>
    <m/>
    <m/>
    <m/>
    <m/>
    <m/>
    <m/>
    <m/>
    <m/>
    <m/>
    <m/>
    <m/>
    <x v="38"/>
  </r>
  <r>
    <n v="34.366666666665999"/>
    <m/>
    <m/>
    <m/>
    <m/>
    <m/>
    <m/>
    <m/>
    <m/>
    <m/>
    <m/>
    <m/>
    <x v="38"/>
  </r>
  <r>
    <n v="34.383333333332665"/>
    <m/>
    <m/>
    <m/>
    <m/>
    <m/>
    <m/>
    <m/>
    <m/>
    <m/>
    <m/>
    <m/>
    <x v="38"/>
  </r>
  <r>
    <n v="34.399999999999331"/>
    <m/>
    <m/>
    <m/>
    <m/>
    <m/>
    <m/>
    <m/>
    <m/>
    <m/>
    <m/>
    <m/>
    <x v="38"/>
  </r>
  <r>
    <n v="34.416666666665996"/>
    <m/>
    <m/>
    <m/>
    <m/>
    <m/>
    <m/>
    <m/>
    <m/>
    <m/>
    <m/>
    <m/>
    <x v="38"/>
  </r>
  <r>
    <n v="34.433333333332662"/>
    <m/>
    <m/>
    <m/>
    <m/>
    <m/>
    <m/>
    <m/>
    <m/>
    <m/>
    <m/>
    <m/>
    <x v="38"/>
  </r>
  <r>
    <n v="34.449999999999328"/>
    <m/>
    <m/>
    <m/>
    <m/>
    <m/>
    <m/>
    <m/>
    <m/>
    <m/>
    <m/>
    <m/>
    <x v="38"/>
  </r>
  <r>
    <n v="34.466666666665994"/>
    <m/>
    <m/>
    <m/>
    <m/>
    <m/>
    <m/>
    <m/>
    <m/>
    <m/>
    <m/>
    <m/>
    <x v="38"/>
  </r>
  <r>
    <n v="34.483333333332659"/>
    <m/>
    <m/>
    <m/>
    <m/>
    <m/>
    <m/>
    <m/>
    <m/>
    <m/>
    <m/>
    <m/>
    <x v="38"/>
  </r>
  <r>
    <n v="34.499999999999325"/>
    <m/>
    <m/>
    <m/>
    <m/>
    <m/>
    <m/>
    <m/>
    <m/>
    <m/>
    <m/>
    <m/>
    <x v="38"/>
  </r>
  <r>
    <n v="34.516666666665991"/>
    <m/>
    <m/>
    <m/>
    <m/>
    <m/>
    <m/>
    <m/>
    <m/>
    <m/>
    <m/>
    <m/>
    <x v="38"/>
  </r>
  <r>
    <n v="34.533333333332656"/>
    <m/>
    <m/>
    <m/>
    <m/>
    <m/>
    <m/>
    <m/>
    <m/>
    <m/>
    <m/>
    <m/>
    <x v="38"/>
  </r>
  <r>
    <n v="34.549999999999322"/>
    <m/>
    <m/>
    <m/>
    <m/>
    <m/>
    <m/>
    <m/>
    <m/>
    <m/>
    <m/>
    <m/>
    <x v="38"/>
  </r>
  <r>
    <n v="34.566666666665988"/>
    <m/>
    <m/>
    <m/>
    <m/>
    <m/>
    <m/>
    <m/>
    <m/>
    <m/>
    <m/>
    <m/>
    <x v="38"/>
  </r>
  <r>
    <n v="34.583333333332654"/>
    <m/>
    <m/>
    <m/>
    <m/>
    <m/>
    <m/>
    <m/>
    <m/>
    <m/>
    <m/>
    <m/>
    <x v="38"/>
  </r>
  <r>
    <n v="34.599999999999319"/>
    <m/>
    <m/>
    <m/>
    <m/>
    <m/>
    <m/>
    <m/>
    <m/>
    <m/>
    <m/>
    <m/>
    <x v="38"/>
  </r>
  <r>
    <n v="34.616666666665985"/>
    <m/>
    <m/>
    <m/>
    <m/>
    <m/>
    <m/>
    <m/>
    <m/>
    <m/>
    <m/>
    <m/>
    <x v="38"/>
  </r>
  <r>
    <n v="34.633333333332651"/>
    <m/>
    <m/>
    <m/>
    <m/>
    <m/>
    <m/>
    <m/>
    <m/>
    <m/>
    <m/>
    <m/>
    <x v="38"/>
  </r>
  <r>
    <n v="34.649999999999316"/>
    <m/>
    <m/>
    <m/>
    <m/>
    <m/>
    <m/>
    <m/>
    <m/>
    <m/>
    <m/>
    <m/>
    <x v="38"/>
  </r>
  <r>
    <n v="34.666666666665982"/>
    <m/>
    <m/>
    <m/>
    <m/>
    <m/>
    <m/>
    <m/>
    <m/>
    <m/>
    <m/>
    <m/>
    <x v="38"/>
  </r>
  <r>
    <n v="34.683333333332648"/>
    <m/>
    <m/>
    <m/>
    <m/>
    <m/>
    <m/>
    <m/>
    <m/>
    <m/>
    <m/>
    <m/>
    <x v="38"/>
  </r>
  <r>
    <n v="34.699999999999314"/>
    <m/>
    <m/>
    <m/>
    <m/>
    <m/>
    <m/>
    <m/>
    <m/>
    <m/>
    <m/>
    <m/>
    <x v="38"/>
  </r>
  <r>
    <n v="34.716666666665979"/>
    <m/>
    <m/>
    <m/>
    <m/>
    <m/>
    <m/>
    <m/>
    <m/>
    <m/>
    <m/>
    <m/>
    <x v="38"/>
  </r>
  <r>
    <n v="34.733333333332645"/>
    <m/>
    <m/>
    <m/>
    <m/>
    <m/>
    <m/>
    <m/>
    <m/>
    <m/>
    <m/>
    <m/>
    <x v="38"/>
  </r>
  <r>
    <n v="34.749999999999311"/>
    <m/>
    <m/>
    <m/>
    <m/>
    <m/>
    <m/>
    <m/>
    <m/>
    <m/>
    <m/>
    <m/>
    <x v="38"/>
  </r>
  <r>
    <n v="34.766666666665976"/>
    <m/>
    <m/>
    <m/>
    <m/>
    <m/>
    <m/>
    <m/>
    <m/>
    <m/>
    <m/>
    <m/>
    <x v="38"/>
  </r>
  <r>
    <n v="34.783333333332642"/>
    <m/>
    <m/>
    <m/>
    <m/>
    <m/>
    <m/>
    <m/>
    <m/>
    <m/>
    <m/>
    <m/>
    <x v="38"/>
  </r>
  <r>
    <n v="34.799999999999308"/>
    <m/>
    <m/>
    <m/>
    <m/>
    <m/>
    <m/>
    <m/>
    <m/>
    <m/>
    <m/>
    <m/>
    <x v="38"/>
  </r>
  <r>
    <n v="34.816666666665974"/>
    <m/>
    <m/>
    <m/>
    <m/>
    <m/>
    <m/>
    <m/>
    <m/>
    <m/>
    <m/>
    <m/>
    <x v="38"/>
  </r>
  <r>
    <n v="34.833333333332639"/>
    <m/>
    <m/>
    <m/>
    <m/>
    <m/>
    <m/>
    <m/>
    <m/>
    <m/>
    <m/>
    <m/>
    <x v="38"/>
  </r>
  <r>
    <n v="34.849999999999305"/>
    <m/>
    <m/>
    <m/>
    <m/>
    <m/>
    <m/>
    <m/>
    <m/>
    <m/>
    <m/>
    <m/>
    <x v="38"/>
  </r>
  <r>
    <n v="34.866666666665971"/>
    <m/>
    <m/>
    <m/>
    <m/>
    <m/>
    <m/>
    <m/>
    <m/>
    <m/>
    <m/>
    <m/>
    <x v="38"/>
  </r>
  <r>
    <n v="34.883333333332637"/>
    <m/>
    <m/>
    <m/>
    <m/>
    <m/>
    <m/>
    <m/>
    <m/>
    <m/>
    <m/>
    <m/>
    <x v="38"/>
  </r>
  <r>
    <n v="34.899999999999302"/>
    <m/>
    <m/>
    <m/>
    <m/>
    <m/>
    <m/>
    <m/>
    <m/>
    <m/>
    <m/>
    <m/>
    <x v="38"/>
  </r>
  <r>
    <n v="34.916666666665968"/>
    <m/>
    <m/>
    <m/>
    <m/>
    <m/>
    <m/>
    <m/>
    <m/>
    <m/>
    <m/>
    <m/>
    <x v="38"/>
  </r>
  <r>
    <n v="34.933333333332634"/>
    <m/>
    <m/>
    <m/>
    <m/>
    <m/>
    <m/>
    <m/>
    <m/>
    <m/>
    <m/>
    <m/>
    <x v="38"/>
  </r>
  <r>
    <n v="34.949999999999299"/>
    <m/>
    <m/>
    <m/>
    <m/>
    <m/>
    <m/>
    <m/>
    <m/>
    <m/>
    <m/>
    <m/>
    <x v="38"/>
  </r>
  <r>
    <n v="34.966666666665965"/>
    <m/>
    <m/>
    <m/>
    <m/>
    <m/>
    <m/>
    <m/>
    <m/>
    <m/>
    <m/>
    <m/>
    <x v="38"/>
  </r>
  <r>
    <n v="34.983333333332631"/>
    <m/>
    <m/>
    <m/>
    <m/>
    <m/>
    <m/>
    <m/>
    <m/>
    <m/>
    <m/>
    <m/>
    <x v="38"/>
  </r>
  <r>
    <n v="34.999999999999297"/>
    <m/>
    <m/>
    <m/>
    <m/>
    <m/>
    <m/>
    <m/>
    <m/>
    <m/>
    <m/>
    <m/>
    <x v="38"/>
  </r>
  <r>
    <n v="35.016666666665962"/>
    <m/>
    <m/>
    <m/>
    <m/>
    <m/>
    <m/>
    <m/>
    <m/>
    <m/>
    <m/>
    <m/>
    <x v="38"/>
  </r>
  <r>
    <n v="35.033333333332628"/>
    <m/>
    <m/>
    <m/>
    <m/>
    <m/>
    <m/>
    <m/>
    <m/>
    <m/>
    <m/>
    <m/>
    <x v="38"/>
  </r>
  <r>
    <n v="35.049999999999294"/>
    <m/>
    <m/>
    <m/>
    <m/>
    <m/>
    <m/>
    <m/>
    <m/>
    <m/>
    <m/>
    <m/>
    <x v="38"/>
  </r>
  <r>
    <n v="35.066666666665959"/>
    <m/>
    <m/>
    <m/>
    <m/>
    <m/>
    <m/>
    <m/>
    <m/>
    <m/>
    <m/>
    <m/>
    <x v="38"/>
  </r>
  <r>
    <n v="35.083333333332625"/>
    <m/>
    <m/>
    <m/>
    <m/>
    <m/>
    <m/>
    <m/>
    <m/>
    <m/>
    <m/>
    <m/>
    <x v="38"/>
  </r>
  <r>
    <n v="35.099999999999291"/>
    <m/>
    <m/>
    <m/>
    <m/>
    <m/>
    <m/>
    <m/>
    <m/>
    <m/>
    <m/>
    <m/>
    <x v="38"/>
  </r>
  <r>
    <n v="35.116666666665957"/>
    <m/>
    <m/>
    <m/>
    <m/>
    <m/>
    <m/>
    <m/>
    <m/>
    <m/>
    <m/>
    <m/>
    <x v="38"/>
  </r>
  <r>
    <n v="35.133333333332622"/>
    <m/>
    <m/>
    <m/>
    <m/>
    <m/>
    <m/>
    <m/>
    <m/>
    <m/>
    <m/>
    <m/>
    <x v="38"/>
  </r>
  <r>
    <n v="35.149999999999288"/>
    <m/>
    <m/>
    <m/>
    <m/>
    <m/>
    <m/>
    <m/>
    <m/>
    <m/>
    <m/>
    <m/>
    <x v="38"/>
  </r>
  <r>
    <n v="35.166666666665954"/>
    <m/>
    <m/>
    <m/>
    <m/>
    <m/>
    <m/>
    <m/>
    <m/>
    <m/>
    <m/>
    <m/>
    <x v="38"/>
  </r>
  <r>
    <n v="35.183333333332619"/>
    <m/>
    <m/>
    <m/>
    <m/>
    <m/>
    <m/>
    <m/>
    <m/>
    <m/>
    <m/>
    <m/>
    <x v="38"/>
  </r>
  <r>
    <n v="35.199999999999285"/>
    <m/>
    <m/>
    <m/>
    <m/>
    <m/>
    <m/>
    <m/>
    <m/>
    <m/>
    <m/>
    <m/>
    <x v="38"/>
  </r>
  <r>
    <n v="35.216666666665951"/>
    <m/>
    <m/>
    <m/>
    <m/>
    <m/>
    <m/>
    <m/>
    <m/>
    <m/>
    <m/>
    <m/>
    <x v="38"/>
  </r>
  <r>
    <n v="35.233333333332617"/>
    <m/>
    <m/>
    <m/>
    <m/>
    <m/>
    <m/>
    <m/>
    <m/>
    <m/>
    <m/>
    <m/>
    <x v="38"/>
  </r>
  <r>
    <n v="35.249999999999282"/>
    <m/>
    <m/>
    <m/>
    <m/>
    <m/>
    <m/>
    <m/>
    <m/>
    <m/>
    <m/>
    <m/>
    <x v="38"/>
  </r>
  <r>
    <n v="35.266666666665948"/>
    <m/>
    <m/>
    <m/>
    <m/>
    <m/>
    <m/>
    <m/>
    <m/>
    <m/>
    <m/>
    <m/>
    <x v="38"/>
  </r>
  <r>
    <n v="35.283333333332614"/>
    <m/>
    <m/>
    <m/>
    <m/>
    <m/>
    <m/>
    <m/>
    <m/>
    <m/>
    <m/>
    <m/>
    <x v="38"/>
  </r>
  <r>
    <n v="35.29999999999928"/>
    <m/>
    <m/>
    <m/>
    <m/>
    <m/>
    <m/>
    <m/>
    <m/>
    <m/>
    <m/>
    <m/>
    <x v="38"/>
  </r>
  <r>
    <n v="35.316666666665945"/>
    <m/>
    <m/>
    <m/>
    <m/>
    <m/>
    <m/>
    <m/>
    <m/>
    <m/>
    <m/>
    <m/>
    <x v="38"/>
  </r>
  <r>
    <n v="35.333333333332611"/>
    <m/>
    <m/>
    <m/>
    <m/>
    <m/>
    <m/>
    <m/>
    <m/>
    <m/>
    <m/>
    <m/>
    <x v="38"/>
  </r>
  <r>
    <n v="35.349999999999277"/>
    <m/>
    <m/>
    <m/>
    <m/>
    <m/>
    <m/>
    <m/>
    <m/>
    <m/>
    <m/>
    <m/>
    <x v="38"/>
  </r>
  <r>
    <n v="35.366666666665942"/>
    <m/>
    <m/>
    <m/>
    <m/>
    <m/>
    <m/>
    <m/>
    <m/>
    <m/>
    <m/>
    <m/>
    <x v="38"/>
  </r>
  <r>
    <n v="35.383333333332608"/>
    <m/>
    <m/>
    <m/>
    <m/>
    <m/>
    <m/>
    <m/>
    <m/>
    <m/>
    <m/>
    <m/>
    <x v="38"/>
  </r>
  <r>
    <n v="35.399999999999274"/>
    <m/>
    <m/>
    <m/>
    <m/>
    <m/>
    <m/>
    <m/>
    <m/>
    <m/>
    <m/>
    <m/>
    <x v="38"/>
  </r>
  <r>
    <n v="35.41666666666594"/>
    <m/>
    <m/>
    <m/>
    <m/>
    <m/>
    <m/>
    <m/>
    <m/>
    <m/>
    <m/>
    <m/>
    <x v="38"/>
  </r>
  <r>
    <n v="35.433333333332605"/>
    <m/>
    <m/>
    <m/>
    <m/>
    <m/>
    <m/>
    <m/>
    <m/>
    <m/>
    <m/>
    <m/>
    <x v="38"/>
  </r>
  <r>
    <n v="35.449999999999271"/>
    <m/>
    <m/>
    <m/>
    <m/>
    <m/>
    <m/>
    <m/>
    <m/>
    <m/>
    <m/>
    <m/>
    <x v="38"/>
  </r>
  <r>
    <n v="35.466666666665937"/>
    <m/>
    <m/>
    <m/>
    <m/>
    <m/>
    <m/>
    <m/>
    <m/>
    <m/>
    <m/>
    <m/>
    <x v="38"/>
  </r>
  <r>
    <n v="35.483333333332602"/>
    <m/>
    <m/>
    <m/>
    <m/>
    <m/>
    <m/>
    <m/>
    <m/>
    <m/>
    <m/>
    <m/>
    <x v="38"/>
  </r>
  <r>
    <n v="35.499999999999268"/>
    <m/>
    <m/>
    <m/>
    <m/>
    <m/>
    <m/>
    <m/>
    <m/>
    <m/>
    <m/>
    <m/>
    <x v="38"/>
  </r>
  <r>
    <n v="35.516666666665934"/>
    <m/>
    <m/>
    <m/>
    <m/>
    <m/>
    <m/>
    <m/>
    <m/>
    <m/>
    <m/>
    <m/>
    <x v="38"/>
  </r>
  <r>
    <n v="35.5333333333326"/>
    <m/>
    <m/>
    <m/>
    <m/>
    <m/>
    <m/>
    <m/>
    <m/>
    <m/>
    <m/>
    <m/>
    <x v="38"/>
  </r>
  <r>
    <n v="35.549999999999265"/>
    <m/>
    <m/>
    <m/>
    <m/>
    <m/>
    <m/>
    <m/>
    <m/>
    <m/>
    <m/>
    <m/>
    <x v="38"/>
  </r>
  <r>
    <n v="35.566666666665931"/>
    <m/>
    <m/>
    <m/>
    <m/>
    <m/>
    <m/>
    <m/>
    <m/>
    <m/>
    <m/>
    <m/>
    <x v="38"/>
  </r>
  <r>
    <n v="35.583333333332597"/>
    <m/>
    <m/>
    <m/>
    <m/>
    <m/>
    <m/>
    <m/>
    <m/>
    <m/>
    <m/>
    <m/>
    <x v="38"/>
  </r>
  <r>
    <n v="35.599999999999262"/>
    <m/>
    <m/>
    <m/>
    <m/>
    <m/>
    <m/>
    <m/>
    <m/>
    <m/>
    <m/>
    <m/>
    <x v="38"/>
  </r>
  <r>
    <n v="35.616666666665928"/>
    <m/>
    <m/>
    <m/>
    <m/>
    <m/>
    <m/>
    <m/>
    <m/>
    <m/>
    <m/>
    <m/>
    <x v="38"/>
  </r>
  <r>
    <n v="35.633333333332594"/>
    <m/>
    <m/>
    <m/>
    <m/>
    <m/>
    <m/>
    <m/>
    <m/>
    <m/>
    <m/>
    <m/>
    <x v="38"/>
  </r>
  <r>
    <n v="35.64999999999926"/>
    <m/>
    <m/>
    <m/>
    <m/>
    <m/>
    <m/>
    <m/>
    <m/>
    <m/>
    <m/>
    <m/>
    <x v="38"/>
  </r>
  <r>
    <n v="35.666666666665925"/>
    <m/>
    <m/>
    <m/>
    <m/>
    <m/>
    <m/>
    <m/>
    <m/>
    <m/>
    <m/>
    <m/>
    <x v="38"/>
  </r>
  <r>
    <n v="35.683333333332591"/>
    <m/>
    <m/>
    <m/>
    <m/>
    <m/>
    <m/>
    <m/>
    <m/>
    <m/>
    <m/>
    <m/>
    <x v="38"/>
  </r>
  <r>
    <n v="35.699999999999257"/>
    <m/>
    <m/>
    <m/>
    <m/>
    <m/>
    <m/>
    <m/>
    <m/>
    <m/>
    <m/>
    <m/>
    <x v="38"/>
  </r>
  <r>
    <n v="35.716666666665922"/>
    <m/>
    <m/>
    <m/>
    <m/>
    <m/>
    <m/>
    <m/>
    <m/>
    <m/>
    <m/>
    <m/>
    <x v="38"/>
  </r>
  <r>
    <n v="35.733333333332588"/>
    <m/>
    <m/>
    <m/>
    <m/>
    <m/>
    <m/>
    <m/>
    <m/>
    <m/>
    <m/>
    <m/>
    <x v="38"/>
  </r>
  <r>
    <n v="35.749999999999254"/>
    <m/>
    <m/>
    <m/>
    <m/>
    <m/>
    <m/>
    <m/>
    <m/>
    <m/>
    <m/>
    <m/>
    <x v="38"/>
  </r>
  <r>
    <n v="35.76666666666592"/>
    <m/>
    <m/>
    <m/>
    <m/>
    <m/>
    <m/>
    <m/>
    <m/>
    <m/>
    <m/>
    <m/>
    <x v="38"/>
  </r>
  <r>
    <n v="35.783333333332585"/>
    <m/>
    <m/>
    <m/>
    <m/>
    <m/>
    <m/>
    <m/>
    <m/>
    <m/>
    <m/>
    <m/>
    <x v="38"/>
  </r>
  <r>
    <n v="35.799999999999251"/>
    <m/>
    <m/>
    <m/>
    <m/>
    <m/>
    <m/>
    <m/>
    <m/>
    <m/>
    <m/>
    <m/>
    <x v="38"/>
  </r>
  <r>
    <n v="35.816666666665917"/>
    <m/>
    <m/>
    <m/>
    <m/>
    <m/>
    <m/>
    <m/>
    <m/>
    <m/>
    <m/>
    <m/>
    <x v="38"/>
  </r>
  <r>
    <n v="35.833333333332583"/>
    <m/>
    <m/>
    <m/>
    <m/>
    <m/>
    <m/>
    <m/>
    <m/>
    <m/>
    <m/>
    <m/>
    <x v="38"/>
  </r>
  <r>
    <n v="35.849999999999248"/>
    <m/>
    <m/>
    <m/>
    <m/>
    <m/>
    <m/>
    <m/>
    <m/>
    <m/>
    <m/>
    <m/>
    <x v="38"/>
  </r>
  <r>
    <n v="35.866666666665914"/>
    <m/>
    <m/>
    <m/>
    <m/>
    <m/>
    <m/>
    <m/>
    <m/>
    <m/>
    <m/>
    <m/>
    <x v="38"/>
  </r>
  <r>
    <n v="35.88333333333258"/>
    <m/>
    <m/>
    <m/>
    <m/>
    <m/>
    <m/>
    <m/>
    <m/>
    <m/>
    <m/>
    <m/>
    <x v="38"/>
  </r>
  <r>
    <n v="35.899999999999245"/>
    <m/>
    <m/>
    <m/>
    <m/>
    <m/>
    <m/>
    <m/>
    <m/>
    <m/>
    <m/>
    <m/>
    <x v="38"/>
  </r>
  <r>
    <n v="35.916666666665911"/>
    <m/>
    <m/>
    <m/>
    <m/>
    <m/>
    <m/>
    <m/>
    <m/>
    <m/>
    <m/>
    <m/>
    <x v="38"/>
  </r>
  <r>
    <n v="35.933333333332577"/>
    <m/>
    <m/>
    <m/>
    <m/>
    <m/>
    <m/>
    <m/>
    <m/>
    <m/>
    <m/>
    <m/>
    <x v="38"/>
  </r>
  <r>
    <n v="35.949999999999243"/>
    <m/>
    <m/>
    <m/>
    <m/>
    <m/>
    <m/>
    <m/>
    <m/>
    <m/>
    <m/>
    <m/>
    <x v="38"/>
  </r>
  <r>
    <n v="35.966666666665908"/>
    <m/>
    <m/>
    <m/>
    <m/>
    <m/>
    <m/>
    <m/>
    <m/>
    <m/>
    <m/>
    <m/>
    <x v="38"/>
  </r>
  <r>
    <n v="35.983333333332574"/>
    <m/>
    <m/>
    <m/>
    <m/>
    <m/>
    <m/>
    <m/>
    <m/>
    <m/>
    <m/>
    <m/>
    <x v="38"/>
  </r>
  <r>
    <n v="35.99999999999924"/>
    <m/>
    <m/>
    <m/>
    <m/>
    <m/>
    <m/>
    <m/>
    <m/>
    <m/>
    <m/>
    <m/>
    <x v="38"/>
  </r>
  <r>
    <n v="36.016666666665905"/>
    <m/>
    <m/>
    <m/>
    <m/>
    <m/>
    <m/>
    <m/>
    <m/>
    <m/>
    <m/>
    <m/>
    <x v="38"/>
  </r>
  <r>
    <n v="36.033333333332571"/>
    <m/>
    <m/>
    <m/>
    <m/>
    <m/>
    <m/>
    <m/>
    <m/>
    <m/>
    <m/>
    <m/>
    <x v="38"/>
  </r>
  <r>
    <n v="36.049999999999237"/>
    <m/>
    <m/>
    <m/>
    <m/>
    <m/>
    <m/>
    <m/>
    <m/>
    <m/>
    <m/>
    <m/>
    <x v="38"/>
  </r>
  <r>
    <n v="36.066666666665903"/>
    <m/>
    <m/>
    <m/>
    <m/>
    <m/>
    <m/>
    <m/>
    <m/>
    <m/>
    <m/>
    <m/>
    <x v="38"/>
  </r>
  <r>
    <n v="36.083333333332568"/>
    <m/>
    <m/>
    <m/>
    <m/>
    <m/>
    <m/>
    <m/>
    <m/>
    <m/>
    <m/>
    <m/>
    <x v="38"/>
  </r>
  <r>
    <n v="36.099999999999234"/>
    <m/>
    <m/>
    <m/>
    <m/>
    <m/>
    <m/>
    <m/>
    <m/>
    <m/>
    <m/>
    <m/>
    <x v="38"/>
  </r>
  <r>
    <n v="36.1166666666659"/>
    <m/>
    <m/>
    <m/>
    <m/>
    <m/>
    <m/>
    <m/>
    <m/>
    <m/>
    <m/>
    <m/>
    <x v="38"/>
  </r>
  <r>
    <n v="36.133333333332565"/>
    <m/>
    <m/>
    <m/>
    <m/>
    <m/>
    <m/>
    <m/>
    <m/>
    <m/>
    <m/>
    <m/>
    <x v="38"/>
  </r>
  <r>
    <n v="36.149999999999231"/>
    <m/>
    <m/>
    <m/>
    <m/>
    <m/>
    <m/>
    <m/>
    <m/>
    <m/>
    <m/>
    <m/>
    <x v="38"/>
  </r>
  <r>
    <n v="36.166666666665897"/>
    <m/>
    <m/>
    <m/>
    <m/>
    <m/>
    <m/>
    <m/>
    <m/>
    <m/>
    <m/>
    <m/>
    <x v="38"/>
  </r>
  <r>
    <n v="36.183333333332563"/>
    <m/>
    <m/>
    <m/>
    <m/>
    <m/>
    <m/>
    <m/>
    <m/>
    <m/>
    <m/>
    <m/>
    <x v="38"/>
  </r>
  <r>
    <n v="36.199999999999228"/>
    <m/>
    <m/>
    <m/>
    <m/>
    <m/>
    <m/>
    <m/>
    <m/>
    <m/>
    <m/>
    <m/>
    <x v="38"/>
  </r>
  <r>
    <n v="36.216666666665894"/>
    <m/>
    <m/>
    <m/>
    <m/>
    <m/>
    <m/>
    <m/>
    <m/>
    <m/>
    <m/>
    <m/>
    <x v="38"/>
  </r>
  <r>
    <n v="36.23333333333256"/>
    <m/>
    <m/>
    <m/>
    <m/>
    <m/>
    <m/>
    <m/>
    <m/>
    <m/>
    <m/>
    <m/>
    <x v="38"/>
  </r>
  <r>
    <n v="36.249999999999226"/>
    <m/>
    <m/>
    <m/>
    <m/>
    <m/>
    <m/>
    <m/>
    <m/>
    <m/>
    <m/>
    <m/>
    <x v="38"/>
  </r>
  <r>
    <n v="36.266666666665891"/>
    <m/>
    <m/>
    <m/>
    <m/>
    <m/>
    <m/>
    <m/>
    <m/>
    <m/>
    <m/>
    <m/>
    <x v="38"/>
  </r>
  <r>
    <n v="36.283333333332557"/>
    <m/>
    <m/>
    <m/>
    <m/>
    <m/>
    <m/>
    <m/>
    <m/>
    <m/>
    <m/>
    <m/>
    <x v="38"/>
  </r>
  <r>
    <n v="36.299999999999223"/>
    <m/>
    <m/>
    <m/>
    <m/>
    <m/>
    <m/>
    <m/>
    <m/>
    <m/>
    <m/>
    <m/>
    <x v="38"/>
  </r>
  <r>
    <n v="36.316666666665888"/>
    <m/>
    <m/>
    <m/>
    <m/>
    <m/>
    <m/>
    <m/>
    <m/>
    <m/>
    <m/>
    <m/>
    <x v="38"/>
  </r>
  <r>
    <n v="36.333333333332554"/>
    <m/>
    <m/>
    <m/>
    <m/>
    <m/>
    <m/>
    <m/>
    <m/>
    <m/>
    <m/>
    <m/>
    <x v="38"/>
  </r>
  <r>
    <n v="36.34999999999922"/>
    <m/>
    <m/>
    <m/>
    <m/>
    <m/>
    <m/>
    <m/>
    <m/>
    <m/>
    <m/>
    <m/>
    <x v="38"/>
  </r>
  <r>
    <n v="36.366666666665886"/>
    <m/>
    <m/>
    <m/>
    <m/>
    <m/>
    <m/>
    <m/>
    <m/>
    <m/>
    <m/>
    <m/>
    <x v="38"/>
  </r>
  <r>
    <n v="36.383333333332551"/>
    <m/>
    <m/>
    <m/>
    <m/>
    <m/>
    <m/>
    <m/>
    <m/>
    <m/>
    <m/>
    <m/>
    <x v="38"/>
  </r>
  <r>
    <n v="36.399999999999217"/>
    <m/>
    <m/>
    <m/>
    <m/>
    <m/>
    <m/>
    <m/>
    <m/>
    <m/>
    <m/>
    <m/>
    <x v="38"/>
  </r>
  <r>
    <n v="36.416666666665883"/>
    <m/>
    <m/>
    <m/>
    <m/>
    <m/>
    <m/>
    <m/>
    <m/>
    <m/>
    <m/>
    <m/>
    <x v="38"/>
  </r>
  <r>
    <n v="36.433333333332548"/>
    <m/>
    <m/>
    <m/>
    <m/>
    <m/>
    <m/>
    <m/>
    <m/>
    <m/>
    <m/>
    <m/>
    <x v="38"/>
  </r>
  <r>
    <n v="36.449999999999214"/>
    <m/>
    <m/>
    <m/>
    <m/>
    <m/>
    <m/>
    <m/>
    <m/>
    <m/>
    <m/>
    <m/>
    <x v="38"/>
  </r>
  <r>
    <n v="36.46666666666588"/>
    <m/>
    <m/>
    <m/>
    <m/>
    <m/>
    <m/>
    <m/>
    <m/>
    <m/>
    <m/>
    <m/>
    <x v="38"/>
  </r>
  <r>
    <n v="36.483333333332546"/>
    <m/>
    <m/>
    <m/>
    <m/>
    <m/>
    <m/>
    <m/>
    <m/>
    <m/>
    <m/>
    <m/>
    <x v="38"/>
  </r>
  <r>
    <n v="36.499999999999211"/>
    <m/>
    <m/>
    <m/>
    <m/>
    <m/>
    <m/>
    <m/>
    <m/>
    <m/>
    <m/>
    <m/>
    <x v="38"/>
  </r>
  <r>
    <n v="36.516666666665877"/>
    <m/>
    <m/>
    <m/>
    <m/>
    <m/>
    <m/>
    <m/>
    <m/>
    <m/>
    <m/>
    <m/>
    <x v="38"/>
  </r>
  <r>
    <n v="36.533333333332543"/>
    <m/>
    <m/>
    <m/>
    <m/>
    <m/>
    <m/>
    <m/>
    <m/>
    <m/>
    <m/>
    <m/>
    <x v="38"/>
  </r>
  <r>
    <n v="36.549999999999208"/>
    <m/>
    <m/>
    <m/>
    <m/>
    <m/>
    <m/>
    <m/>
    <m/>
    <m/>
    <m/>
    <m/>
    <x v="38"/>
  </r>
  <r>
    <n v="36.566666666665874"/>
    <m/>
    <m/>
    <m/>
    <m/>
    <m/>
    <m/>
    <m/>
    <m/>
    <m/>
    <m/>
    <m/>
    <x v="38"/>
  </r>
  <r>
    <n v="36.58333333333254"/>
    <m/>
    <m/>
    <m/>
    <m/>
    <m/>
    <m/>
    <m/>
    <m/>
    <m/>
    <m/>
    <m/>
    <x v="38"/>
  </r>
  <r>
    <n v="36.599999999999206"/>
    <m/>
    <m/>
    <m/>
    <m/>
    <m/>
    <m/>
    <m/>
    <m/>
    <m/>
    <m/>
    <m/>
    <x v="38"/>
  </r>
  <r>
    <n v="36.616666666665871"/>
    <m/>
    <m/>
    <m/>
    <m/>
    <m/>
    <m/>
    <m/>
    <m/>
    <m/>
    <m/>
    <m/>
    <x v="38"/>
  </r>
  <r>
    <n v="36.633333333332537"/>
    <m/>
    <m/>
    <m/>
    <m/>
    <m/>
    <m/>
    <m/>
    <m/>
    <m/>
    <m/>
    <m/>
    <x v="38"/>
  </r>
  <r>
    <n v="36.649999999999203"/>
    <m/>
    <m/>
    <m/>
    <m/>
    <m/>
    <m/>
    <m/>
    <m/>
    <m/>
    <m/>
    <m/>
    <x v="38"/>
  </r>
  <r>
    <n v="36.666666666665868"/>
    <m/>
    <m/>
    <m/>
    <m/>
    <m/>
    <m/>
    <m/>
    <m/>
    <m/>
    <m/>
    <m/>
    <x v="38"/>
  </r>
  <r>
    <n v="36.683333333332534"/>
    <m/>
    <m/>
    <m/>
    <m/>
    <m/>
    <m/>
    <m/>
    <m/>
    <m/>
    <m/>
    <m/>
    <x v="38"/>
  </r>
  <r>
    <n v="36.6999999999992"/>
    <m/>
    <m/>
    <m/>
    <m/>
    <m/>
    <m/>
    <m/>
    <m/>
    <m/>
    <m/>
    <m/>
    <x v="38"/>
  </r>
  <r>
    <n v="36.716666666665866"/>
    <m/>
    <m/>
    <m/>
    <m/>
    <m/>
    <m/>
    <m/>
    <m/>
    <m/>
    <m/>
    <m/>
    <x v="38"/>
  </r>
  <r>
    <n v="36.733333333332531"/>
    <m/>
    <m/>
    <m/>
    <m/>
    <m/>
    <m/>
    <m/>
    <m/>
    <m/>
    <m/>
    <m/>
    <x v="38"/>
  </r>
  <r>
    <n v="36.749999999999197"/>
    <m/>
    <m/>
    <m/>
    <m/>
    <m/>
    <m/>
    <m/>
    <m/>
    <m/>
    <m/>
    <m/>
    <x v="38"/>
  </r>
  <r>
    <n v="36.766666666665863"/>
    <m/>
    <m/>
    <m/>
    <m/>
    <m/>
    <m/>
    <m/>
    <m/>
    <m/>
    <m/>
    <m/>
    <x v="38"/>
  </r>
  <r>
    <n v="36.783333333332529"/>
    <m/>
    <m/>
    <m/>
    <m/>
    <m/>
    <m/>
    <m/>
    <m/>
    <m/>
    <m/>
    <m/>
    <x v="38"/>
  </r>
  <r>
    <n v="36.799999999999194"/>
    <m/>
    <m/>
    <m/>
    <m/>
    <m/>
    <m/>
    <m/>
    <m/>
    <m/>
    <m/>
    <m/>
    <x v="38"/>
  </r>
  <r>
    <n v="36.81666666666586"/>
    <m/>
    <m/>
    <m/>
    <m/>
    <m/>
    <m/>
    <m/>
    <m/>
    <m/>
    <m/>
    <m/>
    <x v="38"/>
  </r>
  <r>
    <n v="36.833333333332526"/>
    <m/>
    <m/>
    <m/>
    <m/>
    <m/>
    <m/>
    <m/>
    <m/>
    <m/>
    <m/>
    <m/>
    <x v="38"/>
  </r>
  <r>
    <n v="36.849999999999191"/>
    <m/>
    <m/>
    <m/>
    <m/>
    <m/>
    <m/>
    <m/>
    <m/>
    <m/>
    <m/>
    <m/>
    <x v="38"/>
  </r>
  <r>
    <n v="36.866666666665857"/>
    <m/>
    <m/>
    <m/>
    <m/>
    <m/>
    <m/>
    <m/>
    <m/>
    <m/>
    <m/>
    <m/>
    <x v="38"/>
  </r>
  <r>
    <n v="36.883333333332523"/>
    <m/>
    <m/>
    <m/>
    <m/>
    <m/>
    <m/>
    <m/>
    <m/>
    <m/>
    <m/>
    <m/>
    <x v="38"/>
  </r>
  <r>
    <n v="36.899999999999189"/>
    <m/>
    <m/>
    <m/>
    <m/>
    <m/>
    <m/>
    <m/>
    <m/>
    <m/>
    <m/>
    <m/>
    <x v="38"/>
  </r>
  <r>
    <n v="36.916666666665854"/>
    <m/>
    <m/>
    <m/>
    <m/>
    <m/>
    <m/>
    <m/>
    <m/>
    <m/>
    <m/>
    <m/>
    <x v="38"/>
  </r>
  <r>
    <n v="36.93333333333252"/>
    <m/>
    <m/>
    <m/>
    <m/>
    <m/>
    <m/>
    <m/>
    <m/>
    <m/>
    <m/>
    <m/>
    <x v="38"/>
  </r>
  <r>
    <n v="36.949999999999186"/>
    <m/>
    <m/>
    <m/>
    <m/>
    <m/>
    <m/>
    <m/>
    <m/>
    <m/>
    <m/>
    <m/>
    <x v="38"/>
  </r>
  <r>
    <n v="36.966666666665851"/>
    <m/>
    <m/>
    <m/>
    <m/>
    <m/>
    <m/>
    <m/>
    <m/>
    <m/>
    <m/>
    <m/>
    <x v="38"/>
  </r>
  <r>
    <n v="36.983333333332517"/>
    <m/>
    <m/>
    <m/>
    <m/>
    <m/>
    <m/>
    <m/>
    <m/>
    <m/>
    <m/>
    <m/>
    <x v="38"/>
  </r>
  <r>
    <n v="36.999999999999183"/>
    <m/>
    <m/>
    <m/>
    <m/>
    <m/>
    <m/>
    <m/>
    <m/>
    <m/>
    <m/>
    <m/>
    <x v="38"/>
  </r>
  <r>
    <n v="37.016666666665849"/>
    <m/>
    <m/>
    <m/>
    <m/>
    <m/>
    <m/>
    <m/>
    <m/>
    <m/>
    <m/>
    <m/>
    <x v="38"/>
  </r>
  <r>
    <n v="37.033333333332514"/>
    <m/>
    <m/>
    <m/>
    <m/>
    <m/>
    <m/>
    <m/>
    <m/>
    <m/>
    <m/>
    <m/>
    <x v="38"/>
  </r>
  <r>
    <n v="37.04999999999918"/>
    <m/>
    <m/>
    <m/>
    <m/>
    <m/>
    <m/>
    <m/>
    <m/>
    <m/>
    <m/>
    <m/>
    <x v="38"/>
  </r>
  <r>
    <n v="37.066666666665846"/>
    <m/>
    <m/>
    <m/>
    <m/>
    <m/>
    <m/>
    <m/>
    <m/>
    <m/>
    <m/>
    <m/>
    <x v="38"/>
  </r>
  <r>
    <n v="37.083333333332511"/>
    <m/>
    <m/>
    <m/>
    <m/>
    <m/>
    <m/>
    <m/>
    <m/>
    <m/>
    <m/>
    <m/>
    <x v="38"/>
  </r>
  <r>
    <n v="37.099999999999177"/>
    <m/>
    <m/>
    <m/>
    <m/>
    <m/>
    <m/>
    <m/>
    <m/>
    <m/>
    <m/>
    <m/>
    <x v="38"/>
  </r>
  <r>
    <n v="37.116666666665843"/>
    <m/>
    <m/>
    <m/>
    <m/>
    <m/>
    <m/>
    <m/>
    <m/>
    <m/>
    <m/>
    <m/>
    <x v="38"/>
  </r>
  <r>
    <n v="37.133333333332509"/>
    <m/>
    <m/>
    <m/>
    <m/>
    <m/>
    <m/>
    <m/>
    <m/>
    <m/>
    <m/>
    <m/>
    <x v="38"/>
  </r>
  <r>
    <n v="37.149999999999174"/>
    <m/>
    <m/>
    <m/>
    <m/>
    <m/>
    <m/>
    <m/>
    <m/>
    <m/>
    <m/>
    <m/>
    <x v="38"/>
  </r>
  <r>
    <n v="37.16666666666584"/>
    <m/>
    <m/>
    <m/>
    <m/>
    <m/>
    <m/>
    <m/>
    <m/>
    <m/>
    <m/>
    <m/>
    <x v="38"/>
  </r>
  <r>
    <n v="37.183333333332506"/>
    <m/>
    <m/>
    <m/>
    <m/>
    <m/>
    <m/>
    <m/>
    <m/>
    <m/>
    <m/>
    <m/>
    <x v="38"/>
  </r>
  <r>
    <n v="37.199999999999172"/>
    <m/>
    <m/>
    <m/>
    <m/>
    <m/>
    <m/>
    <m/>
    <m/>
    <m/>
    <m/>
    <m/>
    <x v="38"/>
  </r>
  <r>
    <n v="37.216666666665837"/>
    <m/>
    <m/>
    <m/>
    <m/>
    <m/>
    <m/>
    <m/>
    <m/>
    <m/>
    <m/>
    <m/>
    <x v="38"/>
  </r>
  <r>
    <n v="37.233333333332503"/>
    <m/>
    <m/>
    <m/>
    <m/>
    <m/>
    <m/>
    <m/>
    <m/>
    <m/>
    <m/>
    <m/>
    <x v="38"/>
  </r>
  <r>
    <n v="37.249999999999169"/>
    <m/>
    <m/>
    <m/>
    <m/>
    <m/>
    <m/>
    <m/>
    <m/>
    <m/>
    <m/>
    <m/>
    <x v="38"/>
  </r>
  <r>
    <n v="37.266666666665834"/>
    <m/>
    <m/>
    <m/>
    <m/>
    <m/>
    <m/>
    <m/>
    <m/>
    <m/>
    <m/>
    <m/>
    <x v="38"/>
  </r>
  <r>
    <n v="37.2833333333325"/>
    <m/>
    <m/>
    <m/>
    <m/>
    <m/>
    <m/>
    <m/>
    <m/>
    <m/>
    <m/>
    <m/>
    <x v="38"/>
  </r>
  <r>
    <n v="37.299999999999166"/>
    <m/>
    <m/>
    <m/>
    <m/>
    <m/>
    <m/>
    <m/>
    <m/>
    <m/>
    <m/>
    <m/>
    <x v="38"/>
  </r>
  <r>
    <n v="37.316666666665832"/>
    <m/>
    <m/>
    <m/>
    <m/>
    <m/>
    <m/>
    <m/>
    <m/>
    <m/>
    <m/>
    <m/>
    <x v="38"/>
  </r>
  <r>
    <n v="37.333333333332497"/>
    <m/>
    <m/>
    <m/>
    <m/>
    <m/>
    <m/>
    <m/>
    <m/>
    <m/>
    <m/>
    <m/>
    <x v="38"/>
  </r>
  <r>
    <n v="37.349999999999163"/>
    <m/>
    <m/>
    <m/>
    <m/>
    <m/>
    <m/>
    <m/>
    <m/>
    <m/>
    <m/>
    <m/>
    <x v="38"/>
  </r>
  <r>
    <n v="37.366666666665829"/>
    <m/>
    <m/>
    <m/>
    <m/>
    <m/>
    <m/>
    <m/>
    <m/>
    <m/>
    <m/>
    <m/>
    <x v="38"/>
  </r>
  <r>
    <n v="37.383333333332494"/>
    <m/>
    <m/>
    <m/>
    <m/>
    <m/>
    <m/>
    <m/>
    <m/>
    <m/>
    <m/>
    <m/>
    <x v="38"/>
  </r>
  <r>
    <n v="37.39999999999916"/>
    <m/>
    <m/>
    <m/>
    <m/>
    <m/>
    <m/>
    <m/>
    <m/>
    <m/>
    <m/>
    <m/>
    <x v="38"/>
  </r>
  <r>
    <n v="37.416666666665826"/>
    <m/>
    <m/>
    <m/>
    <m/>
    <m/>
    <m/>
    <m/>
    <m/>
    <m/>
    <m/>
    <m/>
    <x v="38"/>
  </r>
  <r>
    <n v="37.433333333332492"/>
    <m/>
    <m/>
    <m/>
    <m/>
    <m/>
    <m/>
    <m/>
    <m/>
    <m/>
    <m/>
    <m/>
    <x v="38"/>
  </r>
  <r>
    <n v="37.449999999999157"/>
    <m/>
    <m/>
    <m/>
    <m/>
    <m/>
    <m/>
    <m/>
    <m/>
    <m/>
    <m/>
    <m/>
    <x v="38"/>
  </r>
  <r>
    <n v="37.466666666665823"/>
    <m/>
    <m/>
    <m/>
    <m/>
    <m/>
    <m/>
    <m/>
    <m/>
    <m/>
    <m/>
    <m/>
    <x v="38"/>
  </r>
  <r>
    <n v="37.483333333332489"/>
    <m/>
    <m/>
    <m/>
    <m/>
    <m/>
    <m/>
    <m/>
    <m/>
    <m/>
    <m/>
    <m/>
    <x v="38"/>
  </r>
  <r>
    <n v="37.499999999999154"/>
    <m/>
    <m/>
    <m/>
    <m/>
    <m/>
    <m/>
    <m/>
    <m/>
    <m/>
    <m/>
    <m/>
    <x v="38"/>
  </r>
  <r>
    <n v="37.51666666666582"/>
    <m/>
    <m/>
    <m/>
    <m/>
    <m/>
    <m/>
    <m/>
    <m/>
    <m/>
    <m/>
    <m/>
    <x v="38"/>
  </r>
  <r>
    <n v="37.533333333332486"/>
    <m/>
    <m/>
    <m/>
    <m/>
    <m/>
    <m/>
    <m/>
    <m/>
    <m/>
    <m/>
    <m/>
    <x v="38"/>
  </r>
  <r>
    <n v="37.549999999999152"/>
    <m/>
    <m/>
    <m/>
    <m/>
    <m/>
    <m/>
    <m/>
    <m/>
    <m/>
    <m/>
    <m/>
    <x v="38"/>
  </r>
  <r>
    <n v="37.566666666665817"/>
    <m/>
    <m/>
    <m/>
    <m/>
    <m/>
    <m/>
    <m/>
    <m/>
    <m/>
    <m/>
    <m/>
    <x v="38"/>
  </r>
  <r>
    <n v="37.583333333332483"/>
    <m/>
    <m/>
    <m/>
    <m/>
    <m/>
    <m/>
    <m/>
    <m/>
    <m/>
    <m/>
    <m/>
    <x v="38"/>
  </r>
  <r>
    <n v="37.599999999999149"/>
    <m/>
    <m/>
    <m/>
    <m/>
    <m/>
    <m/>
    <m/>
    <m/>
    <m/>
    <m/>
    <m/>
    <x v="38"/>
  </r>
  <r>
    <n v="37.616666666665814"/>
    <m/>
    <m/>
    <m/>
    <m/>
    <m/>
    <m/>
    <m/>
    <m/>
    <m/>
    <m/>
    <m/>
    <x v="38"/>
  </r>
  <r>
    <n v="37.63333333333248"/>
    <m/>
    <m/>
    <m/>
    <m/>
    <m/>
    <m/>
    <m/>
    <m/>
    <m/>
    <m/>
    <m/>
    <x v="38"/>
  </r>
  <r>
    <n v="37.649999999999146"/>
    <m/>
    <m/>
    <m/>
    <m/>
    <m/>
    <m/>
    <m/>
    <m/>
    <m/>
    <m/>
    <m/>
    <x v="38"/>
  </r>
  <r>
    <n v="37.666666666665812"/>
    <m/>
    <m/>
    <m/>
    <m/>
    <m/>
    <m/>
    <m/>
    <m/>
    <m/>
    <m/>
    <m/>
    <x v="38"/>
  </r>
  <r>
    <n v="37.683333333332477"/>
    <m/>
    <m/>
    <m/>
    <m/>
    <m/>
    <m/>
    <m/>
    <m/>
    <m/>
    <m/>
    <m/>
    <x v="38"/>
  </r>
  <r>
    <n v="37.699999999999143"/>
    <m/>
    <m/>
    <m/>
    <m/>
    <m/>
    <m/>
    <m/>
    <m/>
    <m/>
    <m/>
    <m/>
    <x v="38"/>
  </r>
  <r>
    <n v="37.716666666665809"/>
    <m/>
    <m/>
    <m/>
    <m/>
    <m/>
    <m/>
    <m/>
    <m/>
    <m/>
    <m/>
    <m/>
    <x v="38"/>
  </r>
  <r>
    <n v="37.733333333332475"/>
    <m/>
    <m/>
    <m/>
    <m/>
    <m/>
    <m/>
    <m/>
    <m/>
    <m/>
    <m/>
    <m/>
    <x v="38"/>
  </r>
  <r>
    <n v="37.74999999999914"/>
    <m/>
    <m/>
    <m/>
    <m/>
    <m/>
    <m/>
    <m/>
    <m/>
    <m/>
    <m/>
    <m/>
    <x v="38"/>
  </r>
  <r>
    <n v="37.766666666665806"/>
    <m/>
    <m/>
    <m/>
    <m/>
    <m/>
    <m/>
    <m/>
    <m/>
    <m/>
    <m/>
    <m/>
    <x v="38"/>
  </r>
  <r>
    <n v="37.783333333332472"/>
    <m/>
    <m/>
    <m/>
    <m/>
    <m/>
    <m/>
    <m/>
    <m/>
    <m/>
    <m/>
    <m/>
    <x v="38"/>
  </r>
  <r>
    <n v="37.799999999999137"/>
    <m/>
    <m/>
    <m/>
    <m/>
    <m/>
    <m/>
    <m/>
    <m/>
    <m/>
    <m/>
    <m/>
    <x v="38"/>
  </r>
  <r>
    <n v="37.816666666665803"/>
    <m/>
    <m/>
    <m/>
    <m/>
    <m/>
    <m/>
    <m/>
    <m/>
    <m/>
    <m/>
    <m/>
    <x v="38"/>
  </r>
  <r>
    <n v="37.833333333332469"/>
    <m/>
    <m/>
    <m/>
    <m/>
    <m/>
    <m/>
    <m/>
    <m/>
    <m/>
    <m/>
    <m/>
    <x v="38"/>
  </r>
  <r>
    <n v="37.849999999999135"/>
    <m/>
    <m/>
    <m/>
    <m/>
    <m/>
    <m/>
    <m/>
    <m/>
    <m/>
    <m/>
    <m/>
    <x v="38"/>
  </r>
  <r>
    <n v="37.8666666666658"/>
    <m/>
    <m/>
    <m/>
    <m/>
    <m/>
    <m/>
    <m/>
    <m/>
    <m/>
    <m/>
    <m/>
    <x v="38"/>
  </r>
  <r>
    <n v="37.883333333332466"/>
    <m/>
    <m/>
    <m/>
    <m/>
    <m/>
    <m/>
    <m/>
    <m/>
    <m/>
    <m/>
    <m/>
    <x v="38"/>
  </r>
  <r>
    <n v="37.899999999999132"/>
    <m/>
    <m/>
    <m/>
    <m/>
    <m/>
    <m/>
    <m/>
    <m/>
    <m/>
    <m/>
    <m/>
    <x v="38"/>
  </r>
  <r>
    <n v="37.916666666665797"/>
    <m/>
    <m/>
    <m/>
    <m/>
    <m/>
    <m/>
    <m/>
    <m/>
    <m/>
    <m/>
    <m/>
    <x v="38"/>
  </r>
  <r>
    <n v="37.933333333332463"/>
    <m/>
    <m/>
    <m/>
    <m/>
    <m/>
    <m/>
    <m/>
    <m/>
    <m/>
    <m/>
    <m/>
    <x v="38"/>
  </r>
  <r>
    <n v="37.949999999999129"/>
    <m/>
    <m/>
    <m/>
    <m/>
    <m/>
    <m/>
    <m/>
    <m/>
    <m/>
    <m/>
    <m/>
    <x v="38"/>
  </r>
  <r>
    <n v="37.966666666665795"/>
    <m/>
    <m/>
    <m/>
    <m/>
    <m/>
    <m/>
    <m/>
    <m/>
    <m/>
    <m/>
    <m/>
    <x v="38"/>
  </r>
  <r>
    <n v="37.98333333333246"/>
    <m/>
    <m/>
    <m/>
    <m/>
    <m/>
    <m/>
    <m/>
    <m/>
    <m/>
    <m/>
    <m/>
    <x v="38"/>
  </r>
  <r>
    <n v="37.999999999999126"/>
    <m/>
    <m/>
    <m/>
    <m/>
    <m/>
    <m/>
    <m/>
    <m/>
    <m/>
    <m/>
    <m/>
    <x v="38"/>
  </r>
  <r>
    <n v="38.016666666665792"/>
    <m/>
    <m/>
    <m/>
    <m/>
    <m/>
    <m/>
    <m/>
    <m/>
    <m/>
    <m/>
    <m/>
    <x v="38"/>
  </r>
  <r>
    <n v="38.033333333332457"/>
    <m/>
    <m/>
    <m/>
    <m/>
    <m/>
    <m/>
    <m/>
    <m/>
    <m/>
    <m/>
    <m/>
    <x v="38"/>
  </r>
  <r>
    <n v="38.049999999999123"/>
    <m/>
    <m/>
    <m/>
    <m/>
    <m/>
    <m/>
    <m/>
    <m/>
    <m/>
    <m/>
    <m/>
    <x v="38"/>
  </r>
  <r>
    <n v="38.066666666665789"/>
    <m/>
    <m/>
    <m/>
    <m/>
    <m/>
    <m/>
    <m/>
    <m/>
    <m/>
    <m/>
    <m/>
    <x v="38"/>
  </r>
  <r>
    <n v="38.083333333332455"/>
    <m/>
    <m/>
    <m/>
    <m/>
    <m/>
    <m/>
    <m/>
    <m/>
    <m/>
    <m/>
    <m/>
    <x v="38"/>
  </r>
  <r>
    <n v="38.09999999999912"/>
    <m/>
    <m/>
    <m/>
    <m/>
    <m/>
    <m/>
    <m/>
    <m/>
    <m/>
    <m/>
    <m/>
    <x v="38"/>
  </r>
  <r>
    <n v="38.116666666665786"/>
    <m/>
    <m/>
    <m/>
    <m/>
    <m/>
    <m/>
    <m/>
    <m/>
    <m/>
    <m/>
    <m/>
    <x v="38"/>
  </r>
  <r>
    <n v="38.133333333332452"/>
    <m/>
    <m/>
    <m/>
    <m/>
    <m/>
    <m/>
    <m/>
    <m/>
    <m/>
    <m/>
    <m/>
    <x v="38"/>
  </r>
  <r>
    <n v="38.149999999999118"/>
    <m/>
    <m/>
    <m/>
    <m/>
    <m/>
    <m/>
    <m/>
    <m/>
    <m/>
    <m/>
    <m/>
    <x v="38"/>
  </r>
  <r>
    <n v="38.166666666665783"/>
    <m/>
    <m/>
    <m/>
    <m/>
    <m/>
    <m/>
    <m/>
    <m/>
    <m/>
    <m/>
    <m/>
    <x v="38"/>
  </r>
  <r>
    <n v="38.183333333332449"/>
    <m/>
    <m/>
    <m/>
    <m/>
    <m/>
    <m/>
    <m/>
    <m/>
    <m/>
    <m/>
    <m/>
    <x v="38"/>
  </r>
  <r>
    <n v="38.199999999999115"/>
    <m/>
    <m/>
    <m/>
    <m/>
    <m/>
    <m/>
    <m/>
    <m/>
    <m/>
    <m/>
    <m/>
    <x v="38"/>
  </r>
  <r>
    <n v="38.21666666666578"/>
    <m/>
    <m/>
    <m/>
    <m/>
    <m/>
    <m/>
    <m/>
    <m/>
    <m/>
    <m/>
    <m/>
    <x v="38"/>
  </r>
  <r>
    <n v="38.233333333332446"/>
    <m/>
    <m/>
    <m/>
    <m/>
    <m/>
    <m/>
    <m/>
    <m/>
    <m/>
    <m/>
    <m/>
    <x v="38"/>
  </r>
  <r>
    <n v="38.249999999999112"/>
    <m/>
    <m/>
    <m/>
    <m/>
    <m/>
    <m/>
    <m/>
    <m/>
    <m/>
    <m/>
    <m/>
    <x v="38"/>
  </r>
  <r>
    <n v="38.266666666665778"/>
    <m/>
    <m/>
    <m/>
    <m/>
    <m/>
    <m/>
    <m/>
    <m/>
    <m/>
    <m/>
    <m/>
    <x v="38"/>
  </r>
  <r>
    <n v="38.283333333332443"/>
    <m/>
    <m/>
    <m/>
    <m/>
    <m/>
    <m/>
    <m/>
    <m/>
    <m/>
    <m/>
    <m/>
    <x v="38"/>
  </r>
  <r>
    <n v="38.299999999999109"/>
    <m/>
    <m/>
    <m/>
    <m/>
    <m/>
    <m/>
    <m/>
    <m/>
    <m/>
    <m/>
    <m/>
    <x v="38"/>
  </r>
  <r>
    <n v="38.316666666665775"/>
    <m/>
    <m/>
    <m/>
    <m/>
    <m/>
    <m/>
    <m/>
    <m/>
    <m/>
    <m/>
    <m/>
    <x v="38"/>
  </r>
  <r>
    <n v="38.33333333333244"/>
    <m/>
    <m/>
    <m/>
    <m/>
    <m/>
    <m/>
    <m/>
    <m/>
    <m/>
    <m/>
    <m/>
    <x v="38"/>
  </r>
  <r>
    <n v="38.349999999999106"/>
    <m/>
    <m/>
    <m/>
    <m/>
    <m/>
    <m/>
    <m/>
    <m/>
    <m/>
    <m/>
    <m/>
    <x v="38"/>
  </r>
  <r>
    <n v="38.366666666665772"/>
    <m/>
    <m/>
    <m/>
    <m/>
    <m/>
    <m/>
    <m/>
    <m/>
    <m/>
    <m/>
    <m/>
    <x v="38"/>
  </r>
  <r>
    <n v="38.383333333332438"/>
    <m/>
    <m/>
    <m/>
    <m/>
    <m/>
    <m/>
    <m/>
    <m/>
    <m/>
    <m/>
    <m/>
    <x v="38"/>
  </r>
  <r>
    <n v="38.399999999999103"/>
    <m/>
    <m/>
    <m/>
    <m/>
    <m/>
    <m/>
    <m/>
    <m/>
    <m/>
    <m/>
    <m/>
    <x v="38"/>
  </r>
  <r>
    <n v="38.416666666665769"/>
    <m/>
    <m/>
    <m/>
    <m/>
    <m/>
    <m/>
    <m/>
    <m/>
    <m/>
    <m/>
    <m/>
    <x v="38"/>
  </r>
  <r>
    <n v="38.433333333332435"/>
    <m/>
    <m/>
    <m/>
    <m/>
    <m/>
    <m/>
    <m/>
    <m/>
    <m/>
    <m/>
    <m/>
    <x v="38"/>
  </r>
  <r>
    <n v="38.4499999999991"/>
    <m/>
    <m/>
    <m/>
    <m/>
    <m/>
    <m/>
    <m/>
    <m/>
    <m/>
    <m/>
    <m/>
    <x v="38"/>
  </r>
  <r>
    <n v="38.466666666665766"/>
    <m/>
    <m/>
    <m/>
    <m/>
    <m/>
    <m/>
    <m/>
    <m/>
    <m/>
    <m/>
    <m/>
    <x v="38"/>
  </r>
  <r>
    <n v="38.483333333332432"/>
    <m/>
    <m/>
    <m/>
    <m/>
    <m/>
    <m/>
    <m/>
    <m/>
    <m/>
    <m/>
    <m/>
    <x v="38"/>
  </r>
  <r>
    <n v="38.499999999999098"/>
    <m/>
    <m/>
    <m/>
    <m/>
    <m/>
    <m/>
    <m/>
    <m/>
    <m/>
    <m/>
    <m/>
    <x v="38"/>
  </r>
  <r>
    <n v="38.516666666665763"/>
    <m/>
    <m/>
    <m/>
    <m/>
    <m/>
    <m/>
    <m/>
    <m/>
    <m/>
    <m/>
    <m/>
    <x v="38"/>
  </r>
  <r>
    <n v="38.533333333332429"/>
    <m/>
    <m/>
    <m/>
    <m/>
    <m/>
    <m/>
    <m/>
    <m/>
    <m/>
    <m/>
    <m/>
    <x v="38"/>
  </r>
  <r>
    <n v="38.549999999999095"/>
    <m/>
    <m/>
    <m/>
    <m/>
    <m/>
    <m/>
    <m/>
    <m/>
    <m/>
    <m/>
    <m/>
    <x v="38"/>
  </r>
  <r>
    <n v="38.56666666666576"/>
    <m/>
    <m/>
    <m/>
    <m/>
    <m/>
    <m/>
    <m/>
    <m/>
    <m/>
    <m/>
    <m/>
    <x v="38"/>
  </r>
  <r>
    <n v="38.583333333332426"/>
    <m/>
    <m/>
    <m/>
    <m/>
    <m/>
    <m/>
    <m/>
    <m/>
    <m/>
    <m/>
    <m/>
    <x v="38"/>
  </r>
  <r>
    <n v="38.599999999999092"/>
    <m/>
    <m/>
    <m/>
    <m/>
    <m/>
    <m/>
    <m/>
    <m/>
    <m/>
    <m/>
    <m/>
    <x v="38"/>
  </r>
  <r>
    <n v="38.616666666665758"/>
    <m/>
    <m/>
    <m/>
    <m/>
    <m/>
    <m/>
    <m/>
    <m/>
    <m/>
    <m/>
    <m/>
    <x v="38"/>
  </r>
  <r>
    <n v="38.633333333332423"/>
    <m/>
    <m/>
    <m/>
    <m/>
    <m/>
    <m/>
    <m/>
    <m/>
    <m/>
    <m/>
    <m/>
    <x v="38"/>
  </r>
  <r>
    <n v="38.649999999999089"/>
    <m/>
    <m/>
    <m/>
    <m/>
    <m/>
    <m/>
    <m/>
    <m/>
    <m/>
    <m/>
    <m/>
    <x v="38"/>
  </r>
  <r>
    <n v="38.666666666665755"/>
    <m/>
    <m/>
    <m/>
    <m/>
    <m/>
    <m/>
    <m/>
    <m/>
    <m/>
    <m/>
    <m/>
    <x v="38"/>
  </r>
  <r>
    <n v="38.683333333332421"/>
    <m/>
    <m/>
    <m/>
    <m/>
    <m/>
    <m/>
    <m/>
    <m/>
    <m/>
    <m/>
    <m/>
    <x v="38"/>
  </r>
  <r>
    <n v="38.699999999999086"/>
    <m/>
    <m/>
    <m/>
    <m/>
    <m/>
    <m/>
    <m/>
    <m/>
    <m/>
    <m/>
    <m/>
    <x v="38"/>
  </r>
  <r>
    <n v="38.716666666665752"/>
    <m/>
    <m/>
    <m/>
    <m/>
    <m/>
    <m/>
    <m/>
    <m/>
    <m/>
    <m/>
    <m/>
    <x v="38"/>
  </r>
  <r>
    <n v="38.733333333332418"/>
    <m/>
    <m/>
    <m/>
    <m/>
    <m/>
    <m/>
    <m/>
    <m/>
    <m/>
    <m/>
    <m/>
    <x v="38"/>
  </r>
  <r>
    <n v="38.749999999999083"/>
    <m/>
    <m/>
    <m/>
    <m/>
    <m/>
    <m/>
    <m/>
    <m/>
    <m/>
    <m/>
    <m/>
    <x v="38"/>
  </r>
  <r>
    <n v="38.766666666665749"/>
    <m/>
    <m/>
    <m/>
    <m/>
    <m/>
    <m/>
    <m/>
    <m/>
    <m/>
    <m/>
    <m/>
    <x v="38"/>
  </r>
  <r>
    <n v="38.783333333332415"/>
    <m/>
    <m/>
    <m/>
    <m/>
    <m/>
    <m/>
    <m/>
    <m/>
    <m/>
    <m/>
    <m/>
    <x v="38"/>
  </r>
  <r>
    <n v="38.799999999999081"/>
    <m/>
    <m/>
    <m/>
    <m/>
    <m/>
    <m/>
    <m/>
    <m/>
    <m/>
    <m/>
    <m/>
    <x v="38"/>
  </r>
  <r>
    <n v="38.816666666665746"/>
    <m/>
    <m/>
    <m/>
    <m/>
    <m/>
    <m/>
    <m/>
    <m/>
    <m/>
    <m/>
    <m/>
    <x v="38"/>
  </r>
  <r>
    <n v="38.833333333332412"/>
    <m/>
    <m/>
    <m/>
    <m/>
    <m/>
    <m/>
    <m/>
    <m/>
    <m/>
    <m/>
    <m/>
    <x v="38"/>
  </r>
  <r>
    <n v="38.849999999999078"/>
    <m/>
    <m/>
    <m/>
    <m/>
    <m/>
    <m/>
    <m/>
    <m/>
    <m/>
    <m/>
    <m/>
    <x v="38"/>
  </r>
  <r>
    <n v="38.866666666665743"/>
    <m/>
    <m/>
    <m/>
    <m/>
    <m/>
    <m/>
    <m/>
    <m/>
    <m/>
    <m/>
    <m/>
    <x v="38"/>
  </r>
  <r>
    <n v="38.883333333332409"/>
    <m/>
    <m/>
    <m/>
    <m/>
    <m/>
    <m/>
    <m/>
    <m/>
    <m/>
    <m/>
    <m/>
    <x v="38"/>
  </r>
  <r>
    <n v="38.899999999999075"/>
    <m/>
    <m/>
    <m/>
    <m/>
    <m/>
    <m/>
    <m/>
    <m/>
    <m/>
    <m/>
    <m/>
    <x v="38"/>
  </r>
  <r>
    <n v="38.916666666665741"/>
    <m/>
    <m/>
    <m/>
    <m/>
    <m/>
    <m/>
    <m/>
    <m/>
    <m/>
    <m/>
    <m/>
    <x v="38"/>
  </r>
  <r>
    <n v="38.933333333332406"/>
    <m/>
    <m/>
    <m/>
    <m/>
    <m/>
    <m/>
    <m/>
    <m/>
    <m/>
    <m/>
    <m/>
    <x v="38"/>
  </r>
  <r>
    <n v="38.949999999999072"/>
    <m/>
    <m/>
    <m/>
    <m/>
    <m/>
    <m/>
    <m/>
    <m/>
    <m/>
    <m/>
    <m/>
    <x v="38"/>
  </r>
  <r>
    <n v="38.966666666665738"/>
    <m/>
    <m/>
    <m/>
    <m/>
    <m/>
    <m/>
    <m/>
    <m/>
    <m/>
    <m/>
    <m/>
    <x v="38"/>
  </r>
  <r>
    <n v="38.983333333332403"/>
    <m/>
    <m/>
    <m/>
    <m/>
    <m/>
    <m/>
    <m/>
    <m/>
    <m/>
    <m/>
    <m/>
    <x v="38"/>
  </r>
  <r>
    <n v="38.999999999999069"/>
    <m/>
    <m/>
    <m/>
    <m/>
    <m/>
    <m/>
    <m/>
    <m/>
    <m/>
    <m/>
    <m/>
    <x v="38"/>
  </r>
  <r>
    <n v="39.016666666665735"/>
    <m/>
    <m/>
    <m/>
    <m/>
    <m/>
    <m/>
    <m/>
    <m/>
    <m/>
    <m/>
    <m/>
    <x v="38"/>
  </r>
  <r>
    <n v="39.033333333332401"/>
    <m/>
    <m/>
    <m/>
    <m/>
    <m/>
    <m/>
    <m/>
    <m/>
    <m/>
    <m/>
    <m/>
    <x v="38"/>
  </r>
  <r>
    <n v="39.049999999999066"/>
    <m/>
    <m/>
    <m/>
    <m/>
    <m/>
    <m/>
    <m/>
    <m/>
    <m/>
    <m/>
    <m/>
    <x v="38"/>
  </r>
  <r>
    <n v="39.066666666665732"/>
    <m/>
    <m/>
    <m/>
    <m/>
    <m/>
    <m/>
    <m/>
    <m/>
    <m/>
    <m/>
    <m/>
    <x v="38"/>
  </r>
  <r>
    <n v="39.083333333332398"/>
    <m/>
    <m/>
    <m/>
    <m/>
    <m/>
    <m/>
    <m/>
    <m/>
    <m/>
    <m/>
    <m/>
    <x v="38"/>
  </r>
  <r>
    <n v="39.099999999999064"/>
    <m/>
    <m/>
    <m/>
    <m/>
    <m/>
    <m/>
    <m/>
    <m/>
    <m/>
    <m/>
    <m/>
    <x v="38"/>
  </r>
  <r>
    <n v="39.116666666665729"/>
    <m/>
    <m/>
    <m/>
    <m/>
    <m/>
    <m/>
    <m/>
    <m/>
    <m/>
    <m/>
    <m/>
    <x v="38"/>
  </r>
  <r>
    <n v="39.133333333332395"/>
    <m/>
    <m/>
    <m/>
    <m/>
    <m/>
    <m/>
    <m/>
    <m/>
    <m/>
    <m/>
    <m/>
    <x v="38"/>
  </r>
  <r>
    <n v="39.149999999999061"/>
    <m/>
    <m/>
    <m/>
    <m/>
    <m/>
    <m/>
    <m/>
    <m/>
    <m/>
    <m/>
    <m/>
    <x v="38"/>
  </r>
  <r>
    <n v="39.166666666665726"/>
    <m/>
    <m/>
    <m/>
    <m/>
    <m/>
    <m/>
    <m/>
    <m/>
    <m/>
    <m/>
    <m/>
    <x v="38"/>
  </r>
  <r>
    <n v="39.183333333332392"/>
    <m/>
    <m/>
    <m/>
    <m/>
    <m/>
    <m/>
    <m/>
    <m/>
    <m/>
    <m/>
    <m/>
    <x v="38"/>
  </r>
  <r>
    <n v="39.199999999999058"/>
    <m/>
    <m/>
    <m/>
    <m/>
    <m/>
    <m/>
    <m/>
    <m/>
    <m/>
    <m/>
    <m/>
    <x v="38"/>
  </r>
  <r>
    <n v="39.216666666665724"/>
    <m/>
    <m/>
    <m/>
    <m/>
    <m/>
    <m/>
    <m/>
    <m/>
    <m/>
    <m/>
    <m/>
    <x v="38"/>
  </r>
  <r>
    <n v="39.233333333332389"/>
    <m/>
    <m/>
    <m/>
    <m/>
    <m/>
    <m/>
    <m/>
    <m/>
    <m/>
    <m/>
    <m/>
    <x v="38"/>
  </r>
  <r>
    <n v="39.249999999999055"/>
    <m/>
    <m/>
    <m/>
    <m/>
    <m/>
    <m/>
    <m/>
    <m/>
    <m/>
    <m/>
    <m/>
    <x v="38"/>
  </r>
  <r>
    <n v="39.266666666665721"/>
    <m/>
    <m/>
    <m/>
    <m/>
    <m/>
    <m/>
    <m/>
    <m/>
    <m/>
    <m/>
    <m/>
    <x v="38"/>
  </r>
  <r>
    <n v="39.283333333332386"/>
    <m/>
    <m/>
    <m/>
    <m/>
    <m/>
    <m/>
    <m/>
    <m/>
    <m/>
    <m/>
    <m/>
    <x v="38"/>
  </r>
  <r>
    <n v="39.299999999999052"/>
    <m/>
    <m/>
    <m/>
    <m/>
    <m/>
    <m/>
    <m/>
    <m/>
    <m/>
    <m/>
    <m/>
    <x v="38"/>
  </r>
  <r>
    <n v="39.316666666665718"/>
    <m/>
    <m/>
    <m/>
    <m/>
    <m/>
    <m/>
    <m/>
    <m/>
    <m/>
    <m/>
    <m/>
    <x v="38"/>
  </r>
  <r>
    <n v="39.333333333332384"/>
    <m/>
    <m/>
    <m/>
    <m/>
    <m/>
    <m/>
    <m/>
    <m/>
    <m/>
    <m/>
    <m/>
    <x v="38"/>
  </r>
  <r>
    <n v="39.349999999999049"/>
    <m/>
    <m/>
    <m/>
    <m/>
    <m/>
    <m/>
    <m/>
    <m/>
    <m/>
    <m/>
    <m/>
    <x v="38"/>
  </r>
  <r>
    <n v="39.366666666665715"/>
    <m/>
    <m/>
    <m/>
    <m/>
    <m/>
    <m/>
    <m/>
    <m/>
    <m/>
    <m/>
    <m/>
    <x v="38"/>
  </r>
  <r>
    <n v="39.383333333332381"/>
    <m/>
    <m/>
    <m/>
    <m/>
    <m/>
    <m/>
    <m/>
    <m/>
    <m/>
    <m/>
    <m/>
    <x v="38"/>
  </r>
  <r>
    <n v="39.399999999999046"/>
    <m/>
    <m/>
    <m/>
    <m/>
    <m/>
    <m/>
    <m/>
    <m/>
    <m/>
    <m/>
    <m/>
    <x v="38"/>
  </r>
  <r>
    <n v="39.416666666665712"/>
    <m/>
    <m/>
    <m/>
    <m/>
    <m/>
    <m/>
    <m/>
    <m/>
    <m/>
    <m/>
    <m/>
    <x v="38"/>
  </r>
  <r>
    <n v="39.433333333332378"/>
    <m/>
    <m/>
    <m/>
    <m/>
    <m/>
    <m/>
    <m/>
    <m/>
    <m/>
    <m/>
    <m/>
    <x v="38"/>
  </r>
  <r>
    <n v="39.449999999999044"/>
    <m/>
    <m/>
    <m/>
    <m/>
    <m/>
    <m/>
    <m/>
    <m/>
    <m/>
    <m/>
    <m/>
    <x v="38"/>
  </r>
  <r>
    <n v="39.466666666665709"/>
    <m/>
    <m/>
    <m/>
    <m/>
    <m/>
    <m/>
    <m/>
    <m/>
    <m/>
    <m/>
    <m/>
    <x v="38"/>
  </r>
  <r>
    <n v="39.483333333332375"/>
    <m/>
    <m/>
    <m/>
    <m/>
    <m/>
    <m/>
    <m/>
    <m/>
    <m/>
    <m/>
    <m/>
    <x v="38"/>
  </r>
  <r>
    <n v="39.499999999999041"/>
    <m/>
    <m/>
    <m/>
    <m/>
    <m/>
    <m/>
    <m/>
    <m/>
    <m/>
    <m/>
    <m/>
    <x v="38"/>
  </r>
  <r>
    <n v="39.516666666665706"/>
    <m/>
    <m/>
    <m/>
    <m/>
    <m/>
    <m/>
    <m/>
    <m/>
    <m/>
    <m/>
    <m/>
    <x v="38"/>
  </r>
  <r>
    <n v="39.533333333332372"/>
    <m/>
    <m/>
    <m/>
    <m/>
    <m/>
    <m/>
    <m/>
    <m/>
    <m/>
    <m/>
    <m/>
    <x v="38"/>
  </r>
  <r>
    <n v="39.549999999999038"/>
    <m/>
    <m/>
    <m/>
    <m/>
    <m/>
    <m/>
    <m/>
    <m/>
    <m/>
    <m/>
    <m/>
    <x v="38"/>
  </r>
  <r>
    <n v="39.566666666665704"/>
    <m/>
    <m/>
    <m/>
    <m/>
    <m/>
    <m/>
    <m/>
    <m/>
    <m/>
    <m/>
    <m/>
    <x v="38"/>
  </r>
  <r>
    <n v="39.583333333332369"/>
    <m/>
    <m/>
    <m/>
    <m/>
    <m/>
    <m/>
    <m/>
    <m/>
    <m/>
    <m/>
    <m/>
    <x v="38"/>
  </r>
  <r>
    <n v="39.599999999999035"/>
    <m/>
    <m/>
    <m/>
    <m/>
    <m/>
    <m/>
    <m/>
    <m/>
    <m/>
    <m/>
    <m/>
    <x v="38"/>
  </r>
  <r>
    <n v="39.616666666665701"/>
    <m/>
    <m/>
    <m/>
    <m/>
    <m/>
    <m/>
    <m/>
    <m/>
    <m/>
    <m/>
    <m/>
    <x v="38"/>
  </r>
  <r>
    <n v="39.633333333332367"/>
    <m/>
    <m/>
    <m/>
    <m/>
    <m/>
    <m/>
    <m/>
    <m/>
    <m/>
    <m/>
    <m/>
    <x v="38"/>
  </r>
  <r>
    <n v="39.649999999999032"/>
    <m/>
    <m/>
    <m/>
    <m/>
    <m/>
    <m/>
    <m/>
    <m/>
    <m/>
    <m/>
    <m/>
    <x v="38"/>
  </r>
  <r>
    <n v="39.666666666665698"/>
    <m/>
    <m/>
    <m/>
    <m/>
    <m/>
    <m/>
    <m/>
    <m/>
    <m/>
    <m/>
    <m/>
    <x v="38"/>
  </r>
  <r>
    <n v="39.683333333332364"/>
    <m/>
    <m/>
    <m/>
    <m/>
    <m/>
    <m/>
    <m/>
    <m/>
    <m/>
    <m/>
    <m/>
    <x v="38"/>
  </r>
  <r>
    <n v="39.699999999999029"/>
    <m/>
    <m/>
    <m/>
    <m/>
    <m/>
    <m/>
    <m/>
    <m/>
    <m/>
    <m/>
    <m/>
    <x v="38"/>
  </r>
  <r>
    <n v="39.716666666665695"/>
    <m/>
    <m/>
    <m/>
    <m/>
    <m/>
    <m/>
    <m/>
    <m/>
    <m/>
    <m/>
    <m/>
    <x v="38"/>
  </r>
  <r>
    <n v="39.733333333332361"/>
    <m/>
    <m/>
    <m/>
    <m/>
    <m/>
    <m/>
    <m/>
    <m/>
    <m/>
    <m/>
    <m/>
    <x v="38"/>
  </r>
  <r>
    <n v="39.749999999999027"/>
    <m/>
    <m/>
    <m/>
    <m/>
    <m/>
    <m/>
    <m/>
    <m/>
    <m/>
    <m/>
    <m/>
    <x v="38"/>
  </r>
  <r>
    <n v="39.766666666665692"/>
    <m/>
    <m/>
    <m/>
    <m/>
    <m/>
    <m/>
    <m/>
    <m/>
    <m/>
    <m/>
    <m/>
    <x v="38"/>
  </r>
  <r>
    <n v="39.783333333332358"/>
    <m/>
    <m/>
    <m/>
    <m/>
    <m/>
    <m/>
    <m/>
    <m/>
    <m/>
    <m/>
    <m/>
    <x v="38"/>
  </r>
  <r>
    <n v="39.799999999999024"/>
    <m/>
    <m/>
    <m/>
    <m/>
    <m/>
    <m/>
    <m/>
    <m/>
    <m/>
    <m/>
    <m/>
    <x v="38"/>
  </r>
  <r>
    <n v="39.816666666665689"/>
    <m/>
    <m/>
    <m/>
    <m/>
    <m/>
    <m/>
    <m/>
    <m/>
    <m/>
    <m/>
    <m/>
    <x v="38"/>
  </r>
  <r>
    <n v="39.833333333332355"/>
    <m/>
    <m/>
    <m/>
    <m/>
    <m/>
    <m/>
    <m/>
    <m/>
    <m/>
    <m/>
    <m/>
    <x v="38"/>
  </r>
  <r>
    <n v="39.849999999999021"/>
    <m/>
    <m/>
    <m/>
    <m/>
    <m/>
    <m/>
    <m/>
    <m/>
    <m/>
    <m/>
    <m/>
    <x v="38"/>
  </r>
  <r>
    <n v="39.866666666665687"/>
    <m/>
    <m/>
    <m/>
    <m/>
    <m/>
    <m/>
    <m/>
    <m/>
    <m/>
    <m/>
    <m/>
    <x v="38"/>
  </r>
  <r>
    <n v="39.883333333332352"/>
    <m/>
    <m/>
    <m/>
    <m/>
    <m/>
    <m/>
    <m/>
    <m/>
    <m/>
    <m/>
    <m/>
    <x v="38"/>
  </r>
  <r>
    <n v="39.899999999999018"/>
    <m/>
    <m/>
    <m/>
    <m/>
    <m/>
    <m/>
    <m/>
    <m/>
    <m/>
    <m/>
    <m/>
    <x v="38"/>
  </r>
  <r>
    <n v="39.916666666665684"/>
    <m/>
    <m/>
    <m/>
    <m/>
    <m/>
    <m/>
    <m/>
    <m/>
    <m/>
    <m/>
    <m/>
    <x v="38"/>
  </r>
  <r>
    <n v="39.933333333332349"/>
    <m/>
    <m/>
    <m/>
    <m/>
    <m/>
    <m/>
    <m/>
    <m/>
    <m/>
    <m/>
    <m/>
    <x v="38"/>
  </r>
  <r>
    <n v="39.949999999999015"/>
    <m/>
    <m/>
    <m/>
    <m/>
    <m/>
    <m/>
    <m/>
    <m/>
    <m/>
    <m/>
    <m/>
    <x v="38"/>
  </r>
  <r>
    <n v="39.966666666665681"/>
    <m/>
    <m/>
    <m/>
    <m/>
    <m/>
    <m/>
    <m/>
    <m/>
    <m/>
    <m/>
    <m/>
    <x v="38"/>
  </r>
  <r>
    <n v="39.983333333332347"/>
    <m/>
    <m/>
    <m/>
    <m/>
    <m/>
    <m/>
    <m/>
    <m/>
    <m/>
    <m/>
    <m/>
    <x v="38"/>
  </r>
  <r>
    <n v="39.999999999999012"/>
    <m/>
    <m/>
    <m/>
    <m/>
    <m/>
    <m/>
    <m/>
    <m/>
    <m/>
    <m/>
    <m/>
    <x v="38"/>
  </r>
  <r>
    <n v="40.016666666665678"/>
    <m/>
    <m/>
    <m/>
    <m/>
    <m/>
    <m/>
    <m/>
    <m/>
    <m/>
    <m/>
    <m/>
    <x v="38"/>
  </r>
  <r>
    <n v="40.033333333332344"/>
    <m/>
    <m/>
    <m/>
    <m/>
    <m/>
    <m/>
    <m/>
    <m/>
    <m/>
    <m/>
    <m/>
    <x v="38"/>
  </r>
  <r>
    <n v="40.04999999999901"/>
    <m/>
    <m/>
    <m/>
    <m/>
    <m/>
    <m/>
    <m/>
    <m/>
    <m/>
    <m/>
    <m/>
    <x v="38"/>
  </r>
  <r>
    <n v="40.066666666665675"/>
    <m/>
    <m/>
    <m/>
    <m/>
    <m/>
    <m/>
    <m/>
    <m/>
    <m/>
    <m/>
    <m/>
    <x v="38"/>
  </r>
  <r>
    <n v="40.083333333332341"/>
    <m/>
    <m/>
    <m/>
    <m/>
    <m/>
    <m/>
    <m/>
    <m/>
    <m/>
    <m/>
    <m/>
    <x v="38"/>
  </r>
  <r>
    <n v="40.099999999999007"/>
    <m/>
    <m/>
    <m/>
    <m/>
    <m/>
    <m/>
    <m/>
    <m/>
    <m/>
    <m/>
    <m/>
    <x v="38"/>
  </r>
  <r>
    <n v="40.116666666665672"/>
    <m/>
    <m/>
    <m/>
    <m/>
    <m/>
    <m/>
    <m/>
    <m/>
    <m/>
    <m/>
    <m/>
    <x v="38"/>
  </r>
  <r>
    <n v="40.133333333332338"/>
    <m/>
    <m/>
    <m/>
    <m/>
    <m/>
    <m/>
    <m/>
    <m/>
    <m/>
    <m/>
    <m/>
    <x v="38"/>
  </r>
  <r>
    <n v="40.149999999999004"/>
    <m/>
    <m/>
    <m/>
    <m/>
    <m/>
    <m/>
    <m/>
    <m/>
    <m/>
    <m/>
    <m/>
    <x v="38"/>
  </r>
  <r>
    <n v="40.16666666666567"/>
    <m/>
    <m/>
    <m/>
    <m/>
    <m/>
    <m/>
    <m/>
    <m/>
    <m/>
    <m/>
    <m/>
    <x v="38"/>
  </r>
  <r>
    <n v="40.183333333332335"/>
    <m/>
    <m/>
    <m/>
    <m/>
    <m/>
    <m/>
    <m/>
    <m/>
    <m/>
    <m/>
    <m/>
    <x v="38"/>
  </r>
  <r>
    <n v="40.199999999999001"/>
    <m/>
    <m/>
    <m/>
    <m/>
    <m/>
    <m/>
    <m/>
    <m/>
    <m/>
    <m/>
    <m/>
    <x v="38"/>
  </r>
  <r>
    <n v="40.216666666665667"/>
    <m/>
    <m/>
    <m/>
    <m/>
    <m/>
    <m/>
    <m/>
    <m/>
    <m/>
    <m/>
    <m/>
    <x v="38"/>
  </r>
  <r>
    <n v="40.233333333332332"/>
    <m/>
    <m/>
    <m/>
    <m/>
    <m/>
    <m/>
    <m/>
    <m/>
    <m/>
    <m/>
    <m/>
    <x v="38"/>
  </r>
  <r>
    <n v="40.249999999998998"/>
    <m/>
    <m/>
    <m/>
    <m/>
    <m/>
    <m/>
    <m/>
    <m/>
    <m/>
    <m/>
    <m/>
    <x v="38"/>
  </r>
  <r>
    <n v="40.266666666665664"/>
    <m/>
    <m/>
    <m/>
    <m/>
    <m/>
    <m/>
    <m/>
    <m/>
    <m/>
    <m/>
    <m/>
    <x v="38"/>
  </r>
  <r>
    <n v="40.28333333333233"/>
    <m/>
    <m/>
    <m/>
    <m/>
    <m/>
    <m/>
    <m/>
    <m/>
    <m/>
    <m/>
    <m/>
    <x v="38"/>
  </r>
  <r>
    <n v="40.299999999998995"/>
    <m/>
    <m/>
    <m/>
    <m/>
    <m/>
    <m/>
    <m/>
    <m/>
    <m/>
    <m/>
    <m/>
    <x v="38"/>
  </r>
  <r>
    <n v="40.316666666665661"/>
    <m/>
    <m/>
    <m/>
    <m/>
    <m/>
    <m/>
    <m/>
    <m/>
    <m/>
    <m/>
    <m/>
    <x v="38"/>
  </r>
  <r>
    <n v="40.333333333332327"/>
    <m/>
    <m/>
    <m/>
    <m/>
    <m/>
    <m/>
    <m/>
    <m/>
    <m/>
    <m/>
    <m/>
    <x v="38"/>
  </r>
  <r>
    <n v="40.349999999998992"/>
    <m/>
    <m/>
    <m/>
    <m/>
    <m/>
    <m/>
    <m/>
    <m/>
    <m/>
    <m/>
    <m/>
    <x v="38"/>
  </r>
  <r>
    <n v="40.366666666665658"/>
    <m/>
    <m/>
    <m/>
    <m/>
    <m/>
    <m/>
    <m/>
    <m/>
    <m/>
    <m/>
    <m/>
    <x v="38"/>
  </r>
  <r>
    <n v="40.383333333332324"/>
    <m/>
    <m/>
    <m/>
    <m/>
    <m/>
    <m/>
    <m/>
    <m/>
    <m/>
    <m/>
    <m/>
    <x v="38"/>
  </r>
  <r>
    <n v="40.39999999999899"/>
    <m/>
    <m/>
    <m/>
    <m/>
    <m/>
    <m/>
    <m/>
    <m/>
    <m/>
    <m/>
    <m/>
    <x v="38"/>
  </r>
  <r>
    <n v="40.416666666665655"/>
    <m/>
    <m/>
    <m/>
    <m/>
    <m/>
    <m/>
    <m/>
    <m/>
    <m/>
    <m/>
    <m/>
    <x v="38"/>
  </r>
  <r>
    <n v="40.433333333332321"/>
    <m/>
    <m/>
    <m/>
    <m/>
    <m/>
    <m/>
    <m/>
    <m/>
    <m/>
    <m/>
    <m/>
    <x v="38"/>
  </r>
  <r>
    <n v="40.449999999998987"/>
    <m/>
    <m/>
    <m/>
    <m/>
    <m/>
    <m/>
    <m/>
    <m/>
    <m/>
    <m/>
    <m/>
    <x v="38"/>
  </r>
  <r>
    <n v="40.466666666665652"/>
    <m/>
    <m/>
    <m/>
    <m/>
    <m/>
    <m/>
    <m/>
    <m/>
    <m/>
    <m/>
    <m/>
    <x v="38"/>
  </r>
  <r>
    <n v="40.483333333332318"/>
    <m/>
    <m/>
    <m/>
    <m/>
    <m/>
    <m/>
    <m/>
    <m/>
    <m/>
    <m/>
    <m/>
    <x v="38"/>
  </r>
  <r>
    <n v="40.499999999998984"/>
    <m/>
    <m/>
    <m/>
    <m/>
    <m/>
    <m/>
    <m/>
    <m/>
    <m/>
    <m/>
    <m/>
    <x v="38"/>
  </r>
  <r>
    <n v="40.51666666666565"/>
    <m/>
    <m/>
    <m/>
    <m/>
    <m/>
    <m/>
    <m/>
    <m/>
    <m/>
    <m/>
    <m/>
    <x v="38"/>
  </r>
  <r>
    <n v="40.533333333332315"/>
    <m/>
    <m/>
    <m/>
    <m/>
    <m/>
    <m/>
    <m/>
    <m/>
    <m/>
    <m/>
    <m/>
    <x v="38"/>
  </r>
  <r>
    <n v="40.549999999998981"/>
    <m/>
    <m/>
    <m/>
    <m/>
    <m/>
    <m/>
    <m/>
    <m/>
    <m/>
    <m/>
    <m/>
    <x v="38"/>
  </r>
  <r>
    <n v="40.566666666665647"/>
    <m/>
    <m/>
    <m/>
    <m/>
    <m/>
    <m/>
    <m/>
    <m/>
    <m/>
    <m/>
    <m/>
    <x v="38"/>
  </r>
  <r>
    <n v="40.583333333332313"/>
    <m/>
    <m/>
    <m/>
    <m/>
    <m/>
    <m/>
    <m/>
    <m/>
    <m/>
    <m/>
    <m/>
    <x v="38"/>
  </r>
  <r>
    <n v="40.599999999998978"/>
    <m/>
    <m/>
    <m/>
    <m/>
    <m/>
    <m/>
    <m/>
    <m/>
    <m/>
    <m/>
    <m/>
    <x v="38"/>
  </r>
  <r>
    <n v="40.616666666665644"/>
    <m/>
    <m/>
    <m/>
    <m/>
    <m/>
    <m/>
    <m/>
    <m/>
    <m/>
    <m/>
    <m/>
    <x v="38"/>
  </r>
  <r>
    <n v="40.63333333333231"/>
    <m/>
    <m/>
    <m/>
    <m/>
    <m/>
    <m/>
    <m/>
    <m/>
    <m/>
    <m/>
    <m/>
    <x v="38"/>
  </r>
  <r>
    <n v="40.649999999998975"/>
    <m/>
    <m/>
    <m/>
    <m/>
    <m/>
    <m/>
    <m/>
    <m/>
    <m/>
    <m/>
    <m/>
    <x v="38"/>
  </r>
  <r>
    <n v="40.666666666665641"/>
    <m/>
    <m/>
    <m/>
    <m/>
    <m/>
    <m/>
    <m/>
    <m/>
    <m/>
    <m/>
    <m/>
    <x v="38"/>
  </r>
  <r>
    <n v="40.683333333332307"/>
    <m/>
    <m/>
    <m/>
    <m/>
    <m/>
    <m/>
    <m/>
    <m/>
    <m/>
    <m/>
    <m/>
    <x v="38"/>
  </r>
  <r>
    <n v="40.699999999998973"/>
    <m/>
    <m/>
    <m/>
    <m/>
    <m/>
    <m/>
    <m/>
    <m/>
    <m/>
    <m/>
    <m/>
    <x v="38"/>
  </r>
  <r>
    <n v="40.716666666665638"/>
    <m/>
    <m/>
    <m/>
    <m/>
    <m/>
    <m/>
    <m/>
    <m/>
    <m/>
    <m/>
    <m/>
    <x v="38"/>
  </r>
  <r>
    <n v="40.733333333332304"/>
    <m/>
    <m/>
    <m/>
    <m/>
    <m/>
    <m/>
    <m/>
    <m/>
    <m/>
    <m/>
    <m/>
    <x v="38"/>
  </r>
  <r>
    <n v="40.74999999999897"/>
    <m/>
    <m/>
    <m/>
    <m/>
    <m/>
    <m/>
    <m/>
    <m/>
    <m/>
    <m/>
    <m/>
    <x v="38"/>
  </r>
  <r>
    <n v="40.766666666665635"/>
    <m/>
    <m/>
    <m/>
    <m/>
    <m/>
    <m/>
    <m/>
    <m/>
    <m/>
    <m/>
    <m/>
    <x v="38"/>
  </r>
  <r>
    <n v="40.783333333332301"/>
    <m/>
    <m/>
    <m/>
    <m/>
    <m/>
    <m/>
    <m/>
    <m/>
    <m/>
    <m/>
    <m/>
    <x v="38"/>
  </r>
  <r>
    <n v="40.799999999998967"/>
    <m/>
    <m/>
    <m/>
    <m/>
    <m/>
    <m/>
    <m/>
    <m/>
    <m/>
    <m/>
    <m/>
    <x v="38"/>
  </r>
  <r>
    <n v="40.816666666665633"/>
    <m/>
    <m/>
    <m/>
    <m/>
    <m/>
    <m/>
    <m/>
    <m/>
    <m/>
    <m/>
    <m/>
    <x v="38"/>
  </r>
  <r>
    <n v="40.833333333332298"/>
    <m/>
    <m/>
    <m/>
    <m/>
    <m/>
    <m/>
    <m/>
    <m/>
    <m/>
    <m/>
    <m/>
    <x v="38"/>
  </r>
  <r>
    <n v="40.849999999998964"/>
    <m/>
    <m/>
    <m/>
    <m/>
    <m/>
    <m/>
    <m/>
    <m/>
    <m/>
    <m/>
    <m/>
    <x v="38"/>
  </r>
  <r>
    <n v="40.86666666666563"/>
    <m/>
    <m/>
    <m/>
    <m/>
    <m/>
    <m/>
    <m/>
    <m/>
    <m/>
    <m/>
    <m/>
    <x v="38"/>
  </r>
  <r>
    <n v="40.883333333332295"/>
    <m/>
    <m/>
    <m/>
    <m/>
    <m/>
    <m/>
    <m/>
    <m/>
    <m/>
    <m/>
    <m/>
    <x v="38"/>
  </r>
  <r>
    <n v="40.899999999998961"/>
    <m/>
    <m/>
    <m/>
    <m/>
    <m/>
    <m/>
    <m/>
    <m/>
    <m/>
    <m/>
    <m/>
    <x v="38"/>
  </r>
  <r>
    <n v="40.916666666665627"/>
    <m/>
    <m/>
    <m/>
    <m/>
    <m/>
    <m/>
    <m/>
    <m/>
    <m/>
    <m/>
    <m/>
    <x v="38"/>
  </r>
  <r>
    <n v="40.933333333332293"/>
    <m/>
    <m/>
    <m/>
    <m/>
    <m/>
    <m/>
    <m/>
    <m/>
    <m/>
    <m/>
    <m/>
    <x v="38"/>
  </r>
  <r>
    <n v="40.949999999998958"/>
    <m/>
    <m/>
    <m/>
    <m/>
    <m/>
    <m/>
    <m/>
    <m/>
    <m/>
    <m/>
    <m/>
    <x v="38"/>
  </r>
  <r>
    <n v="40.966666666665624"/>
    <m/>
    <m/>
    <m/>
    <m/>
    <m/>
    <m/>
    <m/>
    <m/>
    <m/>
    <m/>
    <m/>
    <x v="38"/>
  </r>
  <r>
    <n v="40.98333333333229"/>
    <m/>
    <m/>
    <m/>
    <m/>
    <m/>
    <m/>
    <m/>
    <m/>
    <m/>
    <m/>
    <m/>
    <x v="38"/>
  </r>
  <r>
    <n v="40.999999999998956"/>
    <m/>
    <m/>
    <m/>
    <m/>
    <m/>
    <m/>
    <m/>
    <m/>
    <m/>
    <m/>
    <m/>
    <x v="38"/>
  </r>
  <r>
    <n v="41.016666666665621"/>
    <m/>
    <m/>
    <m/>
    <m/>
    <m/>
    <m/>
    <m/>
    <m/>
    <m/>
    <m/>
    <m/>
    <x v="38"/>
  </r>
  <r>
    <n v="41.033333333332287"/>
    <m/>
    <m/>
    <m/>
    <m/>
    <m/>
    <m/>
    <m/>
    <m/>
    <m/>
    <m/>
    <m/>
    <x v="38"/>
  </r>
  <r>
    <n v="41.049999999998953"/>
    <m/>
    <m/>
    <m/>
    <m/>
    <m/>
    <m/>
    <m/>
    <m/>
    <m/>
    <m/>
    <m/>
    <x v="38"/>
  </r>
  <r>
    <n v="41.066666666665618"/>
    <m/>
    <m/>
    <m/>
    <m/>
    <m/>
    <m/>
    <m/>
    <m/>
    <m/>
    <m/>
    <m/>
    <x v="38"/>
  </r>
  <r>
    <n v="41.083333333332284"/>
    <m/>
    <m/>
    <m/>
    <m/>
    <m/>
    <m/>
    <m/>
    <m/>
    <m/>
    <m/>
    <m/>
    <x v="38"/>
  </r>
  <r>
    <n v="41.09999999999895"/>
    <m/>
    <m/>
    <m/>
    <m/>
    <m/>
    <m/>
    <m/>
    <m/>
    <m/>
    <m/>
    <m/>
    <x v="38"/>
  </r>
  <r>
    <n v="41.116666666665616"/>
    <m/>
    <m/>
    <m/>
    <m/>
    <m/>
    <m/>
    <m/>
    <m/>
    <m/>
    <m/>
    <m/>
    <x v="38"/>
  </r>
  <r>
    <n v="41.133333333332281"/>
    <m/>
    <m/>
    <m/>
    <m/>
    <m/>
    <m/>
    <m/>
    <m/>
    <m/>
    <m/>
    <m/>
    <x v="38"/>
  </r>
  <r>
    <n v="41.149999999998947"/>
    <m/>
    <m/>
    <m/>
    <m/>
    <m/>
    <m/>
    <m/>
    <m/>
    <m/>
    <m/>
    <m/>
    <x v="38"/>
  </r>
  <r>
    <n v="41.166666666665613"/>
    <m/>
    <m/>
    <m/>
    <m/>
    <m/>
    <m/>
    <m/>
    <m/>
    <m/>
    <m/>
    <m/>
    <x v="38"/>
  </r>
  <r>
    <n v="41.183333333332278"/>
    <m/>
    <m/>
    <m/>
    <m/>
    <m/>
    <m/>
    <m/>
    <m/>
    <m/>
    <m/>
    <m/>
    <x v="38"/>
  </r>
  <r>
    <n v="41.199999999998944"/>
    <m/>
    <m/>
    <m/>
    <m/>
    <m/>
    <m/>
    <m/>
    <m/>
    <m/>
    <m/>
    <m/>
    <x v="38"/>
  </r>
  <r>
    <n v="41.21666666666561"/>
    <m/>
    <m/>
    <m/>
    <m/>
    <m/>
    <m/>
    <m/>
    <m/>
    <m/>
    <m/>
    <m/>
    <x v="38"/>
  </r>
  <r>
    <n v="41.233333333332276"/>
    <m/>
    <m/>
    <m/>
    <m/>
    <m/>
    <m/>
    <m/>
    <m/>
    <m/>
    <m/>
    <m/>
    <x v="38"/>
  </r>
  <r>
    <n v="41.249999999998941"/>
    <m/>
    <m/>
    <m/>
    <m/>
    <m/>
    <m/>
    <m/>
    <m/>
    <m/>
    <m/>
    <m/>
    <x v="38"/>
  </r>
  <r>
    <n v="41.266666666665607"/>
    <m/>
    <m/>
    <m/>
    <m/>
    <m/>
    <m/>
    <m/>
    <m/>
    <m/>
    <m/>
    <m/>
    <x v="38"/>
  </r>
  <r>
    <n v="41.283333333332273"/>
    <m/>
    <m/>
    <m/>
    <m/>
    <m/>
    <m/>
    <m/>
    <m/>
    <m/>
    <m/>
    <m/>
    <x v="38"/>
  </r>
  <r>
    <n v="41.299999999998938"/>
    <m/>
    <m/>
    <m/>
    <m/>
    <m/>
    <m/>
    <m/>
    <m/>
    <m/>
    <m/>
    <m/>
    <x v="38"/>
  </r>
  <r>
    <n v="41.316666666665604"/>
    <m/>
    <m/>
    <m/>
    <m/>
    <m/>
    <m/>
    <m/>
    <m/>
    <m/>
    <m/>
    <m/>
    <x v="38"/>
  </r>
  <r>
    <n v="41.33333333333227"/>
    <m/>
    <m/>
    <m/>
    <m/>
    <m/>
    <m/>
    <m/>
    <m/>
    <m/>
    <m/>
    <m/>
    <x v="38"/>
  </r>
  <r>
    <n v="41.349999999998936"/>
    <m/>
    <m/>
    <m/>
    <m/>
    <m/>
    <m/>
    <m/>
    <m/>
    <m/>
    <m/>
    <m/>
    <x v="38"/>
  </r>
  <r>
    <n v="41.366666666665601"/>
    <m/>
    <m/>
    <m/>
    <m/>
    <m/>
    <m/>
    <m/>
    <m/>
    <m/>
    <m/>
    <m/>
    <x v="38"/>
  </r>
  <r>
    <n v="41.383333333332267"/>
    <m/>
    <m/>
    <m/>
    <m/>
    <m/>
    <m/>
    <m/>
    <m/>
    <m/>
    <m/>
    <m/>
    <x v="38"/>
  </r>
  <r>
    <n v="41.399999999998933"/>
    <m/>
    <m/>
    <m/>
    <m/>
    <m/>
    <m/>
    <m/>
    <m/>
    <m/>
    <m/>
    <m/>
    <x v="38"/>
  </r>
  <r>
    <n v="41.416666666665598"/>
    <m/>
    <m/>
    <m/>
    <m/>
    <m/>
    <m/>
    <m/>
    <m/>
    <m/>
    <m/>
    <m/>
    <x v="38"/>
  </r>
  <r>
    <n v="41.433333333332264"/>
    <m/>
    <m/>
    <m/>
    <m/>
    <m/>
    <m/>
    <m/>
    <m/>
    <m/>
    <m/>
    <m/>
    <x v="38"/>
  </r>
  <r>
    <n v="41.44999999999893"/>
    <m/>
    <m/>
    <m/>
    <m/>
    <m/>
    <m/>
    <m/>
    <m/>
    <m/>
    <m/>
    <m/>
    <x v="38"/>
  </r>
  <r>
    <n v="41.466666666665596"/>
    <m/>
    <m/>
    <m/>
    <m/>
    <m/>
    <m/>
    <m/>
    <m/>
    <m/>
    <m/>
    <m/>
    <x v="38"/>
  </r>
  <r>
    <n v="41.483333333332261"/>
    <m/>
    <m/>
    <m/>
    <m/>
    <m/>
    <m/>
    <m/>
    <m/>
    <m/>
    <m/>
    <m/>
    <x v="38"/>
  </r>
  <r>
    <n v="41.499999999998927"/>
    <m/>
    <m/>
    <m/>
    <m/>
    <m/>
    <m/>
    <m/>
    <m/>
    <m/>
    <m/>
    <m/>
    <x v="38"/>
  </r>
  <r>
    <n v="41.516666666665593"/>
    <m/>
    <m/>
    <m/>
    <m/>
    <m/>
    <m/>
    <m/>
    <m/>
    <m/>
    <m/>
    <m/>
    <x v="38"/>
  </r>
  <r>
    <n v="41.533333333332259"/>
    <m/>
    <m/>
    <m/>
    <m/>
    <m/>
    <m/>
    <m/>
    <m/>
    <m/>
    <m/>
    <m/>
    <x v="38"/>
  </r>
  <r>
    <n v="41.549999999998924"/>
    <m/>
    <m/>
    <m/>
    <m/>
    <m/>
    <m/>
    <m/>
    <m/>
    <m/>
    <m/>
    <m/>
    <x v="38"/>
  </r>
  <r>
    <n v="41.56666666666559"/>
    <m/>
    <m/>
    <m/>
    <m/>
    <m/>
    <m/>
    <m/>
    <m/>
    <m/>
    <m/>
    <m/>
    <x v="38"/>
  </r>
  <r>
    <n v="41.583333333332256"/>
    <m/>
    <m/>
    <m/>
    <m/>
    <m/>
    <m/>
    <m/>
    <m/>
    <m/>
    <m/>
    <m/>
    <x v="38"/>
  </r>
  <r>
    <n v="41.599999999998921"/>
    <m/>
    <m/>
    <m/>
    <m/>
    <m/>
    <m/>
    <m/>
    <m/>
    <m/>
    <m/>
    <m/>
    <x v="38"/>
  </r>
  <r>
    <n v="41.616666666665587"/>
    <m/>
    <m/>
    <m/>
    <m/>
    <m/>
    <m/>
    <m/>
    <m/>
    <m/>
    <m/>
    <m/>
    <x v="38"/>
  </r>
  <r>
    <n v="41.633333333332253"/>
    <m/>
    <m/>
    <m/>
    <m/>
    <m/>
    <m/>
    <m/>
    <m/>
    <m/>
    <m/>
    <m/>
    <x v="38"/>
  </r>
  <r>
    <n v="41.649999999998919"/>
    <m/>
    <m/>
    <m/>
    <m/>
    <m/>
    <m/>
    <m/>
    <m/>
    <m/>
    <m/>
    <m/>
    <x v="38"/>
  </r>
  <r>
    <n v="41.666666666665584"/>
    <m/>
    <m/>
    <m/>
    <m/>
    <m/>
    <m/>
    <m/>
    <m/>
    <m/>
    <m/>
    <m/>
    <x v="38"/>
  </r>
  <r>
    <n v="41.68333333333225"/>
    <m/>
    <m/>
    <m/>
    <m/>
    <m/>
    <m/>
    <m/>
    <m/>
    <m/>
    <m/>
    <m/>
    <x v="38"/>
  </r>
  <r>
    <n v="41.699999999998916"/>
    <m/>
    <m/>
    <m/>
    <m/>
    <m/>
    <m/>
    <m/>
    <m/>
    <m/>
    <m/>
    <m/>
    <x v="38"/>
  </r>
  <r>
    <n v="41.716666666665581"/>
    <m/>
    <m/>
    <m/>
    <m/>
    <m/>
    <m/>
    <m/>
    <m/>
    <m/>
    <m/>
    <m/>
    <x v="38"/>
  </r>
  <r>
    <n v="41.733333333332247"/>
    <m/>
    <m/>
    <m/>
    <m/>
    <m/>
    <m/>
    <m/>
    <m/>
    <m/>
    <m/>
    <m/>
    <x v="38"/>
  </r>
  <r>
    <n v="41.749999999998913"/>
    <m/>
    <m/>
    <m/>
    <m/>
    <m/>
    <m/>
    <m/>
    <m/>
    <m/>
    <m/>
    <m/>
    <x v="38"/>
  </r>
  <r>
    <n v="41.766666666665579"/>
    <m/>
    <m/>
    <m/>
    <m/>
    <m/>
    <m/>
    <m/>
    <m/>
    <m/>
    <m/>
    <m/>
    <x v="38"/>
  </r>
  <r>
    <n v="41.783333333332244"/>
    <m/>
    <m/>
    <m/>
    <m/>
    <m/>
    <m/>
    <m/>
    <m/>
    <m/>
    <m/>
    <m/>
    <x v="38"/>
  </r>
  <r>
    <n v="41.79999999999891"/>
    <m/>
    <m/>
    <m/>
    <m/>
    <m/>
    <m/>
    <m/>
    <m/>
    <m/>
    <m/>
    <m/>
    <x v="38"/>
  </r>
  <r>
    <n v="41.816666666665576"/>
    <m/>
    <m/>
    <m/>
    <m/>
    <m/>
    <m/>
    <m/>
    <m/>
    <m/>
    <m/>
    <m/>
    <x v="38"/>
  </r>
  <r>
    <n v="41.833333333332241"/>
    <m/>
    <m/>
    <m/>
    <m/>
    <m/>
    <m/>
    <m/>
    <m/>
    <m/>
    <m/>
    <m/>
    <x v="38"/>
  </r>
  <r>
    <n v="41.849999999998907"/>
    <m/>
    <m/>
    <m/>
    <m/>
    <m/>
    <m/>
    <m/>
    <m/>
    <m/>
    <m/>
    <m/>
    <x v="38"/>
  </r>
  <r>
    <n v="41.866666666665573"/>
    <m/>
    <m/>
    <m/>
    <m/>
    <m/>
    <m/>
    <m/>
    <m/>
    <m/>
    <m/>
    <m/>
    <x v="38"/>
  </r>
  <r>
    <n v="41.883333333332239"/>
    <m/>
    <m/>
    <m/>
    <m/>
    <m/>
    <m/>
    <m/>
    <m/>
    <m/>
    <m/>
    <m/>
    <x v="38"/>
  </r>
  <r>
    <n v="41.899999999998904"/>
    <m/>
    <m/>
    <m/>
    <m/>
    <m/>
    <m/>
    <m/>
    <m/>
    <m/>
    <m/>
    <m/>
    <x v="38"/>
  </r>
  <r>
    <n v="41.91666666666557"/>
    <m/>
    <m/>
    <m/>
    <m/>
    <m/>
    <m/>
    <m/>
    <m/>
    <m/>
    <m/>
    <m/>
    <x v="38"/>
  </r>
  <r>
    <n v="41.933333333332236"/>
    <m/>
    <m/>
    <m/>
    <m/>
    <m/>
    <m/>
    <m/>
    <m/>
    <m/>
    <m/>
    <m/>
    <x v="38"/>
  </r>
  <r>
    <n v="41.949999999998902"/>
    <m/>
    <m/>
    <m/>
    <m/>
    <m/>
    <m/>
    <m/>
    <m/>
    <m/>
    <m/>
    <m/>
    <x v="38"/>
  </r>
  <r>
    <n v="41.966666666665567"/>
    <m/>
    <m/>
    <m/>
    <m/>
    <m/>
    <m/>
    <m/>
    <m/>
    <m/>
    <m/>
    <m/>
    <x v="38"/>
  </r>
  <r>
    <n v="41.983333333332233"/>
    <m/>
    <m/>
    <m/>
    <m/>
    <m/>
    <m/>
    <m/>
    <m/>
    <m/>
    <m/>
    <m/>
    <x v="38"/>
  </r>
  <r>
    <n v="41.999999999998899"/>
    <m/>
    <m/>
    <m/>
    <m/>
    <m/>
    <m/>
    <m/>
    <m/>
    <m/>
    <m/>
    <m/>
    <x v="38"/>
  </r>
  <r>
    <n v="42.016666666665564"/>
    <m/>
    <m/>
    <m/>
    <m/>
    <m/>
    <m/>
    <m/>
    <m/>
    <m/>
    <m/>
    <m/>
    <x v="38"/>
  </r>
  <r>
    <n v="42.03333333333223"/>
    <m/>
    <m/>
    <m/>
    <m/>
    <m/>
    <m/>
    <m/>
    <m/>
    <m/>
    <m/>
    <m/>
    <x v="38"/>
  </r>
  <r>
    <n v="42.049999999998896"/>
    <m/>
    <m/>
    <m/>
    <m/>
    <m/>
    <m/>
    <m/>
    <m/>
    <m/>
    <m/>
    <m/>
    <x v="38"/>
  </r>
  <r>
    <n v="42.066666666665562"/>
    <m/>
    <m/>
    <m/>
    <m/>
    <m/>
    <m/>
    <m/>
    <m/>
    <m/>
    <m/>
    <m/>
    <x v="38"/>
  </r>
  <r>
    <n v="42.083333333332227"/>
    <m/>
    <m/>
    <m/>
    <m/>
    <m/>
    <m/>
    <m/>
    <m/>
    <m/>
    <m/>
    <m/>
    <x v="38"/>
  </r>
  <r>
    <n v="42.099999999998893"/>
    <m/>
    <m/>
    <m/>
    <m/>
    <m/>
    <m/>
    <m/>
    <m/>
    <m/>
    <m/>
    <m/>
    <x v="38"/>
  </r>
  <r>
    <n v="42.116666666665559"/>
    <m/>
    <m/>
    <m/>
    <m/>
    <m/>
    <m/>
    <m/>
    <m/>
    <m/>
    <m/>
    <m/>
    <x v="38"/>
  </r>
  <r>
    <n v="42.133333333332224"/>
    <m/>
    <m/>
    <m/>
    <m/>
    <m/>
    <m/>
    <m/>
    <m/>
    <m/>
    <m/>
    <m/>
    <x v="38"/>
  </r>
  <r>
    <n v="42.14999999999889"/>
    <m/>
    <m/>
    <m/>
    <m/>
    <m/>
    <m/>
    <m/>
    <m/>
    <m/>
    <m/>
    <m/>
    <x v="38"/>
  </r>
  <r>
    <n v="42.166666666665556"/>
    <m/>
    <m/>
    <m/>
    <m/>
    <m/>
    <m/>
    <m/>
    <m/>
    <m/>
    <m/>
    <m/>
    <x v="38"/>
  </r>
  <r>
    <n v="42.183333333332222"/>
    <m/>
    <m/>
    <m/>
    <m/>
    <m/>
    <m/>
    <m/>
    <m/>
    <m/>
    <m/>
    <m/>
    <x v="38"/>
  </r>
  <r>
    <n v="42.199999999998887"/>
    <m/>
    <m/>
    <m/>
    <m/>
    <m/>
    <m/>
    <m/>
    <m/>
    <m/>
    <m/>
    <m/>
    <x v="38"/>
  </r>
  <r>
    <n v="42.216666666665553"/>
    <m/>
    <m/>
    <m/>
    <m/>
    <m/>
    <m/>
    <m/>
    <m/>
    <m/>
    <m/>
    <m/>
    <x v="38"/>
  </r>
  <r>
    <n v="42.233333333332219"/>
    <m/>
    <m/>
    <m/>
    <m/>
    <m/>
    <m/>
    <m/>
    <m/>
    <m/>
    <m/>
    <m/>
    <x v="38"/>
  </r>
  <r>
    <n v="42.249999999998884"/>
    <m/>
    <m/>
    <m/>
    <m/>
    <m/>
    <m/>
    <m/>
    <m/>
    <m/>
    <m/>
    <m/>
    <x v="38"/>
  </r>
  <r>
    <n v="42.26666666666555"/>
    <m/>
    <m/>
    <m/>
    <m/>
    <m/>
    <m/>
    <m/>
    <m/>
    <m/>
    <m/>
    <m/>
    <x v="38"/>
  </r>
  <r>
    <n v="42.283333333332216"/>
    <m/>
    <m/>
    <m/>
    <m/>
    <m/>
    <m/>
    <m/>
    <m/>
    <m/>
    <m/>
    <m/>
    <x v="38"/>
  </r>
  <r>
    <n v="42.299999999998882"/>
    <m/>
    <m/>
    <m/>
    <m/>
    <m/>
    <m/>
    <m/>
    <m/>
    <m/>
    <m/>
    <m/>
    <x v="38"/>
  </r>
  <r>
    <n v="42.316666666665547"/>
    <m/>
    <m/>
    <m/>
    <m/>
    <m/>
    <m/>
    <m/>
    <m/>
    <m/>
    <m/>
    <m/>
    <x v="38"/>
  </r>
  <r>
    <n v="42.333333333332213"/>
    <m/>
    <m/>
    <m/>
    <m/>
    <m/>
    <m/>
    <m/>
    <m/>
    <m/>
    <m/>
    <m/>
    <x v="38"/>
  </r>
  <r>
    <n v="42.349999999998879"/>
    <m/>
    <m/>
    <m/>
    <m/>
    <m/>
    <m/>
    <m/>
    <m/>
    <m/>
    <m/>
    <m/>
    <x v="38"/>
  </r>
  <r>
    <n v="42.366666666665544"/>
    <m/>
    <m/>
    <m/>
    <m/>
    <m/>
    <m/>
    <m/>
    <m/>
    <m/>
    <m/>
    <m/>
    <x v="38"/>
  </r>
  <r>
    <n v="42.38333333333221"/>
    <m/>
    <m/>
    <m/>
    <m/>
    <m/>
    <m/>
    <m/>
    <m/>
    <m/>
    <m/>
    <m/>
    <x v="38"/>
  </r>
  <r>
    <n v="42.399999999998876"/>
    <m/>
    <m/>
    <m/>
    <m/>
    <m/>
    <m/>
    <m/>
    <m/>
    <m/>
    <m/>
    <m/>
    <x v="38"/>
  </r>
  <r>
    <n v="42.416666666665542"/>
    <m/>
    <m/>
    <m/>
    <m/>
    <m/>
    <m/>
    <m/>
    <m/>
    <m/>
    <m/>
    <m/>
    <x v="38"/>
  </r>
  <r>
    <n v="42.433333333332207"/>
    <m/>
    <m/>
    <m/>
    <m/>
    <m/>
    <m/>
    <m/>
    <m/>
    <m/>
    <m/>
    <m/>
    <x v="38"/>
  </r>
  <r>
    <n v="42.449999999998873"/>
    <m/>
    <m/>
    <m/>
    <m/>
    <m/>
    <m/>
    <m/>
    <m/>
    <m/>
    <m/>
    <m/>
    <x v="38"/>
  </r>
  <r>
    <n v="42.466666666665539"/>
    <m/>
    <m/>
    <m/>
    <m/>
    <m/>
    <m/>
    <m/>
    <m/>
    <m/>
    <m/>
    <m/>
    <x v="38"/>
  </r>
  <r>
    <n v="42.483333333332205"/>
    <m/>
    <m/>
    <m/>
    <m/>
    <m/>
    <m/>
    <m/>
    <m/>
    <m/>
    <m/>
    <m/>
    <x v="38"/>
  </r>
  <r>
    <n v="42.49999999999887"/>
    <m/>
    <m/>
    <m/>
    <m/>
    <m/>
    <m/>
    <m/>
    <m/>
    <m/>
    <m/>
    <m/>
    <x v="38"/>
  </r>
  <r>
    <n v="42.516666666665536"/>
    <m/>
    <m/>
    <m/>
    <m/>
    <m/>
    <m/>
    <m/>
    <m/>
    <m/>
    <m/>
    <m/>
    <x v="38"/>
  </r>
  <r>
    <n v="42.533333333332202"/>
    <m/>
    <m/>
    <m/>
    <m/>
    <m/>
    <m/>
    <m/>
    <m/>
    <m/>
    <m/>
    <m/>
    <x v="38"/>
  </r>
  <r>
    <n v="42.549999999998867"/>
    <m/>
    <m/>
    <m/>
    <m/>
    <m/>
    <m/>
    <m/>
    <m/>
    <m/>
    <m/>
    <m/>
    <x v="38"/>
  </r>
  <r>
    <n v="42.566666666665533"/>
    <m/>
    <m/>
    <m/>
    <m/>
    <m/>
    <m/>
    <m/>
    <m/>
    <m/>
    <m/>
    <m/>
    <x v="38"/>
  </r>
  <r>
    <n v="42.583333333332199"/>
    <m/>
    <m/>
    <m/>
    <m/>
    <m/>
    <m/>
    <m/>
    <m/>
    <m/>
    <m/>
    <m/>
    <x v="38"/>
  </r>
  <r>
    <n v="42.599999999998865"/>
    <m/>
    <m/>
    <m/>
    <m/>
    <m/>
    <m/>
    <m/>
    <m/>
    <m/>
    <m/>
    <m/>
    <x v="38"/>
  </r>
  <r>
    <n v="42.61666666666553"/>
    <m/>
    <m/>
    <m/>
    <m/>
    <m/>
    <m/>
    <m/>
    <m/>
    <m/>
    <m/>
    <m/>
    <x v="38"/>
  </r>
  <r>
    <n v="42.633333333332196"/>
    <m/>
    <m/>
    <m/>
    <m/>
    <m/>
    <m/>
    <m/>
    <m/>
    <m/>
    <m/>
    <m/>
    <x v="38"/>
  </r>
  <r>
    <n v="42.649999999998862"/>
    <m/>
    <m/>
    <m/>
    <m/>
    <m/>
    <m/>
    <m/>
    <m/>
    <m/>
    <m/>
    <m/>
    <x v="38"/>
  </r>
  <r>
    <n v="42.666666666665527"/>
    <m/>
    <m/>
    <m/>
    <m/>
    <m/>
    <m/>
    <m/>
    <m/>
    <m/>
    <m/>
    <m/>
    <x v="38"/>
  </r>
  <r>
    <n v="42.683333333332193"/>
    <m/>
    <m/>
    <m/>
    <m/>
    <m/>
    <m/>
    <m/>
    <m/>
    <m/>
    <m/>
    <m/>
    <x v="38"/>
  </r>
  <r>
    <n v="42.699999999998859"/>
    <m/>
    <m/>
    <m/>
    <m/>
    <m/>
    <m/>
    <m/>
    <m/>
    <m/>
    <m/>
    <m/>
    <x v="38"/>
  </r>
  <r>
    <n v="42.716666666665525"/>
    <m/>
    <m/>
    <m/>
    <m/>
    <m/>
    <m/>
    <m/>
    <m/>
    <m/>
    <m/>
    <m/>
    <x v="38"/>
  </r>
  <r>
    <n v="42.73333333333219"/>
    <m/>
    <m/>
    <m/>
    <m/>
    <m/>
    <m/>
    <m/>
    <m/>
    <m/>
    <m/>
    <m/>
    <x v="38"/>
  </r>
  <r>
    <n v="42.749999999998856"/>
    <m/>
    <m/>
    <m/>
    <m/>
    <m/>
    <m/>
    <m/>
    <m/>
    <m/>
    <m/>
    <m/>
    <x v="38"/>
  </r>
  <r>
    <n v="42.766666666665522"/>
    <m/>
    <m/>
    <m/>
    <m/>
    <m/>
    <m/>
    <m/>
    <m/>
    <m/>
    <m/>
    <m/>
    <x v="38"/>
  </r>
  <r>
    <n v="42.783333333332187"/>
    <m/>
    <m/>
    <m/>
    <m/>
    <m/>
    <m/>
    <m/>
    <m/>
    <m/>
    <m/>
    <m/>
    <x v="38"/>
  </r>
  <r>
    <n v="42.799999999998853"/>
    <m/>
    <m/>
    <m/>
    <m/>
    <m/>
    <m/>
    <m/>
    <m/>
    <m/>
    <m/>
    <m/>
    <x v="38"/>
  </r>
  <r>
    <n v="42.816666666665519"/>
    <m/>
    <m/>
    <m/>
    <m/>
    <m/>
    <m/>
    <m/>
    <m/>
    <m/>
    <m/>
    <m/>
    <x v="38"/>
  </r>
  <r>
    <n v="42.833333333332185"/>
    <m/>
    <m/>
    <m/>
    <m/>
    <m/>
    <m/>
    <m/>
    <m/>
    <m/>
    <m/>
    <m/>
    <x v="38"/>
  </r>
  <r>
    <n v="42.84999999999885"/>
    <m/>
    <m/>
    <m/>
    <m/>
    <m/>
    <m/>
    <m/>
    <m/>
    <m/>
    <m/>
    <m/>
    <x v="38"/>
  </r>
  <r>
    <n v="42.866666666665516"/>
    <m/>
    <m/>
    <m/>
    <m/>
    <m/>
    <m/>
    <m/>
    <m/>
    <m/>
    <m/>
    <m/>
    <x v="38"/>
  </r>
  <r>
    <n v="42.883333333332182"/>
    <m/>
    <m/>
    <m/>
    <m/>
    <m/>
    <m/>
    <m/>
    <m/>
    <m/>
    <m/>
    <m/>
    <x v="38"/>
  </r>
  <r>
    <n v="42.899999999998847"/>
    <m/>
    <m/>
    <m/>
    <m/>
    <m/>
    <m/>
    <m/>
    <m/>
    <m/>
    <m/>
    <m/>
    <x v="38"/>
  </r>
  <r>
    <n v="42.916666666665513"/>
    <m/>
    <m/>
    <m/>
    <m/>
    <m/>
    <m/>
    <m/>
    <m/>
    <m/>
    <m/>
    <m/>
    <x v="38"/>
  </r>
  <r>
    <n v="42.933333333332179"/>
    <m/>
    <m/>
    <m/>
    <m/>
    <m/>
    <m/>
    <m/>
    <m/>
    <m/>
    <m/>
    <m/>
    <x v="38"/>
  </r>
  <r>
    <n v="42.949999999998845"/>
    <m/>
    <m/>
    <m/>
    <m/>
    <m/>
    <m/>
    <m/>
    <m/>
    <m/>
    <m/>
    <m/>
    <x v="38"/>
  </r>
  <r>
    <n v="42.96666666666551"/>
    <m/>
    <m/>
    <m/>
    <m/>
    <m/>
    <m/>
    <m/>
    <m/>
    <m/>
    <m/>
    <m/>
    <x v="38"/>
  </r>
  <r>
    <n v="42.983333333332176"/>
    <m/>
    <m/>
    <m/>
    <m/>
    <m/>
    <m/>
    <m/>
    <m/>
    <m/>
    <m/>
    <m/>
    <x v="38"/>
  </r>
  <r>
    <n v="42.999999999998842"/>
    <m/>
    <m/>
    <m/>
    <m/>
    <m/>
    <m/>
    <m/>
    <m/>
    <m/>
    <m/>
    <m/>
    <x v="38"/>
  </r>
  <r>
    <n v="43.016666666665508"/>
    <m/>
    <m/>
    <m/>
    <m/>
    <m/>
    <m/>
    <m/>
    <m/>
    <m/>
    <m/>
    <m/>
    <x v="38"/>
  </r>
  <r>
    <n v="43.033333333332173"/>
    <m/>
    <m/>
    <m/>
    <m/>
    <m/>
    <m/>
    <m/>
    <m/>
    <m/>
    <m/>
    <m/>
    <x v="38"/>
  </r>
  <r>
    <n v="43.049999999998839"/>
    <m/>
    <m/>
    <m/>
    <m/>
    <m/>
    <m/>
    <m/>
    <m/>
    <m/>
    <m/>
    <m/>
    <x v="38"/>
  </r>
  <r>
    <n v="43.066666666665505"/>
    <m/>
    <m/>
    <m/>
    <m/>
    <m/>
    <m/>
    <m/>
    <m/>
    <m/>
    <m/>
    <m/>
    <x v="38"/>
  </r>
  <r>
    <n v="43.08333333333217"/>
    <m/>
    <m/>
    <m/>
    <m/>
    <m/>
    <m/>
    <m/>
    <m/>
    <m/>
    <m/>
    <m/>
    <x v="38"/>
  </r>
  <r>
    <n v="43.099999999998836"/>
    <m/>
    <m/>
    <m/>
    <m/>
    <m/>
    <m/>
    <m/>
    <m/>
    <m/>
    <m/>
    <m/>
    <x v="38"/>
  </r>
  <r>
    <n v="43.116666666665502"/>
    <m/>
    <m/>
    <m/>
    <m/>
    <m/>
    <m/>
    <m/>
    <m/>
    <m/>
    <m/>
    <m/>
    <x v="38"/>
  </r>
  <r>
    <n v="43.133333333332168"/>
    <m/>
    <m/>
    <m/>
    <m/>
    <m/>
    <m/>
    <m/>
    <m/>
    <m/>
    <m/>
    <m/>
    <x v="38"/>
  </r>
  <r>
    <n v="43.149999999998833"/>
    <m/>
    <m/>
    <m/>
    <m/>
    <m/>
    <m/>
    <m/>
    <m/>
    <m/>
    <m/>
    <m/>
    <x v="38"/>
  </r>
  <r>
    <n v="43.166666666665499"/>
    <m/>
    <m/>
    <m/>
    <m/>
    <m/>
    <m/>
    <m/>
    <m/>
    <m/>
    <m/>
    <m/>
    <x v="38"/>
  </r>
  <r>
    <n v="43.183333333332165"/>
    <m/>
    <m/>
    <m/>
    <m/>
    <m/>
    <m/>
    <m/>
    <m/>
    <m/>
    <m/>
    <m/>
    <x v="38"/>
  </r>
  <r>
    <n v="43.19999999999883"/>
    <m/>
    <m/>
    <m/>
    <m/>
    <m/>
    <m/>
    <m/>
    <m/>
    <m/>
    <m/>
    <m/>
    <x v="38"/>
  </r>
  <r>
    <n v="43.216666666665496"/>
    <m/>
    <m/>
    <m/>
    <m/>
    <m/>
    <m/>
    <m/>
    <m/>
    <m/>
    <m/>
    <m/>
    <x v="38"/>
  </r>
  <r>
    <n v="43.233333333332162"/>
    <m/>
    <m/>
    <m/>
    <m/>
    <m/>
    <m/>
    <m/>
    <m/>
    <m/>
    <m/>
    <m/>
    <x v="38"/>
  </r>
  <r>
    <n v="43.249999999998828"/>
    <m/>
    <m/>
    <m/>
    <m/>
    <m/>
    <m/>
    <m/>
    <m/>
    <m/>
    <m/>
    <m/>
    <x v="38"/>
  </r>
  <r>
    <n v="43.266666666665493"/>
    <m/>
    <m/>
    <m/>
    <m/>
    <m/>
    <m/>
    <m/>
    <m/>
    <m/>
    <m/>
    <m/>
    <x v="38"/>
  </r>
  <r>
    <n v="43.283333333332159"/>
    <m/>
    <m/>
    <m/>
    <m/>
    <m/>
    <m/>
    <m/>
    <m/>
    <m/>
    <m/>
    <m/>
    <x v="38"/>
  </r>
  <r>
    <n v="43.299999999998825"/>
    <m/>
    <m/>
    <m/>
    <m/>
    <m/>
    <m/>
    <m/>
    <m/>
    <m/>
    <m/>
    <m/>
    <x v="38"/>
  </r>
  <r>
    <n v="43.31666666666549"/>
    <m/>
    <m/>
    <m/>
    <m/>
    <m/>
    <m/>
    <m/>
    <m/>
    <m/>
    <m/>
    <m/>
    <x v="38"/>
  </r>
  <r>
    <n v="43.333333333332156"/>
    <m/>
    <m/>
    <m/>
    <m/>
    <m/>
    <m/>
    <m/>
    <m/>
    <m/>
    <m/>
    <m/>
    <x v="38"/>
  </r>
  <r>
    <n v="43.349999999998822"/>
    <m/>
    <m/>
    <m/>
    <m/>
    <m/>
    <m/>
    <m/>
    <m/>
    <m/>
    <m/>
    <m/>
    <x v="38"/>
  </r>
  <r>
    <n v="43.366666666665488"/>
    <m/>
    <m/>
    <m/>
    <m/>
    <m/>
    <m/>
    <m/>
    <m/>
    <m/>
    <m/>
    <m/>
    <x v="38"/>
  </r>
  <r>
    <n v="43.383333333332153"/>
    <m/>
    <m/>
    <m/>
    <m/>
    <m/>
    <m/>
    <m/>
    <m/>
    <m/>
    <m/>
    <m/>
    <x v="38"/>
  </r>
  <r>
    <n v="43.399999999998819"/>
    <m/>
    <m/>
    <m/>
    <m/>
    <m/>
    <m/>
    <m/>
    <m/>
    <m/>
    <m/>
    <m/>
    <x v="38"/>
  </r>
  <r>
    <n v="43.416666666665485"/>
    <m/>
    <m/>
    <m/>
    <m/>
    <m/>
    <m/>
    <m/>
    <m/>
    <m/>
    <m/>
    <m/>
    <x v="38"/>
  </r>
  <r>
    <n v="43.433333333332151"/>
    <m/>
    <m/>
    <m/>
    <m/>
    <m/>
    <m/>
    <m/>
    <m/>
    <m/>
    <m/>
    <m/>
    <x v="38"/>
  </r>
  <r>
    <n v="43.449999999998816"/>
    <m/>
    <m/>
    <m/>
    <m/>
    <m/>
    <m/>
    <m/>
    <m/>
    <m/>
    <m/>
    <m/>
    <x v="38"/>
  </r>
  <r>
    <n v="43.466666666665482"/>
    <m/>
    <m/>
    <m/>
    <m/>
    <m/>
    <m/>
    <m/>
    <m/>
    <m/>
    <m/>
    <m/>
    <x v="38"/>
  </r>
  <r>
    <n v="43.483333333332148"/>
    <m/>
    <m/>
    <m/>
    <m/>
    <m/>
    <m/>
    <m/>
    <m/>
    <m/>
    <m/>
    <m/>
    <x v="38"/>
  </r>
  <r>
    <n v="43.499999999998813"/>
    <m/>
    <m/>
    <m/>
    <m/>
    <m/>
    <m/>
    <m/>
    <m/>
    <m/>
    <m/>
    <m/>
    <x v="38"/>
  </r>
  <r>
    <n v="43.516666666665479"/>
    <m/>
    <m/>
    <m/>
    <m/>
    <m/>
    <m/>
    <m/>
    <m/>
    <m/>
    <m/>
    <m/>
    <x v="38"/>
  </r>
  <r>
    <n v="43.533333333332145"/>
    <m/>
    <m/>
    <m/>
    <m/>
    <m/>
    <m/>
    <m/>
    <m/>
    <m/>
    <m/>
    <m/>
    <x v="38"/>
  </r>
  <r>
    <n v="43.549999999998811"/>
    <m/>
    <m/>
    <m/>
    <m/>
    <m/>
    <m/>
    <m/>
    <m/>
    <m/>
    <m/>
    <m/>
    <x v="38"/>
  </r>
  <r>
    <n v="43.566666666665476"/>
    <m/>
    <m/>
    <m/>
    <m/>
    <m/>
    <m/>
    <m/>
    <m/>
    <m/>
    <m/>
    <m/>
    <x v="38"/>
  </r>
  <r>
    <n v="43.583333333332142"/>
    <m/>
    <m/>
    <m/>
    <m/>
    <m/>
    <m/>
    <m/>
    <m/>
    <m/>
    <m/>
    <m/>
    <x v="38"/>
  </r>
  <r>
    <n v="43.599999999998808"/>
    <m/>
    <m/>
    <m/>
    <m/>
    <m/>
    <m/>
    <m/>
    <m/>
    <m/>
    <m/>
    <m/>
    <x v="38"/>
  </r>
  <r>
    <n v="43.616666666665473"/>
    <m/>
    <m/>
    <m/>
    <m/>
    <m/>
    <m/>
    <m/>
    <m/>
    <m/>
    <m/>
    <m/>
    <x v="38"/>
  </r>
  <r>
    <n v="43.633333333332139"/>
    <m/>
    <m/>
    <m/>
    <m/>
    <m/>
    <m/>
    <m/>
    <m/>
    <m/>
    <m/>
    <m/>
    <x v="38"/>
  </r>
  <r>
    <n v="43.649999999998805"/>
    <m/>
    <m/>
    <m/>
    <m/>
    <m/>
    <m/>
    <m/>
    <m/>
    <m/>
    <m/>
    <m/>
    <x v="38"/>
  </r>
  <r>
    <n v="43.666666666665471"/>
    <m/>
    <m/>
    <m/>
    <m/>
    <m/>
    <m/>
    <m/>
    <m/>
    <m/>
    <m/>
    <m/>
    <x v="38"/>
  </r>
  <r>
    <n v="43.683333333332136"/>
    <m/>
    <m/>
    <m/>
    <m/>
    <m/>
    <m/>
    <m/>
    <m/>
    <m/>
    <m/>
    <m/>
    <x v="38"/>
  </r>
  <r>
    <n v="43.699999999998802"/>
    <m/>
    <m/>
    <m/>
    <m/>
    <m/>
    <m/>
    <m/>
    <m/>
    <m/>
    <m/>
    <m/>
    <x v="38"/>
  </r>
  <r>
    <n v="43.716666666665468"/>
    <m/>
    <m/>
    <m/>
    <m/>
    <m/>
    <m/>
    <m/>
    <m/>
    <m/>
    <m/>
    <m/>
    <x v="38"/>
  </r>
  <r>
    <n v="43.733333333332133"/>
    <m/>
    <m/>
    <m/>
    <m/>
    <m/>
    <m/>
    <m/>
    <m/>
    <m/>
    <m/>
    <m/>
    <x v="38"/>
  </r>
  <r>
    <n v="43.749999999998799"/>
    <m/>
    <m/>
    <m/>
    <m/>
    <m/>
    <m/>
    <m/>
    <m/>
    <m/>
    <m/>
    <m/>
    <x v="38"/>
  </r>
  <r>
    <n v="43.766666666665465"/>
    <m/>
    <m/>
    <m/>
    <m/>
    <m/>
    <m/>
    <m/>
    <m/>
    <m/>
    <m/>
    <m/>
    <x v="38"/>
  </r>
  <r>
    <n v="43.783333333332131"/>
    <m/>
    <m/>
    <m/>
    <m/>
    <m/>
    <m/>
    <m/>
    <m/>
    <m/>
    <m/>
    <m/>
    <x v="38"/>
  </r>
  <r>
    <n v="43.799999999998796"/>
    <m/>
    <m/>
    <m/>
    <m/>
    <m/>
    <m/>
    <m/>
    <m/>
    <m/>
    <m/>
    <m/>
    <x v="38"/>
  </r>
  <r>
    <n v="43.816666666665462"/>
    <m/>
    <m/>
    <m/>
    <m/>
    <m/>
    <m/>
    <m/>
    <m/>
    <m/>
    <m/>
    <m/>
    <x v="38"/>
  </r>
  <r>
    <n v="43.833333333332128"/>
    <m/>
    <m/>
    <m/>
    <m/>
    <m/>
    <m/>
    <m/>
    <m/>
    <m/>
    <m/>
    <m/>
    <x v="38"/>
  </r>
  <r>
    <n v="43.849999999998793"/>
    <m/>
    <m/>
    <m/>
    <m/>
    <m/>
    <m/>
    <m/>
    <m/>
    <m/>
    <m/>
    <m/>
    <x v="38"/>
  </r>
  <r>
    <n v="43.866666666665459"/>
    <m/>
    <m/>
    <m/>
    <m/>
    <m/>
    <m/>
    <m/>
    <m/>
    <m/>
    <m/>
    <m/>
    <x v="38"/>
  </r>
  <r>
    <n v="43.883333333332125"/>
    <m/>
    <m/>
    <m/>
    <m/>
    <m/>
    <m/>
    <m/>
    <m/>
    <m/>
    <m/>
    <m/>
    <x v="38"/>
  </r>
  <r>
    <n v="43.899999999998791"/>
    <m/>
    <m/>
    <m/>
    <m/>
    <m/>
    <m/>
    <m/>
    <m/>
    <m/>
    <m/>
    <m/>
    <x v="38"/>
  </r>
  <r>
    <n v="43.916666666665456"/>
    <m/>
    <m/>
    <m/>
    <m/>
    <m/>
    <m/>
    <m/>
    <m/>
    <m/>
    <m/>
    <m/>
    <x v="38"/>
  </r>
  <r>
    <n v="43.933333333332122"/>
    <m/>
    <m/>
    <m/>
    <m/>
    <m/>
    <m/>
    <m/>
    <m/>
    <m/>
    <m/>
    <m/>
    <x v="38"/>
  </r>
  <r>
    <n v="43.949999999998788"/>
    <m/>
    <m/>
    <m/>
    <m/>
    <m/>
    <m/>
    <m/>
    <m/>
    <m/>
    <m/>
    <m/>
    <x v="38"/>
  </r>
  <r>
    <n v="43.966666666665454"/>
    <m/>
    <m/>
    <m/>
    <m/>
    <m/>
    <m/>
    <m/>
    <m/>
    <m/>
    <m/>
    <m/>
    <x v="38"/>
  </r>
  <r>
    <n v="43.983333333332119"/>
    <m/>
    <m/>
    <m/>
    <m/>
    <m/>
    <m/>
    <m/>
    <m/>
    <m/>
    <m/>
    <m/>
    <x v="38"/>
  </r>
  <r>
    <n v="43.999999999998785"/>
    <m/>
    <m/>
    <m/>
    <m/>
    <m/>
    <m/>
    <m/>
    <m/>
    <m/>
    <m/>
    <m/>
    <x v="38"/>
  </r>
  <r>
    <n v="44.016666666665451"/>
    <m/>
    <m/>
    <m/>
    <m/>
    <m/>
    <m/>
    <m/>
    <m/>
    <m/>
    <m/>
    <m/>
    <x v="38"/>
  </r>
  <r>
    <n v="44.033333333332116"/>
    <m/>
    <m/>
    <m/>
    <m/>
    <m/>
    <m/>
    <m/>
    <m/>
    <m/>
    <m/>
    <m/>
    <x v="38"/>
  </r>
  <r>
    <n v="44.049999999998782"/>
    <m/>
    <m/>
    <m/>
    <m/>
    <m/>
    <m/>
    <m/>
    <m/>
    <m/>
    <m/>
    <m/>
    <x v="38"/>
  </r>
  <r>
    <n v="44.066666666665448"/>
    <m/>
    <m/>
    <m/>
    <m/>
    <m/>
    <m/>
    <m/>
    <m/>
    <m/>
    <m/>
    <m/>
    <x v="38"/>
  </r>
  <r>
    <n v="44.083333333332114"/>
    <m/>
    <m/>
    <m/>
    <m/>
    <m/>
    <m/>
    <m/>
    <m/>
    <m/>
    <m/>
    <m/>
    <x v="38"/>
  </r>
  <r>
    <n v="44.099999999998779"/>
    <m/>
    <m/>
    <m/>
    <m/>
    <m/>
    <m/>
    <m/>
    <m/>
    <m/>
    <m/>
    <m/>
    <x v="38"/>
  </r>
  <r>
    <n v="44.116666666665445"/>
    <m/>
    <m/>
    <m/>
    <m/>
    <m/>
    <m/>
    <m/>
    <m/>
    <m/>
    <m/>
    <m/>
    <x v="38"/>
  </r>
  <r>
    <n v="44.133333333332111"/>
    <m/>
    <m/>
    <m/>
    <m/>
    <m/>
    <m/>
    <m/>
    <m/>
    <m/>
    <m/>
    <m/>
    <x v="38"/>
  </r>
  <r>
    <n v="44.149999999998776"/>
    <m/>
    <m/>
    <m/>
    <m/>
    <m/>
    <m/>
    <m/>
    <m/>
    <m/>
    <m/>
    <m/>
    <x v="38"/>
  </r>
  <r>
    <n v="44.166666666665442"/>
    <m/>
    <m/>
    <m/>
    <m/>
    <m/>
    <m/>
    <m/>
    <m/>
    <m/>
    <m/>
    <m/>
    <x v="38"/>
  </r>
  <r>
    <n v="44.183333333332108"/>
    <m/>
    <m/>
    <m/>
    <m/>
    <m/>
    <m/>
    <m/>
    <m/>
    <m/>
    <m/>
    <m/>
    <x v="38"/>
  </r>
  <r>
    <n v="44.199999999998774"/>
    <m/>
    <m/>
    <m/>
    <m/>
    <m/>
    <m/>
    <m/>
    <m/>
    <m/>
    <m/>
    <m/>
    <x v="38"/>
  </r>
  <r>
    <n v="44.216666666665439"/>
    <m/>
    <m/>
    <m/>
    <m/>
    <m/>
    <m/>
    <m/>
    <m/>
    <m/>
    <m/>
    <m/>
    <x v="38"/>
  </r>
  <r>
    <n v="44.233333333332105"/>
    <m/>
    <m/>
    <m/>
    <m/>
    <m/>
    <m/>
    <m/>
    <m/>
    <m/>
    <m/>
    <m/>
    <x v="38"/>
  </r>
  <r>
    <n v="44.249999999998771"/>
    <m/>
    <m/>
    <m/>
    <m/>
    <m/>
    <m/>
    <m/>
    <m/>
    <m/>
    <m/>
    <m/>
    <x v="38"/>
  </r>
  <r>
    <n v="44.266666666665436"/>
    <m/>
    <m/>
    <m/>
    <m/>
    <m/>
    <m/>
    <m/>
    <m/>
    <m/>
    <m/>
    <m/>
    <x v="38"/>
  </r>
  <r>
    <n v="44.283333333332102"/>
    <m/>
    <m/>
    <m/>
    <m/>
    <m/>
    <m/>
    <m/>
    <m/>
    <m/>
    <m/>
    <m/>
    <x v="38"/>
  </r>
  <r>
    <n v="44.299999999998768"/>
    <m/>
    <m/>
    <m/>
    <m/>
    <m/>
    <m/>
    <m/>
    <m/>
    <m/>
    <m/>
    <m/>
    <x v="38"/>
  </r>
  <r>
    <n v="44.316666666665434"/>
    <m/>
    <m/>
    <m/>
    <m/>
    <m/>
    <m/>
    <m/>
    <m/>
    <m/>
    <m/>
    <m/>
    <x v="38"/>
  </r>
  <r>
    <n v="44.333333333332099"/>
    <m/>
    <m/>
    <m/>
    <m/>
    <m/>
    <m/>
    <m/>
    <m/>
    <m/>
    <m/>
    <m/>
    <x v="38"/>
  </r>
  <r>
    <n v="44.349999999998765"/>
    <m/>
    <m/>
    <m/>
    <m/>
    <m/>
    <m/>
    <m/>
    <m/>
    <m/>
    <m/>
    <m/>
    <x v="38"/>
  </r>
  <r>
    <n v="44.366666666665431"/>
    <m/>
    <m/>
    <m/>
    <m/>
    <m/>
    <m/>
    <m/>
    <m/>
    <m/>
    <m/>
    <m/>
    <x v="38"/>
  </r>
  <r>
    <n v="44.383333333332097"/>
    <m/>
    <m/>
    <m/>
    <m/>
    <m/>
    <m/>
    <m/>
    <m/>
    <m/>
    <m/>
    <m/>
    <x v="38"/>
  </r>
  <r>
    <n v="44.399999999998762"/>
    <m/>
    <m/>
    <m/>
    <m/>
    <m/>
    <m/>
    <m/>
    <m/>
    <m/>
    <m/>
    <m/>
    <x v="38"/>
  </r>
  <r>
    <n v="44.416666666665428"/>
    <m/>
    <m/>
    <m/>
    <m/>
    <m/>
    <m/>
    <m/>
    <m/>
    <m/>
    <m/>
    <m/>
    <x v="38"/>
  </r>
  <r>
    <n v="44.433333333332094"/>
    <m/>
    <m/>
    <m/>
    <m/>
    <m/>
    <m/>
    <m/>
    <m/>
    <m/>
    <m/>
    <m/>
    <x v="38"/>
  </r>
  <r>
    <n v="44.449999999998759"/>
    <m/>
    <m/>
    <m/>
    <m/>
    <m/>
    <m/>
    <m/>
    <m/>
    <m/>
    <m/>
    <m/>
    <x v="38"/>
  </r>
  <r>
    <n v="44.466666666665425"/>
    <m/>
    <m/>
    <m/>
    <m/>
    <m/>
    <m/>
    <m/>
    <m/>
    <m/>
    <m/>
    <m/>
    <x v="38"/>
  </r>
  <r>
    <n v="44.483333333332091"/>
    <m/>
    <m/>
    <m/>
    <m/>
    <m/>
    <m/>
    <m/>
    <m/>
    <m/>
    <m/>
    <m/>
    <x v="38"/>
  </r>
  <r>
    <n v="44.499999999998757"/>
    <m/>
    <m/>
    <m/>
    <m/>
    <m/>
    <m/>
    <m/>
    <m/>
    <m/>
    <m/>
    <m/>
    <x v="38"/>
  </r>
  <r>
    <n v="44.516666666665422"/>
    <m/>
    <m/>
    <m/>
    <m/>
    <m/>
    <m/>
    <m/>
    <m/>
    <m/>
    <m/>
    <m/>
    <x v="38"/>
  </r>
  <r>
    <n v="44.533333333332088"/>
    <m/>
    <m/>
    <m/>
    <m/>
    <m/>
    <m/>
    <m/>
    <m/>
    <m/>
    <m/>
    <m/>
    <x v="38"/>
  </r>
  <r>
    <n v="44.549999999998754"/>
    <m/>
    <m/>
    <m/>
    <m/>
    <m/>
    <m/>
    <m/>
    <m/>
    <m/>
    <m/>
    <m/>
    <x v="38"/>
  </r>
  <r>
    <n v="44.566666666665419"/>
    <m/>
    <m/>
    <m/>
    <m/>
    <m/>
    <m/>
    <m/>
    <m/>
    <m/>
    <m/>
    <m/>
    <x v="38"/>
  </r>
  <r>
    <n v="44.583333333332085"/>
    <m/>
    <m/>
    <m/>
    <m/>
    <m/>
    <m/>
    <m/>
    <m/>
    <m/>
    <m/>
    <m/>
    <x v="38"/>
  </r>
  <r>
    <n v="44.599999999998751"/>
    <m/>
    <m/>
    <m/>
    <m/>
    <m/>
    <m/>
    <m/>
    <m/>
    <m/>
    <m/>
    <m/>
    <x v="38"/>
  </r>
  <r>
    <n v="44.616666666665417"/>
    <m/>
    <m/>
    <m/>
    <m/>
    <m/>
    <m/>
    <m/>
    <m/>
    <m/>
    <m/>
    <m/>
    <x v="38"/>
  </r>
  <r>
    <n v="44.633333333332082"/>
    <m/>
    <m/>
    <m/>
    <m/>
    <m/>
    <m/>
    <m/>
    <m/>
    <m/>
    <m/>
    <m/>
    <x v="38"/>
  </r>
  <r>
    <n v="44.649999999998748"/>
    <m/>
    <m/>
    <m/>
    <m/>
    <m/>
    <m/>
    <m/>
    <m/>
    <m/>
    <m/>
    <m/>
    <x v="38"/>
  </r>
  <r>
    <n v="44.666666666665414"/>
    <m/>
    <m/>
    <m/>
    <m/>
    <m/>
    <m/>
    <m/>
    <m/>
    <m/>
    <m/>
    <m/>
    <x v="38"/>
  </r>
  <r>
    <n v="44.683333333332079"/>
    <m/>
    <m/>
    <m/>
    <m/>
    <m/>
    <m/>
    <m/>
    <m/>
    <m/>
    <m/>
    <m/>
    <x v="38"/>
  </r>
  <r>
    <n v="44.699999999998745"/>
    <m/>
    <m/>
    <m/>
    <m/>
    <m/>
    <m/>
    <m/>
    <m/>
    <m/>
    <m/>
    <m/>
    <x v="38"/>
  </r>
  <r>
    <n v="44.716666666665411"/>
    <m/>
    <m/>
    <m/>
    <m/>
    <m/>
    <m/>
    <m/>
    <m/>
    <m/>
    <m/>
    <m/>
    <x v="38"/>
  </r>
  <r>
    <n v="44.733333333332077"/>
    <m/>
    <m/>
    <m/>
    <m/>
    <m/>
    <m/>
    <m/>
    <m/>
    <m/>
    <m/>
    <m/>
    <x v="38"/>
  </r>
  <r>
    <n v="44.749999999998742"/>
    <m/>
    <m/>
    <m/>
    <m/>
    <m/>
    <m/>
    <m/>
    <m/>
    <m/>
    <m/>
    <m/>
    <x v="38"/>
  </r>
  <r>
    <n v="44.766666666665408"/>
    <m/>
    <m/>
    <m/>
    <m/>
    <m/>
    <m/>
    <m/>
    <m/>
    <m/>
    <m/>
    <m/>
    <x v="38"/>
  </r>
  <r>
    <n v="44.783333333332074"/>
    <m/>
    <m/>
    <m/>
    <m/>
    <m/>
    <m/>
    <m/>
    <m/>
    <m/>
    <m/>
    <m/>
    <x v="38"/>
  </r>
  <r>
    <n v="44.799999999998739"/>
    <m/>
    <m/>
    <m/>
    <m/>
    <m/>
    <m/>
    <m/>
    <m/>
    <m/>
    <m/>
    <m/>
    <x v="38"/>
  </r>
  <r>
    <n v="44.816666666665405"/>
    <m/>
    <m/>
    <m/>
    <m/>
    <m/>
    <m/>
    <m/>
    <m/>
    <m/>
    <m/>
    <m/>
    <x v="38"/>
  </r>
  <r>
    <n v="44.833333333332071"/>
    <m/>
    <m/>
    <m/>
    <m/>
    <m/>
    <m/>
    <m/>
    <m/>
    <m/>
    <m/>
    <m/>
    <x v="38"/>
  </r>
  <r>
    <n v="44.849999999998737"/>
    <m/>
    <m/>
    <m/>
    <m/>
    <m/>
    <m/>
    <m/>
    <m/>
    <m/>
    <m/>
    <m/>
    <x v="38"/>
  </r>
  <r>
    <n v="44.866666666665402"/>
    <m/>
    <m/>
    <m/>
    <m/>
    <m/>
    <m/>
    <m/>
    <m/>
    <m/>
    <m/>
    <m/>
    <x v="38"/>
  </r>
  <r>
    <n v="44.883333333332068"/>
    <m/>
    <m/>
    <m/>
    <m/>
    <m/>
    <m/>
    <m/>
    <m/>
    <m/>
    <m/>
    <m/>
    <x v="38"/>
  </r>
  <r>
    <n v="44.899999999998734"/>
    <m/>
    <m/>
    <m/>
    <m/>
    <m/>
    <m/>
    <m/>
    <m/>
    <m/>
    <m/>
    <m/>
    <x v="38"/>
  </r>
  <r>
    <n v="44.9166666666654"/>
    <m/>
    <m/>
    <m/>
    <m/>
    <m/>
    <m/>
    <m/>
    <m/>
    <m/>
    <m/>
    <m/>
    <x v="38"/>
  </r>
  <r>
    <n v="44.933333333332065"/>
    <m/>
    <m/>
    <m/>
    <m/>
    <m/>
    <m/>
    <m/>
    <m/>
    <m/>
    <m/>
    <m/>
    <x v="38"/>
  </r>
  <r>
    <n v="44.949999999998731"/>
    <m/>
    <m/>
    <m/>
    <m/>
    <m/>
    <m/>
    <m/>
    <m/>
    <m/>
    <m/>
    <m/>
    <x v="38"/>
  </r>
  <r>
    <n v="44.966666666665397"/>
    <m/>
    <m/>
    <m/>
    <m/>
    <m/>
    <m/>
    <m/>
    <m/>
    <m/>
    <m/>
    <m/>
    <x v="38"/>
  </r>
  <r>
    <n v="44.983333333332062"/>
    <m/>
    <m/>
    <m/>
    <m/>
    <m/>
    <m/>
    <m/>
    <m/>
    <m/>
    <m/>
    <m/>
    <x v="38"/>
  </r>
  <r>
    <n v="44.999999999998728"/>
    <m/>
    <m/>
    <m/>
    <m/>
    <m/>
    <m/>
    <m/>
    <m/>
    <m/>
    <m/>
    <m/>
    <x v="38"/>
  </r>
  <r>
    <n v="45.016666666665394"/>
    <m/>
    <m/>
    <m/>
    <m/>
    <m/>
    <m/>
    <m/>
    <m/>
    <m/>
    <m/>
    <m/>
    <x v="38"/>
  </r>
  <r>
    <n v="45.03333333333206"/>
    <m/>
    <m/>
    <m/>
    <m/>
    <m/>
    <m/>
    <m/>
    <m/>
    <m/>
    <m/>
    <m/>
    <x v="38"/>
  </r>
  <r>
    <n v="45.049999999998725"/>
    <m/>
    <m/>
    <m/>
    <m/>
    <m/>
    <m/>
    <m/>
    <m/>
    <m/>
    <m/>
    <m/>
    <x v="38"/>
  </r>
  <r>
    <n v="45.066666666665391"/>
    <m/>
    <m/>
    <m/>
    <m/>
    <m/>
    <m/>
    <m/>
    <m/>
    <m/>
    <m/>
    <m/>
    <x v="38"/>
  </r>
  <r>
    <n v="45.083333333332057"/>
    <m/>
    <m/>
    <m/>
    <m/>
    <m/>
    <m/>
    <m/>
    <m/>
    <m/>
    <m/>
    <m/>
    <x v="38"/>
  </r>
  <r>
    <n v="45.099999999998722"/>
    <m/>
    <m/>
    <m/>
    <m/>
    <m/>
    <m/>
    <m/>
    <m/>
    <m/>
    <m/>
    <m/>
    <x v="38"/>
  </r>
  <r>
    <n v="45.116666666665388"/>
    <m/>
    <m/>
    <m/>
    <m/>
    <m/>
    <m/>
    <m/>
    <m/>
    <m/>
    <m/>
    <m/>
    <x v="38"/>
  </r>
  <r>
    <n v="45.133333333332054"/>
    <m/>
    <m/>
    <m/>
    <m/>
    <m/>
    <m/>
    <m/>
    <m/>
    <m/>
    <m/>
    <m/>
    <x v="38"/>
  </r>
  <r>
    <n v="45.14999999999872"/>
    <m/>
    <m/>
    <m/>
    <m/>
    <m/>
    <m/>
    <m/>
    <m/>
    <m/>
    <m/>
    <m/>
    <x v="38"/>
  </r>
  <r>
    <n v="45.166666666665385"/>
    <m/>
    <m/>
    <m/>
    <m/>
    <m/>
    <m/>
    <m/>
    <m/>
    <m/>
    <m/>
    <m/>
    <x v="38"/>
  </r>
  <r>
    <n v="45.183333333332051"/>
    <m/>
    <m/>
    <m/>
    <m/>
    <m/>
    <m/>
    <m/>
    <m/>
    <m/>
    <m/>
    <m/>
    <x v="38"/>
  </r>
  <r>
    <n v="45.199999999998717"/>
    <m/>
    <m/>
    <m/>
    <m/>
    <m/>
    <m/>
    <m/>
    <m/>
    <m/>
    <m/>
    <m/>
    <x v="38"/>
  </r>
  <r>
    <n v="45.216666666665382"/>
    <m/>
    <m/>
    <m/>
    <m/>
    <m/>
    <m/>
    <m/>
    <m/>
    <m/>
    <m/>
    <m/>
    <x v="38"/>
  </r>
  <r>
    <n v="45.233333333332048"/>
    <m/>
    <m/>
    <m/>
    <m/>
    <m/>
    <m/>
    <m/>
    <m/>
    <m/>
    <m/>
    <m/>
    <x v="38"/>
  </r>
  <r>
    <n v="45.249999999998714"/>
    <m/>
    <m/>
    <m/>
    <m/>
    <m/>
    <m/>
    <m/>
    <m/>
    <m/>
    <m/>
    <m/>
    <x v="38"/>
  </r>
  <r>
    <n v="45.26666666666538"/>
    <m/>
    <m/>
    <m/>
    <m/>
    <m/>
    <m/>
    <m/>
    <m/>
    <m/>
    <m/>
    <m/>
    <x v="38"/>
  </r>
  <r>
    <n v="45.283333333332045"/>
    <m/>
    <m/>
    <m/>
    <m/>
    <m/>
    <m/>
    <m/>
    <m/>
    <m/>
    <m/>
    <m/>
    <x v="38"/>
  </r>
  <r>
    <n v="45.299999999998711"/>
    <m/>
    <m/>
    <m/>
    <m/>
    <m/>
    <m/>
    <m/>
    <m/>
    <m/>
    <m/>
    <m/>
    <x v="38"/>
  </r>
  <r>
    <n v="45.316666666665377"/>
    <m/>
    <m/>
    <m/>
    <m/>
    <m/>
    <m/>
    <m/>
    <m/>
    <m/>
    <m/>
    <m/>
    <x v="38"/>
  </r>
  <r>
    <n v="45.333333333332043"/>
    <m/>
    <m/>
    <m/>
    <m/>
    <m/>
    <m/>
    <m/>
    <m/>
    <m/>
    <m/>
    <m/>
    <x v="38"/>
  </r>
  <r>
    <n v="45.349999999998708"/>
    <m/>
    <m/>
    <m/>
    <m/>
    <m/>
    <m/>
    <m/>
    <m/>
    <m/>
    <m/>
    <m/>
    <x v="38"/>
  </r>
  <r>
    <n v="45.366666666665374"/>
    <m/>
    <m/>
    <m/>
    <m/>
    <m/>
    <m/>
    <m/>
    <m/>
    <m/>
    <m/>
    <m/>
    <x v="38"/>
  </r>
  <r>
    <n v="45.38333333333204"/>
    <m/>
    <m/>
    <m/>
    <m/>
    <m/>
    <m/>
    <m/>
    <m/>
    <m/>
    <m/>
    <m/>
    <x v="38"/>
  </r>
  <r>
    <n v="45.399999999998705"/>
    <m/>
    <m/>
    <m/>
    <m/>
    <m/>
    <m/>
    <m/>
    <m/>
    <m/>
    <m/>
    <m/>
    <x v="38"/>
  </r>
  <r>
    <n v="45.416666666665371"/>
    <m/>
    <m/>
    <m/>
    <m/>
    <m/>
    <m/>
    <m/>
    <m/>
    <m/>
    <m/>
    <m/>
    <x v="38"/>
  </r>
  <r>
    <n v="45.433333333332037"/>
    <m/>
    <m/>
    <m/>
    <m/>
    <m/>
    <m/>
    <m/>
    <m/>
    <m/>
    <m/>
    <m/>
    <x v="38"/>
  </r>
  <r>
    <n v="45.449999999998703"/>
    <m/>
    <m/>
    <m/>
    <m/>
    <m/>
    <m/>
    <m/>
    <m/>
    <m/>
    <m/>
    <m/>
    <x v="38"/>
  </r>
  <r>
    <n v="45.466666666665368"/>
    <m/>
    <m/>
    <m/>
    <m/>
    <m/>
    <m/>
    <m/>
    <m/>
    <m/>
    <m/>
    <m/>
    <x v="38"/>
  </r>
  <r>
    <n v="45.483333333332034"/>
    <m/>
    <m/>
    <m/>
    <m/>
    <m/>
    <m/>
    <m/>
    <m/>
    <m/>
    <m/>
    <m/>
    <x v="38"/>
  </r>
  <r>
    <n v="45.4999999999987"/>
    <m/>
    <m/>
    <m/>
    <m/>
    <m/>
    <m/>
    <m/>
    <m/>
    <m/>
    <m/>
    <m/>
    <x v="38"/>
  </r>
  <r>
    <n v="45.516666666665365"/>
    <m/>
    <m/>
    <m/>
    <m/>
    <m/>
    <m/>
    <m/>
    <m/>
    <m/>
    <m/>
    <m/>
    <x v="38"/>
  </r>
  <r>
    <n v="45.533333333332031"/>
    <m/>
    <m/>
    <m/>
    <m/>
    <m/>
    <m/>
    <m/>
    <m/>
    <m/>
    <m/>
    <m/>
    <x v="38"/>
  </r>
  <r>
    <n v="45.549999999998697"/>
    <m/>
    <m/>
    <m/>
    <m/>
    <m/>
    <m/>
    <m/>
    <m/>
    <m/>
    <m/>
    <m/>
    <x v="38"/>
  </r>
  <r>
    <n v="45.566666666665363"/>
    <m/>
    <m/>
    <m/>
    <m/>
    <m/>
    <m/>
    <m/>
    <m/>
    <m/>
    <m/>
    <m/>
    <x v="38"/>
  </r>
  <r>
    <n v="45.583333333332028"/>
    <m/>
    <m/>
    <m/>
    <m/>
    <m/>
    <m/>
    <m/>
    <m/>
    <m/>
    <m/>
    <m/>
    <x v="38"/>
  </r>
  <r>
    <n v="45.599999999998694"/>
    <m/>
    <m/>
    <m/>
    <m/>
    <m/>
    <m/>
    <m/>
    <m/>
    <m/>
    <m/>
    <m/>
    <x v="38"/>
  </r>
  <r>
    <n v="45.61666666666536"/>
    <m/>
    <m/>
    <m/>
    <m/>
    <m/>
    <m/>
    <m/>
    <m/>
    <m/>
    <m/>
    <m/>
    <x v="38"/>
  </r>
  <r>
    <n v="45.633333333332025"/>
    <m/>
    <m/>
    <m/>
    <m/>
    <m/>
    <m/>
    <m/>
    <m/>
    <m/>
    <m/>
    <m/>
    <x v="38"/>
  </r>
  <r>
    <n v="45.649999999998691"/>
    <m/>
    <m/>
    <m/>
    <m/>
    <m/>
    <m/>
    <m/>
    <m/>
    <m/>
    <m/>
    <m/>
    <x v="38"/>
  </r>
  <r>
    <n v="45.666666666665357"/>
    <m/>
    <m/>
    <m/>
    <m/>
    <m/>
    <m/>
    <m/>
    <m/>
    <m/>
    <m/>
    <m/>
    <x v="38"/>
  </r>
  <r>
    <n v="45.683333333332023"/>
    <m/>
    <m/>
    <m/>
    <m/>
    <m/>
    <m/>
    <m/>
    <m/>
    <m/>
    <m/>
    <m/>
    <x v="38"/>
  </r>
  <r>
    <n v="45.699999999998688"/>
    <m/>
    <m/>
    <m/>
    <m/>
    <m/>
    <m/>
    <m/>
    <m/>
    <m/>
    <m/>
    <m/>
    <x v="38"/>
  </r>
  <r>
    <n v="45.716666666665354"/>
    <m/>
    <m/>
    <m/>
    <m/>
    <m/>
    <m/>
    <m/>
    <m/>
    <m/>
    <m/>
    <m/>
    <x v="38"/>
  </r>
  <r>
    <n v="45.73333333333202"/>
    <m/>
    <m/>
    <m/>
    <m/>
    <m/>
    <m/>
    <m/>
    <m/>
    <m/>
    <m/>
    <m/>
    <x v="38"/>
  </r>
  <r>
    <n v="45.749999999998685"/>
    <m/>
    <m/>
    <m/>
    <m/>
    <m/>
    <m/>
    <m/>
    <m/>
    <m/>
    <m/>
    <m/>
    <x v="38"/>
  </r>
  <r>
    <n v="45.766666666665351"/>
    <m/>
    <m/>
    <m/>
    <m/>
    <m/>
    <m/>
    <m/>
    <m/>
    <m/>
    <m/>
    <m/>
    <x v="38"/>
  </r>
  <r>
    <n v="45.783333333332017"/>
    <m/>
    <m/>
    <m/>
    <m/>
    <m/>
    <m/>
    <m/>
    <m/>
    <m/>
    <m/>
    <m/>
    <x v="38"/>
  </r>
  <r>
    <n v="45.799999999998683"/>
    <m/>
    <m/>
    <m/>
    <m/>
    <m/>
    <m/>
    <m/>
    <m/>
    <m/>
    <m/>
    <m/>
    <x v="38"/>
  </r>
  <r>
    <n v="45.816666666665348"/>
    <m/>
    <m/>
    <m/>
    <m/>
    <m/>
    <m/>
    <m/>
    <m/>
    <m/>
    <m/>
    <m/>
    <x v="38"/>
  </r>
  <r>
    <n v="45.833333333332014"/>
    <m/>
    <m/>
    <m/>
    <m/>
    <m/>
    <m/>
    <m/>
    <m/>
    <m/>
    <m/>
    <m/>
    <x v="38"/>
  </r>
  <r>
    <n v="45.84999999999868"/>
    <m/>
    <m/>
    <m/>
    <m/>
    <m/>
    <m/>
    <m/>
    <m/>
    <m/>
    <m/>
    <m/>
    <x v="38"/>
  </r>
  <r>
    <n v="45.866666666665346"/>
    <m/>
    <m/>
    <m/>
    <m/>
    <m/>
    <m/>
    <m/>
    <m/>
    <m/>
    <m/>
    <m/>
    <x v="38"/>
  </r>
  <r>
    <n v="45.883333333332011"/>
    <m/>
    <m/>
    <m/>
    <m/>
    <m/>
    <m/>
    <m/>
    <m/>
    <m/>
    <m/>
    <m/>
    <x v="38"/>
  </r>
  <r>
    <n v="45.899999999998677"/>
    <m/>
    <m/>
    <m/>
    <m/>
    <m/>
    <m/>
    <m/>
    <m/>
    <m/>
    <m/>
    <m/>
    <x v="38"/>
  </r>
  <r>
    <n v="45.916666666665343"/>
    <m/>
    <m/>
    <m/>
    <m/>
    <m/>
    <m/>
    <m/>
    <m/>
    <m/>
    <m/>
    <m/>
    <x v="38"/>
  </r>
  <r>
    <n v="45.933333333332008"/>
    <m/>
    <m/>
    <m/>
    <m/>
    <m/>
    <m/>
    <m/>
    <m/>
    <m/>
    <m/>
    <m/>
    <x v="38"/>
  </r>
  <r>
    <n v="45.949999999998674"/>
    <m/>
    <m/>
    <m/>
    <m/>
    <m/>
    <m/>
    <m/>
    <m/>
    <m/>
    <m/>
    <m/>
    <x v="38"/>
  </r>
  <r>
    <n v="45.96666666666534"/>
    <m/>
    <m/>
    <m/>
    <m/>
    <m/>
    <m/>
    <m/>
    <m/>
    <m/>
    <m/>
    <m/>
    <x v="38"/>
  </r>
  <r>
    <n v="45.983333333332006"/>
    <m/>
    <m/>
    <m/>
    <m/>
    <m/>
    <m/>
    <m/>
    <m/>
    <m/>
    <m/>
    <m/>
    <x v="38"/>
  </r>
  <r>
    <n v="45.999999999998671"/>
    <m/>
    <m/>
    <m/>
    <m/>
    <m/>
    <m/>
    <m/>
    <m/>
    <m/>
    <m/>
    <m/>
    <x v="38"/>
  </r>
  <r>
    <n v="46.016666666665337"/>
    <m/>
    <m/>
    <m/>
    <m/>
    <m/>
    <m/>
    <m/>
    <m/>
    <m/>
    <m/>
    <m/>
    <x v="38"/>
  </r>
  <r>
    <n v="46.033333333332003"/>
    <m/>
    <m/>
    <m/>
    <m/>
    <m/>
    <m/>
    <m/>
    <m/>
    <m/>
    <m/>
    <m/>
    <x v="38"/>
  </r>
  <r>
    <n v="46.049999999998668"/>
    <m/>
    <m/>
    <m/>
    <m/>
    <m/>
    <m/>
    <m/>
    <m/>
    <m/>
    <m/>
    <m/>
    <x v="38"/>
  </r>
  <r>
    <n v="46.066666666665334"/>
    <m/>
    <m/>
    <m/>
    <m/>
    <m/>
    <m/>
    <m/>
    <m/>
    <m/>
    <m/>
    <m/>
    <x v="38"/>
  </r>
  <r>
    <n v="46.083333333332"/>
    <m/>
    <m/>
    <m/>
    <m/>
    <m/>
    <m/>
    <m/>
    <m/>
    <m/>
    <m/>
    <m/>
    <x v="38"/>
  </r>
  <r>
    <n v="46.099999999998666"/>
    <m/>
    <m/>
    <m/>
    <m/>
    <m/>
    <m/>
    <m/>
    <m/>
    <m/>
    <m/>
    <m/>
    <x v="38"/>
  </r>
  <r>
    <n v="46.116666666665331"/>
    <m/>
    <m/>
    <m/>
    <m/>
    <m/>
    <m/>
    <m/>
    <m/>
    <m/>
    <m/>
    <m/>
    <x v="38"/>
  </r>
  <r>
    <n v="46.133333333331997"/>
    <m/>
    <m/>
    <m/>
    <m/>
    <m/>
    <m/>
    <m/>
    <m/>
    <m/>
    <m/>
    <m/>
    <x v="38"/>
  </r>
  <r>
    <n v="46.149999999998663"/>
    <m/>
    <m/>
    <m/>
    <m/>
    <m/>
    <m/>
    <m/>
    <m/>
    <m/>
    <m/>
    <m/>
    <x v="38"/>
  </r>
  <r>
    <n v="46.166666666665328"/>
    <m/>
    <m/>
    <m/>
    <m/>
    <m/>
    <m/>
    <m/>
    <m/>
    <m/>
    <m/>
    <m/>
    <x v="38"/>
  </r>
  <r>
    <n v="46.183333333331994"/>
    <m/>
    <m/>
    <m/>
    <m/>
    <m/>
    <m/>
    <m/>
    <m/>
    <m/>
    <m/>
    <m/>
    <x v="38"/>
  </r>
  <r>
    <n v="46.19999999999866"/>
    <m/>
    <m/>
    <m/>
    <m/>
    <m/>
    <m/>
    <m/>
    <m/>
    <m/>
    <m/>
    <m/>
    <x v="38"/>
  </r>
  <r>
    <n v="46.216666666665326"/>
    <m/>
    <m/>
    <m/>
    <m/>
    <m/>
    <m/>
    <m/>
    <m/>
    <m/>
    <m/>
    <m/>
    <x v="38"/>
  </r>
  <r>
    <n v="46.233333333331991"/>
    <m/>
    <m/>
    <m/>
    <m/>
    <m/>
    <m/>
    <m/>
    <m/>
    <m/>
    <m/>
    <m/>
    <x v="38"/>
  </r>
  <r>
    <n v="46.249999999998657"/>
    <m/>
    <m/>
    <m/>
    <m/>
    <m/>
    <m/>
    <m/>
    <m/>
    <m/>
    <m/>
    <m/>
    <x v="38"/>
  </r>
  <r>
    <n v="46.266666666665323"/>
    <m/>
    <m/>
    <m/>
    <m/>
    <m/>
    <m/>
    <m/>
    <m/>
    <m/>
    <m/>
    <m/>
    <x v="38"/>
  </r>
  <r>
    <n v="46.283333333331989"/>
    <m/>
    <m/>
    <m/>
    <m/>
    <m/>
    <m/>
    <m/>
    <m/>
    <m/>
    <m/>
    <m/>
    <x v="38"/>
  </r>
  <r>
    <n v="46.299999999998654"/>
    <m/>
    <m/>
    <m/>
    <m/>
    <m/>
    <m/>
    <m/>
    <m/>
    <m/>
    <m/>
    <m/>
    <x v="38"/>
  </r>
  <r>
    <n v="46.31666666666532"/>
    <m/>
    <m/>
    <m/>
    <m/>
    <m/>
    <m/>
    <m/>
    <m/>
    <m/>
    <m/>
    <m/>
    <x v="38"/>
  </r>
  <r>
    <n v="46.333333333331986"/>
    <m/>
    <m/>
    <m/>
    <m/>
    <m/>
    <m/>
    <m/>
    <m/>
    <m/>
    <m/>
    <m/>
    <x v="38"/>
  </r>
  <r>
    <n v="46.349999999998651"/>
    <m/>
    <m/>
    <m/>
    <m/>
    <m/>
    <m/>
    <m/>
    <m/>
    <m/>
    <m/>
    <m/>
    <x v="38"/>
  </r>
  <r>
    <n v="46.366666666665317"/>
    <m/>
    <m/>
    <m/>
    <m/>
    <m/>
    <m/>
    <m/>
    <m/>
    <m/>
    <m/>
    <m/>
    <x v="38"/>
  </r>
  <r>
    <n v="46.383333333331983"/>
    <m/>
    <m/>
    <m/>
    <m/>
    <m/>
    <m/>
    <m/>
    <m/>
    <m/>
    <m/>
    <m/>
    <x v="38"/>
  </r>
  <r>
    <n v="46.399999999998649"/>
    <m/>
    <m/>
    <m/>
    <m/>
    <m/>
    <m/>
    <m/>
    <m/>
    <m/>
    <m/>
    <m/>
    <x v="38"/>
  </r>
  <r>
    <n v="46.416666666665314"/>
    <m/>
    <m/>
    <m/>
    <m/>
    <m/>
    <m/>
    <m/>
    <m/>
    <m/>
    <m/>
    <m/>
    <x v="38"/>
  </r>
  <r>
    <n v="46.43333333333198"/>
    <m/>
    <m/>
    <m/>
    <m/>
    <m/>
    <m/>
    <m/>
    <m/>
    <m/>
    <m/>
    <m/>
    <x v="38"/>
  </r>
  <r>
    <n v="46.449999999998646"/>
    <m/>
    <m/>
    <m/>
    <m/>
    <m/>
    <m/>
    <m/>
    <m/>
    <m/>
    <m/>
    <m/>
    <x v="38"/>
  </r>
  <r>
    <n v="46.466666666665311"/>
    <m/>
    <m/>
    <m/>
    <m/>
    <m/>
    <m/>
    <m/>
    <m/>
    <m/>
    <m/>
    <m/>
    <x v="38"/>
  </r>
  <r>
    <n v="46.483333333331977"/>
    <m/>
    <m/>
    <m/>
    <m/>
    <m/>
    <m/>
    <m/>
    <m/>
    <m/>
    <m/>
    <m/>
    <x v="38"/>
  </r>
  <r>
    <n v="46.499999999998643"/>
    <m/>
    <m/>
    <m/>
    <m/>
    <m/>
    <m/>
    <m/>
    <m/>
    <m/>
    <m/>
    <m/>
    <x v="38"/>
  </r>
  <r>
    <n v="46.516666666665309"/>
    <m/>
    <m/>
    <m/>
    <m/>
    <m/>
    <m/>
    <m/>
    <m/>
    <m/>
    <m/>
    <m/>
    <x v="38"/>
  </r>
  <r>
    <n v="46.533333333331974"/>
    <m/>
    <m/>
    <m/>
    <m/>
    <m/>
    <m/>
    <m/>
    <m/>
    <m/>
    <m/>
    <m/>
    <x v="38"/>
  </r>
  <r>
    <n v="46.54999999999864"/>
    <m/>
    <m/>
    <m/>
    <m/>
    <m/>
    <m/>
    <m/>
    <m/>
    <m/>
    <m/>
    <m/>
    <x v="38"/>
  </r>
  <r>
    <n v="46.566666666665306"/>
    <m/>
    <m/>
    <m/>
    <m/>
    <m/>
    <m/>
    <m/>
    <m/>
    <m/>
    <m/>
    <m/>
    <x v="38"/>
  </r>
  <r>
    <n v="46.583333333331971"/>
    <m/>
    <m/>
    <m/>
    <m/>
    <m/>
    <m/>
    <m/>
    <m/>
    <m/>
    <m/>
    <m/>
    <x v="38"/>
  </r>
  <r>
    <n v="46.599999999998637"/>
    <m/>
    <m/>
    <m/>
    <m/>
    <m/>
    <m/>
    <m/>
    <m/>
    <m/>
    <m/>
    <m/>
    <x v="38"/>
  </r>
  <r>
    <n v="46.616666666665303"/>
    <m/>
    <m/>
    <m/>
    <m/>
    <m/>
    <m/>
    <m/>
    <m/>
    <m/>
    <m/>
    <m/>
    <x v="38"/>
  </r>
  <r>
    <n v="46.633333333331969"/>
    <m/>
    <m/>
    <m/>
    <m/>
    <m/>
    <m/>
    <m/>
    <m/>
    <m/>
    <m/>
    <m/>
    <x v="38"/>
  </r>
  <r>
    <n v="46.649999999998634"/>
    <m/>
    <m/>
    <m/>
    <m/>
    <m/>
    <m/>
    <m/>
    <m/>
    <m/>
    <m/>
    <m/>
    <x v="38"/>
  </r>
  <r>
    <n v="46.6666666666653"/>
    <m/>
    <m/>
    <m/>
    <m/>
    <m/>
    <m/>
    <m/>
    <m/>
    <m/>
    <m/>
    <m/>
    <x v="38"/>
  </r>
  <r>
    <n v="46.683333333331966"/>
    <m/>
    <m/>
    <m/>
    <m/>
    <m/>
    <m/>
    <m/>
    <m/>
    <m/>
    <m/>
    <m/>
    <x v="38"/>
  </r>
  <r>
    <n v="46.699999999998631"/>
    <m/>
    <m/>
    <m/>
    <m/>
    <m/>
    <m/>
    <m/>
    <m/>
    <m/>
    <m/>
    <m/>
    <x v="38"/>
  </r>
  <r>
    <n v="46.716666666665297"/>
    <m/>
    <m/>
    <m/>
    <m/>
    <m/>
    <m/>
    <m/>
    <m/>
    <m/>
    <m/>
    <m/>
    <x v="38"/>
  </r>
  <r>
    <n v="46.733333333331963"/>
    <m/>
    <m/>
    <m/>
    <m/>
    <m/>
    <m/>
    <m/>
    <m/>
    <m/>
    <m/>
    <m/>
    <x v="38"/>
  </r>
  <r>
    <n v="46.749999999998629"/>
    <m/>
    <m/>
    <m/>
    <m/>
    <m/>
    <m/>
    <m/>
    <m/>
    <m/>
    <m/>
    <m/>
    <x v="38"/>
  </r>
  <r>
    <n v="46.766666666665294"/>
    <m/>
    <m/>
    <m/>
    <m/>
    <m/>
    <m/>
    <m/>
    <m/>
    <m/>
    <m/>
    <m/>
    <x v="38"/>
  </r>
  <r>
    <n v="46.78333333333196"/>
    <m/>
    <m/>
    <m/>
    <m/>
    <m/>
    <m/>
    <m/>
    <m/>
    <m/>
    <m/>
    <m/>
    <x v="38"/>
  </r>
  <r>
    <n v="46.799999999998626"/>
    <m/>
    <m/>
    <m/>
    <m/>
    <m/>
    <m/>
    <m/>
    <m/>
    <m/>
    <m/>
    <m/>
    <x v="38"/>
  </r>
  <r>
    <n v="46.816666666665292"/>
    <m/>
    <m/>
    <m/>
    <m/>
    <m/>
    <m/>
    <m/>
    <m/>
    <m/>
    <m/>
    <m/>
    <x v="38"/>
  </r>
  <r>
    <n v="46.833333333331957"/>
    <m/>
    <m/>
    <m/>
    <m/>
    <m/>
    <m/>
    <m/>
    <m/>
    <m/>
    <m/>
    <m/>
    <x v="38"/>
  </r>
  <r>
    <n v="46.849999999998623"/>
    <m/>
    <m/>
    <m/>
    <m/>
    <m/>
    <m/>
    <m/>
    <m/>
    <m/>
    <m/>
    <m/>
    <x v="38"/>
  </r>
  <r>
    <n v="46.866666666665289"/>
    <m/>
    <m/>
    <m/>
    <m/>
    <m/>
    <m/>
    <m/>
    <m/>
    <m/>
    <m/>
    <m/>
    <x v="38"/>
  </r>
  <r>
    <n v="46.883333333331954"/>
    <m/>
    <m/>
    <m/>
    <m/>
    <m/>
    <m/>
    <m/>
    <m/>
    <m/>
    <m/>
    <m/>
    <x v="38"/>
  </r>
  <r>
    <n v="46.89999999999862"/>
    <m/>
    <m/>
    <m/>
    <m/>
    <m/>
    <m/>
    <m/>
    <m/>
    <m/>
    <m/>
    <m/>
    <x v="38"/>
  </r>
  <r>
    <n v="46.916666666665286"/>
    <m/>
    <m/>
    <m/>
    <m/>
    <m/>
    <m/>
    <m/>
    <m/>
    <m/>
    <m/>
    <m/>
    <x v="38"/>
  </r>
  <r>
    <n v="46.933333333331952"/>
    <m/>
    <m/>
    <m/>
    <m/>
    <m/>
    <m/>
    <m/>
    <m/>
    <m/>
    <m/>
    <m/>
    <x v="38"/>
  </r>
  <r>
    <n v="46.949999999998617"/>
    <m/>
    <m/>
    <m/>
    <m/>
    <m/>
    <m/>
    <m/>
    <m/>
    <m/>
    <m/>
    <m/>
    <x v="38"/>
  </r>
  <r>
    <n v="46.966666666665283"/>
    <m/>
    <m/>
    <m/>
    <m/>
    <m/>
    <m/>
    <m/>
    <m/>
    <m/>
    <m/>
    <m/>
    <x v="38"/>
  </r>
  <r>
    <n v="46.983333333331949"/>
    <m/>
    <m/>
    <m/>
    <m/>
    <m/>
    <m/>
    <m/>
    <m/>
    <m/>
    <m/>
    <m/>
    <x v="38"/>
  </r>
  <r>
    <n v="46.999999999998614"/>
    <m/>
    <m/>
    <m/>
    <m/>
    <m/>
    <m/>
    <m/>
    <m/>
    <m/>
    <m/>
    <m/>
    <x v="38"/>
  </r>
  <r>
    <n v="47.01666666666528"/>
    <m/>
    <m/>
    <m/>
    <m/>
    <m/>
    <m/>
    <m/>
    <m/>
    <m/>
    <m/>
    <m/>
    <x v="38"/>
  </r>
  <r>
    <n v="47.033333333331946"/>
    <m/>
    <m/>
    <m/>
    <m/>
    <m/>
    <m/>
    <m/>
    <m/>
    <m/>
    <m/>
    <m/>
    <x v="38"/>
  </r>
  <r>
    <n v="47.049999999998612"/>
    <m/>
    <m/>
    <m/>
    <m/>
    <m/>
    <m/>
    <m/>
    <m/>
    <m/>
    <m/>
    <m/>
    <x v="38"/>
  </r>
  <r>
    <n v="47.066666666665277"/>
    <m/>
    <m/>
    <m/>
    <m/>
    <m/>
    <m/>
    <m/>
    <m/>
    <m/>
    <m/>
    <m/>
    <x v="38"/>
  </r>
  <r>
    <n v="47.083333333331943"/>
    <m/>
    <m/>
    <m/>
    <m/>
    <m/>
    <m/>
    <m/>
    <m/>
    <m/>
    <m/>
    <m/>
    <x v="38"/>
  </r>
  <r>
    <n v="47.099999999998609"/>
    <m/>
    <m/>
    <m/>
    <m/>
    <m/>
    <m/>
    <m/>
    <m/>
    <m/>
    <m/>
    <m/>
    <x v="38"/>
  </r>
  <r>
    <n v="47.116666666665274"/>
    <m/>
    <m/>
    <m/>
    <m/>
    <m/>
    <m/>
    <m/>
    <m/>
    <m/>
    <m/>
    <m/>
    <x v="38"/>
  </r>
  <r>
    <n v="47.13333333333194"/>
    <m/>
    <m/>
    <m/>
    <m/>
    <m/>
    <m/>
    <m/>
    <m/>
    <m/>
    <m/>
    <m/>
    <x v="38"/>
  </r>
  <r>
    <n v="47.149999999998606"/>
    <m/>
    <m/>
    <m/>
    <m/>
    <m/>
    <m/>
    <m/>
    <m/>
    <m/>
    <m/>
    <m/>
    <x v="38"/>
  </r>
  <r>
    <n v="47.166666666665272"/>
    <m/>
    <m/>
    <m/>
    <m/>
    <m/>
    <m/>
    <m/>
    <m/>
    <m/>
    <m/>
    <m/>
    <x v="38"/>
  </r>
  <r>
    <n v="47.183333333331937"/>
    <m/>
    <m/>
    <m/>
    <m/>
    <m/>
    <m/>
    <m/>
    <m/>
    <m/>
    <m/>
    <m/>
    <x v="38"/>
  </r>
  <r>
    <n v="47.199999999998603"/>
    <m/>
    <m/>
    <m/>
    <m/>
    <m/>
    <m/>
    <m/>
    <m/>
    <m/>
    <m/>
    <m/>
    <x v="38"/>
  </r>
  <r>
    <n v="47.216666666665269"/>
    <m/>
    <m/>
    <m/>
    <m/>
    <m/>
    <m/>
    <m/>
    <m/>
    <m/>
    <m/>
    <m/>
    <x v="38"/>
  </r>
  <r>
    <n v="47.233333333331935"/>
    <m/>
    <m/>
    <m/>
    <m/>
    <m/>
    <m/>
    <m/>
    <m/>
    <m/>
    <m/>
    <m/>
    <x v="38"/>
  </r>
  <r>
    <n v="47.2499999999986"/>
    <m/>
    <m/>
    <m/>
    <m/>
    <m/>
    <m/>
    <m/>
    <m/>
    <m/>
    <m/>
    <m/>
    <x v="38"/>
  </r>
  <r>
    <n v="47.266666666665266"/>
    <m/>
    <m/>
    <m/>
    <m/>
    <m/>
    <m/>
    <m/>
    <m/>
    <m/>
    <m/>
    <m/>
    <x v="38"/>
  </r>
  <r>
    <n v="47.283333333331932"/>
    <m/>
    <m/>
    <m/>
    <m/>
    <m/>
    <m/>
    <m/>
    <m/>
    <m/>
    <m/>
    <m/>
    <x v="38"/>
  </r>
  <r>
    <n v="47.299999999998597"/>
    <m/>
    <m/>
    <m/>
    <m/>
    <m/>
    <m/>
    <m/>
    <m/>
    <m/>
    <m/>
    <m/>
    <x v="38"/>
  </r>
  <r>
    <n v="47.316666666665263"/>
    <m/>
    <m/>
    <m/>
    <m/>
    <m/>
    <m/>
    <m/>
    <m/>
    <m/>
    <m/>
    <m/>
    <x v="38"/>
  </r>
  <r>
    <n v="47.333333333331929"/>
    <m/>
    <m/>
    <m/>
    <m/>
    <m/>
    <m/>
    <m/>
    <m/>
    <m/>
    <m/>
    <m/>
    <x v="38"/>
  </r>
  <r>
    <n v="47.349999999998595"/>
    <m/>
    <m/>
    <m/>
    <m/>
    <m/>
    <m/>
    <m/>
    <m/>
    <m/>
    <m/>
    <m/>
    <x v="38"/>
  </r>
  <r>
    <n v="47.36666666666526"/>
    <m/>
    <m/>
    <m/>
    <m/>
    <m/>
    <m/>
    <m/>
    <m/>
    <m/>
    <m/>
    <m/>
    <x v="38"/>
  </r>
  <r>
    <n v="47.383333333331926"/>
    <m/>
    <m/>
    <m/>
    <m/>
    <m/>
    <m/>
    <m/>
    <m/>
    <m/>
    <m/>
    <m/>
    <x v="38"/>
  </r>
  <r>
    <n v="47.399999999998592"/>
    <m/>
    <m/>
    <m/>
    <m/>
    <m/>
    <m/>
    <m/>
    <m/>
    <m/>
    <m/>
    <m/>
    <x v="38"/>
  </r>
  <r>
    <n v="47.416666666665257"/>
    <m/>
    <m/>
    <m/>
    <m/>
    <m/>
    <m/>
    <m/>
    <m/>
    <m/>
    <m/>
    <m/>
    <x v="38"/>
  </r>
  <r>
    <n v="47.433333333331923"/>
    <m/>
    <m/>
    <m/>
    <m/>
    <m/>
    <m/>
    <m/>
    <m/>
    <m/>
    <m/>
    <m/>
    <x v="38"/>
  </r>
  <r>
    <n v="47.449999999998589"/>
    <m/>
    <m/>
    <m/>
    <m/>
    <m/>
    <m/>
    <m/>
    <m/>
    <m/>
    <m/>
    <m/>
    <x v="38"/>
  </r>
  <r>
    <n v="47.466666666665255"/>
    <m/>
    <m/>
    <m/>
    <m/>
    <m/>
    <m/>
    <m/>
    <m/>
    <m/>
    <m/>
    <m/>
    <x v="38"/>
  </r>
  <r>
    <n v="47.48333333333192"/>
    <m/>
    <m/>
    <m/>
    <m/>
    <m/>
    <m/>
    <m/>
    <m/>
    <m/>
    <m/>
    <m/>
    <x v="38"/>
  </r>
  <r>
    <n v="47.499999999998586"/>
    <m/>
    <m/>
    <m/>
    <m/>
    <m/>
    <m/>
    <m/>
    <m/>
    <m/>
    <m/>
    <m/>
    <x v="38"/>
  </r>
  <r>
    <n v="47.516666666665252"/>
    <m/>
    <m/>
    <m/>
    <m/>
    <m/>
    <m/>
    <m/>
    <m/>
    <m/>
    <m/>
    <m/>
    <x v="38"/>
  </r>
  <r>
    <n v="47.533333333331917"/>
    <m/>
    <m/>
    <m/>
    <m/>
    <m/>
    <m/>
    <m/>
    <m/>
    <m/>
    <m/>
    <m/>
    <x v="38"/>
  </r>
  <r>
    <n v="47.549999999998583"/>
    <m/>
    <m/>
    <m/>
    <m/>
    <m/>
    <m/>
    <m/>
    <m/>
    <m/>
    <m/>
    <m/>
    <x v="38"/>
  </r>
  <r>
    <n v="47.566666666665249"/>
    <m/>
    <m/>
    <m/>
    <m/>
    <m/>
    <m/>
    <m/>
    <m/>
    <m/>
    <m/>
    <m/>
    <x v="38"/>
  </r>
  <r>
    <n v="47.583333333331915"/>
    <m/>
    <m/>
    <m/>
    <m/>
    <m/>
    <m/>
    <m/>
    <m/>
    <m/>
    <m/>
    <m/>
    <x v="38"/>
  </r>
  <r>
    <n v="47.59999999999858"/>
    <m/>
    <m/>
    <m/>
    <m/>
    <m/>
    <m/>
    <m/>
    <m/>
    <m/>
    <m/>
    <m/>
    <x v="38"/>
  </r>
  <r>
    <n v="47.616666666665246"/>
    <m/>
    <m/>
    <m/>
    <m/>
    <m/>
    <m/>
    <m/>
    <m/>
    <m/>
    <m/>
    <m/>
    <x v="38"/>
  </r>
  <r>
    <n v="47.633333333331912"/>
    <m/>
    <m/>
    <m/>
    <m/>
    <m/>
    <m/>
    <m/>
    <m/>
    <m/>
    <m/>
    <m/>
    <x v="38"/>
  </r>
  <r>
    <n v="47.649999999998577"/>
    <m/>
    <m/>
    <m/>
    <m/>
    <m/>
    <m/>
    <m/>
    <m/>
    <m/>
    <m/>
    <m/>
    <x v="38"/>
  </r>
  <r>
    <n v="47.666666666665243"/>
    <m/>
    <m/>
    <m/>
    <m/>
    <m/>
    <m/>
    <m/>
    <m/>
    <m/>
    <m/>
    <m/>
    <x v="38"/>
  </r>
  <r>
    <n v="47.683333333331909"/>
    <m/>
    <m/>
    <m/>
    <m/>
    <m/>
    <m/>
    <m/>
    <m/>
    <m/>
    <m/>
    <m/>
    <x v="38"/>
  </r>
  <r>
    <n v="47.699999999998575"/>
    <m/>
    <m/>
    <m/>
    <m/>
    <m/>
    <m/>
    <m/>
    <m/>
    <m/>
    <m/>
    <m/>
    <x v="38"/>
  </r>
  <r>
    <n v="47.71666666666524"/>
    <m/>
    <m/>
    <m/>
    <m/>
    <m/>
    <m/>
    <m/>
    <m/>
    <m/>
    <m/>
    <m/>
    <x v="38"/>
  </r>
  <r>
    <n v="47.733333333331906"/>
    <m/>
    <m/>
    <m/>
    <m/>
    <m/>
    <m/>
    <m/>
    <m/>
    <m/>
    <m/>
    <m/>
    <x v="38"/>
  </r>
  <r>
    <n v="47.749999999998572"/>
    <m/>
    <m/>
    <m/>
    <m/>
    <m/>
    <m/>
    <m/>
    <m/>
    <m/>
    <m/>
    <m/>
    <x v="38"/>
  </r>
  <r>
    <n v="47.766666666665238"/>
    <m/>
    <m/>
    <m/>
    <m/>
    <m/>
    <m/>
    <m/>
    <m/>
    <m/>
    <m/>
    <m/>
    <x v="38"/>
  </r>
  <r>
    <n v="47.783333333331903"/>
    <m/>
    <m/>
    <m/>
    <m/>
    <m/>
    <m/>
    <m/>
    <m/>
    <m/>
    <m/>
    <m/>
    <x v="38"/>
  </r>
  <r>
    <n v="47.799999999998569"/>
    <m/>
    <m/>
    <m/>
    <m/>
    <m/>
    <m/>
    <m/>
    <m/>
    <m/>
    <m/>
    <m/>
    <x v="38"/>
  </r>
  <r>
    <n v="47.816666666665235"/>
    <m/>
    <m/>
    <m/>
    <m/>
    <m/>
    <m/>
    <m/>
    <m/>
    <m/>
    <m/>
    <m/>
    <x v="38"/>
  </r>
  <r>
    <n v="47.8333333333319"/>
    <m/>
    <m/>
    <m/>
    <m/>
    <m/>
    <m/>
    <m/>
    <m/>
    <m/>
    <m/>
    <m/>
    <x v="38"/>
  </r>
  <r>
    <n v="47.849999999998566"/>
    <m/>
    <m/>
    <m/>
    <m/>
    <m/>
    <m/>
    <m/>
    <m/>
    <m/>
    <m/>
    <m/>
    <x v="38"/>
  </r>
  <r>
    <n v="47.866666666665232"/>
    <m/>
    <m/>
    <m/>
    <m/>
    <m/>
    <m/>
    <m/>
    <m/>
    <m/>
    <m/>
    <m/>
    <x v="38"/>
  </r>
  <r>
    <n v="47.883333333331898"/>
    <m/>
    <m/>
    <m/>
    <m/>
    <m/>
    <m/>
    <m/>
    <m/>
    <m/>
    <m/>
    <m/>
    <x v="38"/>
  </r>
  <r>
    <n v="47.899999999998563"/>
    <m/>
    <m/>
    <m/>
    <m/>
    <m/>
    <m/>
    <m/>
    <m/>
    <m/>
    <m/>
    <m/>
    <x v="38"/>
  </r>
  <r>
    <n v="47.916666666665229"/>
    <m/>
    <m/>
    <m/>
    <m/>
    <m/>
    <m/>
    <m/>
    <m/>
    <m/>
    <m/>
    <m/>
    <x v="38"/>
  </r>
  <r>
    <n v="47.933333333331895"/>
    <m/>
    <m/>
    <m/>
    <m/>
    <m/>
    <m/>
    <m/>
    <m/>
    <m/>
    <m/>
    <m/>
    <x v="38"/>
  </r>
  <r>
    <n v="47.94999999999856"/>
    <m/>
    <m/>
    <m/>
    <m/>
    <m/>
    <m/>
    <m/>
    <m/>
    <m/>
    <m/>
    <m/>
    <x v="38"/>
  </r>
  <r>
    <n v="47.966666666665226"/>
    <m/>
    <m/>
    <m/>
    <m/>
    <m/>
    <m/>
    <m/>
    <m/>
    <m/>
    <m/>
    <m/>
    <x v="38"/>
  </r>
  <r>
    <n v="47.983333333331892"/>
    <m/>
    <m/>
    <m/>
    <m/>
    <m/>
    <m/>
    <m/>
    <m/>
    <m/>
    <m/>
    <m/>
    <x v="38"/>
  </r>
  <r>
    <n v="47.999999999998558"/>
    <m/>
    <m/>
    <m/>
    <m/>
    <m/>
    <m/>
    <m/>
    <m/>
    <m/>
    <m/>
    <m/>
    <x v="38"/>
  </r>
  <r>
    <n v="48.016666666665223"/>
    <m/>
    <m/>
    <m/>
    <m/>
    <m/>
    <m/>
    <m/>
    <m/>
    <m/>
    <m/>
    <m/>
    <x v="38"/>
  </r>
  <r>
    <n v="48.033333333331889"/>
    <m/>
    <m/>
    <m/>
    <m/>
    <m/>
    <m/>
    <m/>
    <m/>
    <m/>
    <m/>
    <m/>
    <x v="38"/>
  </r>
  <r>
    <n v="48.049999999998555"/>
    <m/>
    <m/>
    <m/>
    <m/>
    <m/>
    <m/>
    <m/>
    <m/>
    <m/>
    <m/>
    <m/>
    <x v="38"/>
  </r>
  <r>
    <n v="48.06666666666522"/>
    <m/>
    <m/>
    <m/>
    <m/>
    <m/>
    <m/>
    <m/>
    <m/>
    <m/>
    <m/>
    <m/>
    <x v="38"/>
  </r>
  <r>
    <n v="48.083333333331886"/>
    <m/>
    <m/>
    <m/>
    <m/>
    <m/>
    <m/>
    <m/>
    <m/>
    <m/>
    <m/>
    <m/>
    <x v="38"/>
  </r>
  <r>
    <n v="48.099999999998552"/>
    <m/>
    <m/>
    <m/>
    <m/>
    <m/>
    <m/>
    <m/>
    <m/>
    <m/>
    <m/>
    <m/>
    <x v="38"/>
  </r>
  <r>
    <n v="48.116666666665218"/>
    <m/>
    <m/>
    <m/>
    <m/>
    <m/>
    <m/>
    <m/>
    <m/>
    <m/>
    <m/>
    <m/>
    <x v="38"/>
  </r>
  <r>
    <n v="48.133333333331883"/>
    <m/>
    <m/>
    <m/>
    <m/>
    <m/>
    <m/>
    <m/>
    <m/>
    <m/>
    <m/>
    <m/>
    <x v="38"/>
  </r>
  <r>
    <n v="48.149999999998549"/>
    <m/>
    <m/>
    <m/>
    <m/>
    <m/>
    <m/>
    <m/>
    <m/>
    <m/>
    <m/>
    <m/>
    <x v="38"/>
  </r>
  <r>
    <n v="48.166666666665215"/>
    <m/>
    <m/>
    <m/>
    <m/>
    <m/>
    <m/>
    <m/>
    <m/>
    <m/>
    <m/>
    <m/>
    <x v="38"/>
  </r>
  <r>
    <n v="48.183333333331881"/>
    <m/>
    <m/>
    <m/>
    <m/>
    <m/>
    <m/>
    <m/>
    <m/>
    <m/>
    <m/>
    <m/>
    <x v="38"/>
  </r>
  <r>
    <n v="48.199999999998546"/>
    <m/>
    <m/>
    <m/>
    <m/>
    <m/>
    <m/>
    <m/>
    <m/>
    <m/>
    <m/>
    <m/>
    <x v="38"/>
  </r>
  <r>
    <n v="48.216666666665212"/>
    <m/>
    <m/>
    <m/>
    <m/>
    <m/>
    <m/>
    <m/>
    <m/>
    <m/>
    <m/>
    <m/>
    <x v="38"/>
  </r>
  <r>
    <n v="48.233333333331878"/>
    <m/>
    <m/>
    <m/>
    <m/>
    <m/>
    <m/>
    <m/>
    <m/>
    <m/>
    <m/>
    <m/>
    <x v="38"/>
  </r>
  <r>
    <n v="48.249999999998543"/>
    <m/>
    <m/>
    <m/>
    <m/>
    <m/>
    <m/>
    <m/>
    <m/>
    <m/>
    <m/>
    <m/>
    <x v="38"/>
  </r>
  <r>
    <n v="48.266666666665209"/>
    <m/>
    <m/>
    <m/>
    <m/>
    <m/>
    <m/>
    <m/>
    <m/>
    <m/>
    <m/>
    <m/>
    <x v="38"/>
  </r>
  <r>
    <n v="48.283333333331875"/>
    <m/>
    <m/>
    <m/>
    <m/>
    <m/>
    <m/>
    <m/>
    <m/>
    <m/>
    <m/>
    <m/>
    <x v="38"/>
  </r>
  <r>
    <n v="48.299999999998541"/>
    <m/>
    <m/>
    <m/>
    <m/>
    <m/>
    <m/>
    <m/>
    <m/>
    <m/>
    <m/>
    <m/>
    <x v="38"/>
  </r>
  <r>
    <n v="48.316666666665206"/>
    <m/>
    <m/>
    <m/>
    <m/>
    <m/>
    <m/>
    <m/>
    <m/>
    <m/>
    <m/>
    <m/>
    <x v="38"/>
  </r>
  <r>
    <n v="48.333333333331872"/>
    <m/>
    <m/>
    <m/>
    <m/>
    <m/>
    <m/>
    <m/>
    <m/>
    <m/>
    <m/>
    <m/>
    <x v="38"/>
  </r>
  <r>
    <n v="48.349999999998538"/>
    <m/>
    <m/>
    <m/>
    <m/>
    <m/>
    <m/>
    <m/>
    <m/>
    <m/>
    <m/>
    <m/>
    <x v="38"/>
  </r>
  <r>
    <n v="48.366666666665203"/>
    <m/>
    <m/>
    <m/>
    <m/>
    <m/>
    <m/>
    <m/>
    <m/>
    <m/>
    <m/>
    <m/>
    <x v="38"/>
  </r>
  <r>
    <n v="48.383333333331869"/>
    <m/>
    <m/>
    <m/>
    <m/>
    <m/>
    <m/>
    <m/>
    <m/>
    <m/>
    <m/>
    <m/>
    <x v="38"/>
  </r>
  <r>
    <n v="48.399999999998535"/>
    <m/>
    <m/>
    <m/>
    <m/>
    <m/>
    <m/>
    <m/>
    <m/>
    <m/>
    <m/>
    <m/>
    <x v="38"/>
  </r>
  <r>
    <n v="48.416666666665201"/>
    <m/>
    <m/>
    <m/>
    <m/>
    <m/>
    <m/>
    <m/>
    <m/>
    <m/>
    <m/>
    <m/>
    <x v="38"/>
  </r>
  <r>
    <n v="48.433333333331866"/>
    <m/>
    <m/>
    <m/>
    <m/>
    <m/>
    <m/>
    <m/>
    <m/>
    <m/>
    <m/>
    <m/>
    <x v="38"/>
  </r>
  <r>
    <n v="48.449999999998532"/>
    <m/>
    <m/>
    <m/>
    <m/>
    <m/>
    <m/>
    <m/>
    <m/>
    <m/>
    <m/>
    <m/>
    <x v="38"/>
  </r>
  <r>
    <n v="48.466666666665198"/>
    <m/>
    <m/>
    <m/>
    <m/>
    <m/>
    <m/>
    <m/>
    <m/>
    <m/>
    <m/>
    <m/>
    <x v="38"/>
  </r>
  <r>
    <n v="48.483333333331863"/>
    <m/>
    <m/>
    <m/>
    <m/>
    <m/>
    <m/>
    <m/>
    <m/>
    <m/>
    <m/>
    <m/>
    <x v="38"/>
  </r>
  <r>
    <n v="48.499999999998529"/>
    <m/>
    <m/>
    <m/>
    <m/>
    <m/>
    <m/>
    <m/>
    <m/>
    <m/>
    <m/>
    <m/>
    <x v="38"/>
  </r>
  <r>
    <n v="48.516666666665195"/>
    <m/>
    <m/>
    <m/>
    <m/>
    <m/>
    <m/>
    <m/>
    <m/>
    <m/>
    <m/>
    <m/>
    <x v="38"/>
  </r>
  <r>
    <n v="48.533333333331861"/>
    <m/>
    <m/>
    <m/>
    <m/>
    <m/>
    <m/>
    <m/>
    <m/>
    <m/>
    <m/>
    <m/>
    <x v="38"/>
  </r>
  <r>
    <n v="48.549999999998526"/>
    <m/>
    <m/>
    <m/>
    <m/>
    <m/>
    <m/>
    <m/>
    <m/>
    <m/>
    <m/>
    <m/>
    <x v="38"/>
  </r>
  <r>
    <n v="48.566666666665192"/>
    <m/>
    <m/>
    <m/>
    <m/>
    <m/>
    <m/>
    <m/>
    <m/>
    <m/>
    <m/>
    <m/>
    <x v="38"/>
  </r>
  <r>
    <n v="48.583333333331858"/>
    <m/>
    <m/>
    <m/>
    <m/>
    <m/>
    <m/>
    <m/>
    <m/>
    <m/>
    <m/>
    <m/>
    <x v="38"/>
  </r>
  <r>
    <n v="48.599999999998523"/>
    <m/>
    <m/>
    <m/>
    <m/>
    <m/>
    <m/>
    <m/>
    <m/>
    <m/>
    <m/>
    <m/>
    <x v="38"/>
  </r>
  <r>
    <n v="48.616666666665189"/>
    <m/>
    <m/>
    <m/>
    <m/>
    <m/>
    <m/>
    <m/>
    <m/>
    <m/>
    <m/>
    <m/>
    <x v="38"/>
  </r>
  <r>
    <n v="48.633333333331855"/>
    <m/>
    <m/>
    <m/>
    <m/>
    <m/>
    <m/>
    <m/>
    <m/>
    <m/>
    <m/>
    <m/>
    <x v="38"/>
  </r>
  <r>
    <n v="48.649999999998521"/>
    <m/>
    <m/>
    <m/>
    <m/>
    <m/>
    <m/>
    <m/>
    <m/>
    <m/>
    <m/>
    <m/>
    <x v="38"/>
  </r>
  <r>
    <n v="48.666666666665186"/>
    <m/>
    <m/>
    <m/>
    <m/>
    <m/>
    <m/>
    <m/>
    <m/>
    <m/>
    <m/>
    <m/>
    <x v="38"/>
  </r>
  <r>
    <n v="48.683333333331852"/>
    <m/>
    <m/>
    <m/>
    <m/>
    <m/>
    <m/>
    <m/>
    <m/>
    <m/>
    <m/>
    <m/>
    <x v="38"/>
  </r>
  <r>
    <n v="48.699999999998518"/>
    <m/>
    <m/>
    <m/>
    <m/>
    <m/>
    <m/>
    <m/>
    <m/>
    <m/>
    <m/>
    <m/>
    <x v="38"/>
  </r>
  <r>
    <n v="48.716666666665184"/>
    <m/>
    <m/>
    <m/>
    <m/>
    <m/>
    <m/>
    <m/>
    <m/>
    <m/>
    <m/>
    <m/>
    <x v="38"/>
  </r>
  <r>
    <n v="48.733333333331849"/>
    <m/>
    <m/>
    <m/>
    <m/>
    <m/>
    <m/>
    <m/>
    <m/>
    <m/>
    <m/>
    <m/>
    <x v="38"/>
  </r>
  <r>
    <n v="48.749999999998515"/>
    <m/>
    <m/>
    <m/>
    <m/>
    <m/>
    <m/>
    <m/>
    <m/>
    <m/>
    <m/>
    <m/>
    <x v="38"/>
  </r>
  <r>
    <n v="48.766666666665181"/>
    <m/>
    <m/>
    <m/>
    <m/>
    <m/>
    <m/>
    <m/>
    <m/>
    <m/>
    <m/>
    <m/>
    <x v="38"/>
  </r>
  <r>
    <n v="48.783333333331846"/>
    <m/>
    <m/>
    <m/>
    <m/>
    <m/>
    <m/>
    <m/>
    <m/>
    <m/>
    <m/>
    <m/>
    <x v="38"/>
  </r>
  <r>
    <n v="48.799999999998512"/>
    <m/>
    <m/>
    <m/>
    <m/>
    <m/>
    <m/>
    <m/>
    <m/>
    <m/>
    <m/>
    <m/>
    <x v="38"/>
  </r>
  <r>
    <n v="48.816666666665178"/>
    <m/>
    <m/>
    <m/>
    <m/>
    <m/>
    <m/>
    <m/>
    <m/>
    <m/>
    <m/>
    <m/>
    <x v="38"/>
  </r>
  <r>
    <n v="48.833333333331844"/>
    <m/>
    <m/>
    <m/>
    <m/>
    <m/>
    <m/>
    <m/>
    <m/>
    <m/>
    <m/>
    <m/>
    <x v="38"/>
  </r>
  <r>
    <n v="48.849999999998509"/>
    <m/>
    <m/>
    <m/>
    <m/>
    <m/>
    <m/>
    <m/>
    <m/>
    <m/>
    <m/>
    <m/>
    <x v="38"/>
  </r>
  <r>
    <n v="48.866666666665175"/>
    <m/>
    <m/>
    <m/>
    <m/>
    <m/>
    <m/>
    <m/>
    <m/>
    <m/>
    <m/>
    <m/>
    <x v="38"/>
  </r>
  <r>
    <n v="48.883333333331841"/>
    <m/>
    <m/>
    <m/>
    <m/>
    <m/>
    <m/>
    <m/>
    <m/>
    <m/>
    <m/>
    <m/>
    <x v="38"/>
  </r>
  <r>
    <n v="48.899999999998506"/>
    <m/>
    <m/>
    <m/>
    <m/>
    <m/>
    <m/>
    <m/>
    <m/>
    <m/>
    <m/>
    <m/>
    <x v="38"/>
  </r>
  <r>
    <n v="48.916666666665172"/>
    <m/>
    <m/>
    <m/>
    <m/>
    <m/>
    <m/>
    <m/>
    <m/>
    <m/>
    <m/>
    <m/>
    <x v="38"/>
  </r>
  <r>
    <n v="48.933333333331838"/>
    <m/>
    <m/>
    <m/>
    <m/>
    <m/>
    <m/>
    <m/>
    <m/>
    <m/>
    <m/>
    <m/>
    <x v="38"/>
  </r>
  <r>
    <n v="48.949999999998504"/>
    <m/>
    <m/>
    <m/>
    <m/>
    <m/>
    <m/>
    <m/>
    <m/>
    <m/>
    <m/>
    <m/>
    <x v="38"/>
  </r>
  <r>
    <n v="48.966666666665169"/>
    <m/>
    <m/>
    <m/>
    <m/>
    <m/>
    <m/>
    <m/>
    <m/>
    <m/>
    <m/>
    <m/>
    <x v="38"/>
  </r>
  <r>
    <n v="48.983333333331835"/>
    <m/>
    <m/>
    <m/>
    <m/>
    <m/>
    <m/>
    <m/>
    <m/>
    <m/>
    <m/>
    <m/>
    <x v="38"/>
  </r>
  <r>
    <n v="48.999999999998501"/>
    <m/>
    <m/>
    <m/>
    <m/>
    <m/>
    <m/>
    <m/>
    <m/>
    <m/>
    <m/>
    <m/>
    <x v="38"/>
  </r>
  <r>
    <n v="49.016666666665166"/>
    <m/>
    <m/>
    <m/>
    <m/>
    <m/>
    <m/>
    <m/>
    <m/>
    <m/>
    <m/>
    <m/>
    <x v="38"/>
  </r>
  <r>
    <n v="49.033333333331832"/>
    <m/>
    <m/>
    <m/>
    <m/>
    <m/>
    <m/>
    <m/>
    <m/>
    <m/>
    <m/>
    <m/>
    <x v="38"/>
  </r>
  <r>
    <n v="49.049999999998498"/>
    <m/>
    <m/>
    <m/>
    <m/>
    <m/>
    <m/>
    <m/>
    <m/>
    <m/>
    <m/>
    <m/>
    <x v="38"/>
  </r>
  <r>
    <n v="49.066666666665164"/>
    <m/>
    <m/>
    <m/>
    <m/>
    <m/>
    <m/>
    <m/>
    <m/>
    <m/>
    <m/>
    <m/>
    <x v="38"/>
  </r>
  <r>
    <n v="49.083333333331829"/>
    <m/>
    <m/>
    <m/>
    <m/>
    <m/>
    <m/>
    <m/>
    <m/>
    <m/>
    <m/>
    <m/>
    <x v="38"/>
  </r>
  <r>
    <n v="49.099999999998495"/>
    <m/>
    <m/>
    <m/>
    <m/>
    <m/>
    <m/>
    <m/>
    <m/>
    <m/>
    <m/>
    <m/>
    <x v="38"/>
  </r>
  <r>
    <n v="49.116666666665161"/>
    <m/>
    <m/>
    <m/>
    <m/>
    <m/>
    <m/>
    <m/>
    <m/>
    <m/>
    <m/>
    <m/>
    <x v="38"/>
  </r>
  <r>
    <n v="49.133333333331827"/>
    <m/>
    <m/>
    <m/>
    <m/>
    <m/>
    <m/>
    <m/>
    <m/>
    <m/>
    <m/>
    <m/>
    <x v="38"/>
  </r>
  <r>
    <n v="49.149999999998492"/>
    <m/>
    <m/>
    <m/>
    <m/>
    <m/>
    <m/>
    <m/>
    <m/>
    <m/>
    <m/>
    <m/>
    <x v="38"/>
  </r>
  <r>
    <n v="49.166666666665158"/>
    <m/>
    <m/>
    <m/>
    <m/>
    <m/>
    <m/>
    <m/>
    <m/>
    <m/>
    <m/>
    <m/>
    <x v="38"/>
  </r>
  <r>
    <n v="49.183333333331824"/>
    <m/>
    <m/>
    <m/>
    <m/>
    <m/>
    <m/>
    <m/>
    <m/>
    <m/>
    <m/>
    <m/>
    <x v="38"/>
  </r>
  <r>
    <n v="49.199999999998489"/>
    <m/>
    <m/>
    <m/>
    <m/>
    <m/>
    <m/>
    <m/>
    <m/>
    <m/>
    <m/>
    <m/>
    <x v="38"/>
  </r>
  <r>
    <n v="49.216666666665155"/>
    <m/>
    <m/>
    <m/>
    <m/>
    <m/>
    <m/>
    <m/>
    <m/>
    <m/>
    <m/>
    <m/>
    <x v="38"/>
  </r>
  <r>
    <n v="49.233333333331821"/>
    <m/>
    <m/>
    <m/>
    <m/>
    <m/>
    <m/>
    <m/>
    <m/>
    <m/>
    <m/>
    <m/>
    <x v="38"/>
  </r>
  <r>
    <n v="49.249999999998487"/>
    <m/>
    <m/>
    <m/>
    <m/>
    <m/>
    <m/>
    <m/>
    <m/>
    <m/>
    <m/>
    <m/>
    <x v="38"/>
  </r>
  <r>
    <n v="49.266666666665152"/>
    <m/>
    <m/>
    <m/>
    <m/>
    <m/>
    <m/>
    <m/>
    <m/>
    <m/>
    <m/>
    <m/>
    <x v="38"/>
  </r>
  <r>
    <n v="49.283333333331818"/>
    <m/>
    <m/>
    <m/>
    <m/>
    <m/>
    <m/>
    <m/>
    <m/>
    <m/>
    <m/>
    <m/>
    <x v="38"/>
  </r>
  <r>
    <n v="49.299999999998484"/>
    <m/>
    <m/>
    <m/>
    <m/>
    <m/>
    <m/>
    <m/>
    <m/>
    <m/>
    <m/>
    <m/>
    <x v="38"/>
  </r>
  <r>
    <n v="49.316666666665149"/>
    <m/>
    <m/>
    <m/>
    <m/>
    <m/>
    <m/>
    <m/>
    <m/>
    <m/>
    <m/>
    <m/>
    <x v="38"/>
  </r>
  <r>
    <n v="49.333333333331815"/>
    <m/>
    <m/>
    <m/>
    <m/>
    <m/>
    <m/>
    <m/>
    <m/>
    <m/>
    <m/>
    <m/>
    <x v="38"/>
  </r>
  <r>
    <n v="49.349999999998481"/>
    <m/>
    <m/>
    <m/>
    <m/>
    <m/>
    <m/>
    <m/>
    <m/>
    <m/>
    <m/>
    <m/>
    <x v="38"/>
  </r>
  <r>
    <n v="49.366666666665147"/>
    <m/>
    <m/>
    <m/>
    <m/>
    <m/>
    <m/>
    <m/>
    <m/>
    <m/>
    <m/>
    <m/>
    <x v="38"/>
  </r>
  <r>
    <n v="49.383333333331812"/>
    <m/>
    <m/>
    <m/>
    <m/>
    <m/>
    <m/>
    <m/>
    <m/>
    <m/>
    <m/>
    <m/>
    <x v="38"/>
  </r>
  <r>
    <n v="49.399999999998478"/>
    <m/>
    <m/>
    <m/>
    <m/>
    <m/>
    <m/>
    <m/>
    <m/>
    <m/>
    <m/>
    <m/>
    <x v="38"/>
  </r>
  <r>
    <n v="49.416666666665144"/>
    <m/>
    <m/>
    <m/>
    <m/>
    <m/>
    <m/>
    <m/>
    <m/>
    <m/>
    <m/>
    <m/>
    <x v="38"/>
  </r>
  <r>
    <n v="49.433333333331809"/>
    <m/>
    <m/>
    <m/>
    <m/>
    <m/>
    <m/>
    <m/>
    <m/>
    <m/>
    <m/>
    <m/>
    <x v="38"/>
  </r>
  <r>
    <n v="49.449999999998475"/>
    <m/>
    <m/>
    <m/>
    <m/>
    <m/>
    <m/>
    <m/>
    <m/>
    <m/>
    <m/>
    <m/>
    <x v="38"/>
  </r>
  <r>
    <n v="49.466666666665141"/>
    <m/>
    <m/>
    <m/>
    <m/>
    <m/>
    <m/>
    <m/>
    <m/>
    <m/>
    <m/>
    <m/>
    <x v="38"/>
  </r>
  <r>
    <n v="49.483333333331807"/>
    <m/>
    <m/>
    <m/>
    <m/>
    <m/>
    <m/>
    <m/>
    <m/>
    <m/>
    <m/>
    <m/>
    <x v="38"/>
  </r>
  <r>
    <n v="49.499999999998472"/>
    <m/>
    <m/>
    <m/>
    <m/>
    <m/>
    <m/>
    <m/>
    <m/>
    <m/>
    <m/>
    <m/>
    <x v="38"/>
  </r>
  <r>
    <n v="49.516666666665138"/>
    <m/>
    <m/>
    <m/>
    <m/>
    <m/>
    <m/>
    <m/>
    <m/>
    <m/>
    <m/>
    <m/>
    <x v="38"/>
  </r>
  <r>
    <n v="49.533333333331804"/>
    <m/>
    <m/>
    <m/>
    <m/>
    <m/>
    <m/>
    <m/>
    <m/>
    <m/>
    <m/>
    <m/>
    <x v="38"/>
  </r>
  <r>
    <n v="49.549999999998469"/>
    <m/>
    <m/>
    <m/>
    <m/>
    <m/>
    <m/>
    <m/>
    <m/>
    <m/>
    <m/>
    <m/>
    <x v="38"/>
  </r>
  <r>
    <n v="49.566666666665135"/>
    <m/>
    <m/>
    <m/>
    <m/>
    <m/>
    <m/>
    <m/>
    <m/>
    <m/>
    <m/>
    <m/>
    <x v="38"/>
  </r>
  <r>
    <n v="49.583333333331801"/>
    <m/>
    <m/>
    <m/>
    <m/>
    <m/>
    <m/>
    <m/>
    <m/>
    <m/>
    <m/>
    <m/>
    <x v="38"/>
  </r>
  <r>
    <n v="49.599999999998467"/>
    <m/>
    <m/>
    <m/>
    <m/>
    <m/>
    <m/>
    <m/>
    <m/>
    <m/>
    <m/>
    <m/>
    <x v="38"/>
  </r>
  <r>
    <n v="49.616666666665132"/>
    <m/>
    <m/>
    <m/>
    <m/>
    <m/>
    <m/>
    <m/>
    <m/>
    <m/>
    <m/>
    <m/>
    <x v="38"/>
  </r>
  <r>
    <n v="49.633333333331798"/>
    <m/>
    <m/>
    <m/>
    <m/>
    <m/>
    <m/>
    <m/>
    <m/>
    <m/>
    <m/>
    <m/>
    <x v="38"/>
  </r>
  <r>
    <n v="49.649999999998464"/>
    <m/>
    <m/>
    <m/>
    <m/>
    <m/>
    <m/>
    <m/>
    <m/>
    <m/>
    <m/>
    <m/>
    <x v="38"/>
  </r>
  <r>
    <n v="49.66666666666513"/>
    <m/>
    <m/>
    <m/>
    <m/>
    <m/>
    <m/>
    <m/>
    <m/>
    <m/>
    <m/>
    <m/>
    <x v="38"/>
  </r>
  <r>
    <n v="49.683333333331795"/>
    <m/>
    <m/>
    <m/>
    <m/>
    <m/>
    <m/>
    <m/>
    <m/>
    <m/>
    <m/>
    <m/>
    <x v="38"/>
  </r>
  <r>
    <n v="49.699999999998461"/>
    <m/>
    <m/>
    <m/>
    <m/>
    <m/>
    <m/>
    <m/>
    <m/>
    <m/>
    <m/>
    <m/>
    <x v="38"/>
  </r>
  <r>
    <n v="49.716666666665127"/>
    <m/>
    <m/>
    <m/>
    <m/>
    <m/>
    <m/>
    <m/>
    <m/>
    <m/>
    <m/>
    <m/>
    <x v="38"/>
  </r>
  <r>
    <n v="49.733333333331792"/>
    <m/>
    <m/>
    <m/>
    <m/>
    <m/>
    <m/>
    <m/>
    <m/>
    <m/>
    <m/>
    <m/>
    <x v="38"/>
  </r>
  <r>
    <n v="49.749999999998458"/>
    <m/>
    <m/>
    <m/>
    <m/>
    <m/>
    <m/>
    <m/>
    <m/>
    <m/>
    <m/>
    <m/>
    <x v="38"/>
  </r>
  <r>
    <n v="49.766666666665124"/>
    <m/>
    <m/>
    <m/>
    <m/>
    <m/>
    <m/>
    <m/>
    <m/>
    <m/>
    <m/>
    <m/>
    <x v="38"/>
  </r>
  <r>
    <n v="49.78333333333179"/>
    <m/>
    <m/>
    <m/>
    <m/>
    <m/>
    <m/>
    <m/>
    <m/>
    <m/>
    <m/>
    <m/>
    <x v="38"/>
  </r>
  <r>
    <n v="49.799999999998455"/>
    <m/>
    <m/>
    <m/>
    <m/>
    <m/>
    <m/>
    <m/>
    <m/>
    <m/>
    <m/>
    <m/>
    <x v="38"/>
  </r>
  <r>
    <n v="49.816666666665121"/>
    <m/>
    <m/>
    <m/>
    <m/>
    <m/>
    <m/>
    <m/>
    <m/>
    <m/>
    <m/>
    <m/>
    <x v="38"/>
  </r>
  <r>
    <n v="49.833333333331787"/>
    <m/>
    <m/>
    <m/>
    <m/>
    <m/>
    <m/>
    <m/>
    <m/>
    <m/>
    <m/>
    <m/>
    <x v="38"/>
  </r>
  <r>
    <n v="49.849999999998452"/>
    <m/>
    <m/>
    <m/>
    <m/>
    <m/>
    <m/>
    <m/>
    <m/>
    <m/>
    <m/>
    <m/>
    <x v="38"/>
  </r>
  <r>
    <n v="49.866666666665118"/>
    <m/>
    <m/>
    <m/>
    <m/>
    <m/>
    <m/>
    <m/>
    <m/>
    <m/>
    <m/>
    <m/>
    <x v="38"/>
  </r>
  <r>
    <n v="49.883333333331784"/>
    <m/>
    <m/>
    <m/>
    <m/>
    <m/>
    <m/>
    <m/>
    <m/>
    <m/>
    <m/>
    <m/>
    <x v="38"/>
  </r>
  <r>
    <n v="49.89999999999845"/>
    <m/>
    <m/>
    <m/>
    <m/>
    <m/>
    <m/>
    <m/>
    <m/>
    <m/>
    <m/>
    <m/>
    <x v="38"/>
  </r>
  <r>
    <n v="49.916666666665115"/>
    <m/>
    <m/>
    <m/>
    <m/>
    <m/>
    <m/>
    <m/>
    <m/>
    <m/>
    <m/>
    <m/>
    <x v="38"/>
  </r>
  <r>
    <n v="49.933333333331781"/>
    <m/>
    <m/>
    <m/>
    <m/>
    <m/>
    <m/>
    <m/>
    <m/>
    <m/>
    <m/>
    <m/>
    <x v="38"/>
  </r>
  <r>
    <n v="49.949999999998447"/>
    <m/>
    <m/>
    <m/>
    <m/>
    <m/>
    <m/>
    <m/>
    <m/>
    <m/>
    <m/>
    <m/>
    <x v="38"/>
  </r>
  <r>
    <n v="49.966666666665112"/>
    <m/>
    <m/>
    <m/>
    <m/>
    <m/>
    <m/>
    <m/>
    <m/>
    <m/>
    <m/>
    <m/>
    <x v="38"/>
  </r>
  <r>
    <n v="49.983333333331778"/>
    <m/>
    <m/>
    <m/>
    <m/>
    <m/>
    <m/>
    <m/>
    <m/>
    <m/>
    <m/>
    <m/>
    <x v="38"/>
  </r>
  <r>
    <n v="49.999999999998444"/>
    <m/>
    <m/>
    <m/>
    <m/>
    <m/>
    <m/>
    <m/>
    <m/>
    <m/>
    <m/>
    <m/>
    <x v="38"/>
  </r>
  <r>
    <n v="50.01666666666511"/>
    <m/>
    <m/>
    <m/>
    <m/>
    <m/>
    <m/>
    <m/>
    <m/>
    <m/>
    <m/>
    <m/>
    <x v="38"/>
  </r>
  <r>
    <n v="50.033333333331775"/>
    <m/>
    <m/>
    <m/>
    <m/>
    <m/>
    <m/>
    <m/>
    <m/>
    <m/>
    <m/>
    <m/>
    <x v="38"/>
  </r>
  <r>
    <n v="50.049999999998441"/>
    <m/>
    <m/>
    <m/>
    <m/>
    <m/>
    <m/>
    <m/>
    <m/>
    <m/>
    <m/>
    <m/>
    <x v="38"/>
  </r>
  <r>
    <n v="50.066666666665107"/>
    <m/>
    <m/>
    <m/>
    <m/>
    <m/>
    <m/>
    <m/>
    <m/>
    <m/>
    <m/>
    <m/>
    <x v="38"/>
  </r>
  <r>
    <n v="50.083333333331773"/>
    <m/>
    <m/>
    <m/>
    <m/>
    <m/>
    <m/>
    <m/>
    <m/>
    <m/>
    <m/>
    <m/>
    <x v="38"/>
  </r>
  <r>
    <n v="50.099999999998438"/>
    <m/>
    <m/>
    <m/>
    <m/>
    <m/>
    <m/>
    <m/>
    <m/>
    <m/>
    <m/>
    <m/>
    <x v="38"/>
  </r>
  <r>
    <n v="50.116666666665104"/>
    <m/>
    <m/>
    <m/>
    <m/>
    <m/>
    <m/>
    <m/>
    <m/>
    <m/>
    <m/>
    <m/>
    <x v="38"/>
  </r>
  <r>
    <n v="50.13333333333177"/>
    <m/>
    <m/>
    <m/>
    <m/>
    <m/>
    <m/>
    <m/>
    <m/>
    <m/>
    <m/>
    <m/>
    <x v="38"/>
  </r>
  <r>
    <n v="50.149999999998435"/>
    <m/>
    <m/>
    <m/>
    <m/>
    <m/>
    <m/>
    <m/>
    <m/>
    <m/>
    <m/>
    <m/>
    <x v="38"/>
  </r>
  <r>
    <n v="50.166666666665101"/>
    <m/>
    <m/>
    <m/>
    <m/>
    <m/>
    <m/>
    <m/>
    <m/>
    <m/>
    <m/>
    <m/>
    <x v="38"/>
  </r>
  <r>
    <n v="50.183333333331767"/>
    <m/>
    <m/>
    <m/>
    <m/>
    <m/>
    <m/>
    <m/>
    <m/>
    <m/>
    <m/>
    <m/>
    <x v="38"/>
  </r>
  <r>
    <n v="50.199999999998433"/>
    <m/>
    <m/>
    <m/>
    <m/>
    <m/>
    <m/>
    <m/>
    <m/>
    <m/>
    <m/>
    <m/>
    <x v="38"/>
  </r>
  <r>
    <n v="50.216666666665098"/>
    <m/>
    <m/>
    <m/>
    <m/>
    <m/>
    <m/>
    <m/>
    <m/>
    <m/>
    <m/>
    <m/>
    <x v="38"/>
  </r>
  <r>
    <n v="50.233333333331764"/>
    <m/>
    <m/>
    <m/>
    <m/>
    <m/>
    <m/>
    <m/>
    <m/>
    <m/>
    <m/>
    <m/>
    <x v="38"/>
  </r>
  <r>
    <n v="50.24999999999843"/>
    <m/>
    <m/>
    <m/>
    <m/>
    <m/>
    <m/>
    <m/>
    <m/>
    <m/>
    <m/>
    <m/>
    <x v="38"/>
  </r>
  <r>
    <n v="50.266666666665095"/>
    <m/>
    <m/>
    <m/>
    <m/>
    <m/>
    <m/>
    <m/>
    <m/>
    <m/>
    <m/>
    <m/>
    <x v="38"/>
  </r>
  <r>
    <n v="50.283333333331761"/>
    <m/>
    <m/>
    <m/>
    <m/>
    <m/>
    <m/>
    <m/>
    <m/>
    <m/>
    <m/>
    <m/>
    <x v="38"/>
  </r>
  <r>
    <n v="50.299999999998427"/>
    <m/>
    <m/>
    <m/>
    <m/>
    <m/>
    <m/>
    <m/>
    <m/>
    <m/>
    <m/>
    <m/>
    <x v="38"/>
  </r>
  <r>
    <n v="50.316666666665093"/>
    <m/>
    <m/>
    <m/>
    <m/>
    <m/>
    <m/>
    <m/>
    <m/>
    <m/>
    <m/>
    <m/>
    <x v="38"/>
  </r>
  <r>
    <n v="50.333333333331758"/>
    <m/>
    <m/>
    <m/>
    <m/>
    <m/>
    <m/>
    <m/>
    <m/>
    <m/>
    <m/>
    <m/>
    <x v="38"/>
  </r>
  <r>
    <n v="50.349999999998424"/>
    <m/>
    <m/>
    <m/>
    <m/>
    <m/>
    <m/>
    <m/>
    <m/>
    <m/>
    <m/>
    <m/>
    <x v="38"/>
  </r>
  <r>
    <n v="50.36666666666509"/>
    <m/>
    <m/>
    <m/>
    <m/>
    <m/>
    <m/>
    <m/>
    <m/>
    <m/>
    <m/>
    <m/>
    <x v="38"/>
  </r>
  <r>
    <n v="50.383333333331755"/>
    <m/>
    <m/>
    <m/>
    <m/>
    <m/>
    <m/>
    <m/>
    <m/>
    <m/>
    <m/>
    <m/>
    <x v="38"/>
  </r>
  <r>
    <n v="50.399999999998421"/>
    <m/>
    <m/>
    <m/>
    <m/>
    <m/>
    <m/>
    <m/>
    <m/>
    <m/>
    <m/>
    <m/>
    <x v="38"/>
  </r>
  <r>
    <n v="50.416666666665087"/>
    <m/>
    <m/>
    <m/>
    <m/>
    <m/>
    <m/>
    <m/>
    <m/>
    <m/>
    <m/>
    <m/>
    <x v="38"/>
  </r>
  <r>
    <n v="50.433333333331753"/>
    <m/>
    <m/>
    <m/>
    <m/>
    <m/>
    <m/>
    <m/>
    <m/>
    <m/>
    <m/>
    <m/>
    <x v="38"/>
  </r>
  <r>
    <n v="50.449999999998418"/>
    <m/>
    <m/>
    <m/>
    <m/>
    <m/>
    <m/>
    <m/>
    <m/>
    <m/>
    <m/>
    <m/>
    <x v="38"/>
  </r>
  <r>
    <n v="50.466666666665084"/>
    <m/>
    <m/>
    <m/>
    <m/>
    <m/>
    <m/>
    <m/>
    <m/>
    <m/>
    <m/>
    <m/>
    <x v="38"/>
  </r>
  <r>
    <n v="50.48333333333175"/>
    <m/>
    <m/>
    <m/>
    <m/>
    <m/>
    <m/>
    <m/>
    <m/>
    <m/>
    <m/>
    <m/>
    <x v="38"/>
  </r>
  <r>
    <n v="50.499999999998415"/>
    <m/>
    <m/>
    <m/>
    <m/>
    <m/>
    <m/>
    <m/>
    <m/>
    <m/>
    <m/>
    <m/>
    <x v="38"/>
  </r>
  <r>
    <n v="50.516666666665081"/>
    <m/>
    <m/>
    <m/>
    <m/>
    <m/>
    <m/>
    <m/>
    <m/>
    <m/>
    <m/>
    <m/>
    <x v="38"/>
  </r>
  <r>
    <n v="50.533333333331747"/>
    <m/>
    <m/>
    <m/>
    <m/>
    <m/>
    <m/>
    <m/>
    <m/>
    <m/>
    <m/>
    <m/>
    <x v="38"/>
  </r>
  <r>
    <n v="50.549999999998413"/>
    <m/>
    <m/>
    <m/>
    <m/>
    <m/>
    <m/>
    <m/>
    <m/>
    <m/>
    <m/>
    <m/>
    <x v="38"/>
  </r>
  <r>
    <n v="50.566666666665078"/>
    <m/>
    <m/>
    <m/>
    <m/>
    <m/>
    <m/>
    <m/>
    <m/>
    <m/>
    <m/>
    <m/>
    <x v="38"/>
  </r>
  <r>
    <n v="50.583333333331744"/>
    <m/>
    <m/>
    <m/>
    <m/>
    <m/>
    <m/>
    <m/>
    <m/>
    <m/>
    <m/>
    <m/>
    <x v="38"/>
  </r>
  <r>
    <n v="50.59999999999841"/>
    <m/>
    <m/>
    <m/>
    <m/>
    <m/>
    <m/>
    <m/>
    <m/>
    <m/>
    <m/>
    <m/>
    <x v="38"/>
  </r>
  <r>
    <n v="50.616666666665076"/>
    <m/>
    <m/>
    <m/>
    <m/>
    <m/>
    <m/>
    <m/>
    <m/>
    <m/>
    <m/>
    <m/>
    <x v="38"/>
  </r>
  <r>
    <n v="50.633333333331741"/>
    <m/>
    <m/>
    <m/>
    <m/>
    <m/>
    <m/>
    <m/>
    <m/>
    <m/>
    <m/>
    <m/>
    <x v="38"/>
  </r>
  <r>
    <n v="50.649999999998407"/>
    <m/>
    <m/>
    <m/>
    <m/>
    <m/>
    <m/>
    <m/>
    <m/>
    <m/>
    <m/>
    <m/>
    <x v="38"/>
  </r>
  <r>
    <n v="50.666666666665073"/>
    <m/>
    <m/>
    <m/>
    <m/>
    <m/>
    <m/>
    <m/>
    <m/>
    <m/>
    <m/>
    <m/>
    <x v="38"/>
  </r>
  <r>
    <n v="50.683333333331738"/>
    <m/>
    <m/>
    <m/>
    <m/>
    <m/>
    <m/>
    <m/>
    <m/>
    <m/>
    <m/>
    <m/>
    <x v="38"/>
  </r>
  <r>
    <n v="50.699999999998404"/>
    <m/>
    <m/>
    <m/>
    <m/>
    <m/>
    <m/>
    <m/>
    <m/>
    <m/>
    <m/>
    <m/>
    <x v="38"/>
  </r>
  <r>
    <n v="50.71666666666507"/>
    <m/>
    <m/>
    <m/>
    <m/>
    <m/>
    <m/>
    <m/>
    <m/>
    <m/>
    <m/>
    <m/>
    <x v="38"/>
  </r>
  <r>
    <n v="50.733333333331736"/>
    <m/>
    <m/>
    <m/>
    <m/>
    <m/>
    <m/>
    <m/>
    <m/>
    <m/>
    <m/>
    <m/>
    <x v="38"/>
  </r>
  <r>
    <n v="50.749999999998401"/>
    <m/>
    <m/>
    <m/>
    <m/>
    <m/>
    <m/>
    <m/>
    <m/>
    <m/>
    <m/>
    <m/>
    <x v="38"/>
  </r>
  <r>
    <n v="50.766666666665067"/>
    <m/>
    <m/>
    <m/>
    <m/>
    <m/>
    <m/>
    <m/>
    <m/>
    <m/>
    <m/>
    <m/>
    <x v="38"/>
  </r>
  <r>
    <n v="50.783333333331733"/>
    <m/>
    <m/>
    <m/>
    <m/>
    <m/>
    <m/>
    <m/>
    <m/>
    <m/>
    <m/>
    <m/>
    <x v="38"/>
  </r>
  <r>
    <n v="50.799999999998398"/>
    <m/>
    <m/>
    <m/>
    <m/>
    <m/>
    <m/>
    <m/>
    <m/>
    <m/>
    <m/>
    <m/>
    <x v="38"/>
  </r>
  <r>
    <n v="50.816666666665064"/>
    <m/>
    <m/>
    <m/>
    <m/>
    <m/>
    <m/>
    <m/>
    <m/>
    <m/>
    <m/>
    <m/>
    <x v="38"/>
  </r>
  <r>
    <n v="50.83333333333173"/>
    <m/>
    <m/>
    <m/>
    <m/>
    <m/>
    <m/>
    <m/>
    <m/>
    <m/>
    <m/>
    <m/>
    <x v="38"/>
  </r>
  <r>
    <n v="50.849999999998396"/>
    <m/>
    <m/>
    <m/>
    <m/>
    <m/>
    <m/>
    <m/>
    <m/>
    <m/>
    <m/>
    <m/>
    <x v="38"/>
  </r>
  <r>
    <n v="50.866666666665061"/>
    <m/>
    <m/>
    <m/>
    <m/>
    <m/>
    <m/>
    <m/>
    <m/>
    <m/>
    <m/>
    <m/>
    <x v="38"/>
  </r>
  <r>
    <n v="50.883333333331727"/>
    <m/>
    <m/>
    <m/>
    <m/>
    <m/>
    <m/>
    <m/>
    <m/>
    <m/>
    <m/>
    <m/>
    <x v="38"/>
  </r>
  <r>
    <n v="50.899999999998393"/>
    <m/>
    <m/>
    <m/>
    <m/>
    <m/>
    <m/>
    <m/>
    <m/>
    <m/>
    <m/>
    <m/>
    <x v="38"/>
  </r>
  <r>
    <n v="50.916666666665058"/>
    <m/>
    <m/>
    <m/>
    <m/>
    <m/>
    <m/>
    <m/>
    <m/>
    <m/>
    <m/>
    <m/>
    <x v="38"/>
  </r>
  <r>
    <n v="50.933333333331724"/>
    <m/>
    <m/>
    <m/>
    <m/>
    <m/>
    <m/>
    <m/>
    <m/>
    <m/>
    <m/>
    <m/>
    <x v="38"/>
  </r>
  <r>
    <n v="50.94999999999839"/>
    <m/>
    <m/>
    <m/>
    <m/>
    <m/>
    <m/>
    <m/>
    <m/>
    <m/>
    <m/>
    <m/>
    <x v="38"/>
  </r>
  <r>
    <n v="50.966666666665056"/>
    <m/>
    <m/>
    <m/>
    <m/>
    <m/>
    <m/>
    <m/>
    <m/>
    <m/>
    <m/>
    <m/>
    <x v="38"/>
  </r>
  <r>
    <n v="50.983333333331721"/>
    <m/>
    <m/>
    <m/>
    <m/>
    <m/>
    <m/>
    <m/>
    <m/>
    <m/>
    <m/>
    <m/>
    <x v="38"/>
  </r>
  <r>
    <n v="50.999999999998387"/>
    <m/>
    <m/>
    <m/>
    <m/>
    <m/>
    <m/>
    <m/>
    <m/>
    <m/>
    <m/>
    <m/>
    <x v="38"/>
  </r>
  <r>
    <n v="51.016666666665053"/>
    <m/>
    <m/>
    <m/>
    <m/>
    <m/>
    <m/>
    <m/>
    <m/>
    <m/>
    <m/>
    <m/>
    <x v="38"/>
  </r>
  <r>
    <n v="51.033333333331719"/>
    <m/>
    <m/>
    <m/>
    <m/>
    <m/>
    <m/>
    <m/>
    <m/>
    <m/>
    <m/>
    <m/>
    <x v="38"/>
  </r>
  <r>
    <n v="51.049999999998384"/>
    <m/>
    <m/>
    <m/>
    <m/>
    <m/>
    <m/>
    <m/>
    <m/>
    <m/>
    <m/>
    <m/>
    <x v="38"/>
  </r>
  <r>
    <n v="51.06666666666505"/>
    <m/>
    <m/>
    <m/>
    <m/>
    <m/>
    <m/>
    <m/>
    <m/>
    <m/>
    <m/>
    <m/>
    <x v="38"/>
  </r>
  <r>
    <n v="51.083333333331716"/>
    <m/>
    <m/>
    <m/>
    <m/>
    <m/>
    <m/>
    <m/>
    <m/>
    <m/>
    <m/>
    <m/>
    <x v="38"/>
  </r>
  <r>
    <n v="51.099999999998381"/>
    <m/>
    <m/>
    <m/>
    <m/>
    <m/>
    <m/>
    <m/>
    <m/>
    <m/>
    <m/>
    <m/>
    <x v="38"/>
  </r>
  <r>
    <n v="51.116666666665047"/>
    <m/>
    <m/>
    <m/>
    <m/>
    <m/>
    <m/>
    <m/>
    <m/>
    <m/>
    <m/>
    <m/>
    <x v="38"/>
  </r>
  <r>
    <n v="51.133333333331713"/>
    <m/>
    <m/>
    <m/>
    <m/>
    <m/>
    <m/>
    <m/>
    <m/>
    <m/>
    <m/>
    <m/>
    <x v="38"/>
  </r>
  <r>
    <n v="51.149999999998379"/>
    <m/>
    <m/>
    <m/>
    <m/>
    <m/>
    <m/>
    <m/>
    <m/>
    <m/>
    <m/>
    <m/>
    <x v="38"/>
  </r>
  <r>
    <n v="51.166666666665044"/>
    <m/>
    <m/>
    <m/>
    <m/>
    <m/>
    <m/>
    <m/>
    <m/>
    <m/>
    <m/>
    <m/>
    <x v="38"/>
  </r>
  <r>
    <n v="51.18333333333171"/>
    <m/>
    <m/>
    <m/>
    <m/>
    <m/>
    <m/>
    <m/>
    <m/>
    <m/>
    <m/>
    <m/>
    <x v="38"/>
  </r>
  <r>
    <n v="51.199999999998376"/>
    <m/>
    <m/>
    <m/>
    <m/>
    <m/>
    <m/>
    <m/>
    <m/>
    <m/>
    <m/>
    <m/>
    <x v="38"/>
  </r>
  <r>
    <n v="51.216666666665041"/>
    <m/>
    <m/>
    <m/>
    <m/>
    <m/>
    <m/>
    <m/>
    <m/>
    <m/>
    <m/>
    <m/>
    <x v="38"/>
  </r>
  <r>
    <n v="51.233333333331707"/>
    <m/>
    <m/>
    <m/>
    <m/>
    <m/>
    <m/>
    <m/>
    <m/>
    <m/>
    <m/>
    <m/>
    <x v="38"/>
  </r>
  <r>
    <n v="51.249999999998373"/>
    <m/>
    <m/>
    <m/>
    <m/>
    <m/>
    <m/>
    <m/>
    <m/>
    <m/>
    <m/>
    <m/>
    <x v="38"/>
  </r>
  <r>
    <n v="51.266666666665039"/>
    <m/>
    <m/>
    <m/>
    <m/>
    <m/>
    <m/>
    <m/>
    <m/>
    <m/>
    <m/>
    <m/>
    <x v="38"/>
  </r>
  <r>
    <n v="51.283333333331704"/>
    <m/>
    <m/>
    <m/>
    <m/>
    <m/>
    <m/>
    <m/>
    <m/>
    <m/>
    <m/>
    <m/>
    <x v="38"/>
  </r>
  <r>
    <n v="51.29999999999837"/>
    <m/>
    <m/>
    <m/>
    <m/>
    <m/>
    <m/>
    <m/>
    <m/>
    <m/>
    <m/>
    <m/>
    <x v="38"/>
  </r>
  <r>
    <n v="51.316666666665036"/>
    <m/>
    <m/>
    <m/>
    <m/>
    <m/>
    <m/>
    <m/>
    <m/>
    <m/>
    <m/>
    <m/>
    <x v="38"/>
  </r>
  <r>
    <n v="51.333333333331701"/>
    <m/>
    <m/>
    <m/>
    <m/>
    <m/>
    <m/>
    <m/>
    <m/>
    <m/>
    <m/>
    <m/>
    <x v="38"/>
  </r>
  <r>
    <n v="51.349999999998367"/>
    <m/>
    <m/>
    <m/>
    <m/>
    <m/>
    <m/>
    <m/>
    <m/>
    <m/>
    <m/>
    <m/>
    <x v="38"/>
  </r>
  <r>
    <n v="51.366666666665033"/>
    <m/>
    <m/>
    <m/>
    <m/>
    <m/>
    <m/>
    <m/>
    <m/>
    <m/>
    <m/>
    <m/>
    <x v="38"/>
  </r>
  <r>
    <n v="51.383333333331699"/>
    <m/>
    <m/>
    <m/>
    <m/>
    <m/>
    <m/>
    <m/>
    <m/>
    <m/>
    <m/>
    <m/>
    <x v="38"/>
  </r>
  <r>
    <n v="51.399999999998364"/>
    <m/>
    <m/>
    <m/>
    <m/>
    <m/>
    <m/>
    <m/>
    <m/>
    <m/>
    <m/>
    <m/>
    <x v="38"/>
  </r>
  <r>
    <n v="51.41666666666503"/>
    <m/>
    <m/>
    <m/>
    <m/>
    <m/>
    <m/>
    <m/>
    <m/>
    <m/>
    <m/>
    <m/>
    <x v="38"/>
  </r>
  <r>
    <n v="51.433333333331696"/>
    <m/>
    <m/>
    <m/>
    <m/>
    <m/>
    <m/>
    <m/>
    <m/>
    <m/>
    <m/>
    <m/>
    <x v="38"/>
  </r>
  <r>
    <n v="51.449999999998361"/>
    <m/>
    <m/>
    <m/>
    <m/>
    <m/>
    <m/>
    <m/>
    <m/>
    <m/>
    <m/>
    <m/>
    <x v="38"/>
  </r>
  <r>
    <n v="51.466666666665027"/>
    <m/>
    <m/>
    <m/>
    <m/>
    <m/>
    <m/>
    <m/>
    <m/>
    <m/>
    <m/>
    <m/>
    <x v="38"/>
  </r>
  <r>
    <n v="51.483333333331693"/>
    <m/>
    <m/>
    <m/>
    <m/>
    <m/>
    <m/>
    <m/>
    <m/>
    <m/>
    <m/>
    <m/>
    <x v="38"/>
  </r>
  <r>
    <n v="51.499999999998359"/>
    <m/>
    <m/>
    <m/>
    <m/>
    <m/>
    <m/>
    <m/>
    <m/>
    <m/>
    <m/>
    <m/>
    <x v="38"/>
  </r>
  <r>
    <n v="51.516666666665024"/>
    <m/>
    <m/>
    <m/>
    <m/>
    <m/>
    <m/>
    <m/>
    <m/>
    <m/>
    <m/>
    <m/>
    <x v="38"/>
  </r>
  <r>
    <n v="51.53333333333169"/>
    <m/>
    <m/>
    <m/>
    <m/>
    <m/>
    <m/>
    <m/>
    <m/>
    <m/>
    <m/>
    <m/>
    <x v="38"/>
  </r>
  <r>
    <n v="51.549999999998356"/>
    <m/>
    <m/>
    <m/>
    <m/>
    <m/>
    <m/>
    <m/>
    <m/>
    <m/>
    <m/>
    <m/>
    <x v="38"/>
  </r>
  <r>
    <n v="51.566666666665022"/>
    <m/>
    <m/>
    <m/>
    <m/>
    <m/>
    <m/>
    <m/>
    <m/>
    <m/>
    <m/>
    <m/>
    <x v="38"/>
  </r>
  <r>
    <n v="51.583333333331687"/>
    <m/>
    <m/>
    <m/>
    <m/>
    <m/>
    <m/>
    <m/>
    <m/>
    <m/>
    <m/>
    <m/>
    <x v="38"/>
  </r>
  <r>
    <n v="51.599999999998353"/>
    <m/>
    <m/>
    <m/>
    <m/>
    <m/>
    <m/>
    <m/>
    <m/>
    <m/>
    <m/>
    <m/>
    <x v="38"/>
  </r>
  <r>
    <n v="51.616666666665019"/>
    <m/>
    <m/>
    <m/>
    <m/>
    <m/>
    <m/>
    <m/>
    <m/>
    <m/>
    <m/>
    <m/>
    <x v="38"/>
  </r>
  <r>
    <n v="51.633333333331684"/>
    <m/>
    <m/>
    <m/>
    <m/>
    <m/>
    <m/>
    <m/>
    <m/>
    <m/>
    <m/>
    <m/>
    <x v="38"/>
  </r>
  <r>
    <n v="51.64999999999835"/>
    <m/>
    <m/>
    <m/>
    <m/>
    <m/>
    <m/>
    <m/>
    <m/>
    <m/>
    <m/>
    <m/>
    <x v="38"/>
  </r>
  <r>
    <n v="51.666666666665016"/>
    <m/>
    <m/>
    <m/>
    <m/>
    <m/>
    <m/>
    <m/>
    <m/>
    <m/>
    <m/>
    <m/>
    <x v="38"/>
  </r>
  <r>
    <n v="51.683333333331682"/>
    <m/>
    <m/>
    <m/>
    <m/>
    <m/>
    <m/>
    <m/>
    <m/>
    <m/>
    <m/>
    <m/>
    <x v="38"/>
  </r>
  <r>
    <n v="51.699999999998347"/>
    <m/>
    <m/>
    <m/>
    <m/>
    <m/>
    <m/>
    <m/>
    <m/>
    <m/>
    <m/>
    <m/>
    <x v="38"/>
  </r>
  <r>
    <n v="51.716666666665013"/>
    <m/>
    <m/>
    <m/>
    <m/>
    <m/>
    <m/>
    <m/>
    <m/>
    <m/>
    <m/>
    <m/>
    <x v="38"/>
  </r>
  <r>
    <n v="51.733333333331679"/>
    <m/>
    <m/>
    <m/>
    <m/>
    <m/>
    <m/>
    <m/>
    <m/>
    <m/>
    <m/>
    <m/>
    <x v="38"/>
  </r>
  <r>
    <n v="51.749999999998344"/>
    <m/>
    <m/>
    <m/>
    <m/>
    <m/>
    <m/>
    <m/>
    <m/>
    <m/>
    <m/>
    <m/>
    <x v="38"/>
  </r>
  <r>
    <n v="51.76666666666501"/>
    <m/>
    <m/>
    <m/>
    <m/>
    <m/>
    <m/>
    <m/>
    <m/>
    <m/>
    <m/>
    <m/>
    <x v="38"/>
  </r>
  <r>
    <n v="51.783333333331676"/>
    <m/>
    <m/>
    <m/>
    <m/>
    <m/>
    <m/>
    <m/>
    <m/>
    <m/>
    <m/>
    <m/>
    <x v="38"/>
  </r>
  <r>
    <n v="51.799999999998342"/>
    <m/>
    <m/>
    <m/>
    <m/>
    <m/>
    <m/>
    <m/>
    <m/>
    <m/>
    <m/>
    <m/>
    <x v="38"/>
  </r>
  <r>
    <n v="51.816666666665007"/>
    <m/>
    <m/>
    <m/>
    <m/>
    <m/>
    <m/>
    <m/>
    <m/>
    <m/>
    <m/>
    <m/>
    <x v="38"/>
  </r>
  <r>
    <n v="51.833333333331673"/>
    <m/>
    <m/>
    <m/>
    <m/>
    <m/>
    <m/>
    <m/>
    <m/>
    <m/>
    <m/>
    <m/>
    <x v="38"/>
  </r>
  <r>
    <n v="51.849999999998339"/>
    <m/>
    <m/>
    <m/>
    <m/>
    <m/>
    <m/>
    <m/>
    <m/>
    <m/>
    <m/>
    <m/>
    <x v="38"/>
  </r>
  <r>
    <n v="51.866666666665004"/>
    <m/>
    <m/>
    <m/>
    <m/>
    <m/>
    <m/>
    <m/>
    <m/>
    <m/>
    <m/>
    <m/>
    <x v="38"/>
  </r>
  <r>
    <n v="51.88333333333167"/>
    <m/>
    <m/>
    <m/>
    <m/>
    <m/>
    <m/>
    <m/>
    <m/>
    <m/>
    <m/>
    <m/>
    <x v="38"/>
  </r>
  <r>
    <n v="51.899999999998336"/>
    <m/>
    <m/>
    <m/>
    <m/>
    <m/>
    <m/>
    <m/>
    <m/>
    <m/>
    <m/>
    <m/>
    <x v="38"/>
  </r>
  <r>
    <n v="51.916666666665002"/>
    <m/>
    <m/>
    <m/>
    <m/>
    <m/>
    <m/>
    <m/>
    <m/>
    <m/>
    <m/>
    <m/>
    <x v="38"/>
  </r>
  <r>
    <n v="51.933333333331667"/>
    <m/>
    <m/>
    <m/>
    <m/>
    <m/>
    <m/>
    <m/>
    <m/>
    <m/>
    <m/>
    <m/>
    <x v="38"/>
  </r>
  <r>
    <n v="51.949999999998333"/>
    <m/>
    <m/>
    <m/>
    <m/>
    <m/>
    <m/>
    <m/>
    <m/>
    <m/>
    <m/>
    <m/>
    <x v="38"/>
  </r>
  <r>
    <n v="51.966666666664999"/>
    <m/>
    <m/>
    <m/>
    <m/>
    <m/>
    <m/>
    <m/>
    <m/>
    <m/>
    <m/>
    <m/>
    <x v="38"/>
  </r>
  <r>
    <n v="51.983333333331665"/>
    <m/>
    <m/>
    <m/>
    <m/>
    <m/>
    <m/>
    <m/>
    <m/>
    <m/>
    <m/>
    <m/>
    <x v="38"/>
  </r>
  <r>
    <n v="51.99999999999833"/>
    <m/>
    <m/>
    <m/>
    <m/>
    <m/>
    <m/>
    <m/>
    <m/>
    <m/>
    <m/>
    <m/>
    <x v="38"/>
  </r>
  <r>
    <n v="52.016666666664996"/>
    <m/>
    <m/>
    <m/>
    <m/>
    <m/>
    <m/>
    <m/>
    <m/>
    <m/>
    <m/>
    <m/>
    <x v="38"/>
  </r>
  <r>
    <n v="52.033333333331662"/>
    <m/>
    <m/>
    <m/>
    <m/>
    <m/>
    <m/>
    <m/>
    <m/>
    <m/>
    <m/>
    <m/>
    <x v="38"/>
  </r>
  <r>
    <n v="52.049999999998327"/>
    <m/>
    <m/>
    <m/>
    <m/>
    <m/>
    <m/>
    <m/>
    <m/>
    <m/>
    <m/>
    <m/>
    <x v="38"/>
  </r>
  <r>
    <n v="52.066666666664993"/>
    <m/>
    <m/>
    <m/>
    <m/>
    <m/>
    <m/>
    <m/>
    <m/>
    <m/>
    <m/>
    <m/>
    <x v="38"/>
  </r>
  <r>
    <n v="52.083333333331659"/>
    <m/>
    <m/>
    <m/>
    <m/>
    <m/>
    <m/>
    <m/>
    <m/>
    <m/>
    <m/>
    <m/>
    <x v="38"/>
  </r>
  <r>
    <n v="52.099999999998325"/>
    <m/>
    <m/>
    <m/>
    <m/>
    <m/>
    <m/>
    <m/>
    <m/>
    <m/>
    <m/>
    <m/>
    <x v="38"/>
  </r>
  <r>
    <n v="52.11666666666499"/>
    <m/>
    <m/>
    <m/>
    <m/>
    <m/>
    <m/>
    <m/>
    <m/>
    <m/>
    <m/>
    <m/>
    <x v="38"/>
  </r>
  <r>
    <n v="52.133333333331656"/>
    <m/>
    <m/>
    <m/>
    <m/>
    <m/>
    <m/>
    <m/>
    <m/>
    <m/>
    <m/>
    <m/>
    <x v="38"/>
  </r>
  <r>
    <n v="52.149999999998322"/>
    <m/>
    <m/>
    <m/>
    <m/>
    <m/>
    <m/>
    <m/>
    <m/>
    <m/>
    <m/>
    <m/>
    <x v="38"/>
  </r>
  <r>
    <n v="52.166666666664987"/>
    <m/>
    <m/>
    <m/>
    <m/>
    <m/>
    <m/>
    <m/>
    <m/>
    <m/>
    <m/>
    <m/>
    <x v="38"/>
  </r>
  <r>
    <n v="52.183333333331653"/>
    <m/>
    <m/>
    <m/>
    <m/>
    <m/>
    <m/>
    <m/>
    <m/>
    <m/>
    <m/>
    <m/>
    <x v="38"/>
  </r>
  <r>
    <n v="52.199999999998319"/>
    <m/>
    <m/>
    <m/>
    <m/>
    <m/>
    <m/>
    <m/>
    <m/>
    <m/>
    <m/>
    <m/>
    <x v="38"/>
  </r>
  <r>
    <n v="52.216666666664985"/>
    <m/>
    <m/>
    <m/>
    <m/>
    <m/>
    <m/>
    <m/>
    <m/>
    <m/>
    <m/>
    <m/>
    <x v="38"/>
  </r>
  <r>
    <n v="52.23333333333165"/>
    <m/>
    <m/>
    <m/>
    <m/>
    <m/>
    <m/>
    <m/>
    <m/>
    <m/>
    <m/>
    <m/>
    <x v="38"/>
  </r>
  <r>
    <n v="52.249999999998316"/>
    <m/>
    <m/>
    <m/>
    <m/>
    <m/>
    <m/>
    <m/>
    <m/>
    <m/>
    <m/>
    <m/>
    <x v="38"/>
  </r>
  <r>
    <n v="52.266666666664982"/>
    <m/>
    <m/>
    <m/>
    <m/>
    <m/>
    <m/>
    <m/>
    <m/>
    <m/>
    <m/>
    <m/>
    <x v="38"/>
  </r>
  <r>
    <n v="52.283333333331647"/>
    <m/>
    <m/>
    <m/>
    <m/>
    <m/>
    <m/>
    <m/>
    <m/>
    <m/>
    <m/>
    <m/>
    <x v="38"/>
  </r>
  <r>
    <n v="52.299999999998313"/>
    <m/>
    <m/>
    <m/>
    <m/>
    <m/>
    <m/>
    <m/>
    <m/>
    <m/>
    <m/>
    <m/>
    <x v="38"/>
  </r>
  <r>
    <n v="52.316666666664979"/>
    <m/>
    <m/>
    <m/>
    <m/>
    <m/>
    <m/>
    <m/>
    <m/>
    <m/>
    <m/>
    <m/>
    <x v="38"/>
  </r>
  <r>
    <n v="52.333333333331645"/>
    <m/>
    <m/>
    <m/>
    <m/>
    <m/>
    <m/>
    <m/>
    <m/>
    <m/>
    <m/>
    <m/>
    <x v="38"/>
  </r>
  <r>
    <n v="52.34999999999831"/>
    <m/>
    <m/>
    <m/>
    <m/>
    <m/>
    <m/>
    <m/>
    <m/>
    <m/>
    <m/>
    <m/>
    <x v="38"/>
  </r>
  <r>
    <n v="52.366666666664976"/>
    <m/>
    <m/>
    <m/>
    <m/>
    <m/>
    <m/>
    <m/>
    <m/>
    <m/>
    <m/>
    <m/>
    <x v="38"/>
  </r>
  <r>
    <n v="52.383333333331642"/>
    <m/>
    <m/>
    <m/>
    <m/>
    <m/>
    <m/>
    <m/>
    <m/>
    <m/>
    <m/>
    <m/>
    <x v="38"/>
  </r>
  <r>
    <n v="52.399999999998307"/>
    <m/>
    <m/>
    <m/>
    <m/>
    <m/>
    <m/>
    <m/>
    <m/>
    <m/>
    <m/>
    <m/>
    <x v="38"/>
  </r>
  <r>
    <n v="52.416666666664973"/>
    <m/>
    <m/>
    <m/>
    <m/>
    <m/>
    <m/>
    <m/>
    <m/>
    <m/>
    <m/>
    <m/>
    <x v="38"/>
  </r>
  <r>
    <n v="52.433333333331639"/>
    <m/>
    <m/>
    <m/>
    <m/>
    <m/>
    <m/>
    <m/>
    <m/>
    <m/>
    <m/>
    <m/>
    <x v="38"/>
  </r>
  <r>
    <m/>
    <m/>
    <m/>
    <m/>
    <m/>
    <m/>
    <m/>
    <m/>
    <m/>
    <m/>
    <m/>
    <m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5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V15:W5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2">
        <item x="38"/>
        <item m="1" x="45"/>
        <item m="1" x="42"/>
        <item m="1" x="48"/>
        <item m="1" x="51"/>
        <item x="0"/>
        <item m="1" x="41"/>
        <item x="1"/>
        <item m="1" x="43"/>
        <item x="2"/>
        <item m="1" x="47"/>
        <item x="3"/>
        <item m="1" x="49"/>
        <item x="37"/>
        <item m="1" x="50"/>
        <item x="4"/>
        <item m="1" x="44"/>
        <item x="5"/>
        <item m="1" x="40"/>
        <item x="36"/>
        <item m="1" x="4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9"/>
      </items>
    </pivotField>
  </pivotFields>
  <rowFields count="1">
    <field x="12"/>
  </rowFields>
  <rowItems count="40">
    <i>
      <x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"/>
  <sheetViews>
    <sheetView zoomScale="85" zoomScaleNormal="85" workbookViewId="0">
      <selection activeCell="AC39" sqref="AC39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44887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.5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103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24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80"/>
      <c r="AI13" s="65" t="s">
        <v>99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153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-4.1426999999999999E-2</v>
      </c>
      <c r="AB32" s="4">
        <f t="shared" ref="AB32:AB38" si="1">Q17*(AF17+$AF$12)*$AI$29</f>
        <v>-4.1426999999999999E-2</v>
      </c>
      <c r="AC32" s="4">
        <f t="shared" ref="AC32:AC38" si="2">R17*(AG17+$AG$12)*$AI$29</f>
        <v>-8.2853999999999997E-2</v>
      </c>
      <c r="AD32" s="4">
        <f t="shared" ref="AD32:AD38" si="3">AB17*(AE17+$AE$12)*$AI$30</f>
        <v>-7.2942999999999994E-2</v>
      </c>
      <c r="AE32" s="4">
        <f t="shared" ref="AE32:AE38" si="4">AC17*(AF17+$AF$12)*$AI$30</f>
        <v>-7.2942999999999994E-2</v>
      </c>
      <c r="AF32" s="4">
        <f t="shared" ref="AF32:AF38" si="5">AD17*(AG17+$AG$12)*$AI$30</f>
        <v>1.2344199999999999</v>
      </c>
      <c r="AI32" s="4">
        <f>'Auto save'!AA16</f>
        <v>0.84577499999999983</v>
      </c>
      <c r="AJ32" s="4" t="s">
        <v>51</v>
      </c>
    </row>
    <row r="33" spans="1:33">
      <c r="A33" s="21"/>
      <c r="Z33" s="4">
        <v>4</v>
      </c>
      <c r="AA33" s="4">
        <f t="shared" si="0"/>
        <v>-4.1426999999999999E-2</v>
      </c>
      <c r="AB33" s="4">
        <f t="shared" si="1"/>
        <v>-4.1426999999999999E-2</v>
      </c>
      <c r="AC33" s="4">
        <f t="shared" si="2"/>
        <v>-8.2853999999999997E-2</v>
      </c>
      <c r="AD33" s="4">
        <f t="shared" si="3"/>
        <v>-7.2942999999999994E-2</v>
      </c>
      <c r="AE33" s="4">
        <f t="shared" si="4"/>
        <v>-7.2942999999999994E-2</v>
      </c>
      <c r="AF33" s="4">
        <f t="shared" si="5"/>
        <v>1.2344199999999999</v>
      </c>
    </row>
    <row r="34" spans="1:33">
      <c r="A34" s="22"/>
      <c r="Z34" s="4">
        <v>5</v>
      </c>
      <c r="AA34" s="4">
        <f t="shared" si="0"/>
        <v>-4.1426999999999999E-2</v>
      </c>
      <c r="AB34" s="4">
        <f t="shared" si="1"/>
        <v>-4.1426999999999999E-2</v>
      </c>
      <c r="AC34" s="4">
        <f t="shared" si="2"/>
        <v>-8.2853999999999997E-2</v>
      </c>
      <c r="AD34" s="4">
        <f t="shared" si="3"/>
        <v>-7.2942999999999994E-2</v>
      </c>
      <c r="AE34" s="4">
        <f t="shared" si="4"/>
        <v>-7.2942999999999994E-2</v>
      </c>
      <c r="AF34" s="4">
        <f t="shared" si="5"/>
        <v>1.2344199999999999</v>
      </c>
    </row>
    <row r="35" spans="1:33">
      <c r="Z35" s="4">
        <v>6</v>
      </c>
      <c r="AA35" s="4">
        <f t="shared" si="0"/>
        <v>-4.1426999999999999E-2</v>
      </c>
      <c r="AB35" s="4">
        <f t="shared" si="1"/>
        <v>-4.1426999999999999E-2</v>
      </c>
      <c r="AC35" s="4">
        <f t="shared" si="2"/>
        <v>-8.2853999999999997E-2</v>
      </c>
      <c r="AD35" s="4">
        <f t="shared" si="3"/>
        <v>-7.2942999999999994E-2</v>
      </c>
      <c r="AE35" s="4">
        <f t="shared" si="4"/>
        <v>-7.2942999999999994E-2</v>
      </c>
      <c r="AF35" s="4">
        <f t="shared" si="5"/>
        <v>1.2344199999999999</v>
      </c>
    </row>
    <row r="36" spans="1:33">
      <c r="Z36" s="4">
        <v>7</v>
      </c>
      <c r="AA36" s="4">
        <f t="shared" si="0"/>
        <v>-4.1426999999999999E-2</v>
      </c>
      <c r="AB36" s="4">
        <f t="shared" si="1"/>
        <v>-4.1426999999999999E-2</v>
      </c>
      <c r="AC36" s="4">
        <f t="shared" si="2"/>
        <v>-8.2853999999999997E-2</v>
      </c>
      <c r="AD36" s="4">
        <f t="shared" si="3"/>
        <v>-7.2942999999999994E-2</v>
      </c>
      <c r="AE36" s="4">
        <f t="shared" si="4"/>
        <v>-7.2942999999999994E-2</v>
      </c>
      <c r="AF36" s="4">
        <f t="shared" si="5"/>
        <v>1.2344199999999999</v>
      </c>
    </row>
    <row r="37" spans="1:33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3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3">
      <c r="Z41" s="4" t="s">
        <v>52</v>
      </c>
      <c r="AA41" s="160" t="s">
        <v>154</v>
      </c>
      <c r="AB41" s="160"/>
      <c r="AC41" s="160"/>
      <c r="AD41" s="160" t="s">
        <v>54</v>
      </c>
      <c r="AE41" s="160"/>
      <c r="AF41" s="160"/>
    </row>
    <row r="42" spans="1:33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ref="AF42:AF47" si="8">AF30/$AD$30*100</f>
        <v>-1692.3076923076924</v>
      </c>
    </row>
    <row r="43" spans="1:33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8"/>
        <v>-1692.3076923076924</v>
      </c>
    </row>
    <row r="44" spans="1:33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8"/>
        <v>-1692.3076923076924</v>
      </c>
    </row>
    <row r="45" spans="1:33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8"/>
        <v>-1692.3076923076924</v>
      </c>
      <c r="AG45" s="36"/>
    </row>
    <row r="46" spans="1:33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8"/>
        <v>-1692.3076923076924</v>
      </c>
      <c r="AG46" s="36"/>
    </row>
    <row r="47" spans="1:33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8"/>
        <v>-1692.3076923076924</v>
      </c>
      <c r="AG47" s="36"/>
    </row>
    <row r="48" spans="1:33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-1692.3076923076924</v>
      </c>
      <c r="AG48" s="36"/>
    </row>
    <row r="49" spans="26:33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</row>
    <row r="50" spans="26:33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</row>
  </sheetData>
  <mergeCells count="24">
    <mergeCell ref="B5:L5"/>
    <mergeCell ref="M5:O5"/>
    <mergeCell ref="A11:C12"/>
    <mergeCell ref="D11:I11"/>
    <mergeCell ref="J11:R11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1"/>
  <sheetViews>
    <sheetView tabSelected="1" zoomScale="70" zoomScaleNormal="70" workbookViewId="0">
      <selection activeCell="S7" sqref="S7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45118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194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179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.5" thickBot="1">
      <c r="A12" s="174"/>
      <c r="B12" s="169"/>
      <c r="C12" s="170"/>
      <c r="D12" s="166" t="s">
        <v>20</v>
      </c>
      <c r="E12" s="167"/>
      <c r="F12" s="168"/>
      <c r="G12" s="169" t="s">
        <v>21</v>
      </c>
      <c r="H12" s="169"/>
      <c r="I12" s="170"/>
      <c r="J12" s="166" t="s">
        <v>22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180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9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42"/>
      <c r="AI13" s="65" t="s">
        <v>181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7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182</v>
      </c>
      <c r="AJ14" s="14" t="s">
        <v>183</v>
      </c>
      <c r="AK14" s="14"/>
      <c r="AL14" s="7"/>
    </row>
    <row r="15" spans="1:38" s="49" customFormat="1" ht="15">
      <c r="A15" s="25">
        <v>45118.419444444444</v>
      </c>
      <c r="B15" s="50">
        <v>1</v>
      </c>
      <c r="C15" s="66">
        <v>0</v>
      </c>
      <c r="D15" s="59">
        <v>218.2</v>
      </c>
      <c r="E15" s="60">
        <v>8.1</v>
      </c>
      <c r="F15" s="61">
        <v>10.8</v>
      </c>
      <c r="G15" s="60">
        <v>26.7</v>
      </c>
      <c r="H15" s="60">
        <v>26.2</v>
      </c>
      <c r="I15" s="61">
        <v>26.6</v>
      </c>
      <c r="J15" s="51">
        <v>66700.3</v>
      </c>
      <c r="K15" s="52">
        <v>30.571999999999999</v>
      </c>
      <c r="L15" s="53">
        <v>19.094799999999999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3.3288150000000001</v>
      </c>
      <c r="Q15" s="38">
        <f>(K15*'Updated standard curve'!$C$2+'Updated standard curve'!$C$3)*LA!N15</f>
        <v>-4.6714E-3</v>
      </c>
      <c r="R15" s="31">
        <f>(L15*'Updated standard curve'!$C$2+'Updated standard curve'!$C$3)*LA!O15</f>
        <v>-5.2452599999999999E-3</v>
      </c>
      <c r="S15" s="38">
        <v>14.494</v>
      </c>
      <c r="T15" s="38">
        <v>11.212999999999999</v>
      </c>
      <c r="U15" s="31">
        <v>11.93</v>
      </c>
      <c r="V15" s="30">
        <v>256</v>
      </c>
      <c r="W15" s="29">
        <v>0.51900000000000002</v>
      </c>
      <c r="X15" s="31">
        <v>2.82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2.6710199999999999</v>
      </c>
      <c r="AC15" s="38">
        <f>(W15^2*'Updated standard curve'!$J$2+W15*'Updated standard curve'!$J$3+'Updated standard curve'!$J$4)*Z15</f>
        <v>6.2560872199999996E-3</v>
      </c>
      <c r="AD15" s="31">
        <f>(X15^2*'Updated standard curve'!$K$2+X15*'Updated standard curve'!$K$3+'Updated standard curve'!$K$4)*AA15</f>
        <v>2.0071714399999999E-2</v>
      </c>
      <c r="AE15" s="38">
        <v>0.82</v>
      </c>
      <c r="AF15" s="38">
        <v>0.8</v>
      </c>
      <c r="AG15" s="31">
        <v>1.85</v>
      </c>
      <c r="AH15" s="26">
        <v>1</v>
      </c>
      <c r="AI15" s="40">
        <v>2.29</v>
      </c>
      <c r="AJ15" s="28">
        <v>0.40799999999999997</v>
      </c>
      <c r="AK15" s="40"/>
      <c r="AL15" s="33"/>
    </row>
    <row r="16" spans="1:38" s="49" customFormat="1" ht="15">
      <c r="A16" s="25">
        <v>45118.461111111108</v>
      </c>
      <c r="B16" s="54">
        <v>2</v>
      </c>
      <c r="C16" s="66">
        <v>1</v>
      </c>
      <c r="D16" s="55">
        <v>215.5</v>
      </c>
      <c r="E16" s="52">
        <v>9.6999999999999993</v>
      </c>
      <c r="F16" s="62">
        <v>70.3</v>
      </c>
      <c r="G16" s="52">
        <v>34.4</v>
      </c>
      <c r="H16" s="52">
        <v>34</v>
      </c>
      <c r="I16" s="62">
        <v>34</v>
      </c>
      <c r="J16" s="51">
        <v>57554.943700000003</v>
      </c>
      <c r="K16" s="52">
        <v>1886.6457</v>
      </c>
      <c r="L16" s="53">
        <v>79.965699999999998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2.8715471850000003</v>
      </c>
      <c r="Q16" s="40">
        <f>(K16*'Updated standard curve'!$C$2+'Updated standard curve'!$C$3)*LA!N16</f>
        <v>8.8132285000000005E-2</v>
      </c>
      <c r="R16" s="33">
        <f>(L16*'Updated standard curve'!$C$2+'Updated standard curve'!$C$3)*LA!O16</f>
        <v>-2.2017149999999999E-3</v>
      </c>
      <c r="S16" s="40">
        <v>14.103999999999999</v>
      </c>
      <c r="T16" s="40">
        <v>3.2240000000000002</v>
      </c>
      <c r="U16" s="33">
        <v>13.002000000000001</v>
      </c>
      <c r="V16" s="32">
        <v>250</v>
      </c>
      <c r="W16" s="28">
        <v>1.796</v>
      </c>
      <c r="X16" s="33">
        <v>73.099999999999994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2.5785</v>
      </c>
      <c r="AC16" s="40">
        <f>(W16^2*'Updated standard curve'!$J$2+W16*'Updated standard curve'!$J$3+'Updated standard curve'!$J$4)*Z16</f>
        <v>1.308331232E-2</v>
      </c>
      <c r="AD16" s="33">
        <f>(X16^2*'Updated standard curve'!$K$2+X16*'Updated standard curve'!$K$3+'Updated standard curve'!$K$4)*AA16</f>
        <v>0.27698166000000002</v>
      </c>
      <c r="AE16" s="40">
        <v>0.9</v>
      </c>
      <c r="AF16" s="40">
        <v>0.78</v>
      </c>
      <c r="AG16" s="33">
        <v>1.78</v>
      </c>
      <c r="AH16" s="26">
        <v>2.8</v>
      </c>
      <c r="AI16" s="40">
        <v>72.900000000000006</v>
      </c>
      <c r="AJ16" s="40">
        <v>1.79</v>
      </c>
      <c r="AK16" s="40"/>
      <c r="AL16" s="33"/>
    </row>
    <row r="17" spans="1:39" s="49" customFormat="1" ht="15">
      <c r="A17" s="25">
        <v>45118.544444444444</v>
      </c>
      <c r="B17" s="54">
        <v>3</v>
      </c>
      <c r="C17" s="66">
        <v>3</v>
      </c>
      <c r="D17" s="55">
        <v>156.9</v>
      </c>
      <c r="E17" s="58">
        <v>10.8</v>
      </c>
      <c r="F17" s="63">
        <v>228.6</v>
      </c>
      <c r="G17" s="52">
        <v>36.299999999999997</v>
      </c>
      <c r="H17" s="52">
        <v>36</v>
      </c>
      <c r="I17" s="62">
        <v>36</v>
      </c>
      <c r="J17" s="51">
        <v>48469.837500000001</v>
      </c>
      <c r="K17" s="52">
        <v>13377.3891</v>
      </c>
      <c r="L17" s="52">
        <v>388.08440000000002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2.4172918750000001</v>
      </c>
      <c r="Q17" s="40">
        <f>(K17*'Updated standard curve'!$C$2+'Updated standard curve'!$C$3)*LA!N17</f>
        <v>0.66266945500000007</v>
      </c>
      <c r="R17" s="33">
        <f>(L17*'Updated standard curve'!$C$2+'Updated standard curve'!$C$3)*LA!O17</f>
        <v>1.3204220000000003E-2</v>
      </c>
      <c r="S17" s="40">
        <v>13.666</v>
      </c>
      <c r="T17" s="40">
        <v>2.3919999999999999</v>
      </c>
      <c r="U17" s="33">
        <v>13.507</v>
      </c>
      <c r="V17" s="32">
        <v>181.6</v>
      </c>
      <c r="W17" s="28">
        <v>3.05</v>
      </c>
      <c r="X17" s="33">
        <v>262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1.6255512000000001</v>
      </c>
      <c r="AC17" s="40">
        <f>(W17^2*'Updated standard curve'!$J$2+W17*'Updated standard curve'!$J$3+'Updated standard curve'!$J$4)*Z17</f>
        <v>1.9851049999999999E-2</v>
      </c>
      <c r="AD17" s="33">
        <f>(X17^2*'Updated standard curve'!$K$2+X17*'Updated standard curve'!$K$3+'Updated standard curve'!$K$4)*AA17</f>
        <v>1.2612639999999999</v>
      </c>
      <c r="AE17" s="40">
        <v>0.8</v>
      </c>
      <c r="AF17" s="40">
        <v>0.82</v>
      </c>
      <c r="AG17" s="33">
        <v>1.78</v>
      </c>
      <c r="AH17" s="26">
        <v>4</v>
      </c>
      <c r="AI17" s="40">
        <v>170.3</v>
      </c>
      <c r="AJ17" s="40">
        <v>2.61</v>
      </c>
      <c r="AK17" s="40"/>
      <c r="AL17" s="33"/>
    </row>
    <row r="18" spans="1:39" s="49" customFormat="1" ht="15">
      <c r="A18" s="25">
        <v>45118.586111111108</v>
      </c>
      <c r="B18" s="54">
        <v>4</v>
      </c>
      <c r="C18" s="66">
        <v>4</v>
      </c>
      <c r="D18" s="55">
        <v>122.1</v>
      </c>
      <c r="E18" s="58">
        <v>11.4</v>
      </c>
      <c r="F18" s="64">
        <v>284.3</v>
      </c>
      <c r="G18" s="52">
        <v>36.9</v>
      </c>
      <c r="H18" s="52">
        <v>36.6</v>
      </c>
      <c r="I18" s="62">
        <v>36.6</v>
      </c>
      <c r="J18" s="55">
        <v>43852.193700000003</v>
      </c>
      <c r="K18" s="52">
        <v>21339.4156</v>
      </c>
      <c r="L18" s="52">
        <v>657.72500000000002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2.1864096850000001</v>
      </c>
      <c r="Q18" s="40">
        <f>(K18*'Updated standard curve'!$C$2+'Updated standard curve'!$C$3)*LA!N18</f>
        <v>1.0607707800000001</v>
      </c>
      <c r="R18" s="33">
        <f>(L18*'Updated standard curve'!$C$2+'Updated standard curve'!$C$3)*LA!O18</f>
        <v>2.6686250000000005E-2</v>
      </c>
      <c r="S18" s="40">
        <v>13.35</v>
      </c>
      <c r="T18" s="40">
        <v>2.1930000000000001</v>
      </c>
      <c r="U18" s="33">
        <v>13.618</v>
      </c>
      <c r="V18" s="32">
        <v>141</v>
      </c>
      <c r="W18" s="28">
        <v>3.36</v>
      </c>
      <c r="X18" s="34">
        <v>329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1.14842</v>
      </c>
      <c r="AC18" s="40">
        <f>(W18^2*'Updated standard curve'!$J$2+W18*'Updated standard curve'!$J$3+'Updated standard curve'!$J$4)*Z18</f>
        <v>2.1533792E-2</v>
      </c>
      <c r="AD18" s="33">
        <f>(X18^2*'Updated standard curve'!$K$2+X18*'Updated standard curve'!$K$3+'Updated standard curve'!$K$4)*AA18</f>
        <v>1.7132459999999998</v>
      </c>
      <c r="AE18" s="40">
        <v>0.65</v>
      </c>
      <c r="AF18" s="40">
        <v>0.92</v>
      </c>
      <c r="AG18" s="33">
        <v>1.85</v>
      </c>
      <c r="AH18" s="26">
        <v>4.0999999999999996</v>
      </c>
      <c r="AI18" s="28">
        <v>260</v>
      </c>
      <c r="AJ18" s="40">
        <v>3.04</v>
      </c>
      <c r="AK18" s="40"/>
      <c r="AL18" s="33"/>
    </row>
    <row r="19" spans="1:39" s="49" customFormat="1" ht="15">
      <c r="A19" s="25">
        <v>45118.62777777778</v>
      </c>
      <c r="B19" s="54">
        <v>5</v>
      </c>
      <c r="C19" s="66">
        <v>5</v>
      </c>
      <c r="D19" s="55">
        <v>92.3</v>
      </c>
      <c r="E19" s="58">
        <v>11.9</v>
      </c>
      <c r="F19" s="63">
        <v>323.8</v>
      </c>
      <c r="G19" s="52">
        <v>35.799999999999997</v>
      </c>
      <c r="H19" s="52">
        <v>35.4</v>
      </c>
      <c r="I19" s="62">
        <v>35.5</v>
      </c>
      <c r="J19" s="51">
        <v>35125.587500000001</v>
      </c>
      <c r="K19" s="56">
        <v>29823.615600000001</v>
      </c>
      <c r="L19" s="52">
        <v>990.35979999999995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1.7500793750000001</v>
      </c>
      <c r="Q19" s="40">
        <f>(K19*'Updated standard curve'!$C$2+'Updated standard curve'!$C$3)*LA!N19</f>
        <v>1.4849807800000001</v>
      </c>
      <c r="R19" s="33">
        <f>(L19*'Updated standard curve'!$C$2+'Updated standard curve'!$C$3)*LA!O19</f>
        <v>4.3317990000000001E-2</v>
      </c>
      <c r="S19" s="40">
        <v>12.978</v>
      </c>
      <c r="T19" s="40">
        <v>2.0670000000000002</v>
      </c>
      <c r="U19" s="33">
        <v>13.718999999999999</v>
      </c>
      <c r="V19" s="32">
        <v>106.5</v>
      </c>
      <c r="W19" s="28">
        <v>3.61</v>
      </c>
      <c r="X19" s="33">
        <v>378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0.79479500000000003</v>
      </c>
      <c r="AC19" s="40">
        <f>(W19^2*'Updated standard curve'!$J$2+W19*'Updated standard curve'!$J$3+'Updated standard curve'!$J$4)*Z19</f>
        <v>2.2893641999999999E-2</v>
      </c>
      <c r="AD19" s="33">
        <f>(X19^2*'Updated standard curve'!$K$2+X19*'Updated standard curve'!$K$3+'Updated standard curve'!$K$4)*AA19</f>
        <v>2.0779040000000002</v>
      </c>
      <c r="AE19" s="40">
        <v>0.42</v>
      </c>
      <c r="AF19" s="40">
        <v>1.05</v>
      </c>
      <c r="AG19" s="33">
        <v>1.92</v>
      </c>
      <c r="AH19" s="48">
        <v>3.9</v>
      </c>
      <c r="AI19" s="40">
        <v>328</v>
      </c>
      <c r="AJ19" s="40">
        <v>3.36</v>
      </c>
      <c r="AK19" s="40"/>
      <c r="AL19" s="33"/>
    </row>
    <row r="20" spans="1:39" s="49" customFormat="1" ht="15">
      <c r="A20" s="25">
        <v>45118.669444444444</v>
      </c>
      <c r="B20" s="54">
        <v>6</v>
      </c>
      <c r="C20" s="66">
        <v>6</v>
      </c>
      <c r="D20" s="55">
        <v>56.9</v>
      </c>
      <c r="E20" s="58">
        <v>11.9</v>
      </c>
      <c r="F20" s="63">
        <v>348.6</v>
      </c>
      <c r="G20" s="52">
        <v>35.299999999999997</v>
      </c>
      <c r="H20" s="52">
        <v>34.700000000000003</v>
      </c>
      <c r="I20" s="62">
        <v>34.9</v>
      </c>
      <c r="J20" s="51">
        <v>17039.737499999999</v>
      </c>
      <c r="K20" s="52">
        <v>37628.800000000003</v>
      </c>
      <c r="L20" s="52">
        <v>1336.0509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0.84578687500000005</v>
      </c>
      <c r="Q20" s="40">
        <f>(K20*'Updated standard curve'!$C$2+'Updated standard curve'!$C$3)*LA!N20</f>
        <v>1.8752400000000002</v>
      </c>
      <c r="R20" s="33">
        <f>(L20*'Updated standard curve'!$C$2+'Updated standard curve'!$C$3)*LA!O20</f>
        <v>6.0602545000000008E-2</v>
      </c>
      <c r="S20" s="40">
        <v>12.32</v>
      </c>
      <c r="T20" s="40">
        <v>1.9970000000000001</v>
      </c>
      <c r="U20" s="33">
        <v>13.772</v>
      </c>
      <c r="V20" s="32">
        <v>58.5</v>
      </c>
      <c r="W20" s="28">
        <v>3.76</v>
      </c>
      <c r="X20" s="33">
        <v>409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0.38199500000000003</v>
      </c>
      <c r="AC20" s="40">
        <f>(W20^2*'Updated standard curve'!$J$2+W20*'Updated standard curve'!$J$3+'Updated standard curve'!$J$4)*Z20</f>
        <v>2.3710751999999998E-2</v>
      </c>
      <c r="AD20" s="33">
        <f>(X20^2*'Updated standard curve'!$K$2+X20*'Updated standard curve'!$K$3+'Updated standard curve'!$K$4)*AA20</f>
        <v>2.3234859999999999</v>
      </c>
      <c r="AE20" s="40">
        <v>0.15</v>
      </c>
      <c r="AF20" s="40">
        <v>1.2</v>
      </c>
      <c r="AG20" s="33">
        <v>2.02</v>
      </c>
      <c r="AH20" s="48">
        <v>3.7</v>
      </c>
      <c r="AI20" s="40">
        <v>378</v>
      </c>
      <c r="AJ20" s="40">
        <v>3.62</v>
      </c>
      <c r="AK20" s="40"/>
      <c r="AL20" s="33"/>
    </row>
    <row r="21" spans="1:39" s="49" customFormat="1" ht="15">
      <c r="A21" s="76"/>
      <c r="B21" s="54"/>
      <c r="C21" s="66"/>
      <c r="D21" s="39"/>
      <c r="E21" s="40"/>
      <c r="F21" s="33"/>
      <c r="G21" s="40"/>
      <c r="H21" s="28"/>
      <c r="I21" s="33"/>
      <c r="J21" s="154"/>
      <c r="K21" s="58"/>
      <c r="L21" s="58"/>
      <c r="M21" s="46"/>
      <c r="N21" s="47"/>
      <c r="O21" s="47"/>
      <c r="P21" s="39"/>
      <c r="Q21" s="40"/>
      <c r="R21" s="33"/>
      <c r="S21" s="153"/>
      <c r="T21" s="40"/>
      <c r="U21" s="33"/>
      <c r="V21" s="153"/>
      <c r="W21" s="28"/>
      <c r="X21" s="40"/>
      <c r="Y21" s="46"/>
      <c r="Z21" s="47"/>
      <c r="AA21" s="47"/>
      <c r="AB21" s="152"/>
      <c r="AC21" s="40"/>
      <c r="AD21" s="33"/>
      <c r="AE21" s="153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6"/>
      <c r="D22" s="152"/>
      <c r="E22" s="40"/>
      <c r="F22" s="33"/>
      <c r="G22" s="153"/>
      <c r="H22" s="40"/>
      <c r="I22" s="33"/>
      <c r="J22" s="155"/>
      <c r="K22" s="40"/>
      <c r="L22" s="40"/>
      <c r="M22" s="46"/>
      <c r="N22" s="47"/>
      <c r="O22" s="47"/>
      <c r="P22" s="39"/>
      <c r="Q22" s="40"/>
      <c r="R22" s="33"/>
      <c r="S22" s="153"/>
      <c r="T22" s="40"/>
      <c r="U22" s="33"/>
      <c r="V22" s="153"/>
      <c r="W22" s="28"/>
      <c r="X22" s="40"/>
      <c r="Y22" s="46"/>
      <c r="Z22" s="47"/>
      <c r="AA22" s="47"/>
      <c r="AB22" s="152"/>
      <c r="AC22" s="40"/>
      <c r="AD22" s="33"/>
      <c r="AE22" s="153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44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 t="e">
        <f>Q22*(AF22+$AF$12)*$AI$29/C22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299.85965520000002</v>
      </c>
      <c r="AB30" s="4">
        <f>Q15*(AF15+$AF$12)*$AI$29</f>
        <v>-0.42079971199999999</v>
      </c>
      <c r="AC30" s="4">
        <f>R15*(AG15+$AG$12)*$AI$29</f>
        <v>-0.94498604159999999</v>
      </c>
      <c r="AD30" s="4">
        <f>AB15*(AE15+$AE$12)*$AI$30</f>
        <v>149.8709322</v>
      </c>
      <c r="AE30" s="4">
        <f>AC15*(AF15+$AF$12)*$AI$30</f>
        <v>0.35102905391419997</v>
      </c>
      <c r="AF30" s="4">
        <f>AD15*(AG15+$AG$12)*$AI$30</f>
        <v>2.252447789968</v>
      </c>
      <c r="AH30" s="4" t="s">
        <v>50</v>
      </c>
      <c r="AI30" s="23">
        <v>56.11</v>
      </c>
      <c r="AJ30" s="24" t="e">
        <f>AD22*(AG22+$AG$12)*$AI$30/C22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279.36248805878404</v>
      </c>
      <c r="AB31" s="4">
        <f>Q16*(AF16+$AF$12)*$AI$29</f>
        <v>7.7801771081440005</v>
      </c>
      <c r="AC31" s="4">
        <f>R16*(AG16+$AG$12)*$AI$29</f>
        <v>-0.38277784029599993</v>
      </c>
      <c r="AD31" s="4">
        <f>AB16*(AE16+$AE$12)*$AI$30</f>
        <v>156.25400579999999</v>
      </c>
      <c r="AE31" s="4">
        <f>AC16*(AF16+$AF$12)*$AI$30</f>
        <v>0.71942256118969605</v>
      </c>
      <c r="AF31" s="4">
        <f>AD16*(AG16+$AG$12)*$AI$30</f>
        <v>29.994981019217999</v>
      </c>
    </row>
    <row r="32" spans="1:39">
      <c r="A32" s="21"/>
      <c r="Z32" s="4">
        <v>3</v>
      </c>
      <c r="AA32" s="4">
        <f t="shared" ref="AA32:AA33" si="0">P17*(AE17+$AE$12)*$AI$29</f>
        <v>213.394659058</v>
      </c>
      <c r="AB32" s="4">
        <f t="shared" ref="AB32:AB33" si="1">Q17*(AF17+$AF$12)*$AI$29</f>
        <v>60.887129796528015</v>
      </c>
      <c r="AC32" s="4">
        <f t="shared" ref="AC32:AC33" si="2">R17*(AG17+$AG$12)*$AI$29</f>
        <v>2.2956117455680003</v>
      </c>
      <c r="AD32" s="4">
        <f t="shared" ref="AD32:AD33" si="3">AB17*(AE17+$AE$12)*$AI$30</f>
        <v>89.385484275360014</v>
      </c>
      <c r="AE32" s="4">
        <f t="shared" ref="AE32:AE33" si="4">AC17*(AF17+$AF$12)*$AI$30</f>
        <v>1.1361192638099999</v>
      </c>
      <c r="AF32" s="4">
        <f t="shared" ref="AF32:AF33" si="5">AD17*(AG17+$AG$12)*$AI$30</f>
        <v>136.58517946719999</v>
      </c>
      <c r="AI32" s="4">
        <f>'Auto save'!AA16</f>
        <v>0.84577499999999983</v>
      </c>
      <c r="AJ32" s="4" t="s">
        <v>51</v>
      </c>
    </row>
    <row r="33" spans="1:35">
      <c r="A33" s="21"/>
      <c r="Z33" s="4">
        <v>4</v>
      </c>
      <c r="AA33" s="4">
        <f t="shared" si="0"/>
        <v>163.46998107258401</v>
      </c>
      <c r="AB33" s="4">
        <f t="shared" si="1"/>
        <v>107.02073968588803</v>
      </c>
      <c r="AC33" s="4">
        <f t="shared" si="2"/>
        <v>4.8077948000000008</v>
      </c>
      <c r="AD33" s="4">
        <f t="shared" si="3"/>
        <v>53.483412346000001</v>
      </c>
      <c r="AE33" s="4">
        <f t="shared" si="4"/>
        <v>1.3532523974144</v>
      </c>
      <c r="AF33" s="4">
        <f t="shared" si="5"/>
        <v>192.26046611999999</v>
      </c>
      <c r="AI33" s="4" t="e">
        <f>AI32/(AB37/1000)</f>
        <v>#DIV/0!</v>
      </c>
    </row>
    <row r="34" spans="1:35">
      <c r="A34" s="22"/>
      <c r="Z34" s="4">
        <v>5</v>
      </c>
      <c r="AA34" s="4">
        <f t="shared" ref="AA34:AA35" si="6">P19*(AE19+$AE$12)*$AI$29</f>
        <v>94.588290060000006</v>
      </c>
      <c r="AB34" s="4">
        <f t="shared" ref="AB34:AB35" si="7">Q19*(AF19+$AF$12)*$AI$29</f>
        <v>167.20883582799999</v>
      </c>
      <c r="AC34" s="4">
        <f t="shared" ref="AC34:AC35" si="8">R19*(AG19+$AG$12)*$AI$29</f>
        <v>8.0773149961439987</v>
      </c>
      <c r="AD34" s="4">
        <f t="shared" ref="AD34:AD35" si="9">AB19*(AE19+$AE$12)*$AI$30</f>
        <v>26.757568470000006</v>
      </c>
      <c r="AE34" s="4">
        <f t="shared" ref="AE34:AE35" si="10">AC19*(AF19+$AF$12)*$AI$30</f>
        <v>1.6057028157749997</v>
      </c>
      <c r="AF34" s="4">
        <f t="shared" ref="AF34:AF35" si="11">AD19*(AG19+$AG$12)*$AI$30</f>
        <v>241.34377042080001</v>
      </c>
    </row>
    <row r="35" spans="1:35">
      <c r="Z35" s="4">
        <v>6</v>
      </c>
      <c r="AA35" s="4">
        <f t="shared" si="6"/>
        <v>25.142198961000009</v>
      </c>
      <c r="AB35" s="4">
        <f t="shared" si="7"/>
        <v>236.49026688000004</v>
      </c>
      <c r="AC35" s="4">
        <f t="shared" si="8"/>
        <v>11.846197640312001</v>
      </c>
      <c r="AD35" s="4">
        <f t="shared" si="9"/>
        <v>7.073134018500002</v>
      </c>
      <c r="AE35" s="4">
        <f t="shared" si="10"/>
        <v>1.8625744126079995</v>
      </c>
      <c r="AF35" s="4">
        <f t="shared" si="11"/>
        <v>282.90463482820002</v>
      </c>
    </row>
    <row r="36" spans="1:35">
      <c r="AA36" s="149"/>
      <c r="AD36" s="149"/>
    </row>
    <row r="37" spans="1:35">
      <c r="AA37" s="149"/>
      <c r="AD37" s="149"/>
    </row>
    <row r="39" spans="1:35">
      <c r="AA39" s="36"/>
      <c r="AB39" s="36"/>
      <c r="AC39" s="36"/>
      <c r="AD39" s="36"/>
      <c r="AE39" s="36"/>
      <c r="AF39" s="36"/>
      <c r="AG39" s="36"/>
      <c r="AH39" s="36"/>
    </row>
    <row r="40" spans="1:35">
      <c r="AA40" s="36"/>
      <c r="AB40" s="36"/>
      <c r="AC40" s="36"/>
      <c r="AD40" s="36"/>
      <c r="AE40" s="36"/>
      <c r="AF40" s="36"/>
      <c r="AG40" s="36"/>
      <c r="AH40" s="36"/>
    </row>
    <row r="41" spans="1:35">
      <c r="Z41" s="4" t="s">
        <v>52</v>
      </c>
      <c r="AA41" s="175" t="s">
        <v>53</v>
      </c>
      <c r="AB41" s="175"/>
      <c r="AC41" s="175"/>
      <c r="AD41" s="175" t="s">
        <v>54</v>
      </c>
      <c r="AE41" s="175"/>
      <c r="AF41" s="175"/>
      <c r="AG41" s="36"/>
      <c r="AH41" s="36"/>
    </row>
    <row r="42" spans="1:35">
      <c r="Z42" s="4">
        <v>1</v>
      </c>
      <c r="AA42" s="36">
        <f t="shared" ref="AA42:AC47" si="12">AA30/$AA$30*100</f>
        <v>100</v>
      </c>
      <c r="AB42" s="36">
        <f t="shared" si="12"/>
        <v>-0.14033222032465006</v>
      </c>
      <c r="AC42" s="36">
        <f t="shared" si="12"/>
        <v>-0.31514277603291263</v>
      </c>
      <c r="AD42" s="36">
        <f t="shared" ref="AD42:AF47" si="13">AD30/$AD$30*100</f>
        <v>100</v>
      </c>
      <c r="AE42" s="36">
        <f t="shared" si="13"/>
        <v>0.23422090512238766</v>
      </c>
      <c r="AF42" s="36">
        <f t="shared" si="13"/>
        <v>1.5029250548479607</v>
      </c>
      <c r="AG42" s="36"/>
      <c r="AH42" s="36"/>
    </row>
    <row r="43" spans="1:35">
      <c r="Z43" s="4">
        <v>2</v>
      </c>
      <c r="AA43" s="36">
        <f t="shared" si="12"/>
        <v>93.164413156033007</v>
      </c>
      <c r="AB43" s="36">
        <f t="shared" si="12"/>
        <v>2.5946061676602636</v>
      </c>
      <c r="AC43" s="36">
        <f t="shared" si="12"/>
        <v>-0.12765233123498901</v>
      </c>
      <c r="AD43" s="36">
        <f t="shared" si="13"/>
        <v>104.2590471056001</v>
      </c>
      <c r="AE43" s="36">
        <f t="shared" si="13"/>
        <v>0.48002808191627172</v>
      </c>
      <c r="AF43" s="36">
        <f t="shared" si="13"/>
        <v>20.013874991576248</v>
      </c>
      <c r="AG43" s="36"/>
      <c r="AH43" s="36"/>
    </row>
    <row r="44" spans="1:35">
      <c r="Z44" s="4">
        <v>3</v>
      </c>
      <c r="AA44" s="36">
        <f t="shared" si="12"/>
        <v>71.164845072495766</v>
      </c>
      <c r="AB44" s="36">
        <f t="shared" si="12"/>
        <v>20.305209033845379</v>
      </c>
      <c r="AC44" s="36">
        <f t="shared" si="12"/>
        <v>0.76556205736876337</v>
      </c>
      <c r="AD44" s="36">
        <f t="shared" si="13"/>
        <v>59.641641620055275</v>
      </c>
      <c r="AE44" s="36">
        <f t="shared" si="13"/>
        <v>0.75806512118965785</v>
      </c>
      <c r="AF44" s="36">
        <f t="shared" si="13"/>
        <v>91.135203779829425</v>
      </c>
      <c r="AG44" s="36"/>
      <c r="AH44" s="36"/>
    </row>
    <row r="45" spans="1:35">
      <c r="W45" s="36"/>
      <c r="X45" s="36"/>
      <c r="Y45" s="36"/>
      <c r="Z45" s="4">
        <v>4</v>
      </c>
      <c r="AA45" s="36">
        <f t="shared" si="12"/>
        <v>54.515496912564977</v>
      </c>
      <c r="AB45" s="36">
        <f t="shared" si="12"/>
        <v>35.690276377629885</v>
      </c>
      <c r="AC45" s="36">
        <f t="shared" si="12"/>
        <v>1.6033483386730714</v>
      </c>
      <c r="AD45" s="36">
        <f t="shared" si="13"/>
        <v>35.686314591429493</v>
      </c>
      <c r="AE45" s="36">
        <f t="shared" si="13"/>
        <v>0.90294520595128447</v>
      </c>
      <c r="AF45" s="36">
        <f t="shared" si="13"/>
        <v>128.28402632702114</v>
      </c>
      <c r="AG45" s="36"/>
      <c r="AH45" s="36"/>
    </row>
    <row r="46" spans="1:35">
      <c r="Z46" s="4">
        <v>5</v>
      </c>
      <c r="AA46" s="36">
        <f t="shared" si="12"/>
        <v>31.54418689533663</v>
      </c>
      <c r="AB46" s="36">
        <f t="shared" si="12"/>
        <v>55.762365135941764</v>
      </c>
      <c r="AC46" s="36">
        <f t="shared" si="12"/>
        <v>2.693698487299534</v>
      </c>
      <c r="AD46" s="36">
        <f t="shared" si="13"/>
        <v>17.853741267381004</v>
      </c>
      <c r="AE46" s="36">
        <f t="shared" si="13"/>
        <v>1.0713904238830108</v>
      </c>
      <c r="AF46" s="36">
        <f t="shared" si="13"/>
        <v>161.03440932677404</v>
      </c>
      <c r="AG46" s="36"/>
      <c r="AH46" s="36"/>
    </row>
    <row r="47" spans="1:35">
      <c r="Z47" s="4">
        <v>6</v>
      </c>
      <c r="AA47" s="36">
        <f t="shared" si="12"/>
        <v>8.3846554629800707</v>
      </c>
      <c r="AB47" s="36">
        <f t="shared" si="12"/>
        <v>78.866984197079148</v>
      </c>
      <c r="AC47" s="36">
        <f t="shared" si="12"/>
        <v>3.950580691627501</v>
      </c>
      <c r="AD47" s="36">
        <f t="shared" si="13"/>
        <v>4.7194835680751188</v>
      </c>
      <c r="AE47" s="36">
        <f t="shared" si="13"/>
        <v>1.2427856324550168</v>
      </c>
      <c r="AF47" s="36">
        <f t="shared" si="13"/>
        <v>188.76551354913104</v>
      </c>
      <c r="AG47" s="36"/>
      <c r="AH47" s="36"/>
    </row>
    <row r="48" spans="1:35">
      <c r="Z48" s="36"/>
      <c r="AA48" s="150"/>
      <c r="AB48" s="36"/>
      <c r="AC48" s="36"/>
      <c r="AD48" s="150"/>
      <c r="AE48" s="36"/>
      <c r="AF48" s="36"/>
      <c r="AG48" s="36"/>
      <c r="AH48" s="36"/>
    </row>
    <row r="49" spans="26:34">
      <c r="AA49" s="150"/>
      <c r="AB49" s="156"/>
      <c r="AC49" s="36"/>
      <c r="AD49" s="150"/>
      <c r="AE49" s="36"/>
      <c r="AF49" s="156"/>
      <c r="AG49" s="36"/>
      <c r="AH49" s="36"/>
    </row>
    <row r="50" spans="26:34">
      <c r="AA50" s="36"/>
      <c r="AB50" s="36"/>
      <c r="AC50" s="36"/>
      <c r="AD50" s="150"/>
      <c r="AE50" s="36"/>
      <c r="AF50" s="36"/>
      <c r="AG50" s="36"/>
      <c r="AH50" s="36"/>
    </row>
    <row r="51" spans="26:34">
      <c r="AA51" s="36"/>
      <c r="AB51" s="36"/>
      <c r="AC51" s="36"/>
      <c r="AD51" s="36"/>
      <c r="AE51" s="36"/>
      <c r="AF51" s="36"/>
      <c r="AG51" s="36"/>
      <c r="AH51" s="36"/>
    </row>
    <row r="52" spans="26:34">
      <c r="AA52" s="36"/>
      <c r="AB52" s="36"/>
      <c r="AC52" s="36"/>
      <c r="AD52" s="36"/>
      <c r="AE52" s="36"/>
      <c r="AF52" s="36"/>
      <c r="AG52" s="36"/>
      <c r="AH52" s="36"/>
    </row>
    <row r="53" spans="26:34">
      <c r="Z53" s="4" t="s">
        <v>187</v>
      </c>
      <c r="AA53" s="36" t="s">
        <v>73</v>
      </c>
      <c r="AB53" s="36"/>
      <c r="AC53" s="36"/>
      <c r="AD53" s="36"/>
      <c r="AE53" s="36"/>
      <c r="AF53" s="36"/>
      <c r="AG53" s="36"/>
      <c r="AH53" s="36"/>
    </row>
    <row r="54" spans="26:34">
      <c r="Z54" s="4">
        <v>1</v>
      </c>
      <c r="AA54" s="36">
        <f t="shared" ref="AA54:AA59" si="14">(Q16*(AF16+$AF$12)-Q15*(AF15+$AF$12))*$AI$29/(C16-C15)</f>
        <v>8.2009768201440014</v>
      </c>
      <c r="AB54" s="36">
        <f>AA54/0.055</f>
        <v>149.10866945716367</v>
      </c>
      <c r="AC54" s="36"/>
      <c r="AD54" s="36"/>
      <c r="AE54" s="36"/>
      <c r="AF54" s="36"/>
      <c r="AG54" s="36"/>
      <c r="AH54" s="36"/>
    </row>
    <row r="55" spans="26:34">
      <c r="Z55" s="4">
        <v>2</v>
      </c>
      <c r="AA55" s="36">
        <f t="shared" si="14"/>
        <v>26.553476344192006</v>
      </c>
      <c r="AB55" s="36">
        <f>AA55/0.055</f>
        <v>482.79047898530922</v>
      </c>
      <c r="AC55" s="36"/>
      <c r="AD55" s="36"/>
      <c r="AE55" s="36"/>
      <c r="AF55" s="36"/>
      <c r="AG55" s="36"/>
      <c r="AH55" s="36"/>
    </row>
    <row r="56" spans="26:34">
      <c r="Z56" s="4">
        <v>3</v>
      </c>
      <c r="AA56" s="36">
        <f t="shared" si="14"/>
        <v>46.133609889360017</v>
      </c>
      <c r="AB56" s="36">
        <f>AA56/0.055</f>
        <v>838.79290707927305</v>
      </c>
    </row>
    <row r="57" spans="26:34">
      <c r="Z57" s="4">
        <v>4</v>
      </c>
      <c r="AA57" s="36">
        <f t="shared" si="14"/>
        <v>60.188096142111981</v>
      </c>
      <c r="AB57" s="36">
        <f t="shared" ref="AB57" si="15">AA57/0.055</f>
        <v>1094.3290207656723</v>
      </c>
    </row>
    <row r="58" spans="26:34">
      <c r="Z58" s="4">
        <v>5</v>
      </c>
      <c r="AA58" s="36">
        <f t="shared" si="14"/>
        <v>69.281431052000016</v>
      </c>
      <c r="AB58" s="36">
        <f>AA58/0.055</f>
        <v>1259.6623827636367</v>
      </c>
    </row>
    <row r="59" spans="26:34">
      <c r="Z59" s="4">
        <v>6</v>
      </c>
      <c r="AA59" s="36">
        <f t="shared" si="14"/>
        <v>39.415044480000006</v>
      </c>
      <c r="AB59" s="36">
        <f>AA59/0.055</f>
        <v>716.63717236363652</v>
      </c>
    </row>
    <row r="60" spans="26:34">
      <c r="Z60" s="4">
        <v>7</v>
      </c>
      <c r="AA60" s="36" t="e">
        <f t="shared" ref="AA60" si="16">(Q22*(AF22+$AF$12)-Q21*(AF21+$AF$12))*$AI$29/(C22-C21)</f>
        <v>#DIV/0!</v>
      </c>
      <c r="AB60" s="36" t="e">
        <f>AA60/0.055</f>
        <v>#DIV/0!</v>
      </c>
    </row>
    <row r="61" spans="26:34">
      <c r="Z61" s="4">
        <v>8</v>
      </c>
      <c r="AA61" s="36" t="e">
        <f t="shared" ref="AA61" si="17">(Q23*(AF23+$AF$12)-Q22*(AF22+$AF$12))*$AI$29/(C23-C22)</f>
        <v>#DIV/0!</v>
      </c>
      <c r="AB61" s="36" t="e">
        <f>AA61/0.055</f>
        <v>#DIV/0!</v>
      </c>
    </row>
    <row r="62" spans="26:34">
      <c r="AA62" s="36"/>
      <c r="AB62" s="175" t="s">
        <v>166</v>
      </c>
      <c r="AC62" s="175"/>
      <c r="AD62" s="175" t="s">
        <v>50</v>
      </c>
      <c r="AE62" s="175"/>
    </row>
    <row r="63" spans="26:34">
      <c r="Z63" s="4" t="s">
        <v>188</v>
      </c>
      <c r="AA63" s="157" t="s">
        <v>189</v>
      </c>
      <c r="AB63" s="157" t="s">
        <v>190</v>
      </c>
      <c r="AC63" s="157" t="s">
        <v>191</v>
      </c>
      <c r="AD63" s="157" t="s">
        <v>190</v>
      </c>
      <c r="AE63" s="157" t="s">
        <v>191</v>
      </c>
    </row>
    <row r="64" spans="26:34">
      <c r="Z64" s="4">
        <v>1</v>
      </c>
      <c r="AA64" s="36"/>
      <c r="AB64" s="36" t="s">
        <v>192</v>
      </c>
      <c r="AC64" s="36" t="s">
        <v>193</v>
      </c>
      <c r="AD64" s="36" t="s">
        <v>192</v>
      </c>
      <c r="AE64" s="36" t="s">
        <v>193</v>
      </c>
    </row>
    <row r="65" spans="26:31">
      <c r="Z65" s="4">
        <v>2</v>
      </c>
      <c r="AA65" s="36">
        <f>AH17*(C17-C16)*3600</f>
        <v>28800</v>
      </c>
      <c r="AB65" s="158">
        <f>((96485*(Q17*(AF17+$AF$12)))/(10*SUM($AA$63:AA65)))*100</f>
        <v>22.6445887545099</v>
      </c>
      <c r="AC65" s="159">
        <f>(SUM($AA$63:AA65)*(C17-$C$15))/(3.6*10^6*$AI$29*(Q17*(AF17+$AF$12)-$Q$15*($AF$15+$AF$12)))*1000</f>
        <v>0.39146649042619469</v>
      </c>
      <c r="AD65" s="158">
        <f>((96485*(AD17*(AG17+$AG$12)))/(10*SUM($AA$63:AA65)))*100</f>
        <v>81.551250030277771</v>
      </c>
      <c r="AE65" s="159">
        <f>(SUM($AA$63:AA65)*(C17-$C$15))/(3.6*10^6*$AI$30*(AD17*(AG17+$AG$12)-$AD$15*($AG$15+$AG$12)))*1000</f>
        <v>0.17866084981928312</v>
      </c>
    </row>
    <row r="66" spans="26:31">
      <c r="Z66" s="4">
        <v>3</v>
      </c>
      <c r="AA66" s="36">
        <f t="shared" ref="AA66:AA68" si="18">AH18*(C18-C17)*3600</f>
        <v>14759.999999999998</v>
      </c>
      <c r="AB66" s="158">
        <f>((96485*(Q18*(AF18+$AF$12)))/(10*SUM($AA$63:AA66)))*100</f>
        <v>26.315492413520669</v>
      </c>
      <c r="AC66" s="159">
        <f>(SUM($AA$63:AA66)*(C18-$C$15))/(3.6*10^6*$AI$29*(Q18*(AF18+$AF$12)-$Q$15*($AF$15+$AF$12)))*1000</f>
        <v>0.45047753663283224</v>
      </c>
      <c r="AD66" s="158">
        <f>((96485*(AD18*(AG18+$AG$12)))/(10*SUM($AA$63:AA66)))*100</f>
        <v>75.896483154269973</v>
      </c>
      <c r="AE66" s="159">
        <f>(SUM($AA$63:AA66)*(C18-$C$15))/(3.6*10^6*$AI$30*(AD18*(AG18+$AG$12)-$AD$15*($AG$15+$AG$12)))*1000</f>
        <v>0.25472609222170955</v>
      </c>
    </row>
    <row r="67" spans="26:31">
      <c r="Z67" s="4">
        <v>4</v>
      </c>
      <c r="AA67" s="36">
        <f t="shared" si="18"/>
        <v>14040</v>
      </c>
      <c r="AB67" s="158">
        <f>((96485*(Q19*(AF19+$AF$12)))/(10*SUM($AA$63:AA67)))*100</f>
        <v>31.093396388519967</v>
      </c>
      <c r="AC67" s="159">
        <f>(SUM($AA$63:AA67)*(C19-$C$15))/(3.6*10^6*$AI$29*(Q19*(AF19+$AF$12)-$Q$15*($AF$15+$AF$12)))*1000</f>
        <v>0.47724258149395243</v>
      </c>
      <c r="AD67" s="158">
        <f>((96485*(AD19*(AG19+$AG$12)))/(10*SUM($AA$63:AA67)))*100</f>
        <v>72.049860173750019</v>
      </c>
      <c r="AE67" s="159">
        <f>(SUM($AA$63:AA67)*(C19-$C$15))/(3.6*10^6*$AI$30*(AD19*(AG19+$AG$12)-$AD$15*($AG$15+$AG$12)))*1000</f>
        <v>0.33460018172020267</v>
      </c>
    </row>
    <row r="68" spans="26:31">
      <c r="Z68" s="4">
        <v>5</v>
      </c>
      <c r="AA68" s="36">
        <f t="shared" si="18"/>
        <v>13320</v>
      </c>
      <c r="AB68" s="158">
        <f>((96485*(Q20*(AF20+$AF$12)))/(10*SUM($AA$63:AA68)))*100</f>
        <v>35.717081776649749</v>
      </c>
      <c r="AC68" s="159">
        <f>(SUM($AA$63:AA68)*(C20-$C$15))/(3.6*10^6*$AI$29*(Q20*(AF20+$AF$12)-$Q$15*($AF$15+$AF$12)))*1000</f>
        <v>0.49892139569638555</v>
      </c>
      <c r="AD68" s="158">
        <f>((96485*(AD20*(AG20+$AG$12)))/(10*SUM($AA$63:AA68)))*100</f>
        <v>68.594748499816689</v>
      </c>
      <c r="AE68" s="159">
        <f>(SUM($AA$63:AA68)*(C20-$C$15))/(3.6*10^6*$AI$30*(AD20*(AG20+$AG$12)-$AD$15*($AG$15+$AG$12)))*1000</f>
        <v>0.42116187031137636</v>
      </c>
    </row>
    <row r="69" spans="26:31">
      <c r="AA69" s="36"/>
      <c r="AB69" s="158"/>
      <c r="AC69" s="159"/>
      <c r="AD69" s="158"/>
      <c r="AE69" s="159"/>
    </row>
    <row r="70" spans="26:31">
      <c r="Z70" s="36"/>
      <c r="AA70" s="36"/>
      <c r="AB70" s="158"/>
      <c r="AC70" s="159"/>
      <c r="AD70" s="158"/>
      <c r="AE70" s="159"/>
    </row>
    <row r="71" spans="26:31">
      <c r="Z71" s="36"/>
      <c r="AA71" s="36"/>
      <c r="AB71" s="158"/>
      <c r="AC71" s="159"/>
      <c r="AD71" s="158"/>
      <c r="AE71" s="159"/>
    </row>
  </sheetData>
  <mergeCells count="26">
    <mergeCell ref="M5:O5"/>
    <mergeCell ref="B5:L5"/>
    <mergeCell ref="D11:I11"/>
    <mergeCell ref="J11:R11"/>
    <mergeCell ref="J12:R12"/>
    <mergeCell ref="A11:C12"/>
    <mergeCell ref="AB62:AC62"/>
    <mergeCell ref="AD62:AE62"/>
    <mergeCell ref="AA41:AC41"/>
    <mergeCell ref="AD41:AF41"/>
    <mergeCell ref="S12:U12"/>
    <mergeCell ref="AE13:AG13"/>
    <mergeCell ref="V12:AD12"/>
    <mergeCell ref="AB13:AD13"/>
    <mergeCell ref="AH11:AL11"/>
    <mergeCell ref="Y13:AA13"/>
    <mergeCell ref="D12:F12"/>
    <mergeCell ref="G12:I12"/>
    <mergeCell ref="AA28:AC28"/>
    <mergeCell ref="AD28:AF28"/>
    <mergeCell ref="J13:L13"/>
    <mergeCell ref="M13:O13"/>
    <mergeCell ref="P13:R13"/>
    <mergeCell ref="S11:U11"/>
    <mergeCell ref="AE11:AG11"/>
    <mergeCell ref="V11:AD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6"/>
  <sheetViews>
    <sheetView zoomScale="85" zoomScaleNormal="85" workbookViewId="0">
      <selection activeCell="R18" sqref="R18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38" ht="16.5" thickBot="1"/>
    <row r="2" spans="1:38">
      <c r="B2" s="5">
        <v>44887</v>
      </c>
      <c r="C2" s="6"/>
    </row>
    <row r="3" spans="1:38" ht="16.5" thickBot="1">
      <c r="B3" s="35" t="s">
        <v>0</v>
      </c>
      <c r="C3" s="7"/>
    </row>
    <row r="4" spans="1:38" ht="16.5" thickBot="1"/>
    <row r="5" spans="1:38" ht="16.5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38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.5" thickBot="1"/>
    <row r="11" spans="1:38" ht="16.5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7" t="s">
        <v>16</v>
      </c>
      <c r="T11" s="167"/>
      <c r="U11" s="168"/>
      <c r="V11" s="166" t="s">
        <v>17</v>
      </c>
      <c r="W11" s="167"/>
      <c r="X11" s="167"/>
      <c r="Y11" s="167"/>
      <c r="Z11" s="167"/>
      <c r="AA11" s="167"/>
      <c r="AB11" s="167"/>
      <c r="AC11" s="167"/>
      <c r="AD11" s="168"/>
      <c r="AE11" s="166" t="s">
        <v>18</v>
      </c>
      <c r="AF11" s="167"/>
      <c r="AG11" s="168"/>
      <c r="AH11" s="167" t="s">
        <v>19</v>
      </c>
      <c r="AI11" s="167"/>
      <c r="AJ11" s="167"/>
      <c r="AK11" s="167"/>
      <c r="AL11" s="168"/>
    </row>
    <row r="12" spans="1:38" ht="16.5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118</v>
      </c>
      <c r="K12" s="167"/>
      <c r="L12" s="167"/>
      <c r="M12" s="167"/>
      <c r="N12" s="167"/>
      <c r="O12" s="167"/>
      <c r="P12" s="167"/>
      <c r="Q12" s="167"/>
      <c r="R12" s="168"/>
      <c r="S12" s="169" t="s">
        <v>23</v>
      </c>
      <c r="T12" s="169"/>
      <c r="U12" s="170"/>
      <c r="V12" s="166" t="s">
        <v>24</v>
      </c>
      <c r="W12" s="167"/>
      <c r="X12" s="167"/>
      <c r="Y12" s="167"/>
      <c r="Z12" s="167"/>
      <c r="AA12" s="167"/>
      <c r="AB12" s="167"/>
      <c r="AC12" s="167"/>
      <c r="AD12" s="168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3" t="s">
        <v>29</v>
      </c>
      <c r="Z13" s="164"/>
      <c r="AA13" s="165"/>
      <c r="AB13" s="163" t="s">
        <v>31</v>
      </c>
      <c r="AC13" s="164"/>
      <c r="AD13" s="165"/>
      <c r="AE13" s="163" t="s">
        <v>32</v>
      </c>
      <c r="AF13" s="164"/>
      <c r="AG13" s="164"/>
      <c r="AH13" s="80"/>
      <c r="AI13" s="65" t="s">
        <v>99</v>
      </c>
      <c r="AJ13" s="65"/>
      <c r="AK13" s="18"/>
      <c r="AL13" s="19"/>
    </row>
    <row r="14" spans="1:38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60" t="s">
        <v>151</v>
      </c>
      <c r="AB28" s="160"/>
      <c r="AC28" s="160"/>
      <c r="AD28" s="160" t="s">
        <v>45</v>
      </c>
      <c r="AE28" s="160"/>
      <c r="AF28" s="16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0.43155199999999999</v>
      </c>
      <c r="AB32" s="4">
        <f t="shared" ref="AB32:AB38" si="1">Q17*(AF17+$AF$12)*$AI$29</f>
        <v>0.43155199999999999</v>
      </c>
      <c r="AC32" s="4">
        <f t="shared" ref="AC32:AC38" si="2">R17*(AG17+$AG$12)*$AI$29</f>
        <v>0.86310399999999998</v>
      </c>
      <c r="AD32" s="4">
        <f t="shared" ref="AD32:AD38" si="3">AB17*(AE17+$AE$12)*$AI$30</f>
        <v>-2.5249499999999998E-2</v>
      </c>
      <c r="AE32" s="4">
        <f t="shared" ref="AE32:AE38" si="4">AC17*(AF17+$AF$12)*$AI$30</f>
        <v>-2.5249499999999998E-2</v>
      </c>
      <c r="AF32" s="4">
        <f t="shared" ref="AF32:AF38" si="5">AD17*(AG17+$AG$12)*$AI$30</f>
        <v>1.2344199999999999</v>
      </c>
      <c r="AI32" s="4">
        <f>'Auto save'!AA16</f>
        <v>0.84577499999999983</v>
      </c>
      <c r="AJ32" s="4" t="s">
        <v>51</v>
      </c>
    </row>
    <row r="33" spans="1:35">
      <c r="A33" s="21"/>
      <c r="Z33" s="4">
        <v>4</v>
      </c>
      <c r="AA33" s="4">
        <f t="shared" si="0"/>
        <v>0.43155199999999999</v>
      </c>
      <c r="AB33" s="4">
        <f t="shared" si="1"/>
        <v>0.43155199999999999</v>
      </c>
      <c r="AC33" s="4">
        <f t="shared" si="2"/>
        <v>0.86310399999999998</v>
      </c>
      <c r="AD33" s="4">
        <f t="shared" si="3"/>
        <v>-2.5249499999999998E-2</v>
      </c>
      <c r="AE33" s="4">
        <f t="shared" si="4"/>
        <v>-2.5249499999999998E-2</v>
      </c>
      <c r="AF33" s="4">
        <f t="shared" si="5"/>
        <v>1.2344199999999999</v>
      </c>
    </row>
    <row r="34" spans="1:35">
      <c r="A34" s="22"/>
      <c r="Z34" s="4">
        <v>5</v>
      </c>
      <c r="AA34" s="4">
        <f t="shared" si="0"/>
        <v>0.43155199999999999</v>
      </c>
      <c r="AB34" s="4">
        <f t="shared" si="1"/>
        <v>0.43155199999999999</v>
      </c>
      <c r="AC34" s="4">
        <f t="shared" si="2"/>
        <v>0.86310399999999998</v>
      </c>
      <c r="AD34" s="4">
        <f t="shared" si="3"/>
        <v>-2.5249499999999998E-2</v>
      </c>
      <c r="AE34" s="4">
        <f t="shared" si="4"/>
        <v>-2.5249499999999998E-2</v>
      </c>
      <c r="AF34" s="4">
        <f t="shared" si="5"/>
        <v>1.2344199999999999</v>
      </c>
    </row>
    <row r="35" spans="1:35">
      <c r="Z35" s="4">
        <v>6</v>
      </c>
      <c r="AA35" s="4">
        <f t="shared" si="0"/>
        <v>0.43155199999999999</v>
      </c>
      <c r="AB35" s="4">
        <f t="shared" si="1"/>
        <v>0.43155199999999999</v>
      </c>
      <c r="AC35" s="4">
        <f t="shared" si="2"/>
        <v>0.86310399999999998</v>
      </c>
      <c r="AD35" s="4">
        <f t="shared" si="3"/>
        <v>-2.5249499999999998E-2</v>
      </c>
      <c r="AE35" s="4">
        <f t="shared" si="4"/>
        <v>-2.5249499999999998E-2</v>
      </c>
      <c r="AF35" s="4">
        <f t="shared" si="5"/>
        <v>1.2344199999999999</v>
      </c>
    </row>
    <row r="36" spans="1:35">
      <c r="Z36" s="4">
        <v>7</v>
      </c>
      <c r="AA36" s="4">
        <f t="shared" si="0"/>
        <v>0.43155199999999999</v>
      </c>
      <c r="AB36" s="4">
        <f t="shared" si="1"/>
        <v>0.43155199999999999</v>
      </c>
      <c r="AC36" s="4">
        <f t="shared" si="2"/>
        <v>0.86310399999999998</v>
      </c>
      <c r="AD36" s="4">
        <f t="shared" si="3"/>
        <v>-2.5249499999999998E-2</v>
      </c>
      <c r="AE36" s="4">
        <f t="shared" si="4"/>
        <v>-2.5249499999999998E-2</v>
      </c>
      <c r="AF36" s="4">
        <f t="shared" si="5"/>
        <v>1.2344199999999999</v>
      </c>
    </row>
    <row r="37" spans="1:35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5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5">
      <c r="Z41" s="4" t="s">
        <v>52</v>
      </c>
      <c r="AA41" s="160" t="s">
        <v>152</v>
      </c>
      <c r="AB41" s="160"/>
      <c r="AC41" s="160"/>
      <c r="AD41" s="160" t="s">
        <v>54</v>
      </c>
      <c r="AE41" s="160"/>
      <c r="AF41" s="160"/>
    </row>
    <row r="42" spans="1:35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si="7"/>
        <v>-4888.8888888888887</v>
      </c>
    </row>
    <row r="43" spans="1:35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7"/>
        <v>-4888.8888888888887</v>
      </c>
    </row>
    <row r="44" spans="1:35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7"/>
        <v>-4888.8888888888887</v>
      </c>
    </row>
    <row r="45" spans="1:35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7"/>
        <v>-4888.8888888888887</v>
      </c>
      <c r="AG45" s="36"/>
      <c r="AH45" s="36"/>
      <c r="AI45" s="36"/>
    </row>
    <row r="46" spans="1:35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7"/>
        <v>-4888.8888888888887</v>
      </c>
      <c r="AG46" s="36"/>
      <c r="AH46" s="36"/>
      <c r="AI46" s="36"/>
    </row>
    <row r="47" spans="1:35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7"/>
        <v>-4888.8888888888887</v>
      </c>
      <c r="AG47" s="36"/>
      <c r="AH47" s="36"/>
      <c r="AI47" s="36"/>
    </row>
    <row r="48" spans="1:35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-4888.8888888888887</v>
      </c>
      <c r="AG48" s="36"/>
      <c r="AH48" s="36"/>
      <c r="AI48" s="36"/>
    </row>
    <row r="49" spans="26:35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  <c r="AH49" s="36"/>
      <c r="AI49" s="36"/>
    </row>
    <row r="50" spans="26:35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  <c r="AH50" s="36"/>
      <c r="AI50" s="36"/>
    </row>
    <row r="51" spans="26:3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5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5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5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24">
    <mergeCell ref="B5:L5"/>
    <mergeCell ref="M5:O5"/>
    <mergeCell ref="A11:C12"/>
    <mergeCell ref="D11:I11"/>
    <mergeCell ref="J11:R11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56"/>
  <sheetViews>
    <sheetView zoomScale="70" zoomScaleNormal="70" workbookViewId="0">
      <selection activeCell="AL61" sqref="AL61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44" ht="16.5" thickBot="1"/>
    <row r="2" spans="1:44">
      <c r="B2" s="5">
        <v>44887</v>
      </c>
      <c r="C2" s="6"/>
    </row>
    <row r="3" spans="1:44" ht="16.5" thickBot="1">
      <c r="B3" s="35" t="s">
        <v>0</v>
      </c>
      <c r="C3" s="7"/>
    </row>
    <row r="4" spans="1:44" ht="16.5" thickBot="1"/>
    <row r="5" spans="1:44" ht="16.5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.5" thickBot="1"/>
    <row r="11" spans="1:44" ht="17.45" customHeight="1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6" t="s">
        <v>15</v>
      </c>
      <c r="T11" s="167"/>
      <c r="U11" s="167"/>
      <c r="V11" s="167"/>
      <c r="W11" s="167"/>
      <c r="X11" s="168"/>
      <c r="Y11" s="167" t="s">
        <v>16</v>
      </c>
      <c r="Z11" s="167"/>
      <c r="AA11" s="168"/>
      <c r="AB11" s="166" t="s">
        <v>17</v>
      </c>
      <c r="AC11" s="167"/>
      <c r="AD11" s="167"/>
      <c r="AE11" s="167"/>
      <c r="AF11" s="167"/>
      <c r="AG11" s="167"/>
      <c r="AH11" s="167"/>
      <c r="AI11" s="167"/>
      <c r="AJ11" s="168"/>
      <c r="AK11" s="166" t="s">
        <v>18</v>
      </c>
      <c r="AL11" s="167"/>
      <c r="AM11" s="168"/>
      <c r="AN11" s="167" t="s">
        <v>19</v>
      </c>
      <c r="AO11" s="167"/>
      <c r="AP11" s="167"/>
      <c r="AQ11" s="167"/>
      <c r="AR11" s="168"/>
    </row>
    <row r="12" spans="1:44" ht="17.45" customHeight="1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118</v>
      </c>
      <c r="K12" s="167"/>
      <c r="L12" s="167"/>
      <c r="M12" s="167"/>
      <c r="N12" s="167"/>
      <c r="O12" s="167"/>
      <c r="P12" s="167"/>
      <c r="Q12" s="167"/>
      <c r="R12" s="168"/>
      <c r="S12" s="166" t="s">
        <v>160</v>
      </c>
      <c r="T12" s="167"/>
      <c r="U12" s="167"/>
      <c r="V12" s="167"/>
      <c r="W12" s="167"/>
      <c r="X12" s="168"/>
      <c r="Y12" s="169" t="s">
        <v>23</v>
      </c>
      <c r="Z12" s="169"/>
      <c r="AA12" s="170"/>
      <c r="AB12" s="166" t="s">
        <v>24</v>
      </c>
      <c r="AC12" s="167"/>
      <c r="AD12" s="167"/>
      <c r="AE12" s="167"/>
      <c r="AF12" s="167"/>
      <c r="AG12" s="167"/>
      <c r="AH12" s="167"/>
      <c r="AI12" s="167"/>
      <c r="AJ12" s="168"/>
      <c r="AK12" s="15">
        <f>$N$8-AK15</f>
        <v>1</v>
      </c>
      <c r="AL12" s="16">
        <f>$N$8-AL15</f>
        <v>1</v>
      </c>
      <c r="AM12" s="17">
        <f>$N$7-AM15</f>
        <v>2</v>
      </c>
      <c r="AN12" s="148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63" t="s">
        <v>28</v>
      </c>
      <c r="T13" s="164"/>
      <c r="U13" s="165"/>
      <c r="V13" s="164" t="s">
        <v>30</v>
      </c>
      <c r="W13" s="164"/>
      <c r="X13" s="165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3" t="s">
        <v>29</v>
      </c>
      <c r="AF13" s="164"/>
      <c r="AG13" s="165"/>
      <c r="AH13" s="163" t="s">
        <v>31</v>
      </c>
      <c r="AI13" s="164"/>
      <c r="AJ13" s="165"/>
      <c r="AK13" s="163" t="s">
        <v>32</v>
      </c>
      <c r="AL13" s="164"/>
      <c r="AM13" s="164"/>
      <c r="AN13" s="147"/>
      <c r="AO13" s="65" t="s">
        <v>99</v>
      </c>
      <c r="AP13" s="65"/>
      <c r="AQ13" s="18"/>
      <c r="AR13" s="19"/>
    </row>
    <row r="14" spans="1:44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1"/>
      <c r="V15" s="37">
        <f>(S15^2*'Updated standard curve'!$H$2+S15*'Updated standard curve'!$H$3)*M15</f>
        <v>0</v>
      </c>
      <c r="W15" s="38">
        <f>(T15^2*'Updated standard curve'!$H$2+T15*'Updated standard curve'!$H$3)*N15</f>
        <v>0</v>
      </c>
      <c r="X15" s="31">
        <f>(U15^2*'Updated standard curve'!$H$2+U15*'Updated standard curve'!$H$3)*O15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33"/>
      <c r="V16" s="39">
        <f>(S16^2*'Updated standard curve'!$H$2+S16*'Updated standard curve'!$H$3)*M16</f>
        <v>0</v>
      </c>
      <c r="W16" s="40">
        <f>(T16^2*'Updated standard curve'!$H$2+T16*'Updated standard curve'!$H$3)*N16</f>
        <v>0</v>
      </c>
      <c r="X16" s="33">
        <f>(U16^2*'Updated standard curve'!$H$2+U16*'Updated standard curve'!$H$3)*O16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33"/>
      <c r="V17" s="39">
        <f>(S17^2*'Updated standard curve'!$H$2+S17*'Updated standard curve'!$H$3)*M17</f>
        <v>0</v>
      </c>
      <c r="W17" s="40">
        <f>(T17^2*'Updated standard curve'!$H$2+T17*'Updated standard curve'!$H$3)*N17</f>
        <v>0</v>
      </c>
      <c r="X17" s="33">
        <f>(U17^2*'Updated standard curve'!$H$2+U17*'Updated standard curve'!$H$3)*O17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33"/>
      <c r="V18" s="39">
        <f>(S18^2*'Updated standard curve'!$H$2+S18*'Updated standard curve'!$H$3)*M18</f>
        <v>0</v>
      </c>
      <c r="W18" s="40">
        <f>(T18^2*'Updated standard curve'!$H$2+T18*'Updated standard curve'!$H$3)*N18</f>
        <v>0</v>
      </c>
      <c r="X18" s="33">
        <f>(U18^2*'Updated standard curve'!$H$2+U18*'Updated standard curve'!$H$3)*O18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33"/>
      <c r="V19" s="39">
        <f>(S19^2*'Updated standard curve'!$H$2+S19*'Updated standard curve'!$H$3)*M19</f>
        <v>0</v>
      </c>
      <c r="W19" s="40">
        <f>(T19^2*'Updated standard curve'!$H$2+T19*'Updated standard curve'!$H$3)*N19</f>
        <v>0</v>
      </c>
      <c r="X19" s="33">
        <f>(U19^2*'Updated standard curve'!$H$2+U19*'Updated standard curve'!$H$3)*O19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60" t="s">
        <v>151</v>
      </c>
      <c r="AB28" s="160"/>
      <c r="AC28" s="160"/>
      <c r="AD28" s="160" t="s">
        <v>161</v>
      </c>
      <c r="AE28" s="160"/>
      <c r="AF28" s="160"/>
      <c r="AG28" s="160" t="s">
        <v>45</v>
      </c>
      <c r="AH28" s="160"/>
      <c r="AI28" s="16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>P15*(AK15+$AK$12)*$AL$29</f>
        <v>0</v>
      </c>
      <c r="AB30" s="4">
        <f t="shared" ref="AB30:AB38" si="0">Q15*(AL15+$AL$12)*$AL$29</f>
        <v>0</v>
      </c>
      <c r="AC30" s="4">
        <f t="shared" ref="AC30:AC38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2">AH15*(AK15+$AK$12)*$AL$30</f>
        <v>-2.5249499999999998E-2</v>
      </c>
      <c r="AH30" s="4">
        <f t="shared" ref="AH30:AH38" si="3">AI15*(AL15+$AL$12)*$AL$30</f>
        <v>-2.5249499999999998E-2</v>
      </c>
      <c r="AI30" s="4">
        <f t="shared" ref="AI30:AI38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8" si="5">V16*(AK16+$AK$12)*$AL$31</f>
        <v>0</v>
      </c>
      <c r="AE31" s="4">
        <f t="shared" ref="AE31:AE38" si="6">W16*(AL16+$AL$12)*$AL$31</f>
        <v>0</v>
      </c>
      <c r="AF31" s="4">
        <f t="shared" ref="AF31:AF38" si="7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>
      <c r="A32" s="21"/>
      <c r="Z32" s="4">
        <v>3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5"/>
        <v>0</v>
      </c>
      <c r="AE32" s="4">
        <f t="shared" si="6"/>
        <v>0</v>
      </c>
      <c r="AF32" s="4">
        <f t="shared" si="7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save'!AA16</f>
        <v>0.84577499999999983</v>
      </c>
      <c r="AM32" s="4" t="s">
        <v>51</v>
      </c>
    </row>
    <row r="33" spans="1:42">
      <c r="A33" s="21"/>
      <c r="Z33" s="4">
        <v>4</v>
      </c>
      <c r="AA33" s="4">
        <f t="shared" ref="AA33:AA38" si="8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7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>
      <c r="A34" s="22"/>
      <c r="Z34" s="4">
        <v>5</v>
      </c>
      <c r="AA34" s="4">
        <f t="shared" si="8"/>
        <v>0</v>
      </c>
      <c r="AB34" s="4">
        <f t="shared" si="0"/>
        <v>0</v>
      </c>
      <c r="AC34" s="4">
        <f t="shared" si="1"/>
        <v>0</v>
      </c>
      <c r="AD34" s="4">
        <f t="shared" si="5"/>
        <v>0</v>
      </c>
      <c r="AE34" s="4">
        <f t="shared" si="6"/>
        <v>0</v>
      </c>
      <c r="AF34" s="4">
        <f t="shared" si="7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5" spans="1:42">
      <c r="Z35" s="4">
        <v>6</v>
      </c>
      <c r="AA35" s="4">
        <f t="shared" si="8"/>
        <v>0</v>
      </c>
      <c r="AB35" s="4">
        <f t="shared" si="0"/>
        <v>0</v>
      </c>
      <c r="AC35" s="4">
        <f t="shared" si="1"/>
        <v>0</v>
      </c>
      <c r="AD35" s="4">
        <f t="shared" si="5"/>
        <v>0</v>
      </c>
      <c r="AE35" s="4">
        <f t="shared" si="6"/>
        <v>0</v>
      </c>
      <c r="AF35" s="4">
        <f t="shared" si="7"/>
        <v>0</v>
      </c>
      <c r="AG35" s="4">
        <f t="shared" si="2"/>
        <v>0</v>
      </c>
      <c r="AH35" s="4">
        <f t="shared" si="3"/>
        <v>0</v>
      </c>
      <c r="AI35" s="4">
        <f t="shared" si="4"/>
        <v>0</v>
      </c>
    </row>
    <row r="36" spans="1:42">
      <c r="Z36" s="4">
        <v>7</v>
      </c>
      <c r="AA36" s="4">
        <f t="shared" si="8"/>
        <v>0</v>
      </c>
      <c r="AB36" s="4">
        <f t="shared" si="0"/>
        <v>0</v>
      </c>
      <c r="AC36" s="4">
        <f t="shared" si="1"/>
        <v>0</v>
      </c>
      <c r="AD36" s="4">
        <f t="shared" si="5"/>
        <v>0</v>
      </c>
      <c r="AE36" s="4">
        <f t="shared" si="6"/>
        <v>0</v>
      </c>
      <c r="AF36" s="4">
        <f t="shared" si="7"/>
        <v>0</v>
      </c>
      <c r="AG36" s="4">
        <f t="shared" si="2"/>
        <v>0</v>
      </c>
      <c r="AH36" s="4">
        <f t="shared" si="3"/>
        <v>0</v>
      </c>
      <c r="AI36" s="4">
        <f t="shared" si="4"/>
        <v>0</v>
      </c>
    </row>
    <row r="37" spans="1:42">
      <c r="Z37" s="4">
        <v>8</v>
      </c>
      <c r="AA37" s="4">
        <f t="shared" si="8"/>
        <v>0</v>
      </c>
      <c r="AB37" s="4">
        <f t="shared" si="0"/>
        <v>0</v>
      </c>
      <c r="AC37" s="4">
        <f t="shared" si="1"/>
        <v>0</v>
      </c>
      <c r="AD37" s="4">
        <f t="shared" si="5"/>
        <v>0</v>
      </c>
      <c r="AE37" s="4">
        <f t="shared" si="6"/>
        <v>0</v>
      </c>
      <c r="AF37" s="4">
        <f t="shared" si="7"/>
        <v>0</v>
      </c>
      <c r="AG37" s="4">
        <f t="shared" si="2"/>
        <v>0</v>
      </c>
      <c r="AH37" s="4">
        <f t="shared" si="3"/>
        <v>0</v>
      </c>
      <c r="AI37" s="4">
        <f t="shared" si="4"/>
        <v>0</v>
      </c>
    </row>
    <row r="38" spans="1:42">
      <c r="Z38" s="4">
        <v>9</v>
      </c>
      <c r="AA38" s="4">
        <f t="shared" si="8"/>
        <v>0</v>
      </c>
      <c r="AB38" s="4">
        <f t="shared" si="0"/>
        <v>0</v>
      </c>
      <c r="AC38" s="4">
        <f t="shared" si="1"/>
        <v>0</v>
      </c>
      <c r="AD38" s="4">
        <f t="shared" si="5"/>
        <v>0</v>
      </c>
      <c r="AE38" s="4">
        <f t="shared" si="6"/>
        <v>0</v>
      </c>
      <c r="AF38" s="4">
        <f t="shared" si="7"/>
        <v>0</v>
      </c>
      <c r="AG38" s="4">
        <f t="shared" si="2"/>
        <v>0</v>
      </c>
      <c r="AH38" s="4">
        <f t="shared" si="3"/>
        <v>0</v>
      </c>
      <c r="AI38" s="4">
        <f t="shared" si="4"/>
        <v>0</v>
      </c>
    </row>
    <row r="39" spans="1:42">
      <c r="AL39" s="160" t="s">
        <v>175</v>
      </c>
      <c r="AM39" s="160"/>
      <c r="AN39" s="160" t="s">
        <v>176</v>
      </c>
      <c r="AO39" s="160"/>
      <c r="AP39" s="160"/>
    </row>
    <row r="40" spans="1:42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>
      <c r="Z41" s="4" t="s">
        <v>52</v>
      </c>
      <c r="AA41" s="160" t="s">
        <v>152</v>
      </c>
      <c r="AB41" s="160"/>
      <c r="AC41" s="160"/>
      <c r="AD41" s="160" t="s">
        <v>162</v>
      </c>
      <c r="AE41" s="160"/>
      <c r="AF41" s="160"/>
      <c r="AG41" s="160" t="s">
        <v>54</v>
      </c>
      <c r="AH41" s="160"/>
      <c r="AI41" s="16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  <c r="AK43" s="4">
        <v>2</v>
      </c>
      <c r="AL43" s="4" t="e">
        <f t="shared" ref="AL43:AL50" si="12">(Q16*(AL16+$AL$12)-$Q$15*($AL$15+$AL$12))*$AL$29/(C16-$C$15)/0.055</f>
        <v>#DIV/0!</v>
      </c>
      <c r="AM43" s="4" t="e">
        <f t="shared" ref="AM43:AM50" si="13">(AJ16*(AM16+$AM$12)-$AJ$15*($AM$15+$AM$12))*$AL$29/(C16-$C$15)/0.055</f>
        <v>#DIV/0!</v>
      </c>
      <c r="AN43" s="4" t="e">
        <f t="shared" ref="AN43:AN50" si="14">(W16*(AL16+$AL$12)-$W$15*($AL$15+$AL$12))*$AL$29/(C16-$C$15)/0.055</f>
        <v>#DIV/0!</v>
      </c>
      <c r="AO43" s="4" t="e">
        <f t="shared" ref="AO43:AO50" si="15">(R16*(AM16+$AM$12)-$R$15*($AM$15+$AM$12))*$AL$29/(C16-$C$15)/0.055</f>
        <v>#DIV/0!</v>
      </c>
      <c r="AP43" s="4" t="e">
        <f t="shared" ref="AP43:AP50" si="16">(AI16*(AL16+$AL$12)-$AI$15*($AL$15+$AL$12))*$AL$29/(C16-$C$15)/0.055</f>
        <v>#DIV/0!</v>
      </c>
    </row>
    <row r="44" spans="1:42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  <c r="AK44" s="4">
        <v>3</v>
      </c>
      <c r="AL44" s="4" t="e">
        <f t="shared" si="12"/>
        <v>#DIV/0!</v>
      </c>
      <c r="AM44" s="4" t="e">
        <f t="shared" si="13"/>
        <v>#DIV/0!</v>
      </c>
      <c r="AN44" s="4" t="e">
        <f t="shared" si="14"/>
        <v>#DIV/0!</v>
      </c>
      <c r="AO44" s="4" t="e">
        <f t="shared" si="15"/>
        <v>#DIV/0!</v>
      </c>
      <c r="AP44" s="4" t="e">
        <f t="shared" si="16"/>
        <v>#DIV/0!</v>
      </c>
    </row>
    <row r="45" spans="1:42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>
        <v>4</v>
      </c>
      <c r="AL45" s="4" t="e">
        <f t="shared" si="12"/>
        <v>#DIV/0!</v>
      </c>
      <c r="AM45" s="4" t="e">
        <f t="shared" si="13"/>
        <v>#DIV/0!</v>
      </c>
      <c r="AN45" s="4" t="e">
        <f t="shared" si="14"/>
        <v>#DIV/0!</v>
      </c>
      <c r="AO45" s="4" t="e">
        <f t="shared" si="15"/>
        <v>#DIV/0!</v>
      </c>
      <c r="AP45" s="4" t="e">
        <f t="shared" si="16"/>
        <v>#DIV/0!</v>
      </c>
    </row>
    <row r="46" spans="1:42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>
        <v>5</v>
      </c>
      <c r="AL46" s="4" t="e">
        <f t="shared" si="12"/>
        <v>#DIV/0!</v>
      </c>
      <c r="AM46" s="4" t="e">
        <f t="shared" si="13"/>
        <v>#DIV/0!</v>
      </c>
      <c r="AN46" s="4" t="e">
        <f t="shared" si="14"/>
        <v>#DIV/0!</v>
      </c>
      <c r="AO46" s="4" t="e">
        <f t="shared" si="15"/>
        <v>#DIV/0!</v>
      </c>
      <c r="AP46" s="4" t="e">
        <f t="shared" si="16"/>
        <v>#DIV/0!</v>
      </c>
    </row>
    <row r="47" spans="1:42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>
        <v>6</v>
      </c>
      <c r="AL47" s="4" t="e">
        <f t="shared" si="12"/>
        <v>#DIV/0!</v>
      </c>
      <c r="AM47" s="4" t="e">
        <f t="shared" si="13"/>
        <v>#DIV/0!</v>
      </c>
      <c r="AN47" s="4" t="e">
        <f t="shared" si="14"/>
        <v>#DIV/0!</v>
      </c>
      <c r="AO47" s="4" t="e">
        <f t="shared" si="15"/>
        <v>#DIV/0!</v>
      </c>
      <c r="AP47" s="4" t="e">
        <f t="shared" si="16"/>
        <v>#DIV/0!</v>
      </c>
    </row>
    <row r="48" spans="1:42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>
        <v>7</v>
      </c>
      <c r="AL48" s="4" t="e">
        <f t="shared" si="12"/>
        <v>#DIV/0!</v>
      </c>
      <c r="AM48" s="4" t="e">
        <f t="shared" si="13"/>
        <v>#DIV/0!</v>
      </c>
      <c r="AN48" s="4" t="e">
        <f t="shared" si="14"/>
        <v>#DIV/0!</v>
      </c>
      <c r="AO48" s="4" t="e">
        <f t="shared" si="15"/>
        <v>#DIV/0!</v>
      </c>
      <c r="AP48" s="4" t="e">
        <f t="shared" si="16"/>
        <v>#DIV/0!</v>
      </c>
    </row>
    <row r="49" spans="26:42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>
        <v>8</v>
      </c>
      <c r="AL49" s="4" t="e">
        <f t="shared" si="12"/>
        <v>#DIV/0!</v>
      </c>
      <c r="AM49" s="4" t="e">
        <f t="shared" si="13"/>
        <v>#DIV/0!</v>
      </c>
      <c r="AN49" s="4" t="e">
        <f t="shared" si="14"/>
        <v>#DIV/0!</v>
      </c>
      <c r="AO49" s="4" t="e">
        <f t="shared" si="15"/>
        <v>#DIV/0!</v>
      </c>
      <c r="AP49" s="4" t="e">
        <f t="shared" si="16"/>
        <v>#DIV/0!</v>
      </c>
    </row>
    <row r="50" spans="26:42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>
        <v>9</v>
      </c>
      <c r="AL50" s="4" t="e">
        <f t="shared" si="12"/>
        <v>#DIV/0!</v>
      </c>
      <c r="AM50" s="4" t="e">
        <f t="shared" si="13"/>
        <v>#DIV/0!</v>
      </c>
      <c r="AN50" s="4" t="e">
        <f t="shared" si="14"/>
        <v>#DIV/0!</v>
      </c>
      <c r="AO50" s="4" t="e">
        <f t="shared" si="15"/>
        <v>#DIV/0!</v>
      </c>
      <c r="AP50" s="4" t="e">
        <f t="shared" si="16"/>
        <v>#DIV/0!</v>
      </c>
    </row>
    <row r="51" spans="26:42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42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42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42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42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42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2"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J13:L13"/>
    <mergeCell ref="M13:O13"/>
    <mergeCell ref="P13:R13"/>
    <mergeCell ref="S13:U13"/>
    <mergeCell ref="V13:X13"/>
    <mergeCell ref="AE13:AG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56"/>
  <sheetViews>
    <sheetView zoomScale="85" zoomScaleNormal="85" workbookViewId="0">
      <selection activeCell="P14" sqref="P14"/>
    </sheetView>
  </sheetViews>
  <sheetFormatPr defaultColWidth="8.625" defaultRowHeight="15.75"/>
  <cols>
    <col min="1" max="1" width="8.625" style="4"/>
    <col min="2" max="2" width="11.125" style="4" bestFit="1" customWidth="1"/>
    <col min="3" max="9" width="8.625" style="4"/>
    <col min="10" max="10" width="10.625" style="4" bestFit="1" customWidth="1"/>
    <col min="11" max="11" width="9.625" style="4" bestFit="1" customWidth="1"/>
    <col min="12" max="12" width="8.75" style="4" bestFit="1" customWidth="1"/>
    <col min="13" max="15" width="8.625" style="4"/>
    <col min="16" max="17" width="9.375" style="4" bestFit="1" customWidth="1"/>
    <col min="18" max="16384" width="8.625" style="4"/>
  </cols>
  <sheetData>
    <row r="1" spans="1:44" ht="16.5" thickBot="1"/>
    <row r="2" spans="1:44">
      <c r="B2" s="5">
        <v>44887</v>
      </c>
      <c r="C2" s="6"/>
    </row>
    <row r="3" spans="1:44" ht="16.5" thickBot="1">
      <c r="B3" s="35" t="s">
        <v>0</v>
      </c>
      <c r="C3" s="7"/>
    </row>
    <row r="4" spans="1:44" ht="16.5" thickBot="1"/>
    <row r="5" spans="1:44" ht="16.5" thickBot="1">
      <c r="B5" s="171" t="s">
        <v>1</v>
      </c>
      <c r="C5" s="172"/>
      <c r="D5" s="172"/>
      <c r="E5" s="172"/>
      <c r="F5" s="172"/>
      <c r="G5" s="172"/>
      <c r="H5" s="172"/>
      <c r="I5" s="172"/>
      <c r="J5" s="172"/>
      <c r="K5" s="172"/>
      <c r="L5" s="173"/>
      <c r="M5" s="171" t="s">
        <v>2</v>
      </c>
      <c r="N5" s="172"/>
      <c r="O5" s="173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.5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.5" thickBot="1"/>
    <row r="11" spans="1:44" ht="17.45" customHeight="1" thickBot="1">
      <c r="A11" s="163"/>
      <c r="B11" s="164"/>
      <c r="C11" s="165"/>
      <c r="D11" s="167" t="s">
        <v>14</v>
      </c>
      <c r="E11" s="167"/>
      <c r="F11" s="167"/>
      <c r="G11" s="167"/>
      <c r="H11" s="167"/>
      <c r="I11" s="168"/>
      <c r="J11" s="166" t="s">
        <v>15</v>
      </c>
      <c r="K11" s="167"/>
      <c r="L11" s="167"/>
      <c r="M11" s="167"/>
      <c r="N11" s="167"/>
      <c r="O11" s="167"/>
      <c r="P11" s="167"/>
      <c r="Q11" s="167"/>
      <c r="R11" s="168"/>
      <c r="S11" s="166" t="s">
        <v>15</v>
      </c>
      <c r="T11" s="167"/>
      <c r="U11" s="167"/>
      <c r="V11" s="167"/>
      <c r="W11" s="167"/>
      <c r="X11" s="168"/>
      <c r="Y11" s="167" t="s">
        <v>16</v>
      </c>
      <c r="Z11" s="167"/>
      <c r="AA11" s="168"/>
      <c r="AB11" s="166" t="s">
        <v>17</v>
      </c>
      <c r="AC11" s="167"/>
      <c r="AD11" s="167"/>
      <c r="AE11" s="167"/>
      <c r="AF11" s="167"/>
      <c r="AG11" s="167"/>
      <c r="AH11" s="167"/>
      <c r="AI11" s="167"/>
      <c r="AJ11" s="168"/>
      <c r="AK11" s="166" t="s">
        <v>18</v>
      </c>
      <c r="AL11" s="167"/>
      <c r="AM11" s="168"/>
      <c r="AN11" s="167" t="s">
        <v>19</v>
      </c>
      <c r="AO11" s="167"/>
      <c r="AP11" s="167"/>
      <c r="AQ11" s="167"/>
      <c r="AR11" s="168"/>
    </row>
    <row r="12" spans="1:44" ht="17.45" customHeight="1" thickBot="1">
      <c r="A12" s="174"/>
      <c r="B12" s="169"/>
      <c r="C12" s="170"/>
      <c r="D12" s="169" t="s">
        <v>20</v>
      </c>
      <c r="E12" s="169"/>
      <c r="F12" s="169"/>
      <c r="G12" s="169" t="s">
        <v>21</v>
      </c>
      <c r="H12" s="169"/>
      <c r="I12" s="170"/>
      <c r="J12" s="166" t="s">
        <v>149</v>
      </c>
      <c r="K12" s="167"/>
      <c r="L12" s="167"/>
      <c r="M12" s="167"/>
      <c r="N12" s="167"/>
      <c r="O12" s="167"/>
      <c r="P12" s="167"/>
      <c r="Q12" s="167"/>
      <c r="R12" s="168"/>
      <c r="S12" s="166" t="s">
        <v>155</v>
      </c>
      <c r="T12" s="167"/>
      <c r="U12" s="167"/>
      <c r="V12" s="167"/>
      <c r="W12" s="167"/>
      <c r="X12" s="168"/>
      <c r="Y12" s="169" t="s">
        <v>23</v>
      </c>
      <c r="Z12" s="169"/>
      <c r="AA12" s="170"/>
      <c r="AB12" s="166" t="s">
        <v>24</v>
      </c>
      <c r="AC12" s="167"/>
      <c r="AD12" s="167"/>
      <c r="AE12" s="167"/>
      <c r="AF12" s="167"/>
      <c r="AG12" s="167"/>
      <c r="AH12" s="167"/>
      <c r="AI12" s="167"/>
      <c r="AJ12" s="168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1" t="s">
        <v>28</v>
      </c>
      <c r="K13" s="162"/>
      <c r="L13" s="162"/>
      <c r="M13" s="163" t="s">
        <v>29</v>
      </c>
      <c r="N13" s="164"/>
      <c r="O13" s="165"/>
      <c r="P13" s="163" t="s">
        <v>30</v>
      </c>
      <c r="Q13" s="164"/>
      <c r="R13" s="165"/>
      <c r="S13" s="163" t="s">
        <v>28</v>
      </c>
      <c r="T13" s="164"/>
      <c r="U13" s="165"/>
      <c r="V13" s="164" t="s">
        <v>30</v>
      </c>
      <c r="W13" s="164"/>
      <c r="X13" s="165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3" t="s">
        <v>29</v>
      </c>
      <c r="AF13" s="164"/>
      <c r="AG13" s="165"/>
      <c r="AH13" s="163" t="s">
        <v>31</v>
      </c>
      <c r="AI13" s="164"/>
      <c r="AJ13" s="165"/>
      <c r="AK13" s="163" t="s">
        <v>32</v>
      </c>
      <c r="AL13" s="164"/>
      <c r="AM13" s="164"/>
      <c r="AN13" s="142"/>
      <c r="AO13" s="65" t="s">
        <v>99</v>
      </c>
      <c r="AP13" s="65"/>
      <c r="AQ13" s="18"/>
      <c r="AR13" s="19"/>
    </row>
    <row r="14" spans="1:44" ht="16.5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60" t="s">
        <v>150</v>
      </c>
      <c r="AB28" s="160"/>
      <c r="AC28" s="160"/>
      <c r="AD28" s="160" t="s">
        <v>156</v>
      </c>
      <c r="AE28" s="160"/>
      <c r="AF28" s="160"/>
      <c r="AG28" s="160" t="s">
        <v>45</v>
      </c>
      <c r="AH28" s="160"/>
      <c r="AI28" s="16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 t="shared" ref="AA30:AA38" si="0">P15*(AK15+$AK$12)*$AL$29</f>
        <v>0</v>
      </c>
      <c r="AB30" s="4">
        <f t="shared" ref="AB30:AB38" si="1">Q15*(AL15+$AL$12)*$AL$29</f>
        <v>0</v>
      </c>
      <c r="AC30" s="4">
        <f t="shared" ref="AC30:AC38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3">AH15*(AK15+$AK$12)*$AL$30</f>
        <v>-2.5249499999999998E-2</v>
      </c>
      <c r="AH30" s="4">
        <f t="shared" ref="AH30:AH38" si="4">AI15*(AL15+$AL$12)*$AL$30</f>
        <v>-2.5249499999999998E-2</v>
      </c>
      <c r="AI30" s="4">
        <f t="shared" ref="AI30:AI38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8" si="6">V16*(AK16+$AK$12)*$AL$31</f>
        <v>0</v>
      </c>
      <c r="AE31" s="4">
        <f t="shared" ref="AE31:AE38" si="7">W16*(AL16+$AL$12)*$AL$31</f>
        <v>0</v>
      </c>
      <c r="AF31" s="4">
        <f t="shared" ref="AF31:AF38" si="8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>
      <c r="A32" s="21"/>
      <c r="Z32" s="4">
        <v>3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save'!AA16</f>
        <v>0.84577499999999983</v>
      </c>
      <c r="AM32" s="4" t="s">
        <v>51</v>
      </c>
    </row>
    <row r="33" spans="1:39">
      <c r="A33" s="21"/>
      <c r="Z33" s="4">
        <v>4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6"/>
        <v>0</v>
      </c>
      <c r="AE33" s="4">
        <f t="shared" si="7"/>
        <v>0</v>
      </c>
      <c r="AF33" s="4">
        <f t="shared" si="8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39">
      <c r="A34" s="22"/>
      <c r="Z34" s="4">
        <v>5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39">
      <c r="Z35" s="4">
        <v>6</v>
      </c>
      <c r="AA35" s="4">
        <f t="shared" si="0"/>
        <v>0</v>
      </c>
      <c r="AB35" s="4">
        <f t="shared" si="1"/>
        <v>0</v>
      </c>
      <c r="AC35" s="4">
        <f t="shared" si="2"/>
        <v>0</v>
      </c>
      <c r="AD35" s="4">
        <f t="shared" si="6"/>
        <v>0</v>
      </c>
      <c r="AE35" s="4">
        <f t="shared" si="7"/>
        <v>0</v>
      </c>
      <c r="AF35" s="4">
        <f t="shared" si="8"/>
        <v>0</v>
      </c>
      <c r="AG35" s="4">
        <f t="shared" si="3"/>
        <v>0</v>
      </c>
      <c r="AH35" s="4">
        <f t="shared" si="4"/>
        <v>0</v>
      </c>
      <c r="AI35" s="4">
        <f t="shared" si="5"/>
        <v>0</v>
      </c>
    </row>
    <row r="36" spans="1:39">
      <c r="Z36" s="4">
        <v>7</v>
      </c>
      <c r="AA36" s="4">
        <f t="shared" si="0"/>
        <v>0</v>
      </c>
      <c r="AB36" s="4">
        <f t="shared" si="1"/>
        <v>0</v>
      </c>
      <c r="AC36" s="4">
        <f t="shared" si="2"/>
        <v>0</v>
      </c>
      <c r="AD36" s="4">
        <f t="shared" si="6"/>
        <v>0</v>
      </c>
      <c r="AE36" s="4">
        <f t="shared" si="7"/>
        <v>0</v>
      </c>
      <c r="AF36" s="4">
        <f t="shared" si="8"/>
        <v>0</v>
      </c>
      <c r="AG36" s="4">
        <f t="shared" si="3"/>
        <v>0</v>
      </c>
      <c r="AH36" s="4">
        <f t="shared" si="4"/>
        <v>0</v>
      </c>
      <c r="AI36" s="4">
        <f t="shared" si="5"/>
        <v>0</v>
      </c>
    </row>
    <row r="37" spans="1:39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6"/>
        <v>0</v>
      </c>
      <c r="AE37" s="4">
        <f t="shared" si="7"/>
        <v>0</v>
      </c>
      <c r="AF37" s="4">
        <f t="shared" si="8"/>
        <v>0</v>
      </c>
      <c r="AG37" s="4">
        <f t="shared" si="3"/>
        <v>0</v>
      </c>
      <c r="AH37" s="4">
        <f t="shared" si="4"/>
        <v>0</v>
      </c>
      <c r="AI37" s="4">
        <f t="shared" si="5"/>
        <v>0</v>
      </c>
    </row>
    <row r="38" spans="1:39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6"/>
        <v>0</v>
      </c>
      <c r="AE38" s="4">
        <f t="shared" si="7"/>
        <v>0</v>
      </c>
      <c r="AF38" s="4">
        <f t="shared" si="8"/>
        <v>0</v>
      </c>
      <c r="AG38" s="4">
        <f t="shared" si="3"/>
        <v>0</v>
      </c>
      <c r="AH38" s="4">
        <f t="shared" si="4"/>
        <v>0</v>
      </c>
      <c r="AI38" s="4">
        <f t="shared" si="5"/>
        <v>0</v>
      </c>
    </row>
    <row r="41" spans="1:39">
      <c r="Z41" s="4" t="s">
        <v>52</v>
      </c>
      <c r="AA41" s="160" t="s">
        <v>158</v>
      </c>
      <c r="AB41" s="160"/>
      <c r="AC41" s="160"/>
      <c r="AD41" s="160" t="s">
        <v>157</v>
      </c>
      <c r="AE41" s="160"/>
      <c r="AF41" s="160"/>
      <c r="AG41" s="160" t="s">
        <v>54</v>
      </c>
      <c r="AH41" s="160"/>
      <c r="AI41" s="160"/>
    </row>
    <row r="42" spans="1:39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</row>
    <row r="43" spans="1:39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</row>
    <row r="44" spans="1:39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</row>
    <row r="45" spans="1:39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/>
      <c r="AL45" s="36"/>
    </row>
    <row r="46" spans="1:39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/>
      <c r="AL46" s="36"/>
    </row>
    <row r="47" spans="1:39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/>
      <c r="AL47" s="36"/>
    </row>
    <row r="48" spans="1:39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/>
      <c r="AL48" s="36"/>
    </row>
    <row r="49" spans="26:38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/>
      <c r="AL49" s="36"/>
    </row>
    <row r="50" spans="26:38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/>
      <c r="AL50" s="36"/>
    </row>
    <row r="51" spans="26:38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8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8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8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8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8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0"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70" zoomScaleNormal="70" workbookViewId="0">
      <selection activeCell="G5" sqref="G5"/>
    </sheetView>
  </sheetViews>
  <sheetFormatPr defaultColWidth="8.625" defaultRowHeight="15.75"/>
  <cols>
    <col min="1" max="5" width="8.625" style="83"/>
    <col min="6" max="6" width="9.375" style="83" bestFit="1" customWidth="1"/>
    <col min="7" max="7" width="8.625" style="83"/>
    <col min="8" max="8" width="9.875" style="83" bestFit="1" customWidth="1"/>
    <col min="9" max="25" width="8.625" style="83"/>
    <col min="26" max="26" width="9.125" style="83" bestFit="1" customWidth="1"/>
    <col min="27" max="27" width="9.125" style="83" customWidth="1"/>
    <col min="28" max="34" width="8.625" style="83"/>
    <col min="35" max="35" width="9.375" style="83" bestFit="1" customWidth="1"/>
    <col min="36" max="36" width="8.625" style="83"/>
    <col min="37" max="37" width="9.375" style="84" bestFit="1" customWidth="1"/>
    <col min="38" max="39" width="8.625" style="84"/>
    <col min="40" max="56" width="8.625" style="83"/>
    <col min="57" max="57" width="9.75" style="83" bestFit="1" customWidth="1"/>
    <col min="58" max="58" width="9.25" style="83" bestFit="1" customWidth="1"/>
    <col min="59" max="16384" width="8.625" style="83"/>
  </cols>
  <sheetData>
    <row r="1" spans="1:74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>
      <c r="AK8" s="83"/>
      <c r="AL8" s="83"/>
      <c r="AM8" s="83"/>
      <c r="AS8" s="84"/>
      <c r="AT8" s="84"/>
      <c r="AU8" s="84"/>
    </row>
    <row r="9" spans="1:74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51" t="s">
        <v>163</v>
      </c>
      <c r="BR11" s="151" t="s">
        <v>165</v>
      </c>
      <c r="BS11" s="83" t="s">
        <v>164</v>
      </c>
      <c r="BT11" s="151" t="s">
        <v>163</v>
      </c>
      <c r="BU11" s="151" t="s">
        <v>165</v>
      </c>
      <c r="BV11" s="151" t="s">
        <v>164</v>
      </c>
    </row>
    <row r="12" spans="1:74" ht="16.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3">
        <f>BI12/100/$BJ$10*1000</f>
        <v>3.0096912056822973E-3</v>
      </c>
      <c r="BK12" s="144">
        <v>5.6566666666666663</v>
      </c>
      <c r="BL12" s="83">
        <v>0.05</v>
      </c>
      <c r="BM12" s="143">
        <f>BL12/100/$BM$10*1000</f>
        <v>3.2862306933946761E-3</v>
      </c>
      <c r="BN12" s="83">
        <v>7.55</v>
      </c>
      <c r="BQ12" s="151">
        <v>0.05</v>
      </c>
      <c r="BR12" s="143">
        <f>BQ12/100/$BR$10*1000</f>
        <v>2.5484199796126407E-3</v>
      </c>
      <c r="BS12" s="83">
        <v>5.86</v>
      </c>
      <c r="BT12" s="151">
        <v>0.05</v>
      </c>
      <c r="BU12" s="143">
        <f>BT12/100/$BU$10*1000</f>
        <v>2.7446890267332712E-3</v>
      </c>
      <c r="BV12" s="151">
        <v>8.1300000000000008</v>
      </c>
    </row>
    <row r="13" spans="1:74" ht="16.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3">
        <f t="shared" ref="BJ13:BJ16" si="5">BI13/100/$BJ$10*1000</f>
        <v>1.2038764822729189E-2</v>
      </c>
      <c r="BK13" s="144">
        <v>22.766666666666666</v>
      </c>
      <c r="BL13" s="83">
        <v>0.1</v>
      </c>
      <c r="BM13" s="143">
        <f t="shared" ref="BM13:BM22" si="6">BL13/100/$BM$10*1000</f>
        <v>6.5724613867893522E-3</v>
      </c>
      <c r="BN13" s="83">
        <v>15.324999999999999</v>
      </c>
      <c r="BQ13" s="151">
        <v>0.1</v>
      </c>
      <c r="BR13" s="143">
        <f t="shared" ref="BR13:BR22" si="7">BQ13/100/$BR$10*1000</f>
        <v>5.0968399592252814E-3</v>
      </c>
      <c r="BS13" s="83">
        <v>11.77</v>
      </c>
      <c r="BT13" s="151">
        <v>0.1</v>
      </c>
      <c r="BU13" s="143">
        <f t="shared" ref="BU13:BU21" si="8">BT13/100/$BU$10*1000</f>
        <v>5.4893780534665424E-3</v>
      </c>
      <c r="BV13" s="151">
        <v>16</v>
      </c>
    </row>
    <row r="14" spans="1:74" ht="16.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3">
        <f t="shared" si="5"/>
        <v>3.009691205682297E-2</v>
      </c>
      <c r="BK14" s="144">
        <v>53.44</v>
      </c>
      <c r="BL14" s="83">
        <v>0.25</v>
      </c>
      <c r="BM14" s="143">
        <f t="shared" si="6"/>
        <v>1.6431153466973381E-2</v>
      </c>
      <c r="BN14" s="83">
        <v>30.774999999999999</v>
      </c>
      <c r="BQ14" s="151">
        <v>0.2</v>
      </c>
      <c r="BR14" s="143">
        <f t="shared" si="7"/>
        <v>1.0193679918450563E-2</v>
      </c>
      <c r="BS14" s="83">
        <v>23.95</v>
      </c>
      <c r="BT14" s="151">
        <v>0.2</v>
      </c>
      <c r="BU14" s="143">
        <f t="shared" si="8"/>
        <v>1.0978756106933085E-2</v>
      </c>
      <c r="BV14" s="151">
        <v>31.799999999999997</v>
      </c>
    </row>
    <row r="15" spans="1:74" ht="16.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3">
        <f t="shared" si="5"/>
        <v>6.019382411364594E-2</v>
      </c>
      <c r="BK15" s="144">
        <v>111.16000000000001</v>
      </c>
      <c r="BL15" s="83">
        <v>0.5</v>
      </c>
      <c r="BM15" s="143">
        <f t="shared" si="6"/>
        <v>3.2862306933946761E-2</v>
      </c>
      <c r="BN15" s="83">
        <v>76.349999999999994</v>
      </c>
      <c r="BQ15" s="151">
        <v>0.5</v>
      </c>
      <c r="BR15" s="143">
        <f t="shared" si="7"/>
        <v>2.5484199796126403E-2</v>
      </c>
      <c r="BS15" s="83">
        <v>62</v>
      </c>
      <c r="BT15" s="151">
        <v>0.5</v>
      </c>
      <c r="BU15" s="143">
        <f t="shared" si="8"/>
        <v>2.7446890267332713E-2</v>
      </c>
      <c r="BV15" s="151">
        <v>79.7</v>
      </c>
    </row>
    <row r="16" spans="1:74" ht="16.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3">
        <f t="shared" si="5"/>
        <v>0.30096912056822972</v>
      </c>
      <c r="BK16" s="144">
        <v>561.33333333333337</v>
      </c>
      <c r="BL16" s="83">
        <v>1</v>
      </c>
      <c r="BM16" s="143">
        <f t="shared" si="6"/>
        <v>6.5724613867893522E-2</v>
      </c>
      <c r="BN16" s="83">
        <v>153.35000000000002</v>
      </c>
      <c r="BQ16" s="151">
        <v>0.8</v>
      </c>
      <c r="BR16" s="143">
        <f t="shared" si="7"/>
        <v>4.0774719673802251E-2</v>
      </c>
      <c r="BS16" s="83">
        <v>94.35</v>
      </c>
      <c r="BT16" s="151">
        <v>0.8</v>
      </c>
      <c r="BU16" s="143">
        <f t="shared" si="8"/>
        <v>4.391502442773234E-2</v>
      </c>
      <c r="BV16" s="151">
        <v>130.5</v>
      </c>
    </row>
    <row r="17" spans="1:74" ht="16.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3">
        <f>BI17/100/$BJ$10*1000</f>
        <v>0.60193824113645944</v>
      </c>
      <c r="BK17" s="144">
        <v>1146</v>
      </c>
      <c r="BL17" s="83">
        <v>2</v>
      </c>
      <c r="BM17" s="143">
        <f t="shared" si="6"/>
        <v>0.13144922773578704</v>
      </c>
      <c r="BN17" s="83">
        <v>308.5</v>
      </c>
      <c r="BQ17" s="151">
        <v>1</v>
      </c>
      <c r="BR17" s="143">
        <f t="shared" si="7"/>
        <v>5.0968399592252807E-2</v>
      </c>
      <c r="BS17" s="83">
        <v>117.5</v>
      </c>
      <c r="BT17" s="151">
        <v>1</v>
      </c>
      <c r="BU17" s="143">
        <f t="shared" si="8"/>
        <v>5.4893780534665426E-2</v>
      </c>
      <c r="BV17" s="151">
        <v>162.80000000000001</v>
      </c>
    </row>
    <row r="18" spans="1:74" ht="16.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3">
        <f t="shared" si="6"/>
        <v>0.32862306933946767</v>
      </c>
      <c r="BN18" s="83">
        <v>781</v>
      </c>
      <c r="BQ18" s="151">
        <v>2</v>
      </c>
      <c r="BR18" s="143">
        <f t="shared" si="7"/>
        <v>0.10193679918450561</v>
      </c>
      <c r="BS18" s="83">
        <v>235.5</v>
      </c>
      <c r="BT18" s="151">
        <v>2</v>
      </c>
      <c r="BU18" s="143">
        <f t="shared" si="8"/>
        <v>0.10978756106933085</v>
      </c>
      <c r="BV18" s="151">
        <v>327.5</v>
      </c>
    </row>
    <row r="19" spans="1:74" ht="16.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3">
        <f t="shared" si="6"/>
        <v>0.65724613867893533</v>
      </c>
      <c r="BN19" s="83">
        <v>1590</v>
      </c>
      <c r="BQ19" s="151">
        <v>5</v>
      </c>
      <c r="BR19" s="143">
        <f t="shared" si="7"/>
        <v>0.25484199796126406</v>
      </c>
      <c r="BS19" s="83">
        <v>595.5</v>
      </c>
      <c r="BT19" s="151">
        <v>5</v>
      </c>
      <c r="BU19" s="143">
        <f t="shared" si="8"/>
        <v>0.27446890267332713</v>
      </c>
      <c r="BV19" s="151">
        <v>828.5</v>
      </c>
    </row>
    <row r="20" spans="1:74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3">
        <f t="shared" si="6"/>
        <v>0.98586920801840272</v>
      </c>
      <c r="BN20" s="83">
        <v>2400</v>
      </c>
      <c r="BQ20" s="151">
        <v>10</v>
      </c>
      <c r="BR20" s="143">
        <f t="shared" si="7"/>
        <v>0.50968399592252811</v>
      </c>
      <c r="BS20" s="83">
        <v>1227.5</v>
      </c>
      <c r="BT20" s="151">
        <v>10</v>
      </c>
      <c r="BU20" s="143">
        <f t="shared" si="8"/>
        <v>0.54893780534665426</v>
      </c>
      <c r="BV20" s="151">
        <v>1650.5</v>
      </c>
    </row>
    <row r="21" spans="1:74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3">
        <f t="shared" si="6"/>
        <v>1.3144922773578707</v>
      </c>
      <c r="BN21" s="83">
        <v>3418.5</v>
      </c>
      <c r="BQ21" s="151">
        <v>15</v>
      </c>
      <c r="BR21" s="143">
        <f t="shared" si="7"/>
        <v>0.76452599388379205</v>
      </c>
      <c r="BS21" s="83">
        <v>1874</v>
      </c>
      <c r="BT21" s="151">
        <v>15</v>
      </c>
      <c r="BU21" s="143">
        <f t="shared" si="8"/>
        <v>0.82340670801998139</v>
      </c>
      <c r="BV21" s="151">
        <v>2476</v>
      </c>
    </row>
    <row r="22" spans="1:74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3">
        <f t="shared" si="6"/>
        <v>1.9717384160368054</v>
      </c>
      <c r="BN22" s="83">
        <v>6674</v>
      </c>
      <c r="BQ22" s="151">
        <v>30</v>
      </c>
      <c r="BR22" s="143">
        <f t="shared" si="7"/>
        <v>1.5290519877675841</v>
      </c>
      <c r="BS22" s="83">
        <v>4113</v>
      </c>
      <c r="BU22" s="143"/>
    </row>
    <row r="23" spans="1:74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47"/>
  <sheetViews>
    <sheetView topLeftCell="G1" zoomScaleNormal="100" workbookViewId="0">
      <selection activeCell="Z17" sqref="Z17"/>
    </sheetView>
  </sheetViews>
  <sheetFormatPr defaultRowHeight="16.5"/>
  <cols>
    <col min="2" max="2" width="10.75" bestFit="1" customWidth="1"/>
    <col min="4" max="4" width="10" bestFit="1" customWidth="1"/>
    <col min="5" max="6" width="10.125" bestFit="1" customWidth="1"/>
    <col min="7" max="7" width="10.75" bestFit="1" customWidth="1"/>
    <col min="8" max="9" width="10.875" bestFit="1" customWidth="1"/>
    <col min="22" max="22" width="11" bestFit="1" customWidth="1"/>
    <col min="23" max="23" width="8.625" bestFit="1" customWidth="1"/>
    <col min="26" max="26" width="10.125" bestFit="1" customWidth="1"/>
    <col min="29" max="29" width="5.25" customWidth="1"/>
    <col min="30" max="30" width="8.625" customWidth="1"/>
  </cols>
  <sheetData>
    <row r="1" spans="1:32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32">
      <c r="A2" s="1">
        <f>60/3600</f>
        <v>1.6666666666666666E-2</v>
      </c>
      <c r="B2" s="2">
        <v>45118</v>
      </c>
      <c r="C2" s="3">
        <v>0.41962962962962963</v>
      </c>
      <c r="D2" s="1">
        <v>215.5</v>
      </c>
      <c r="E2" s="1">
        <v>7.6</v>
      </c>
      <c r="F2" s="1">
        <v>7.6</v>
      </c>
      <c r="G2" s="1">
        <v>26.4</v>
      </c>
      <c r="H2" s="1">
        <v>25.3</v>
      </c>
      <c r="I2" s="1">
        <v>25.9</v>
      </c>
      <c r="J2" s="1">
        <v>35</v>
      </c>
      <c r="K2" s="1">
        <v>0.4</v>
      </c>
      <c r="L2" s="1">
        <v>13.97</v>
      </c>
      <c r="M2" s="1">
        <f>J2*K2</f>
        <v>14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2">
      <c r="A3" s="1">
        <f>A2+60/3600</f>
        <v>3.3333333333333333E-2</v>
      </c>
      <c r="B3" s="2">
        <v>45118</v>
      </c>
      <c r="C3" s="3">
        <v>0.42032407407407407</v>
      </c>
      <c r="D3" s="1">
        <v>215.5</v>
      </c>
      <c r="E3" s="1">
        <v>7.6</v>
      </c>
      <c r="F3" s="1">
        <v>8.1</v>
      </c>
      <c r="G3" s="1">
        <v>26.3</v>
      </c>
      <c r="H3" s="1">
        <v>25.4</v>
      </c>
      <c r="I3" s="1">
        <v>26</v>
      </c>
      <c r="J3" s="1">
        <v>35</v>
      </c>
      <c r="K3" s="1">
        <v>0.5</v>
      </c>
      <c r="L3" s="1">
        <v>13.97</v>
      </c>
      <c r="M3" s="1">
        <f t="shared" ref="M3:M66" si="0">J3*K3</f>
        <v>17.5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32">
      <c r="A4" s="1">
        <f>A3+60/3600</f>
        <v>0.05</v>
      </c>
      <c r="B4" s="2">
        <v>45118</v>
      </c>
      <c r="C4" s="3">
        <v>0.42101851851851851</v>
      </c>
      <c r="D4" s="1">
        <v>216</v>
      </c>
      <c r="E4" s="1">
        <v>7.6</v>
      </c>
      <c r="F4" s="1">
        <v>8.6</v>
      </c>
      <c r="G4" s="1">
        <v>26.4</v>
      </c>
      <c r="H4" s="1">
        <v>25.6</v>
      </c>
      <c r="I4" s="1">
        <v>26.1</v>
      </c>
      <c r="J4" s="1">
        <v>35</v>
      </c>
      <c r="K4" s="1">
        <v>0.6</v>
      </c>
      <c r="L4" s="1">
        <v>13.971</v>
      </c>
      <c r="M4" s="1">
        <f t="shared" si="0"/>
        <v>21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32">
      <c r="A5" s="1">
        <f t="shared" ref="A5:A68" si="1">A4+60/3600</f>
        <v>6.6666666666666666E-2</v>
      </c>
      <c r="B5" s="2">
        <v>45118</v>
      </c>
      <c r="C5" s="3">
        <v>0.42171296296296296</v>
      </c>
      <c r="D5" s="1">
        <v>216.6</v>
      </c>
      <c r="E5" s="1">
        <v>7.6</v>
      </c>
      <c r="F5" s="1">
        <v>9.1999999999999993</v>
      </c>
      <c r="G5" s="1">
        <v>26.4</v>
      </c>
      <c r="H5" s="1">
        <v>25.8</v>
      </c>
      <c r="I5" s="1">
        <v>26.1</v>
      </c>
      <c r="J5" s="1">
        <v>35</v>
      </c>
      <c r="K5" s="1">
        <v>0.7</v>
      </c>
      <c r="L5" s="1">
        <v>13.972</v>
      </c>
      <c r="M5" s="1">
        <f t="shared" si="0"/>
        <v>24.5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2">
      <c r="A6" s="1">
        <f t="shared" si="1"/>
        <v>8.3333333333333329E-2</v>
      </c>
      <c r="B6" s="2">
        <v>45118</v>
      </c>
      <c r="C6" s="3">
        <v>0.4224074074074074</v>
      </c>
      <c r="D6" s="1">
        <v>217.1</v>
      </c>
      <c r="E6" s="1">
        <v>8.1</v>
      </c>
      <c r="F6" s="1">
        <v>9.1999999999999993</v>
      </c>
      <c r="G6" s="1">
        <v>26.5</v>
      </c>
      <c r="H6" s="1">
        <v>25.9</v>
      </c>
      <c r="I6" s="1">
        <v>26.3</v>
      </c>
      <c r="J6" s="1">
        <v>35</v>
      </c>
      <c r="K6" s="1">
        <v>0.9</v>
      </c>
      <c r="L6" s="1">
        <v>13.974</v>
      </c>
      <c r="M6" s="1">
        <f t="shared" si="0"/>
        <v>31.5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2">
      <c r="A7" s="1">
        <f t="shared" si="1"/>
        <v>9.9999999999999992E-2</v>
      </c>
      <c r="B7" s="2">
        <v>45118</v>
      </c>
      <c r="C7" s="3">
        <v>0.42310185185185184</v>
      </c>
      <c r="D7" s="1">
        <v>217.1</v>
      </c>
      <c r="E7" s="1">
        <v>8.1</v>
      </c>
      <c r="F7" s="1">
        <v>10.3</v>
      </c>
      <c r="G7" s="1">
        <v>26.6</v>
      </c>
      <c r="H7" s="1">
        <v>26.1</v>
      </c>
      <c r="I7" s="1">
        <v>26.5</v>
      </c>
      <c r="J7" s="1">
        <v>35</v>
      </c>
      <c r="K7" s="1">
        <v>1</v>
      </c>
      <c r="L7" s="1">
        <v>13.975</v>
      </c>
      <c r="M7" s="1">
        <f t="shared" si="0"/>
        <v>35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2">
      <c r="A8" s="1">
        <f t="shared" si="1"/>
        <v>0.11666666666666665</v>
      </c>
      <c r="B8" s="2">
        <v>45118</v>
      </c>
      <c r="C8" s="3">
        <v>0.42379629629629628</v>
      </c>
      <c r="D8" s="1">
        <v>217.7</v>
      </c>
      <c r="E8" s="1">
        <v>8.1</v>
      </c>
      <c r="F8" s="1">
        <v>10.8</v>
      </c>
      <c r="G8" s="1">
        <v>26.7</v>
      </c>
      <c r="H8" s="1">
        <v>26.1</v>
      </c>
      <c r="I8" s="1">
        <v>26.5</v>
      </c>
      <c r="J8" s="1">
        <v>35</v>
      </c>
      <c r="K8" s="1">
        <v>1.2</v>
      </c>
      <c r="L8" s="1">
        <v>13.977</v>
      </c>
      <c r="M8" s="1">
        <f t="shared" si="0"/>
        <v>42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2">
      <c r="A9" s="1">
        <f t="shared" si="1"/>
        <v>0.13333333333333333</v>
      </c>
      <c r="B9" s="2">
        <v>45118</v>
      </c>
      <c r="C9" s="3">
        <v>0.42449074074074072</v>
      </c>
      <c r="D9" s="1">
        <v>218.2</v>
      </c>
      <c r="E9" s="1">
        <v>8.1</v>
      </c>
      <c r="F9" s="1">
        <v>11.4</v>
      </c>
      <c r="G9" s="1">
        <v>26.8</v>
      </c>
      <c r="H9" s="1">
        <v>26.3</v>
      </c>
      <c r="I9" s="1">
        <v>26.6</v>
      </c>
      <c r="J9" s="1">
        <v>35</v>
      </c>
      <c r="K9" s="1">
        <v>1.3</v>
      </c>
      <c r="L9" s="1">
        <v>13.978999999999999</v>
      </c>
      <c r="M9" s="1">
        <f t="shared" si="0"/>
        <v>45.5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2">
      <c r="A10" s="1">
        <f t="shared" si="1"/>
        <v>0.15</v>
      </c>
      <c r="B10" s="2">
        <v>45118</v>
      </c>
      <c r="C10" s="3">
        <v>0.42518518518518517</v>
      </c>
      <c r="D10" s="1">
        <v>218.2</v>
      </c>
      <c r="E10" s="1">
        <v>8.1</v>
      </c>
      <c r="F10" s="1">
        <v>11.9</v>
      </c>
      <c r="G10" s="1">
        <v>27</v>
      </c>
      <c r="H10" s="1">
        <v>26.4</v>
      </c>
      <c r="I10" s="1">
        <v>26.9</v>
      </c>
      <c r="J10" s="1">
        <v>35</v>
      </c>
      <c r="K10" s="1">
        <v>1.4</v>
      </c>
      <c r="L10" s="1">
        <v>13.981</v>
      </c>
      <c r="M10" s="1">
        <f t="shared" si="0"/>
        <v>49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2">
      <c r="A11" s="1">
        <f t="shared" si="1"/>
        <v>0.16666666666666666</v>
      </c>
      <c r="B11" s="2">
        <v>45118</v>
      </c>
      <c r="C11" s="3">
        <v>0.42587962962962966</v>
      </c>
      <c r="D11" s="1">
        <v>218.2</v>
      </c>
      <c r="E11" s="1">
        <v>8.1</v>
      </c>
      <c r="F11" s="1">
        <v>13</v>
      </c>
      <c r="G11" s="1">
        <v>27.2</v>
      </c>
      <c r="H11" s="1">
        <v>26.6</v>
      </c>
      <c r="I11" s="1">
        <v>27</v>
      </c>
      <c r="J11" s="1">
        <v>35</v>
      </c>
      <c r="K11" s="1">
        <v>1.5</v>
      </c>
      <c r="L11" s="1">
        <v>13.984</v>
      </c>
      <c r="M11" s="1">
        <f t="shared" si="0"/>
        <v>52.5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32">
      <c r="A12" s="1">
        <f t="shared" si="1"/>
        <v>0.18333333333333332</v>
      </c>
      <c r="B12" s="2">
        <v>45118</v>
      </c>
      <c r="C12" s="3">
        <v>0.42657407407407405</v>
      </c>
      <c r="D12" s="1">
        <v>218.8</v>
      </c>
      <c r="E12" s="1">
        <v>8.6</v>
      </c>
      <c r="F12" s="1">
        <v>13.5</v>
      </c>
      <c r="G12" s="1">
        <v>27.2</v>
      </c>
      <c r="H12" s="1">
        <v>26.7</v>
      </c>
      <c r="I12" s="1">
        <v>27.1</v>
      </c>
      <c r="J12" s="1">
        <v>35</v>
      </c>
      <c r="K12" s="1">
        <v>1.5</v>
      </c>
      <c r="L12" s="1">
        <v>13.986000000000001</v>
      </c>
      <c r="M12" s="1">
        <f t="shared" si="0"/>
        <v>52.5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2">
      <c r="A13" s="1">
        <f t="shared" si="1"/>
        <v>0.19999999999999998</v>
      </c>
      <c r="B13" s="2">
        <v>45118</v>
      </c>
      <c r="C13" s="3">
        <v>0.42726851851851855</v>
      </c>
      <c r="D13" s="1">
        <v>218.8</v>
      </c>
      <c r="E13" s="1">
        <v>8.6</v>
      </c>
      <c r="F13" s="1">
        <v>14.6</v>
      </c>
      <c r="G13" s="1">
        <v>27.4</v>
      </c>
      <c r="H13" s="1">
        <v>26.8</v>
      </c>
      <c r="I13" s="1">
        <v>27.3</v>
      </c>
      <c r="J13" s="1">
        <v>35</v>
      </c>
      <c r="K13" s="1">
        <v>1.6</v>
      </c>
      <c r="L13" s="1">
        <v>13.989000000000001</v>
      </c>
      <c r="M13" s="1">
        <f t="shared" si="0"/>
        <v>56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2">
      <c r="A14" s="1">
        <f t="shared" si="1"/>
        <v>0.21666666666666665</v>
      </c>
      <c r="B14" s="2">
        <v>45118</v>
      </c>
      <c r="C14" s="3">
        <v>0.42796296296296293</v>
      </c>
      <c r="D14" s="1">
        <v>218.8</v>
      </c>
      <c r="E14" s="1">
        <v>8.6</v>
      </c>
      <c r="F14" s="1">
        <v>15.7</v>
      </c>
      <c r="G14" s="1">
        <v>27.6</v>
      </c>
      <c r="H14" s="1">
        <v>27.1</v>
      </c>
      <c r="I14" s="1">
        <v>27.4</v>
      </c>
      <c r="J14" s="1">
        <v>35</v>
      </c>
      <c r="K14" s="1">
        <v>1.6</v>
      </c>
      <c r="L14" s="1">
        <v>13.992000000000001</v>
      </c>
      <c r="M14" s="1">
        <f t="shared" si="0"/>
        <v>56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2">
      <c r="A15" s="1">
        <f t="shared" si="1"/>
        <v>0.23333333333333331</v>
      </c>
      <c r="B15" s="2">
        <v>45118</v>
      </c>
      <c r="C15" s="3">
        <v>0.42865740740740743</v>
      </c>
      <c r="D15" s="1">
        <v>219.3</v>
      </c>
      <c r="E15" s="1">
        <v>8.6</v>
      </c>
      <c r="F15" s="1">
        <v>16.2</v>
      </c>
      <c r="G15" s="1">
        <v>27.7</v>
      </c>
      <c r="H15" s="1">
        <v>27.3</v>
      </c>
      <c r="I15" s="1">
        <v>27.5</v>
      </c>
      <c r="J15" s="1">
        <v>35</v>
      </c>
      <c r="K15" s="1">
        <v>1.6</v>
      </c>
      <c r="L15" s="1">
        <v>13.994</v>
      </c>
      <c r="M15" s="1">
        <f t="shared" si="0"/>
        <v>56</v>
      </c>
      <c r="N15" s="1"/>
      <c r="O15" s="1"/>
      <c r="P15" s="1"/>
      <c r="Q15" s="1"/>
      <c r="R15" s="1"/>
      <c r="S15" s="1"/>
      <c r="T15" s="1"/>
      <c r="U15" s="1"/>
      <c r="V15" s="136" t="s">
        <v>139</v>
      </c>
      <c r="W15" s="137" t="s">
        <v>138</v>
      </c>
      <c r="X15" s="1" t="s">
        <v>34</v>
      </c>
      <c r="Y15" s="1" t="s">
        <v>98</v>
      </c>
      <c r="Z15" s="1"/>
      <c r="AA15" s="1" t="s">
        <v>51</v>
      </c>
      <c r="AC15" t="s">
        <v>184</v>
      </c>
      <c r="AD15" t="s">
        <v>185</v>
      </c>
      <c r="AE15" t="s">
        <v>186</v>
      </c>
    </row>
    <row r="16" spans="1:32">
      <c r="A16" s="1">
        <f t="shared" si="1"/>
        <v>0.24999999999999997</v>
      </c>
      <c r="B16" s="2">
        <v>45118</v>
      </c>
      <c r="C16" s="3">
        <v>0.42935185185185182</v>
      </c>
      <c r="D16" s="1">
        <v>219.3</v>
      </c>
      <c r="E16" s="1">
        <v>8.6</v>
      </c>
      <c r="F16" s="1">
        <v>17.3</v>
      </c>
      <c r="G16" s="1">
        <v>27.9</v>
      </c>
      <c r="H16" s="1">
        <v>27.5</v>
      </c>
      <c r="I16" s="1">
        <v>27.7</v>
      </c>
      <c r="J16" s="1">
        <v>35</v>
      </c>
      <c r="K16" s="1">
        <v>1.6</v>
      </c>
      <c r="L16" s="1">
        <v>13.997</v>
      </c>
      <c r="M16" s="1">
        <f t="shared" si="0"/>
        <v>56</v>
      </c>
      <c r="N16" s="1"/>
      <c r="O16" s="1"/>
      <c r="P16" s="1"/>
      <c r="Q16" s="1"/>
      <c r="R16" s="1"/>
      <c r="S16" s="1"/>
      <c r="T16" s="1"/>
      <c r="U16" s="1"/>
      <c r="V16" s="135">
        <v>0</v>
      </c>
      <c r="W16" s="138">
        <v>2657</v>
      </c>
      <c r="X16" s="1">
        <f>IFERROR(W16*(60/3600),0)</f>
        <v>44.283333333333331</v>
      </c>
      <c r="Y16" s="1">
        <f>IFERROR(V16*X16,0)</f>
        <v>0</v>
      </c>
      <c r="Z16" s="1">
        <f>SUM(Y16:Y54)</f>
        <v>845.77499999999986</v>
      </c>
      <c r="AA16" s="1">
        <f>Z16/1000</f>
        <v>0.84577499999999983</v>
      </c>
      <c r="AC16">
        <v>1</v>
      </c>
      <c r="AD16">
        <f>SUM(M2:M61)</f>
        <v>3892</v>
      </c>
      <c r="AE16">
        <f>AD16*60/3600</f>
        <v>64.86666666666666</v>
      </c>
      <c r="AF16">
        <f>SUM(AE16:AE24)</f>
        <v>845.77500000000009</v>
      </c>
    </row>
    <row r="17" spans="1:31">
      <c r="A17" s="1">
        <f t="shared" si="1"/>
        <v>0.26666666666666666</v>
      </c>
      <c r="B17" s="2">
        <v>45118</v>
      </c>
      <c r="C17" s="3">
        <v>0.43004629629629632</v>
      </c>
      <c r="D17" s="1">
        <v>219.3</v>
      </c>
      <c r="E17" s="1">
        <v>8.6</v>
      </c>
      <c r="F17" s="1">
        <v>17.8</v>
      </c>
      <c r="G17" s="1">
        <v>28.1</v>
      </c>
      <c r="H17" s="1">
        <v>27.6</v>
      </c>
      <c r="I17" s="1">
        <v>27.9</v>
      </c>
      <c r="J17" s="1">
        <v>35</v>
      </c>
      <c r="K17" s="1">
        <v>1.6</v>
      </c>
      <c r="L17" s="1">
        <v>14</v>
      </c>
      <c r="M17" s="1">
        <f t="shared" si="0"/>
        <v>56</v>
      </c>
      <c r="N17" s="1"/>
      <c r="O17" s="1"/>
      <c r="P17" s="1"/>
      <c r="Q17" s="1"/>
      <c r="R17" s="1"/>
      <c r="S17" s="1"/>
      <c r="T17" s="1"/>
      <c r="U17" s="1"/>
      <c r="V17" s="145">
        <v>14</v>
      </c>
      <c r="W17" s="146">
        <v>1</v>
      </c>
      <c r="X17" s="1">
        <f t="shared" ref="X17:X54" si="2">IFERROR(W17*(60/3600),0)</f>
        <v>1.6666666666666666E-2</v>
      </c>
      <c r="Y17" s="1">
        <f>IFERROR(V17*X17,0)</f>
        <v>0.23333333333333334</v>
      </c>
      <c r="AC17">
        <v>2</v>
      </c>
      <c r="AD17">
        <f>SUM(M62:M121)</f>
        <v>6905.5</v>
      </c>
      <c r="AE17" s="1">
        <f t="shared" ref="AE17:AE24" si="3">AD17*60/3600</f>
        <v>115.09166666666667</v>
      </c>
    </row>
    <row r="18" spans="1:31">
      <c r="A18" s="1">
        <f t="shared" si="1"/>
        <v>0.28333333333333333</v>
      </c>
      <c r="B18" s="2">
        <v>45118</v>
      </c>
      <c r="C18" s="3">
        <v>0.4307407407407407</v>
      </c>
      <c r="D18" s="1">
        <v>219.3</v>
      </c>
      <c r="E18" s="1">
        <v>8.6</v>
      </c>
      <c r="F18" s="1">
        <v>18.899999999999999</v>
      </c>
      <c r="G18" s="1">
        <v>28.2</v>
      </c>
      <c r="H18" s="1">
        <v>27.7</v>
      </c>
      <c r="I18" s="1">
        <v>27.9</v>
      </c>
      <c r="J18" s="1">
        <v>35</v>
      </c>
      <c r="K18" s="1">
        <v>1.6</v>
      </c>
      <c r="L18" s="1">
        <v>14.002000000000001</v>
      </c>
      <c r="M18" s="1">
        <f t="shared" si="0"/>
        <v>56</v>
      </c>
      <c r="N18" s="1"/>
      <c r="O18" s="1"/>
      <c r="P18" s="1"/>
      <c r="Q18" s="1"/>
      <c r="R18" s="1"/>
      <c r="S18" s="1"/>
      <c r="T18" s="1"/>
      <c r="U18" s="1"/>
      <c r="V18" s="145">
        <v>17.5</v>
      </c>
      <c r="W18" s="146">
        <v>17</v>
      </c>
      <c r="X18" s="1">
        <f t="shared" si="2"/>
        <v>0.28333333333333333</v>
      </c>
      <c r="Y18" s="1">
        <f t="shared" ref="Y18:Y54" si="4">IFERROR(V18*X18,0)</f>
        <v>4.958333333333333</v>
      </c>
      <c r="AC18">
        <v>3</v>
      </c>
      <c r="AD18">
        <f>SUM(M122:M181)</f>
        <v>8123.5</v>
      </c>
      <c r="AE18" s="1">
        <f t="shared" si="3"/>
        <v>135.39166666666668</v>
      </c>
    </row>
    <row r="19" spans="1:31">
      <c r="A19" s="1">
        <f t="shared" si="1"/>
        <v>0.3</v>
      </c>
      <c r="B19" s="2">
        <v>45118</v>
      </c>
      <c r="C19" s="3">
        <v>0.4314351851851852</v>
      </c>
      <c r="D19" s="1">
        <v>219.9</v>
      </c>
      <c r="E19" s="1">
        <v>8.1</v>
      </c>
      <c r="F19" s="1">
        <v>20</v>
      </c>
      <c r="G19" s="1">
        <v>28.3</v>
      </c>
      <c r="H19" s="1">
        <v>27.8</v>
      </c>
      <c r="I19" s="1">
        <v>28.1</v>
      </c>
      <c r="J19" s="1">
        <v>35</v>
      </c>
      <c r="K19" s="1">
        <v>1.5</v>
      </c>
      <c r="L19" s="1">
        <v>14.005000000000001</v>
      </c>
      <c r="M19" s="1">
        <f t="shared" si="0"/>
        <v>52.5</v>
      </c>
      <c r="N19" s="1"/>
      <c r="O19" s="1"/>
      <c r="P19" s="1"/>
      <c r="Q19" s="1"/>
      <c r="R19" s="1"/>
      <c r="S19" s="1"/>
      <c r="T19" s="1"/>
      <c r="U19" s="1"/>
      <c r="V19" s="145">
        <v>21</v>
      </c>
      <c r="W19" s="146">
        <v>40</v>
      </c>
      <c r="X19" s="1">
        <f t="shared" si="2"/>
        <v>0.66666666666666663</v>
      </c>
      <c r="Y19" s="1">
        <f t="shared" si="4"/>
        <v>14</v>
      </c>
      <c r="AC19">
        <v>4</v>
      </c>
      <c r="AD19">
        <f>SUM(M182:M241)</f>
        <v>8526</v>
      </c>
      <c r="AE19" s="1">
        <f t="shared" si="3"/>
        <v>142.1</v>
      </c>
    </row>
    <row r="20" spans="1:31">
      <c r="A20" s="1">
        <f t="shared" si="1"/>
        <v>0.31666666666666665</v>
      </c>
      <c r="B20" s="2">
        <v>45118</v>
      </c>
      <c r="C20" s="3">
        <v>0.43212962962962959</v>
      </c>
      <c r="D20" s="1">
        <v>219.3</v>
      </c>
      <c r="E20" s="1">
        <v>8.6</v>
      </c>
      <c r="F20" s="1">
        <v>20.5</v>
      </c>
      <c r="G20" s="1">
        <v>28.4</v>
      </c>
      <c r="H20" s="1">
        <v>28</v>
      </c>
      <c r="I20" s="1">
        <v>28.3</v>
      </c>
      <c r="J20" s="1">
        <v>35</v>
      </c>
      <c r="K20" s="1">
        <v>1.5</v>
      </c>
      <c r="L20" s="1">
        <v>14.007</v>
      </c>
      <c r="M20" s="1">
        <f t="shared" si="0"/>
        <v>52.5</v>
      </c>
      <c r="N20" s="1"/>
      <c r="O20" s="1"/>
      <c r="P20" s="1"/>
      <c r="Q20" s="1"/>
      <c r="R20" s="1"/>
      <c r="S20" s="1"/>
      <c r="T20" s="1"/>
      <c r="U20" s="1"/>
      <c r="V20" s="145">
        <v>24.5</v>
      </c>
      <c r="W20" s="146">
        <v>11</v>
      </c>
      <c r="X20" s="1">
        <f t="shared" si="2"/>
        <v>0.18333333333333332</v>
      </c>
      <c r="Y20" s="1">
        <f t="shared" si="4"/>
        <v>4.4916666666666663</v>
      </c>
      <c r="AC20">
        <v>5</v>
      </c>
      <c r="AD20">
        <f>SUM(M242:M301)</f>
        <v>8494.5</v>
      </c>
      <c r="AE20" s="1">
        <f t="shared" si="3"/>
        <v>141.57499999999999</v>
      </c>
    </row>
    <row r="21" spans="1:31">
      <c r="A21" s="1">
        <f t="shared" si="1"/>
        <v>0.33333333333333331</v>
      </c>
      <c r="B21" s="2">
        <v>45118</v>
      </c>
      <c r="C21" s="3">
        <v>0.43282407407407408</v>
      </c>
      <c r="D21" s="1">
        <v>219.3</v>
      </c>
      <c r="E21" s="1">
        <v>8.6</v>
      </c>
      <c r="F21" s="1">
        <v>21.6</v>
      </c>
      <c r="G21" s="1">
        <v>28.6</v>
      </c>
      <c r="H21" s="1">
        <v>28.1</v>
      </c>
      <c r="I21" s="1">
        <v>28.4</v>
      </c>
      <c r="J21" s="1">
        <v>35</v>
      </c>
      <c r="K21" s="1">
        <v>1.6</v>
      </c>
      <c r="L21" s="1">
        <v>14.01</v>
      </c>
      <c r="M21" s="1">
        <f t="shared" si="0"/>
        <v>56</v>
      </c>
      <c r="N21" s="1"/>
      <c r="O21" s="1"/>
      <c r="P21" s="1"/>
      <c r="Q21" s="1"/>
      <c r="R21" s="1"/>
      <c r="S21" s="1"/>
      <c r="T21" s="1"/>
      <c r="U21" s="1"/>
      <c r="V21" s="145">
        <v>28</v>
      </c>
      <c r="W21" s="146">
        <v>9</v>
      </c>
      <c r="X21" s="1">
        <f t="shared" si="2"/>
        <v>0.15</v>
      </c>
      <c r="Y21" s="1">
        <f t="shared" si="4"/>
        <v>4.2</v>
      </c>
      <c r="AC21">
        <v>6</v>
      </c>
      <c r="AD21">
        <f>SUM(M302:M361)</f>
        <v>7966</v>
      </c>
      <c r="AE21" s="1">
        <f t="shared" si="3"/>
        <v>132.76666666666668</v>
      </c>
    </row>
    <row r="22" spans="1:31">
      <c r="A22" s="1">
        <f t="shared" si="1"/>
        <v>0.35</v>
      </c>
      <c r="B22" s="2">
        <v>45118</v>
      </c>
      <c r="C22" s="3">
        <v>0.43351851851851847</v>
      </c>
      <c r="D22" s="1">
        <v>219.9</v>
      </c>
      <c r="E22" s="1">
        <v>8.6</v>
      </c>
      <c r="F22" s="1">
        <v>22.2</v>
      </c>
      <c r="G22" s="1">
        <v>28.7</v>
      </c>
      <c r="H22" s="1">
        <v>28.3</v>
      </c>
      <c r="I22" s="1">
        <v>28.5</v>
      </c>
      <c r="J22" s="1">
        <v>35</v>
      </c>
      <c r="K22" s="1">
        <v>1.6</v>
      </c>
      <c r="L22" s="1">
        <v>14.013</v>
      </c>
      <c r="M22" s="1">
        <f t="shared" si="0"/>
        <v>56</v>
      </c>
      <c r="N22" s="1"/>
      <c r="O22" s="1"/>
      <c r="P22" s="1"/>
      <c r="Q22" s="1"/>
      <c r="R22" s="1"/>
      <c r="S22" s="1"/>
      <c r="T22" s="1"/>
      <c r="U22" s="1"/>
      <c r="V22" s="145">
        <v>31.5</v>
      </c>
      <c r="W22" s="146">
        <v>5</v>
      </c>
      <c r="X22" s="1">
        <f t="shared" si="2"/>
        <v>8.3333333333333329E-2</v>
      </c>
      <c r="Y22" s="1">
        <f t="shared" si="4"/>
        <v>2.625</v>
      </c>
      <c r="AC22">
        <v>7</v>
      </c>
      <c r="AD22">
        <f>SUM(M362:M421)</f>
        <v>5383</v>
      </c>
      <c r="AE22" s="1">
        <f t="shared" si="3"/>
        <v>89.716666666666669</v>
      </c>
    </row>
    <row r="23" spans="1:31">
      <c r="A23" s="1">
        <f t="shared" si="1"/>
        <v>0.36666666666666664</v>
      </c>
      <c r="B23" s="2">
        <v>45118</v>
      </c>
      <c r="C23" s="3">
        <v>0.43421296296296297</v>
      </c>
      <c r="D23" s="1">
        <v>219.9</v>
      </c>
      <c r="E23" s="1">
        <v>8.6</v>
      </c>
      <c r="F23" s="1">
        <v>23.2</v>
      </c>
      <c r="G23" s="1">
        <v>28.8</v>
      </c>
      <c r="H23" s="1">
        <v>28.3</v>
      </c>
      <c r="I23" s="1">
        <v>28.7</v>
      </c>
      <c r="J23" s="1">
        <v>35</v>
      </c>
      <c r="K23" s="1">
        <v>1.6</v>
      </c>
      <c r="L23" s="1">
        <v>14.015000000000001</v>
      </c>
      <c r="M23" s="1">
        <f t="shared" si="0"/>
        <v>56</v>
      </c>
      <c r="N23" s="1"/>
      <c r="O23" s="1"/>
      <c r="P23" s="1"/>
      <c r="Q23" s="1"/>
      <c r="R23" s="1"/>
      <c r="S23" s="1"/>
      <c r="T23" s="1"/>
      <c r="U23" s="1"/>
      <c r="V23" s="145">
        <v>35</v>
      </c>
      <c r="W23" s="146">
        <v>4</v>
      </c>
      <c r="X23" s="1">
        <f t="shared" si="2"/>
        <v>6.6666666666666666E-2</v>
      </c>
      <c r="Y23" s="1">
        <f t="shared" si="4"/>
        <v>2.3333333333333335</v>
      </c>
      <c r="AC23">
        <v>8</v>
      </c>
      <c r="AD23">
        <f>SUM(M422:M481)</f>
        <v>1295</v>
      </c>
      <c r="AE23" s="1">
        <f t="shared" si="3"/>
        <v>21.583333333333332</v>
      </c>
    </row>
    <row r="24" spans="1:31">
      <c r="A24" s="1">
        <f t="shared" si="1"/>
        <v>0.3833333333333333</v>
      </c>
      <c r="B24" s="2">
        <v>45118</v>
      </c>
      <c r="C24" s="3">
        <v>0.43490740740740735</v>
      </c>
      <c r="D24" s="1">
        <v>219.9</v>
      </c>
      <c r="E24" s="1">
        <v>8.1</v>
      </c>
      <c r="F24" s="1">
        <v>23.8</v>
      </c>
      <c r="G24" s="1">
        <v>29</v>
      </c>
      <c r="H24" s="1">
        <v>28.5</v>
      </c>
      <c r="I24" s="1">
        <v>28.8</v>
      </c>
      <c r="J24" s="1">
        <v>35</v>
      </c>
      <c r="K24" s="1">
        <v>1.6</v>
      </c>
      <c r="L24" s="1">
        <v>14.018000000000001</v>
      </c>
      <c r="M24" s="1">
        <f t="shared" si="0"/>
        <v>56</v>
      </c>
      <c r="N24" s="1"/>
      <c r="O24" s="1"/>
      <c r="P24" s="1"/>
      <c r="Q24" s="1"/>
      <c r="R24" s="1"/>
      <c r="S24" s="1"/>
      <c r="T24" s="1"/>
      <c r="U24" s="1"/>
      <c r="V24" s="145">
        <v>38.5</v>
      </c>
      <c r="W24" s="146">
        <v>2</v>
      </c>
      <c r="X24" s="1">
        <f t="shared" si="2"/>
        <v>3.3333333333333333E-2</v>
      </c>
      <c r="Y24" s="1">
        <f t="shared" si="4"/>
        <v>1.2833333333333332</v>
      </c>
      <c r="AC24">
        <v>9</v>
      </c>
      <c r="AD24">
        <f>SUM(M482:M490)</f>
        <v>161</v>
      </c>
      <c r="AE24" s="1">
        <f t="shared" si="3"/>
        <v>2.6833333333333331</v>
      </c>
    </row>
    <row r="25" spans="1:31">
      <c r="A25" s="1">
        <f t="shared" si="1"/>
        <v>0.39999999999999997</v>
      </c>
      <c r="B25" s="2">
        <v>45118</v>
      </c>
      <c r="C25" s="3">
        <v>0.43560185185185185</v>
      </c>
      <c r="D25" s="1">
        <v>220.4</v>
      </c>
      <c r="E25" s="1">
        <v>8.6</v>
      </c>
      <c r="F25" s="1">
        <v>24.9</v>
      </c>
      <c r="G25" s="1">
        <v>29</v>
      </c>
      <c r="H25" s="1">
        <v>28.5</v>
      </c>
      <c r="I25" s="1">
        <v>28.7</v>
      </c>
      <c r="J25" s="1">
        <v>35</v>
      </c>
      <c r="K25" s="1">
        <v>1.7</v>
      </c>
      <c r="L25" s="1">
        <v>14.021000000000001</v>
      </c>
      <c r="M25" s="1">
        <f t="shared" si="0"/>
        <v>59.5</v>
      </c>
      <c r="N25" s="1"/>
      <c r="O25" s="1"/>
      <c r="P25" s="1"/>
      <c r="Q25" s="1"/>
      <c r="R25" s="1"/>
      <c r="S25" s="1"/>
      <c r="T25" s="1"/>
      <c r="U25" s="1"/>
      <c r="V25" s="145">
        <v>42</v>
      </c>
      <c r="W25" s="146">
        <v>2</v>
      </c>
      <c r="X25" s="1">
        <f t="shared" si="2"/>
        <v>3.3333333333333333E-2</v>
      </c>
      <c r="Y25" s="1">
        <f t="shared" si="4"/>
        <v>1.4</v>
      </c>
    </row>
    <row r="26" spans="1:31">
      <c r="A26" s="1">
        <f t="shared" si="1"/>
        <v>0.41666666666666663</v>
      </c>
      <c r="B26" s="2">
        <v>45118</v>
      </c>
      <c r="C26" s="3">
        <v>0.43629629629629635</v>
      </c>
      <c r="D26" s="1">
        <v>220.4</v>
      </c>
      <c r="E26" s="1">
        <v>8.6</v>
      </c>
      <c r="F26" s="1">
        <v>25.4</v>
      </c>
      <c r="G26" s="1">
        <v>29.2</v>
      </c>
      <c r="H26" s="1">
        <v>28.7</v>
      </c>
      <c r="I26" s="1">
        <v>29</v>
      </c>
      <c r="J26" s="1">
        <v>35</v>
      </c>
      <c r="K26" s="1">
        <v>1.7</v>
      </c>
      <c r="L26" s="1">
        <v>14.023999999999999</v>
      </c>
      <c r="M26" s="1">
        <f t="shared" si="0"/>
        <v>59.5</v>
      </c>
      <c r="N26" s="1"/>
      <c r="O26" s="1"/>
      <c r="P26" s="1"/>
      <c r="Q26" s="1"/>
      <c r="R26" s="1"/>
      <c r="S26" s="1"/>
      <c r="T26" s="1"/>
      <c r="U26" s="1"/>
      <c r="V26" s="145">
        <v>45.5</v>
      </c>
      <c r="W26" s="146">
        <v>2</v>
      </c>
      <c r="X26" s="1">
        <f t="shared" si="2"/>
        <v>3.3333333333333333E-2</v>
      </c>
      <c r="Y26" s="1">
        <f t="shared" si="4"/>
        <v>1.5166666666666666</v>
      </c>
    </row>
    <row r="27" spans="1:31">
      <c r="A27" s="1">
        <f t="shared" si="1"/>
        <v>0.43333333333333329</v>
      </c>
      <c r="B27" s="2">
        <v>45118</v>
      </c>
      <c r="C27" s="3">
        <v>0.43699074074074074</v>
      </c>
      <c r="D27" s="1">
        <v>219.9</v>
      </c>
      <c r="E27" s="1">
        <v>8.6</v>
      </c>
      <c r="F27" s="1">
        <v>26.5</v>
      </c>
      <c r="G27" s="1">
        <v>29.3</v>
      </c>
      <c r="H27" s="1">
        <v>28.8</v>
      </c>
      <c r="I27" s="1">
        <v>29.2</v>
      </c>
      <c r="J27" s="1">
        <v>35</v>
      </c>
      <c r="K27" s="1">
        <v>1.7</v>
      </c>
      <c r="L27" s="1">
        <v>14.026</v>
      </c>
      <c r="M27" s="1">
        <f t="shared" si="0"/>
        <v>59.5</v>
      </c>
      <c r="N27" s="1"/>
      <c r="O27" s="1"/>
      <c r="P27" s="1"/>
      <c r="Q27" s="1"/>
      <c r="R27" s="1"/>
      <c r="S27" s="1"/>
      <c r="T27" s="1"/>
      <c r="U27" s="1"/>
      <c r="V27" s="145">
        <v>49</v>
      </c>
      <c r="W27" s="146">
        <v>2</v>
      </c>
      <c r="X27" s="1">
        <f t="shared" si="2"/>
        <v>3.3333333333333333E-2</v>
      </c>
      <c r="Y27" s="1">
        <f t="shared" si="4"/>
        <v>1.6333333333333333</v>
      </c>
    </row>
    <row r="28" spans="1:31">
      <c r="A28" s="1">
        <f t="shared" si="1"/>
        <v>0.44999999999999996</v>
      </c>
      <c r="B28" s="2">
        <v>45118</v>
      </c>
      <c r="C28" s="3">
        <v>0.43768518518518523</v>
      </c>
      <c r="D28" s="1">
        <v>219.9</v>
      </c>
      <c r="E28" s="1">
        <v>8.6</v>
      </c>
      <c r="F28" s="1">
        <v>27.6</v>
      </c>
      <c r="G28" s="1">
        <v>29.4</v>
      </c>
      <c r="H28" s="1">
        <v>29</v>
      </c>
      <c r="I28" s="1">
        <v>29.2</v>
      </c>
      <c r="J28" s="1">
        <v>35</v>
      </c>
      <c r="K28" s="1">
        <v>1.8</v>
      </c>
      <c r="L28" s="1">
        <v>14.029</v>
      </c>
      <c r="M28" s="1">
        <f t="shared" si="0"/>
        <v>63</v>
      </c>
      <c r="N28" s="1"/>
      <c r="O28" s="1"/>
      <c r="P28" s="1"/>
      <c r="Q28" s="1"/>
      <c r="R28" s="1"/>
      <c r="S28" s="1"/>
      <c r="T28" s="1"/>
      <c r="U28" s="1"/>
      <c r="V28" s="145">
        <v>52.5</v>
      </c>
      <c r="W28" s="146">
        <v>4</v>
      </c>
      <c r="X28" s="1">
        <f t="shared" si="2"/>
        <v>6.6666666666666666E-2</v>
      </c>
      <c r="Y28" s="1">
        <f t="shared" si="4"/>
        <v>3.5</v>
      </c>
    </row>
    <row r="29" spans="1:31">
      <c r="A29" s="1">
        <f t="shared" si="1"/>
        <v>0.46666666666666662</v>
      </c>
      <c r="B29" s="2">
        <v>45118</v>
      </c>
      <c r="C29" s="3">
        <v>0.43837962962962962</v>
      </c>
      <c r="D29" s="1">
        <v>220.4</v>
      </c>
      <c r="E29" s="1">
        <v>8.6</v>
      </c>
      <c r="F29" s="1">
        <v>28.1</v>
      </c>
      <c r="G29" s="1">
        <v>29.4</v>
      </c>
      <c r="H29" s="1">
        <v>29.2</v>
      </c>
      <c r="I29" s="1">
        <v>29.3</v>
      </c>
      <c r="J29" s="1">
        <v>35</v>
      </c>
      <c r="K29" s="1">
        <v>1.8</v>
      </c>
      <c r="L29" s="1">
        <v>14.032</v>
      </c>
      <c r="M29" s="1">
        <f t="shared" si="0"/>
        <v>63</v>
      </c>
      <c r="N29" s="1"/>
      <c r="O29" s="1"/>
      <c r="P29" s="1"/>
      <c r="Q29" s="1"/>
      <c r="R29" s="1"/>
      <c r="S29" s="1"/>
      <c r="T29" s="1"/>
      <c r="U29" s="1"/>
      <c r="V29" s="145">
        <v>56</v>
      </c>
      <c r="W29" s="146">
        <v>11</v>
      </c>
      <c r="X29" s="1">
        <f t="shared" si="2"/>
        <v>0.18333333333333332</v>
      </c>
      <c r="Y29" s="1">
        <f t="shared" si="4"/>
        <v>10.266666666666666</v>
      </c>
    </row>
    <row r="30" spans="1:31">
      <c r="A30" s="1">
        <f t="shared" si="1"/>
        <v>0.48333333333333328</v>
      </c>
      <c r="B30" s="2">
        <v>45118</v>
      </c>
      <c r="C30" s="3">
        <v>0.43907407407407412</v>
      </c>
      <c r="D30" s="1">
        <v>220.4</v>
      </c>
      <c r="E30" s="1">
        <v>8.6</v>
      </c>
      <c r="F30" s="1">
        <v>29.2</v>
      </c>
      <c r="G30" s="1">
        <v>29.7</v>
      </c>
      <c r="H30" s="1">
        <v>29.2</v>
      </c>
      <c r="I30" s="1">
        <v>29.5</v>
      </c>
      <c r="J30" s="1">
        <v>35</v>
      </c>
      <c r="K30" s="1">
        <v>1.8</v>
      </c>
      <c r="L30" s="1">
        <v>14.035</v>
      </c>
      <c r="M30" s="1">
        <f t="shared" si="0"/>
        <v>63</v>
      </c>
      <c r="N30" s="1"/>
      <c r="O30" s="1"/>
      <c r="P30" s="1"/>
      <c r="Q30" s="1"/>
      <c r="R30" s="1"/>
      <c r="S30" s="1"/>
      <c r="T30" s="1"/>
      <c r="U30" s="1"/>
      <c r="V30" s="145">
        <v>59.5</v>
      </c>
      <c r="W30" s="146">
        <v>4</v>
      </c>
      <c r="X30" s="1">
        <f t="shared" si="2"/>
        <v>6.6666666666666666E-2</v>
      </c>
      <c r="Y30" s="1">
        <f t="shared" si="4"/>
        <v>3.9666666666666668</v>
      </c>
    </row>
    <row r="31" spans="1:31">
      <c r="A31" s="1">
        <f t="shared" si="1"/>
        <v>0.49999999999999994</v>
      </c>
      <c r="B31" s="2">
        <v>45118</v>
      </c>
      <c r="C31" s="3">
        <v>0.4397685185185185</v>
      </c>
      <c r="D31" s="1">
        <v>219.9</v>
      </c>
      <c r="E31" s="1">
        <v>8.6</v>
      </c>
      <c r="F31" s="1">
        <v>30.3</v>
      </c>
      <c r="G31" s="1">
        <v>29.8</v>
      </c>
      <c r="H31" s="1">
        <v>29.3</v>
      </c>
      <c r="I31" s="1">
        <v>29.6</v>
      </c>
      <c r="J31" s="1">
        <v>35</v>
      </c>
      <c r="K31" s="1">
        <v>1.9</v>
      </c>
      <c r="L31" s="1">
        <v>14.038</v>
      </c>
      <c r="M31" s="1">
        <f t="shared" si="0"/>
        <v>66.5</v>
      </c>
      <c r="N31" s="1"/>
      <c r="O31" s="1"/>
      <c r="P31" s="1"/>
      <c r="Q31" s="1"/>
      <c r="R31" s="1"/>
      <c r="S31" s="1"/>
      <c r="T31" s="1"/>
      <c r="U31" s="1"/>
      <c r="V31" s="145">
        <v>63</v>
      </c>
      <c r="W31" s="146">
        <v>3</v>
      </c>
      <c r="X31" s="1">
        <f t="shared" si="2"/>
        <v>0.05</v>
      </c>
      <c r="Y31" s="1">
        <f t="shared" si="4"/>
        <v>3.1500000000000004</v>
      </c>
    </row>
    <row r="32" spans="1:31">
      <c r="A32" s="1">
        <f t="shared" si="1"/>
        <v>0.51666666666666661</v>
      </c>
      <c r="B32" s="2">
        <v>45118</v>
      </c>
      <c r="C32" s="3">
        <v>0.440462962962963</v>
      </c>
      <c r="D32" s="1">
        <v>220.4</v>
      </c>
      <c r="E32" s="1">
        <v>8.6</v>
      </c>
      <c r="F32" s="1">
        <v>30.8</v>
      </c>
      <c r="G32" s="1">
        <v>29.9</v>
      </c>
      <c r="H32" s="1">
        <v>29.4</v>
      </c>
      <c r="I32" s="1">
        <v>29.7</v>
      </c>
      <c r="J32" s="1">
        <v>35</v>
      </c>
      <c r="K32" s="1">
        <v>1.9</v>
      </c>
      <c r="L32" s="1">
        <v>14.041</v>
      </c>
      <c r="M32" s="1">
        <f t="shared" si="0"/>
        <v>66.5</v>
      </c>
      <c r="N32" s="1"/>
      <c r="O32" s="1"/>
      <c r="P32" s="1"/>
      <c r="Q32" s="1"/>
      <c r="R32" s="1"/>
      <c r="S32" s="1"/>
      <c r="T32" s="1"/>
      <c r="U32" s="1"/>
      <c r="V32" s="145">
        <v>66.5</v>
      </c>
      <c r="W32" s="146">
        <v>6</v>
      </c>
      <c r="X32" s="1">
        <f t="shared" si="2"/>
        <v>0.1</v>
      </c>
      <c r="Y32" s="1">
        <f t="shared" si="4"/>
        <v>6.65</v>
      </c>
    </row>
    <row r="33" spans="1:25">
      <c r="A33" s="1">
        <f t="shared" si="1"/>
        <v>0.53333333333333333</v>
      </c>
      <c r="B33" s="2">
        <v>45118</v>
      </c>
      <c r="C33" s="3">
        <v>0.44115740740740739</v>
      </c>
      <c r="D33" s="1">
        <v>220.4</v>
      </c>
      <c r="E33" s="1">
        <v>8.6</v>
      </c>
      <c r="F33" s="1">
        <v>31.9</v>
      </c>
      <c r="G33" s="1">
        <v>30</v>
      </c>
      <c r="H33" s="1">
        <v>29.7</v>
      </c>
      <c r="I33" s="1">
        <v>29.8</v>
      </c>
      <c r="J33" s="1">
        <v>35</v>
      </c>
      <c r="K33" s="1">
        <v>1.9</v>
      </c>
      <c r="L33" s="1">
        <v>14.045</v>
      </c>
      <c r="M33" s="1">
        <f t="shared" si="0"/>
        <v>66.5</v>
      </c>
      <c r="N33" s="1"/>
      <c r="O33" s="1"/>
      <c r="P33" s="1"/>
      <c r="Q33" s="1"/>
      <c r="R33" s="1"/>
      <c r="S33" s="1"/>
      <c r="T33" s="1"/>
      <c r="U33" s="1"/>
      <c r="V33" s="145">
        <v>70</v>
      </c>
      <c r="W33" s="146">
        <v>5</v>
      </c>
      <c r="X33" s="1">
        <f t="shared" si="2"/>
        <v>8.3333333333333329E-2</v>
      </c>
      <c r="Y33" s="1">
        <f t="shared" si="4"/>
        <v>5.833333333333333</v>
      </c>
    </row>
    <row r="34" spans="1:25">
      <c r="A34" s="1">
        <f t="shared" si="1"/>
        <v>0.55000000000000004</v>
      </c>
      <c r="B34" s="2">
        <v>45118</v>
      </c>
      <c r="C34" s="3">
        <v>0.44185185185185188</v>
      </c>
      <c r="D34" s="1">
        <v>219.9</v>
      </c>
      <c r="E34" s="1">
        <v>8.6</v>
      </c>
      <c r="F34" s="1">
        <v>33</v>
      </c>
      <c r="G34" s="1">
        <v>30.2</v>
      </c>
      <c r="H34" s="1">
        <v>29.7</v>
      </c>
      <c r="I34" s="1">
        <v>29.9</v>
      </c>
      <c r="J34" s="1">
        <v>35</v>
      </c>
      <c r="K34" s="1">
        <v>1.9</v>
      </c>
      <c r="L34" s="1">
        <v>14.048</v>
      </c>
      <c r="M34" s="1">
        <f t="shared" si="0"/>
        <v>66.5</v>
      </c>
      <c r="N34" s="1"/>
      <c r="O34" s="1"/>
      <c r="P34" s="1"/>
      <c r="Q34" s="1"/>
      <c r="R34" s="1"/>
      <c r="S34" s="1"/>
      <c r="T34" s="1"/>
      <c r="U34" s="1"/>
      <c r="V34" s="145">
        <v>73.5</v>
      </c>
      <c r="W34" s="146">
        <v>4</v>
      </c>
      <c r="X34" s="1">
        <f t="shared" si="2"/>
        <v>6.6666666666666666E-2</v>
      </c>
      <c r="Y34" s="1">
        <f t="shared" si="4"/>
        <v>4.9000000000000004</v>
      </c>
    </row>
    <row r="35" spans="1:25">
      <c r="A35" s="1">
        <f t="shared" si="1"/>
        <v>0.56666666666666676</v>
      </c>
      <c r="B35" s="2">
        <v>45118</v>
      </c>
      <c r="C35" s="3">
        <v>0.44254629629629627</v>
      </c>
      <c r="D35" s="1">
        <v>220.4</v>
      </c>
      <c r="E35" s="1">
        <v>8.6</v>
      </c>
      <c r="F35" s="1">
        <v>34.1</v>
      </c>
      <c r="G35" s="1">
        <v>30.3</v>
      </c>
      <c r="H35" s="1">
        <v>29.8</v>
      </c>
      <c r="I35" s="1">
        <v>30</v>
      </c>
      <c r="J35" s="1">
        <v>35</v>
      </c>
      <c r="K35" s="1">
        <v>2</v>
      </c>
      <c r="L35" s="1">
        <v>14.051</v>
      </c>
      <c r="M35" s="1">
        <f t="shared" si="0"/>
        <v>70</v>
      </c>
      <c r="N35" s="1"/>
      <c r="O35" s="1"/>
      <c r="P35" s="1"/>
      <c r="Q35" s="1"/>
      <c r="R35" s="1"/>
      <c r="S35" s="1"/>
      <c r="T35" s="1"/>
      <c r="U35" s="1"/>
      <c r="V35" s="145">
        <v>77</v>
      </c>
      <c r="W35" s="146">
        <v>3</v>
      </c>
      <c r="X35" s="1">
        <f t="shared" si="2"/>
        <v>0.05</v>
      </c>
      <c r="Y35" s="1">
        <f t="shared" si="4"/>
        <v>3.85</v>
      </c>
    </row>
    <row r="36" spans="1:25">
      <c r="A36" s="1">
        <f t="shared" si="1"/>
        <v>0.58333333333333348</v>
      </c>
      <c r="B36" s="2">
        <v>45118</v>
      </c>
      <c r="C36" s="3">
        <v>0.44324074074074077</v>
      </c>
      <c r="D36" s="1">
        <v>220.4</v>
      </c>
      <c r="E36" s="1">
        <v>8.6</v>
      </c>
      <c r="F36" s="1">
        <v>35.1</v>
      </c>
      <c r="G36" s="1">
        <v>30.4</v>
      </c>
      <c r="H36" s="1">
        <v>30.1</v>
      </c>
      <c r="I36" s="1">
        <v>30.2</v>
      </c>
      <c r="J36" s="1">
        <v>35</v>
      </c>
      <c r="K36" s="1">
        <v>2</v>
      </c>
      <c r="L36" s="1">
        <v>14.054</v>
      </c>
      <c r="M36" s="1">
        <f t="shared" si="0"/>
        <v>70</v>
      </c>
      <c r="N36" s="1"/>
      <c r="O36" s="1"/>
      <c r="P36" s="1"/>
      <c r="Q36" s="1"/>
      <c r="R36" s="1"/>
      <c r="S36" s="1"/>
      <c r="T36" s="1"/>
      <c r="U36" s="1"/>
      <c r="V36" s="145">
        <v>80.5</v>
      </c>
      <c r="W36" s="146">
        <v>4</v>
      </c>
      <c r="X36" s="1">
        <f t="shared" si="2"/>
        <v>6.6666666666666666E-2</v>
      </c>
      <c r="Y36" s="1">
        <f t="shared" si="4"/>
        <v>5.3666666666666663</v>
      </c>
    </row>
    <row r="37" spans="1:25">
      <c r="A37" s="1">
        <f t="shared" si="1"/>
        <v>0.6000000000000002</v>
      </c>
      <c r="B37" s="2">
        <v>45118</v>
      </c>
      <c r="C37" s="3">
        <v>0.44393518518518515</v>
      </c>
      <c r="D37" s="1">
        <v>219.9</v>
      </c>
      <c r="E37" s="1">
        <v>8.6</v>
      </c>
      <c r="F37" s="1">
        <v>35.700000000000003</v>
      </c>
      <c r="G37" s="1">
        <v>30.6</v>
      </c>
      <c r="H37" s="1">
        <v>30.1</v>
      </c>
      <c r="I37" s="1">
        <v>30.3</v>
      </c>
      <c r="J37" s="1">
        <v>35</v>
      </c>
      <c r="K37" s="1">
        <v>2</v>
      </c>
      <c r="L37" s="1">
        <v>14.058</v>
      </c>
      <c r="M37" s="1">
        <f t="shared" si="0"/>
        <v>70</v>
      </c>
      <c r="N37" s="1"/>
      <c r="O37" s="1"/>
      <c r="P37" s="1"/>
      <c r="Q37" s="1"/>
      <c r="R37" s="1"/>
      <c r="S37" s="1"/>
      <c r="T37" s="1"/>
      <c r="U37" s="1"/>
      <c r="V37" s="145">
        <v>84</v>
      </c>
      <c r="W37" s="146">
        <v>4</v>
      </c>
      <c r="X37" s="1">
        <f t="shared" si="2"/>
        <v>6.6666666666666666E-2</v>
      </c>
      <c r="Y37" s="1">
        <f t="shared" si="4"/>
        <v>5.6</v>
      </c>
    </row>
    <row r="38" spans="1:25">
      <c r="A38" s="1">
        <f t="shared" si="1"/>
        <v>0.61666666666666692</v>
      </c>
      <c r="B38" s="2">
        <v>45118</v>
      </c>
      <c r="C38" s="3">
        <v>0.44462962962962965</v>
      </c>
      <c r="D38" s="1">
        <v>219.9</v>
      </c>
      <c r="E38" s="1">
        <v>9.1999999999999993</v>
      </c>
      <c r="F38" s="1">
        <v>36.799999999999997</v>
      </c>
      <c r="G38" s="1">
        <v>30.7</v>
      </c>
      <c r="H38" s="1">
        <v>30.4</v>
      </c>
      <c r="I38" s="1">
        <v>30.4</v>
      </c>
      <c r="J38" s="1">
        <v>35</v>
      </c>
      <c r="K38" s="1">
        <v>2.1</v>
      </c>
      <c r="L38" s="1">
        <v>14.061</v>
      </c>
      <c r="M38" s="1">
        <f t="shared" si="0"/>
        <v>73.5</v>
      </c>
      <c r="N38" s="1"/>
      <c r="O38" s="1"/>
      <c r="P38" s="1"/>
      <c r="Q38" s="1"/>
      <c r="R38" s="1"/>
      <c r="S38" s="1"/>
      <c r="T38" s="1"/>
      <c r="U38" s="1"/>
      <c r="V38" s="145">
        <v>87.5</v>
      </c>
      <c r="W38" s="146">
        <v>4</v>
      </c>
      <c r="X38" s="1">
        <f t="shared" si="2"/>
        <v>6.6666666666666666E-2</v>
      </c>
      <c r="Y38" s="1">
        <f t="shared" si="4"/>
        <v>5.833333333333333</v>
      </c>
    </row>
    <row r="39" spans="1:25">
      <c r="A39" s="1">
        <f t="shared" si="1"/>
        <v>0.63333333333333364</v>
      </c>
      <c r="B39" s="2">
        <v>45118</v>
      </c>
      <c r="C39" s="3">
        <v>0.44532407407407404</v>
      </c>
      <c r="D39" s="1">
        <v>220.4</v>
      </c>
      <c r="E39" s="1">
        <v>8.6</v>
      </c>
      <c r="F39" s="1">
        <v>37.799999999999997</v>
      </c>
      <c r="G39" s="1">
        <v>30.8</v>
      </c>
      <c r="H39" s="1">
        <v>30.4</v>
      </c>
      <c r="I39" s="1">
        <v>30.6</v>
      </c>
      <c r="J39" s="1">
        <v>35</v>
      </c>
      <c r="K39" s="1">
        <v>2.1</v>
      </c>
      <c r="L39" s="1">
        <v>14.065</v>
      </c>
      <c r="M39" s="1">
        <f t="shared" si="0"/>
        <v>73.5</v>
      </c>
      <c r="N39" s="1"/>
      <c r="O39" s="1"/>
      <c r="P39" s="1"/>
      <c r="Q39" s="1"/>
      <c r="R39" s="1"/>
      <c r="S39" s="1"/>
      <c r="T39" s="1"/>
      <c r="U39" s="1"/>
      <c r="V39" s="145">
        <v>91</v>
      </c>
      <c r="W39" s="146">
        <v>5</v>
      </c>
      <c r="X39" s="1">
        <f t="shared" si="2"/>
        <v>8.3333333333333329E-2</v>
      </c>
      <c r="Y39" s="1">
        <f t="shared" si="4"/>
        <v>7.583333333333333</v>
      </c>
    </row>
    <row r="40" spans="1:25">
      <c r="A40" s="1">
        <f t="shared" si="1"/>
        <v>0.65000000000000036</v>
      </c>
      <c r="B40" s="2">
        <v>45118</v>
      </c>
      <c r="C40" s="3">
        <v>0.44601851851851854</v>
      </c>
      <c r="D40" s="1">
        <v>219.9</v>
      </c>
      <c r="E40" s="1">
        <v>8.6</v>
      </c>
      <c r="F40" s="1">
        <v>38.9</v>
      </c>
      <c r="G40" s="1">
        <v>30.9</v>
      </c>
      <c r="H40" s="1">
        <v>30.5</v>
      </c>
      <c r="I40" s="1">
        <v>30.8</v>
      </c>
      <c r="J40" s="1">
        <v>35</v>
      </c>
      <c r="K40" s="1">
        <v>2.1</v>
      </c>
      <c r="L40" s="1">
        <v>14.068</v>
      </c>
      <c r="M40" s="1">
        <f t="shared" si="0"/>
        <v>73.5</v>
      </c>
      <c r="N40" s="1"/>
      <c r="O40" s="1"/>
      <c r="P40" s="1"/>
      <c r="Q40" s="1"/>
      <c r="R40" s="1"/>
      <c r="S40" s="1"/>
      <c r="T40" s="1"/>
      <c r="U40" s="1"/>
      <c r="V40" s="145">
        <v>94.5</v>
      </c>
      <c r="W40" s="146">
        <v>4</v>
      </c>
      <c r="X40" s="1">
        <f t="shared" si="2"/>
        <v>6.6666666666666666E-2</v>
      </c>
      <c r="Y40" s="1">
        <f t="shared" si="4"/>
        <v>6.3</v>
      </c>
    </row>
    <row r="41" spans="1:25">
      <c r="A41" s="1">
        <f t="shared" si="1"/>
        <v>0.66666666666666707</v>
      </c>
      <c r="B41" s="2">
        <v>45118</v>
      </c>
      <c r="C41" s="3">
        <v>0.44671296296296298</v>
      </c>
      <c r="D41" s="1">
        <v>219.9</v>
      </c>
      <c r="E41" s="1">
        <v>9.1999999999999993</v>
      </c>
      <c r="F41" s="1">
        <v>40</v>
      </c>
      <c r="G41" s="1">
        <v>31</v>
      </c>
      <c r="H41" s="1">
        <v>30.7</v>
      </c>
      <c r="I41" s="1">
        <v>30.8</v>
      </c>
      <c r="J41" s="1">
        <v>35</v>
      </c>
      <c r="K41" s="1">
        <v>2.1</v>
      </c>
      <c r="L41" s="1">
        <v>14.071999999999999</v>
      </c>
      <c r="M41" s="1">
        <f t="shared" si="0"/>
        <v>73.5</v>
      </c>
      <c r="N41" s="1"/>
      <c r="O41" s="1"/>
      <c r="P41" s="1"/>
      <c r="Q41" s="1"/>
      <c r="R41" s="1"/>
      <c r="S41" s="1"/>
      <c r="T41" s="1"/>
      <c r="U41" s="1"/>
      <c r="V41" s="145">
        <v>98</v>
      </c>
      <c r="W41" s="146">
        <v>5</v>
      </c>
      <c r="X41" s="1">
        <f t="shared" si="2"/>
        <v>8.3333333333333329E-2</v>
      </c>
      <c r="Y41" s="1">
        <f t="shared" si="4"/>
        <v>8.1666666666666661</v>
      </c>
    </row>
    <row r="42" spans="1:25">
      <c r="A42" s="1">
        <f t="shared" si="1"/>
        <v>0.68333333333333379</v>
      </c>
      <c r="B42" s="2">
        <v>45118</v>
      </c>
      <c r="C42" s="3">
        <v>0.44740740740740742</v>
      </c>
      <c r="D42" s="1">
        <v>219.9</v>
      </c>
      <c r="E42" s="1">
        <v>9.1999999999999993</v>
      </c>
      <c r="F42" s="1">
        <v>41.1</v>
      </c>
      <c r="G42" s="1">
        <v>31.1</v>
      </c>
      <c r="H42" s="1">
        <v>30.8</v>
      </c>
      <c r="I42" s="1">
        <v>30.9</v>
      </c>
      <c r="J42" s="1">
        <v>35</v>
      </c>
      <c r="K42" s="1">
        <v>2.2000000000000002</v>
      </c>
      <c r="L42" s="1">
        <v>14.074999999999999</v>
      </c>
      <c r="M42" s="1">
        <f t="shared" si="0"/>
        <v>77</v>
      </c>
      <c r="N42" s="1"/>
      <c r="O42" s="1"/>
      <c r="P42" s="1"/>
      <c r="Q42" s="1"/>
      <c r="R42" s="1"/>
      <c r="S42" s="1"/>
      <c r="T42" s="1"/>
      <c r="U42" s="1"/>
      <c r="V42" s="145">
        <v>101.5</v>
      </c>
      <c r="W42" s="146">
        <v>4</v>
      </c>
      <c r="X42" s="1">
        <f t="shared" si="2"/>
        <v>6.6666666666666666E-2</v>
      </c>
      <c r="Y42" s="1">
        <f t="shared" si="4"/>
        <v>6.7666666666666666</v>
      </c>
    </row>
    <row r="43" spans="1:25">
      <c r="A43" s="1">
        <f t="shared" si="1"/>
        <v>0.70000000000000051</v>
      </c>
      <c r="B43" s="2">
        <v>45118</v>
      </c>
      <c r="C43" s="3">
        <v>0.4481134259259259</v>
      </c>
      <c r="D43" s="1">
        <v>219.9</v>
      </c>
      <c r="E43" s="1">
        <v>9.1999999999999993</v>
      </c>
      <c r="F43" s="1">
        <v>42.2</v>
      </c>
      <c r="G43" s="1">
        <v>31.2</v>
      </c>
      <c r="H43" s="1">
        <v>30.9</v>
      </c>
      <c r="I43" s="1">
        <v>31.2</v>
      </c>
      <c r="J43" s="1">
        <v>35</v>
      </c>
      <c r="K43" s="1">
        <v>2.2000000000000002</v>
      </c>
      <c r="L43" s="1">
        <v>14.079000000000001</v>
      </c>
      <c r="M43" s="1">
        <f t="shared" si="0"/>
        <v>77</v>
      </c>
      <c r="N43" s="1"/>
      <c r="O43" s="1"/>
      <c r="P43" s="1"/>
      <c r="Q43" s="1"/>
      <c r="R43" s="1"/>
      <c r="S43" s="1"/>
      <c r="T43" s="1"/>
      <c r="U43" s="1"/>
      <c r="V43" s="145">
        <v>105</v>
      </c>
      <c r="W43" s="146">
        <v>7</v>
      </c>
      <c r="X43" s="1">
        <f t="shared" si="2"/>
        <v>0.11666666666666667</v>
      </c>
      <c r="Y43" s="1">
        <f t="shared" si="4"/>
        <v>12.25</v>
      </c>
    </row>
    <row r="44" spans="1:25">
      <c r="A44" s="1">
        <f t="shared" si="1"/>
        <v>0.71666666666666723</v>
      </c>
      <c r="B44" s="2">
        <v>45118</v>
      </c>
      <c r="C44" s="3">
        <v>0.4488078703703704</v>
      </c>
      <c r="D44" s="1">
        <v>219.9</v>
      </c>
      <c r="E44" s="1">
        <v>9.1999999999999993</v>
      </c>
      <c r="F44" s="1">
        <v>43.2</v>
      </c>
      <c r="G44" s="1">
        <v>31.4</v>
      </c>
      <c r="H44" s="1">
        <v>31</v>
      </c>
      <c r="I44" s="1">
        <v>31.3</v>
      </c>
      <c r="J44" s="1">
        <v>35</v>
      </c>
      <c r="K44" s="1">
        <v>2.2000000000000002</v>
      </c>
      <c r="L44" s="1">
        <v>14.083</v>
      </c>
      <c r="M44" s="1">
        <f t="shared" si="0"/>
        <v>77</v>
      </c>
      <c r="N44" s="1"/>
      <c r="O44" s="1"/>
      <c r="P44" s="1"/>
      <c r="Q44" s="1"/>
      <c r="R44" s="1"/>
      <c r="S44" s="1"/>
      <c r="T44" s="1"/>
      <c r="U44" s="1"/>
      <c r="V44" s="145">
        <v>108.5</v>
      </c>
      <c r="W44" s="146">
        <v>7</v>
      </c>
      <c r="X44" s="1">
        <f t="shared" si="2"/>
        <v>0.11666666666666667</v>
      </c>
      <c r="Y44" s="1">
        <f t="shared" si="4"/>
        <v>12.658333333333333</v>
      </c>
    </row>
    <row r="45" spans="1:25">
      <c r="A45" s="1">
        <f t="shared" si="1"/>
        <v>0.73333333333333395</v>
      </c>
      <c r="B45" s="2">
        <v>45118</v>
      </c>
      <c r="C45" s="3">
        <v>0.44950231481481479</v>
      </c>
      <c r="D45" s="1">
        <v>219.9</v>
      </c>
      <c r="E45" s="1">
        <v>9.1999999999999993</v>
      </c>
      <c r="F45" s="1">
        <v>44.3</v>
      </c>
      <c r="G45" s="1">
        <v>31.5</v>
      </c>
      <c r="H45" s="1">
        <v>31.1</v>
      </c>
      <c r="I45" s="1">
        <v>31.3</v>
      </c>
      <c r="J45" s="1">
        <v>35</v>
      </c>
      <c r="K45" s="1">
        <v>2.2999999999999998</v>
      </c>
      <c r="L45" s="1">
        <v>14.086</v>
      </c>
      <c r="M45" s="1">
        <f t="shared" si="0"/>
        <v>80.5</v>
      </c>
      <c r="N45" s="1"/>
      <c r="O45" s="1"/>
      <c r="P45" s="1"/>
      <c r="Q45" s="1"/>
      <c r="R45" s="1"/>
      <c r="S45" s="1"/>
      <c r="T45" s="1"/>
      <c r="U45" s="1"/>
      <c r="V45" s="145">
        <v>112</v>
      </c>
      <c r="W45" s="146">
        <v>7</v>
      </c>
      <c r="X45" s="1">
        <f t="shared" si="2"/>
        <v>0.11666666666666667</v>
      </c>
      <c r="Y45" s="1">
        <f t="shared" si="4"/>
        <v>13.066666666666666</v>
      </c>
    </row>
    <row r="46" spans="1:25">
      <c r="A46" s="1">
        <f t="shared" si="1"/>
        <v>0.75000000000000067</v>
      </c>
      <c r="B46" s="2">
        <v>45118</v>
      </c>
      <c r="C46" s="3">
        <v>0.45019675925925928</v>
      </c>
      <c r="D46" s="1">
        <v>219.3</v>
      </c>
      <c r="E46" s="1">
        <v>9.1999999999999993</v>
      </c>
      <c r="F46" s="1">
        <v>45.4</v>
      </c>
      <c r="G46" s="1">
        <v>31.6</v>
      </c>
      <c r="H46" s="1">
        <v>31.3</v>
      </c>
      <c r="I46" s="1">
        <v>31.5</v>
      </c>
      <c r="J46" s="1">
        <v>35</v>
      </c>
      <c r="K46" s="1">
        <v>2.2999999999999998</v>
      </c>
      <c r="L46" s="1">
        <v>14.09</v>
      </c>
      <c r="M46" s="1">
        <f t="shared" si="0"/>
        <v>80.5</v>
      </c>
      <c r="N46" s="1"/>
      <c r="O46" s="1"/>
      <c r="P46" s="1"/>
      <c r="Q46" s="1"/>
      <c r="R46" s="1"/>
      <c r="S46" s="1"/>
      <c r="T46" s="1"/>
      <c r="U46" s="1"/>
      <c r="V46" s="145">
        <v>115.5</v>
      </c>
      <c r="W46" s="146">
        <v>8</v>
      </c>
      <c r="X46" s="1">
        <f t="shared" si="2"/>
        <v>0.13333333333333333</v>
      </c>
      <c r="Y46" s="1">
        <f t="shared" si="4"/>
        <v>15.4</v>
      </c>
    </row>
    <row r="47" spans="1:25">
      <c r="A47" s="1">
        <f t="shared" si="1"/>
        <v>0.76666666666666738</v>
      </c>
      <c r="B47" s="2">
        <v>45118</v>
      </c>
      <c r="C47" s="3">
        <v>0.45089120370370367</v>
      </c>
      <c r="D47" s="1">
        <v>219.3</v>
      </c>
      <c r="E47" s="1">
        <v>9.1999999999999993</v>
      </c>
      <c r="F47" s="1">
        <v>46.5</v>
      </c>
      <c r="G47" s="1">
        <v>31.7</v>
      </c>
      <c r="H47" s="1">
        <v>31.2</v>
      </c>
      <c r="I47" s="1">
        <v>31.5</v>
      </c>
      <c r="J47" s="1">
        <v>35</v>
      </c>
      <c r="K47" s="1">
        <v>2.2999999999999998</v>
      </c>
      <c r="L47" s="1">
        <v>14.093999999999999</v>
      </c>
      <c r="M47" s="1">
        <f t="shared" si="0"/>
        <v>80.5</v>
      </c>
      <c r="N47" s="1"/>
      <c r="O47" s="1"/>
      <c r="P47" s="1"/>
      <c r="Q47" s="1"/>
      <c r="R47" s="1"/>
      <c r="S47" s="1"/>
      <c r="T47" s="1"/>
      <c r="U47" s="1"/>
      <c r="V47" s="145">
        <v>119</v>
      </c>
      <c r="W47" s="146">
        <v>13</v>
      </c>
      <c r="X47" s="1">
        <f t="shared" si="2"/>
        <v>0.21666666666666667</v>
      </c>
      <c r="Y47" s="1">
        <f t="shared" si="4"/>
        <v>25.783333333333335</v>
      </c>
    </row>
    <row r="48" spans="1:25">
      <c r="A48" s="1">
        <f t="shared" si="1"/>
        <v>0.7833333333333341</v>
      </c>
      <c r="B48" s="2">
        <v>45118</v>
      </c>
      <c r="C48" s="3">
        <v>0.45158564814814817</v>
      </c>
      <c r="D48" s="1">
        <v>219.9</v>
      </c>
      <c r="E48" s="1">
        <v>9.1999999999999993</v>
      </c>
      <c r="F48" s="1">
        <v>47.6</v>
      </c>
      <c r="G48" s="1">
        <v>31.8</v>
      </c>
      <c r="H48" s="1">
        <v>31.4</v>
      </c>
      <c r="I48" s="1">
        <v>31.6</v>
      </c>
      <c r="J48" s="1">
        <v>35</v>
      </c>
      <c r="K48" s="1">
        <v>2.2999999999999998</v>
      </c>
      <c r="L48" s="1">
        <v>14.098000000000001</v>
      </c>
      <c r="M48" s="1">
        <f t="shared" si="0"/>
        <v>80.5</v>
      </c>
      <c r="N48" s="1"/>
      <c r="O48" s="1"/>
      <c r="P48" s="1"/>
      <c r="Q48" s="1"/>
      <c r="R48" s="1"/>
      <c r="S48" s="1"/>
      <c r="T48" s="1"/>
      <c r="U48" s="1"/>
      <c r="V48" s="145">
        <v>122.5</v>
      </c>
      <c r="W48" s="146">
        <v>12</v>
      </c>
      <c r="X48" s="1">
        <f t="shared" si="2"/>
        <v>0.2</v>
      </c>
      <c r="Y48" s="1">
        <f t="shared" si="4"/>
        <v>24.5</v>
      </c>
    </row>
    <row r="49" spans="1:25">
      <c r="A49" s="1">
        <f t="shared" si="1"/>
        <v>0.80000000000000082</v>
      </c>
      <c r="B49" s="2">
        <v>45118</v>
      </c>
      <c r="C49" s="3">
        <v>0.45228009259259255</v>
      </c>
      <c r="D49" s="1">
        <v>219.9</v>
      </c>
      <c r="E49" s="1">
        <v>9.1999999999999993</v>
      </c>
      <c r="F49" s="1">
        <v>48.6</v>
      </c>
      <c r="G49" s="1">
        <v>31.9</v>
      </c>
      <c r="H49" s="1">
        <v>31.7</v>
      </c>
      <c r="I49" s="1">
        <v>31.8</v>
      </c>
      <c r="J49" s="1">
        <v>35</v>
      </c>
      <c r="K49" s="1">
        <v>2.4</v>
      </c>
      <c r="L49" s="1">
        <v>14.102</v>
      </c>
      <c r="M49" s="1">
        <f t="shared" si="0"/>
        <v>84</v>
      </c>
      <c r="V49" s="145">
        <v>126</v>
      </c>
      <c r="W49" s="146">
        <v>15</v>
      </c>
      <c r="X49" s="1">
        <f t="shared" si="2"/>
        <v>0.25</v>
      </c>
      <c r="Y49" s="1">
        <f t="shared" si="4"/>
        <v>31.5</v>
      </c>
    </row>
    <row r="50" spans="1:25">
      <c r="A50" s="1">
        <f t="shared" si="1"/>
        <v>0.81666666666666754</v>
      </c>
      <c r="B50" s="2">
        <v>45118</v>
      </c>
      <c r="C50" s="3">
        <v>0.45297453703703705</v>
      </c>
      <c r="D50" s="1">
        <v>218.8</v>
      </c>
      <c r="E50" s="1">
        <v>9.1999999999999993</v>
      </c>
      <c r="F50" s="1">
        <v>49.7</v>
      </c>
      <c r="G50" s="1">
        <v>32.1</v>
      </c>
      <c r="H50" s="1">
        <v>31.8</v>
      </c>
      <c r="I50" s="1">
        <v>32</v>
      </c>
      <c r="J50" s="1">
        <v>35</v>
      </c>
      <c r="K50" s="1">
        <v>2.4</v>
      </c>
      <c r="L50" s="1">
        <v>14.106</v>
      </c>
      <c r="M50" s="1">
        <f t="shared" si="0"/>
        <v>84</v>
      </c>
      <c r="V50" s="145">
        <v>129.5</v>
      </c>
      <c r="W50" s="146">
        <v>39</v>
      </c>
      <c r="X50" s="1">
        <f t="shared" si="2"/>
        <v>0.65</v>
      </c>
      <c r="Y50" s="1">
        <f t="shared" si="4"/>
        <v>84.174999999999997</v>
      </c>
    </row>
    <row r="51" spans="1:25">
      <c r="A51" s="1">
        <f t="shared" si="1"/>
        <v>0.83333333333333426</v>
      </c>
      <c r="B51" s="2">
        <v>45118</v>
      </c>
      <c r="C51" s="3">
        <v>0.45366898148148144</v>
      </c>
      <c r="D51" s="1">
        <v>218.8</v>
      </c>
      <c r="E51" s="1">
        <v>9.1999999999999993</v>
      </c>
      <c r="F51" s="1">
        <v>50.8</v>
      </c>
      <c r="G51" s="1">
        <v>32.200000000000003</v>
      </c>
      <c r="H51" s="1">
        <v>31.9</v>
      </c>
      <c r="I51" s="1">
        <v>32.1</v>
      </c>
      <c r="J51" s="1">
        <v>35</v>
      </c>
      <c r="K51" s="1">
        <v>2.4</v>
      </c>
      <c r="L51" s="1">
        <v>14.11</v>
      </c>
      <c r="M51" s="1">
        <f t="shared" si="0"/>
        <v>84</v>
      </c>
      <c r="V51" s="145">
        <v>133</v>
      </c>
      <c r="W51" s="146">
        <v>46</v>
      </c>
      <c r="X51" s="1">
        <f t="shared" si="2"/>
        <v>0.76666666666666661</v>
      </c>
      <c r="Y51" s="1">
        <f t="shared" si="4"/>
        <v>101.96666666666665</v>
      </c>
    </row>
    <row r="52" spans="1:25">
      <c r="A52" s="1">
        <f t="shared" si="1"/>
        <v>0.85000000000000098</v>
      </c>
      <c r="B52" s="2">
        <v>45118</v>
      </c>
      <c r="C52" s="3">
        <v>0.45436342592592593</v>
      </c>
      <c r="D52" s="1">
        <v>218.8</v>
      </c>
      <c r="E52" s="1">
        <v>9.1999999999999993</v>
      </c>
      <c r="F52" s="1">
        <v>51.9</v>
      </c>
      <c r="G52" s="1">
        <v>32.299999999999997</v>
      </c>
      <c r="H52" s="1">
        <v>32</v>
      </c>
      <c r="I52" s="1">
        <v>32.200000000000003</v>
      </c>
      <c r="J52" s="1">
        <v>35</v>
      </c>
      <c r="K52" s="1">
        <v>2.4</v>
      </c>
      <c r="L52" s="1">
        <v>14.114000000000001</v>
      </c>
      <c r="M52" s="1">
        <f t="shared" si="0"/>
        <v>84</v>
      </c>
      <c r="V52" s="145">
        <v>136.5</v>
      </c>
      <c r="W52" s="146">
        <v>45</v>
      </c>
      <c r="X52" s="1">
        <f t="shared" si="2"/>
        <v>0.75</v>
      </c>
      <c r="Y52" s="1">
        <f t="shared" si="4"/>
        <v>102.375</v>
      </c>
    </row>
    <row r="53" spans="1:25">
      <c r="A53" s="1">
        <f t="shared" si="1"/>
        <v>0.8666666666666677</v>
      </c>
      <c r="B53" s="2">
        <v>45118</v>
      </c>
      <c r="C53" s="3">
        <v>0.45505787037037032</v>
      </c>
      <c r="D53" s="1">
        <v>218.2</v>
      </c>
      <c r="E53" s="1">
        <v>9.1999999999999993</v>
      </c>
      <c r="F53" s="1">
        <v>53</v>
      </c>
      <c r="G53" s="1">
        <v>32.5</v>
      </c>
      <c r="H53" s="1">
        <v>32.200000000000003</v>
      </c>
      <c r="I53" s="1">
        <v>32.299999999999997</v>
      </c>
      <c r="J53" s="1">
        <v>35</v>
      </c>
      <c r="K53" s="1">
        <v>2.5</v>
      </c>
      <c r="L53" s="1">
        <v>14.118</v>
      </c>
      <c r="M53" s="1">
        <f t="shared" si="0"/>
        <v>87.5</v>
      </c>
      <c r="V53" s="145">
        <v>140</v>
      </c>
      <c r="W53" s="146">
        <v>56</v>
      </c>
      <c r="X53" s="1">
        <f t="shared" si="2"/>
        <v>0.93333333333333335</v>
      </c>
      <c r="Y53" s="1">
        <f t="shared" si="4"/>
        <v>130.66666666666666</v>
      </c>
    </row>
    <row r="54" spans="1:25">
      <c r="A54" s="1">
        <f t="shared" si="1"/>
        <v>0.88333333333333441</v>
      </c>
      <c r="B54" s="2">
        <v>45118</v>
      </c>
      <c r="C54" s="3">
        <v>0.45575231481481482</v>
      </c>
      <c r="D54" s="1">
        <v>218.2</v>
      </c>
      <c r="E54" s="1">
        <v>9.6999999999999993</v>
      </c>
      <c r="F54" s="1">
        <v>54.1</v>
      </c>
      <c r="G54" s="1">
        <v>32.5</v>
      </c>
      <c r="H54" s="1">
        <v>32.299999999999997</v>
      </c>
      <c r="I54" s="1">
        <v>32.299999999999997</v>
      </c>
      <c r="J54" s="1">
        <v>35</v>
      </c>
      <c r="K54" s="1">
        <v>2.5</v>
      </c>
      <c r="L54" s="1">
        <v>14.122</v>
      </c>
      <c r="M54" s="1">
        <f t="shared" si="0"/>
        <v>87.5</v>
      </c>
      <c r="V54" s="145">
        <v>143.5</v>
      </c>
      <c r="W54" s="146">
        <v>69</v>
      </c>
      <c r="X54" s="1">
        <f t="shared" si="2"/>
        <v>1.1499999999999999</v>
      </c>
      <c r="Y54" s="1">
        <f t="shared" si="4"/>
        <v>165.02499999999998</v>
      </c>
    </row>
    <row r="55" spans="1:25">
      <c r="A55" s="1">
        <f t="shared" si="1"/>
        <v>0.90000000000000113</v>
      </c>
      <c r="B55" s="2">
        <v>45118</v>
      </c>
      <c r="C55" s="3">
        <v>0.4564467592592592</v>
      </c>
      <c r="D55" s="1">
        <v>218.8</v>
      </c>
      <c r="E55" s="1">
        <v>9.1999999999999993</v>
      </c>
      <c r="F55" s="1">
        <v>55.7</v>
      </c>
      <c r="G55" s="1">
        <v>32.700000000000003</v>
      </c>
      <c r="H55" s="1">
        <v>32.299999999999997</v>
      </c>
      <c r="I55" s="1">
        <v>32.5</v>
      </c>
      <c r="J55" s="1">
        <v>35</v>
      </c>
      <c r="K55" s="1">
        <v>2.5</v>
      </c>
      <c r="L55" s="1">
        <v>14.125999999999999</v>
      </c>
      <c r="M55" s="1">
        <f t="shared" si="0"/>
        <v>87.5</v>
      </c>
      <c r="V55" s="139" t="s">
        <v>137</v>
      </c>
      <c r="W55" s="140"/>
    </row>
    <row r="56" spans="1:25">
      <c r="A56" s="1">
        <f t="shared" si="1"/>
        <v>0.91666666666666785</v>
      </c>
      <c r="B56" s="2">
        <v>45118</v>
      </c>
      <c r="C56" s="3">
        <v>0.4571412037037037</v>
      </c>
      <c r="D56" s="1">
        <v>218.2</v>
      </c>
      <c r="E56" s="1">
        <v>9.1999999999999993</v>
      </c>
      <c r="F56" s="1">
        <v>56.8</v>
      </c>
      <c r="G56" s="1">
        <v>32.799999999999997</v>
      </c>
      <c r="H56" s="1">
        <v>32.4</v>
      </c>
      <c r="I56" s="1">
        <v>32.700000000000003</v>
      </c>
      <c r="J56" s="1">
        <v>35</v>
      </c>
      <c r="K56" s="1">
        <v>2.6</v>
      </c>
      <c r="L56" s="1">
        <v>14.13</v>
      </c>
      <c r="M56" s="1">
        <f t="shared" si="0"/>
        <v>91</v>
      </c>
    </row>
    <row r="57" spans="1:25">
      <c r="A57" s="1">
        <f t="shared" si="1"/>
        <v>0.93333333333333457</v>
      </c>
      <c r="B57" s="2">
        <v>45118</v>
      </c>
      <c r="C57" s="3">
        <v>0.4578356481481482</v>
      </c>
      <c r="D57" s="1">
        <v>217.7</v>
      </c>
      <c r="E57" s="1">
        <v>9.6999999999999993</v>
      </c>
      <c r="F57" s="1">
        <v>57.8</v>
      </c>
      <c r="G57" s="1">
        <v>33</v>
      </c>
      <c r="H57" s="1">
        <v>32.5</v>
      </c>
      <c r="I57" s="1">
        <v>32.700000000000003</v>
      </c>
      <c r="J57" s="1">
        <v>35</v>
      </c>
      <c r="K57" s="1">
        <v>2.6</v>
      </c>
      <c r="L57" s="1">
        <v>14.135</v>
      </c>
      <c r="M57" s="1">
        <f t="shared" si="0"/>
        <v>91</v>
      </c>
    </row>
    <row r="58" spans="1:25">
      <c r="A58" s="1">
        <f t="shared" si="1"/>
        <v>0.95000000000000129</v>
      </c>
      <c r="B58" s="2">
        <v>45118</v>
      </c>
      <c r="C58" s="3">
        <v>0.45853009259259259</v>
      </c>
      <c r="D58" s="1">
        <v>218.2</v>
      </c>
      <c r="E58" s="1">
        <v>9.1999999999999993</v>
      </c>
      <c r="F58" s="1">
        <v>58.9</v>
      </c>
      <c r="G58" s="1">
        <v>32.9</v>
      </c>
      <c r="H58" s="1">
        <v>32.799999999999997</v>
      </c>
      <c r="I58" s="1">
        <v>32.9</v>
      </c>
      <c r="J58" s="1">
        <v>35</v>
      </c>
      <c r="K58" s="1">
        <v>2.6</v>
      </c>
      <c r="L58" s="1">
        <v>14.138999999999999</v>
      </c>
      <c r="M58" s="1">
        <f t="shared" si="0"/>
        <v>91</v>
      </c>
    </row>
    <row r="59" spans="1:25">
      <c r="A59" s="1">
        <f t="shared" si="1"/>
        <v>0.96666666666666801</v>
      </c>
      <c r="B59" s="2">
        <v>45118</v>
      </c>
      <c r="C59" s="3">
        <v>0.45922453703703708</v>
      </c>
      <c r="D59" s="1">
        <v>217.7</v>
      </c>
      <c r="E59" s="1">
        <v>9.6999999999999993</v>
      </c>
      <c r="F59" s="1">
        <v>60</v>
      </c>
      <c r="G59" s="1">
        <v>33.200000000000003</v>
      </c>
      <c r="H59" s="1">
        <v>32.9</v>
      </c>
      <c r="I59" s="1">
        <v>33</v>
      </c>
      <c r="J59" s="1">
        <v>35</v>
      </c>
      <c r="K59" s="1">
        <v>2.6</v>
      </c>
      <c r="L59" s="1">
        <v>14.143000000000001</v>
      </c>
      <c r="M59" s="1">
        <f t="shared" si="0"/>
        <v>91</v>
      </c>
    </row>
    <row r="60" spans="1:25">
      <c r="A60" s="1">
        <f t="shared" si="1"/>
        <v>0.98333333333333472</v>
      </c>
      <c r="B60" s="2">
        <v>45118</v>
      </c>
      <c r="C60" s="3">
        <v>0.45991898148148147</v>
      </c>
      <c r="D60" s="1">
        <v>217.7</v>
      </c>
      <c r="E60" s="1">
        <v>9.1999999999999993</v>
      </c>
      <c r="F60" s="1">
        <v>61.6</v>
      </c>
      <c r="G60" s="1">
        <v>33.299999999999997</v>
      </c>
      <c r="H60" s="1">
        <v>33</v>
      </c>
      <c r="I60" s="1">
        <v>33.1</v>
      </c>
      <c r="J60" s="1">
        <v>35</v>
      </c>
      <c r="K60" s="1">
        <v>2.7</v>
      </c>
      <c r="L60" s="1">
        <v>14.148</v>
      </c>
      <c r="M60" s="1">
        <f t="shared" si="0"/>
        <v>94.5</v>
      </c>
    </row>
    <row r="61" spans="1:25">
      <c r="A61" s="1">
        <f t="shared" si="1"/>
        <v>1.0000000000000013</v>
      </c>
      <c r="B61" s="2">
        <v>45118</v>
      </c>
      <c r="C61" s="3">
        <v>0.46061342592592597</v>
      </c>
      <c r="D61" s="1">
        <v>217.1</v>
      </c>
      <c r="E61" s="1">
        <v>9.6999999999999993</v>
      </c>
      <c r="F61" s="1">
        <v>62.7</v>
      </c>
      <c r="G61" s="1">
        <v>33.5</v>
      </c>
      <c r="H61" s="1">
        <v>33.1</v>
      </c>
      <c r="I61" s="1">
        <v>33.200000000000003</v>
      </c>
      <c r="J61" s="1">
        <v>35</v>
      </c>
      <c r="K61" s="1">
        <v>2.7</v>
      </c>
      <c r="L61" s="1">
        <v>14.151999999999999</v>
      </c>
      <c r="M61" s="1">
        <f t="shared" si="0"/>
        <v>94.5</v>
      </c>
    </row>
    <row r="62" spans="1:25">
      <c r="A62" s="1">
        <f t="shared" si="1"/>
        <v>1.0166666666666679</v>
      </c>
      <c r="B62" s="2">
        <v>45118</v>
      </c>
      <c r="C62" s="3">
        <v>0.46130787037037035</v>
      </c>
      <c r="D62" s="1">
        <v>217.1</v>
      </c>
      <c r="E62" s="1">
        <v>9.1999999999999993</v>
      </c>
      <c r="F62" s="1">
        <v>63.8</v>
      </c>
      <c r="G62" s="1">
        <v>33.6</v>
      </c>
      <c r="H62" s="1">
        <v>33.200000000000003</v>
      </c>
      <c r="I62" s="1">
        <v>33.4</v>
      </c>
      <c r="J62" s="1">
        <v>35</v>
      </c>
      <c r="K62" s="1">
        <v>2.7</v>
      </c>
      <c r="L62" s="1">
        <v>14.157</v>
      </c>
      <c r="M62" s="1">
        <f t="shared" si="0"/>
        <v>94.5</v>
      </c>
    </row>
    <row r="63" spans="1:25">
      <c r="A63" s="1">
        <f t="shared" si="1"/>
        <v>1.0333333333333345</v>
      </c>
      <c r="B63" s="2">
        <v>45118</v>
      </c>
      <c r="C63" s="3">
        <v>0.46200231481481485</v>
      </c>
      <c r="D63" s="1">
        <v>217.1</v>
      </c>
      <c r="E63" s="1">
        <v>9.1999999999999993</v>
      </c>
      <c r="F63" s="1">
        <v>64.900000000000006</v>
      </c>
      <c r="G63" s="1">
        <v>33.700000000000003</v>
      </c>
      <c r="H63" s="1">
        <v>33.4</v>
      </c>
      <c r="I63" s="1">
        <v>33.4</v>
      </c>
      <c r="J63" s="1">
        <v>35</v>
      </c>
      <c r="K63" s="1">
        <v>2.7</v>
      </c>
      <c r="L63" s="1">
        <v>14.161</v>
      </c>
      <c r="M63" s="1">
        <f t="shared" si="0"/>
        <v>94.5</v>
      </c>
    </row>
    <row r="64" spans="1:25">
      <c r="A64" s="1">
        <f t="shared" si="1"/>
        <v>1.0500000000000012</v>
      </c>
      <c r="B64" s="2">
        <v>45118</v>
      </c>
      <c r="C64" s="3">
        <v>0.46269675925925924</v>
      </c>
      <c r="D64" s="1">
        <v>216.6</v>
      </c>
      <c r="E64" s="1">
        <v>9.6999999999999993</v>
      </c>
      <c r="F64" s="1">
        <v>66.5</v>
      </c>
      <c r="G64" s="1">
        <v>33.799999999999997</v>
      </c>
      <c r="H64" s="1">
        <v>33.5</v>
      </c>
      <c r="I64" s="1">
        <v>33.6</v>
      </c>
      <c r="J64" s="1">
        <v>35</v>
      </c>
      <c r="K64" s="1">
        <v>2.8</v>
      </c>
      <c r="L64" s="1">
        <v>14.166</v>
      </c>
      <c r="M64" s="1">
        <f t="shared" si="0"/>
        <v>98</v>
      </c>
    </row>
    <row r="65" spans="1:13">
      <c r="A65" s="1">
        <f t="shared" si="1"/>
        <v>1.0666666666666678</v>
      </c>
      <c r="B65" s="2">
        <v>45118</v>
      </c>
      <c r="C65" s="3">
        <v>0.46339120370370374</v>
      </c>
      <c r="D65" s="1">
        <v>216.6</v>
      </c>
      <c r="E65" s="1">
        <v>9.6999999999999993</v>
      </c>
      <c r="F65" s="1">
        <v>67.599999999999994</v>
      </c>
      <c r="G65" s="1">
        <v>34</v>
      </c>
      <c r="H65" s="1">
        <v>33.6</v>
      </c>
      <c r="I65" s="1">
        <v>33.9</v>
      </c>
      <c r="J65" s="1">
        <v>35</v>
      </c>
      <c r="K65" s="1">
        <v>2.8</v>
      </c>
      <c r="L65" s="1">
        <v>14.170999999999999</v>
      </c>
      <c r="M65" s="1">
        <f t="shared" si="0"/>
        <v>98</v>
      </c>
    </row>
    <row r="66" spans="1:13">
      <c r="A66" s="1">
        <f t="shared" si="1"/>
        <v>1.0833333333333344</v>
      </c>
      <c r="B66" s="2">
        <v>45118</v>
      </c>
      <c r="C66" s="3">
        <v>0.46408564814814812</v>
      </c>
      <c r="D66" s="1">
        <v>216</v>
      </c>
      <c r="E66" s="1">
        <v>9.6999999999999993</v>
      </c>
      <c r="F66" s="1">
        <v>68.599999999999994</v>
      </c>
      <c r="G66" s="1">
        <v>34.1</v>
      </c>
      <c r="H66" s="1">
        <v>33.700000000000003</v>
      </c>
      <c r="I66" s="1">
        <v>33.799999999999997</v>
      </c>
      <c r="J66" s="1">
        <v>35</v>
      </c>
      <c r="K66" s="1">
        <v>2.8</v>
      </c>
      <c r="L66" s="1">
        <v>14.175000000000001</v>
      </c>
      <c r="M66" s="1">
        <f t="shared" si="0"/>
        <v>98</v>
      </c>
    </row>
    <row r="67" spans="1:13">
      <c r="A67" s="1">
        <f t="shared" si="1"/>
        <v>1.100000000000001</v>
      </c>
      <c r="B67" s="2">
        <v>45118</v>
      </c>
      <c r="C67" s="3">
        <v>0.46478009259259262</v>
      </c>
      <c r="D67" s="1">
        <v>216</v>
      </c>
      <c r="E67" s="1">
        <v>9.1999999999999993</v>
      </c>
      <c r="F67" s="1">
        <v>69.7</v>
      </c>
      <c r="G67" s="1">
        <v>34.200000000000003</v>
      </c>
      <c r="H67" s="1">
        <v>33.799999999999997</v>
      </c>
      <c r="I67" s="1">
        <v>33.9</v>
      </c>
      <c r="J67" s="1">
        <v>35</v>
      </c>
      <c r="K67" s="1">
        <v>2.8</v>
      </c>
      <c r="L67" s="1">
        <v>14.18</v>
      </c>
      <c r="M67" s="1">
        <f t="shared" ref="M67:M130" si="5">J67*K67</f>
        <v>98</v>
      </c>
    </row>
    <row r="68" spans="1:13">
      <c r="A68" s="1">
        <f t="shared" si="1"/>
        <v>1.1166666666666676</v>
      </c>
      <c r="B68" s="2">
        <v>45118</v>
      </c>
      <c r="C68" s="3">
        <v>0.46547453703703701</v>
      </c>
      <c r="D68" s="1">
        <v>215.5</v>
      </c>
      <c r="E68" s="1">
        <v>9.6999999999999993</v>
      </c>
      <c r="F68" s="1">
        <v>71.400000000000006</v>
      </c>
      <c r="G68" s="1">
        <v>34.200000000000003</v>
      </c>
      <c r="H68" s="1">
        <v>34</v>
      </c>
      <c r="I68" s="1">
        <v>34.1</v>
      </c>
      <c r="J68" s="1">
        <v>35</v>
      </c>
      <c r="K68" s="1">
        <v>2.9</v>
      </c>
      <c r="L68" s="1">
        <v>14.185</v>
      </c>
      <c r="M68" s="1">
        <f t="shared" si="5"/>
        <v>101.5</v>
      </c>
    </row>
    <row r="69" spans="1:13">
      <c r="A69" s="1">
        <f t="shared" ref="A69:A132" si="6">A68+60/3600</f>
        <v>1.1333333333333342</v>
      </c>
      <c r="B69" s="2">
        <v>45118</v>
      </c>
      <c r="C69" s="3">
        <v>0.4661689814814815</v>
      </c>
      <c r="D69" s="1">
        <v>214.9</v>
      </c>
      <c r="E69" s="1">
        <v>9.6999999999999993</v>
      </c>
      <c r="F69" s="1">
        <v>72.400000000000006</v>
      </c>
      <c r="G69" s="1">
        <v>34.4</v>
      </c>
      <c r="H69" s="1">
        <v>34.1</v>
      </c>
      <c r="I69" s="1">
        <v>34.1</v>
      </c>
      <c r="J69" s="1">
        <v>35</v>
      </c>
      <c r="K69" s="1">
        <v>2.9</v>
      </c>
      <c r="L69" s="1">
        <v>14.19</v>
      </c>
      <c r="M69" s="1">
        <f t="shared" si="5"/>
        <v>101.5</v>
      </c>
    </row>
    <row r="70" spans="1:13">
      <c r="A70" s="1">
        <f t="shared" si="6"/>
        <v>1.1500000000000008</v>
      </c>
      <c r="B70" s="2">
        <v>45118</v>
      </c>
      <c r="C70" s="3">
        <v>0.46686342592592589</v>
      </c>
      <c r="D70" s="1">
        <v>215.5</v>
      </c>
      <c r="E70" s="1">
        <v>9.6999999999999993</v>
      </c>
      <c r="F70" s="1">
        <v>74.099999999999994</v>
      </c>
      <c r="G70" s="1">
        <v>34.4</v>
      </c>
      <c r="H70" s="1">
        <v>34</v>
      </c>
      <c r="I70" s="1">
        <v>34.200000000000003</v>
      </c>
      <c r="J70" s="1">
        <v>35</v>
      </c>
      <c r="K70" s="1">
        <v>2.9</v>
      </c>
      <c r="L70" s="1">
        <v>14.194000000000001</v>
      </c>
      <c r="M70" s="1">
        <f t="shared" si="5"/>
        <v>101.5</v>
      </c>
    </row>
    <row r="71" spans="1:13">
      <c r="A71" s="1">
        <f t="shared" si="6"/>
        <v>1.1666666666666674</v>
      </c>
      <c r="B71" s="2">
        <v>45118</v>
      </c>
      <c r="C71" s="3">
        <v>0.46755787037037039</v>
      </c>
      <c r="D71" s="1">
        <v>214.9</v>
      </c>
      <c r="E71" s="1">
        <v>9.6999999999999993</v>
      </c>
      <c r="F71" s="1">
        <v>75.099999999999994</v>
      </c>
      <c r="G71" s="1">
        <v>34.6</v>
      </c>
      <c r="H71" s="1">
        <v>34.4</v>
      </c>
      <c r="I71" s="1">
        <v>34.4</v>
      </c>
      <c r="J71" s="1">
        <v>35</v>
      </c>
      <c r="K71" s="1">
        <v>2.9</v>
      </c>
      <c r="L71" s="1">
        <v>14.199</v>
      </c>
      <c r="M71" s="1">
        <f t="shared" si="5"/>
        <v>101.5</v>
      </c>
    </row>
    <row r="72" spans="1:13">
      <c r="A72" s="1">
        <f t="shared" si="6"/>
        <v>1.183333333333334</v>
      </c>
      <c r="B72" s="2">
        <v>45118</v>
      </c>
      <c r="C72" s="3">
        <v>0.46825231481481483</v>
      </c>
      <c r="D72" s="1">
        <v>214.4</v>
      </c>
      <c r="E72" s="1">
        <v>9.6999999999999993</v>
      </c>
      <c r="F72" s="1">
        <v>76.2</v>
      </c>
      <c r="G72" s="1">
        <v>34.700000000000003</v>
      </c>
      <c r="H72" s="1">
        <v>34.4</v>
      </c>
      <c r="I72" s="1">
        <v>34.6</v>
      </c>
      <c r="J72" s="1">
        <v>35</v>
      </c>
      <c r="K72" s="1">
        <v>3</v>
      </c>
      <c r="L72" s="1">
        <v>14.204000000000001</v>
      </c>
      <c r="M72" s="1">
        <f t="shared" si="5"/>
        <v>105</v>
      </c>
    </row>
    <row r="73" spans="1:13">
      <c r="A73" s="1">
        <f t="shared" si="6"/>
        <v>1.2000000000000006</v>
      </c>
      <c r="B73" s="2">
        <v>45118</v>
      </c>
      <c r="C73" s="3">
        <v>0.46894675925925927</v>
      </c>
      <c r="D73" s="1">
        <v>214.4</v>
      </c>
      <c r="E73" s="1">
        <v>9.6999999999999993</v>
      </c>
      <c r="F73" s="1">
        <v>77.8</v>
      </c>
      <c r="G73" s="1">
        <v>34.799999999999997</v>
      </c>
      <c r="H73" s="1">
        <v>34.5</v>
      </c>
      <c r="I73" s="1">
        <v>34.5</v>
      </c>
      <c r="J73" s="1">
        <v>35</v>
      </c>
      <c r="K73" s="1">
        <v>3</v>
      </c>
      <c r="L73" s="1">
        <v>14.209</v>
      </c>
      <c r="M73" s="1">
        <f t="shared" si="5"/>
        <v>105</v>
      </c>
    </row>
    <row r="74" spans="1:13">
      <c r="A74" s="1">
        <f t="shared" si="6"/>
        <v>1.2166666666666672</v>
      </c>
      <c r="B74" s="2">
        <v>45118</v>
      </c>
      <c r="C74" s="3">
        <v>0.46964120370370371</v>
      </c>
      <c r="D74" s="1">
        <v>213.8</v>
      </c>
      <c r="E74" s="1">
        <v>9.6999999999999993</v>
      </c>
      <c r="F74" s="1">
        <v>78.900000000000006</v>
      </c>
      <c r="G74" s="1">
        <v>34.9</v>
      </c>
      <c r="H74" s="1">
        <v>34.700000000000003</v>
      </c>
      <c r="I74" s="1">
        <v>34.700000000000003</v>
      </c>
      <c r="J74" s="1">
        <v>35</v>
      </c>
      <c r="K74" s="1">
        <v>3</v>
      </c>
      <c r="L74" s="1">
        <v>14.214</v>
      </c>
      <c r="M74" s="1">
        <f t="shared" si="5"/>
        <v>105</v>
      </c>
    </row>
    <row r="75" spans="1:13">
      <c r="A75" s="1">
        <f t="shared" si="6"/>
        <v>1.2333333333333338</v>
      </c>
      <c r="B75" s="2">
        <v>45118</v>
      </c>
      <c r="C75" s="3">
        <v>0.47033564814814816</v>
      </c>
      <c r="D75" s="1">
        <v>213.8</v>
      </c>
      <c r="E75" s="1">
        <v>9.6999999999999993</v>
      </c>
      <c r="F75" s="1">
        <v>80</v>
      </c>
      <c r="G75" s="1">
        <v>35</v>
      </c>
      <c r="H75" s="1">
        <v>34.700000000000003</v>
      </c>
      <c r="I75" s="1">
        <v>34.9</v>
      </c>
      <c r="J75" s="1">
        <v>35</v>
      </c>
      <c r="K75" s="1">
        <v>3</v>
      </c>
      <c r="L75" s="1">
        <v>14.218999999999999</v>
      </c>
      <c r="M75" s="1">
        <f t="shared" si="5"/>
        <v>105</v>
      </c>
    </row>
    <row r="76" spans="1:13">
      <c r="A76" s="1">
        <f t="shared" si="6"/>
        <v>1.2500000000000004</v>
      </c>
      <c r="B76" s="2">
        <v>45118</v>
      </c>
      <c r="C76" s="3">
        <v>0.4710300925925926</v>
      </c>
      <c r="D76" s="1">
        <v>213.3</v>
      </c>
      <c r="E76" s="1">
        <v>9.6999999999999993</v>
      </c>
      <c r="F76" s="1">
        <v>81.599999999999994</v>
      </c>
      <c r="G76" s="1">
        <v>35.1</v>
      </c>
      <c r="H76" s="1">
        <v>34.700000000000003</v>
      </c>
      <c r="I76" s="1">
        <v>34.799999999999997</v>
      </c>
      <c r="J76" s="1">
        <v>35</v>
      </c>
      <c r="K76" s="1">
        <v>3</v>
      </c>
      <c r="L76" s="1">
        <v>14.224</v>
      </c>
      <c r="M76" s="1">
        <f t="shared" si="5"/>
        <v>105</v>
      </c>
    </row>
    <row r="77" spans="1:13">
      <c r="A77" s="1">
        <f t="shared" si="6"/>
        <v>1.2666666666666671</v>
      </c>
      <c r="B77" s="2">
        <v>45118</v>
      </c>
      <c r="C77" s="3">
        <v>0.47172453703703704</v>
      </c>
      <c r="D77" s="1">
        <v>213.3</v>
      </c>
      <c r="E77" s="1">
        <v>9.6999999999999993</v>
      </c>
      <c r="F77" s="1">
        <v>82.7</v>
      </c>
      <c r="G77" s="1">
        <v>35.200000000000003</v>
      </c>
      <c r="H77" s="1">
        <v>34.799999999999997</v>
      </c>
      <c r="I77" s="1">
        <v>34.9</v>
      </c>
      <c r="J77" s="1">
        <v>35</v>
      </c>
      <c r="K77" s="1">
        <v>3.1</v>
      </c>
      <c r="L77" s="1">
        <v>14.228999999999999</v>
      </c>
      <c r="M77" s="1">
        <f t="shared" si="5"/>
        <v>108.5</v>
      </c>
    </row>
    <row r="78" spans="1:13">
      <c r="A78" s="1">
        <f t="shared" si="6"/>
        <v>1.2833333333333337</v>
      </c>
      <c r="B78" s="2">
        <v>45118</v>
      </c>
      <c r="C78" s="3">
        <v>0.47241898148148148</v>
      </c>
      <c r="D78" s="1">
        <v>212.7</v>
      </c>
      <c r="E78" s="1">
        <v>9.6999999999999993</v>
      </c>
      <c r="F78" s="1">
        <v>84.3</v>
      </c>
      <c r="G78" s="1">
        <v>35.200000000000003</v>
      </c>
      <c r="H78" s="1">
        <v>35</v>
      </c>
      <c r="I78" s="1">
        <v>35</v>
      </c>
      <c r="J78" s="1">
        <v>35</v>
      </c>
      <c r="K78" s="1">
        <v>3.1</v>
      </c>
      <c r="L78" s="1">
        <v>14.234</v>
      </c>
      <c r="M78" s="1">
        <f t="shared" si="5"/>
        <v>108.5</v>
      </c>
    </row>
    <row r="79" spans="1:13">
      <c r="A79" s="1">
        <f t="shared" si="6"/>
        <v>1.3000000000000003</v>
      </c>
      <c r="B79" s="2">
        <v>45118</v>
      </c>
      <c r="C79" s="3">
        <v>0.47311342592592592</v>
      </c>
      <c r="D79" s="1">
        <v>212.2</v>
      </c>
      <c r="E79" s="1">
        <v>9.6999999999999993</v>
      </c>
      <c r="F79" s="1">
        <v>85.4</v>
      </c>
      <c r="G79" s="1">
        <v>35.200000000000003</v>
      </c>
      <c r="H79" s="1">
        <v>35</v>
      </c>
      <c r="I79" s="1">
        <v>35.200000000000003</v>
      </c>
      <c r="J79" s="1">
        <v>35</v>
      </c>
      <c r="K79" s="1">
        <v>3.1</v>
      </c>
      <c r="L79" s="1">
        <v>14.24</v>
      </c>
      <c r="M79" s="1">
        <f t="shared" si="5"/>
        <v>108.5</v>
      </c>
    </row>
    <row r="80" spans="1:13">
      <c r="A80" s="1">
        <f t="shared" si="6"/>
        <v>1.3166666666666669</v>
      </c>
      <c r="B80" s="2">
        <v>45118</v>
      </c>
      <c r="C80" s="3">
        <v>0.47380787037037037</v>
      </c>
      <c r="D80" s="1">
        <v>211.6</v>
      </c>
      <c r="E80" s="1">
        <v>9.6999999999999993</v>
      </c>
      <c r="F80" s="1">
        <v>87</v>
      </c>
      <c r="G80" s="1">
        <v>35.299999999999997</v>
      </c>
      <c r="H80" s="1">
        <v>35</v>
      </c>
      <c r="I80" s="1">
        <v>35.200000000000003</v>
      </c>
      <c r="J80" s="1">
        <v>35</v>
      </c>
      <c r="K80" s="1">
        <v>3.1</v>
      </c>
      <c r="L80" s="1">
        <v>14.244999999999999</v>
      </c>
      <c r="M80" s="1">
        <f t="shared" si="5"/>
        <v>108.5</v>
      </c>
    </row>
    <row r="81" spans="1:13">
      <c r="A81" s="1">
        <f t="shared" si="6"/>
        <v>1.3333333333333335</v>
      </c>
      <c r="B81" s="2">
        <v>45118</v>
      </c>
      <c r="C81" s="3">
        <v>0.47450231481481481</v>
      </c>
      <c r="D81" s="1">
        <v>211.6</v>
      </c>
      <c r="E81" s="1">
        <v>10.3</v>
      </c>
      <c r="F81" s="1">
        <v>88.1</v>
      </c>
      <c r="G81" s="1">
        <v>35.4</v>
      </c>
      <c r="H81" s="1">
        <v>35.1</v>
      </c>
      <c r="I81" s="1">
        <v>35.200000000000003</v>
      </c>
      <c r="J81" s="1">
        <v>35</v>
      </c>
      <c r="K81" s="1">
        <v>3.1</v>
      </c>
      <c r="L81" s="1">
        <v>14.25</v>
      </c>
      <c r="M81" s="1">
        <f t="shared" si="5"/>
        <v>108.5</v>
      </c>
    </row>
    <row r="82" spans="1:13">
      <c r="A82" s="1">
        <f t="shared" si="6"/>
        <v>1.35</v>
      </c>
      <c r="B82" s="2">
        <v>45118</v>
      </c>
      <c r="C82" s="3">
        <v>0.47519675925925925</v>
      </c>
      <c r="D82" s="1">
        <v>211.6</v>
      </c>
      <c r="E82" s="1">
        <v>9.6999999999999993</v>
      </c>
      <c r="F82" s="1">
        <v>89.7</v>
      </c>
      <c r="G82" s="1">
        <v>35.4</v>
      </c>
      <c r="H82" s="1">
        <v>35.1</v>
      </c>
      <c r="I82" s="1">
        <v>35.200000000000003</v>
      </c>
      <c r="J82" s="1">
        <v>35</v>
      </c>
      <c r="K82" s="1">
        <v>3.2</v>
      </c>
      <c r="L82" s="1">
        <v>14.255000000000001</v>
      </c>
      <c r="M82" s="1">
        <f t="shared" si="5"/>
        <v>112</v>
      </c>
    </row>
    <row r="83" spans="1:13">
      <c r="A83" s="1">
        <f t="shared" si="6"/>
        <v>1.3666666666666667</v>
      </c>
      <c r="B83" s="2">
        <v>45118</v>
      </c>
      <c r="C83" s="3">
        <v>0.47589120370370369</v>
      </c>
      <c r="D83" s="1">
        <v>211.6</v>
      </c>
      <c r="E83" s="1">
        <v>9.6999999999999993</v>
      </c>
      <c r="F83" s="1">
        <v>90.8</v>
      </c>
      <c r="G83" s="1">
        <v>35.4</v>
      </c>
      <c r="H83" s="1">
        <v>35.200000000000003</v>
      </c>
      <c r="I83" s="1">
        <v>35.299999999999997</v>
      </c>
      <c r="J83" s="1">
        <v>35</v>
      </c>
      <c r="K83" s="1">
        <v>3.2</v>
      </c>
      <c r="L83" s="1">
        <v>14.26</v>
      </c>
      <c r="M83" s="1">
        <f t="shared" si="5"/>
        <v>112</v>
      </c>
    </row>
    <row r="84" spans="1:13">
      <c r="A84" s="1">
        <f t="shared" si="6"/>
        <v>1.3833333333333333</v>
      </c>
      <c r="B84" s="2">
        <v>45118</v>
      </c>
      <c r="C84" s="3">
        <v>0.47658564814814813</v>
      </c>
      <c r="D84" s="1">
        <v>210.5</v>
      </c>
      <c r="E84" s="1">
        <v>9.6999999999999993</v>
      </c>
      <c r="F84" s="1">
        <v>92.4</v>
      </c>
      <c r="G84" s="1">
        <v>35.5</v>
      </c>
      <c r="H84" s="1">
        <v>35.299999999999997</v>
      </c>
      <c r="I84" s="1">
        <v>35.299999999999997</v>
      </c>
      <c r="J84" s="1">
        <v>35</v>
      </c>
      <c r="K84" s="1">
        <v>3.2</v>
      </c>
      <c r="L84" s="1">
        <v>14.266</v>
      </c>
      <c r="M84" s="1">
        <f t="shared" si="5"/>
        <v>112</v>
      </c>
    </row>
    <row r="85" spans="1:13">
      <c r="A85" s="1">
        <f t="shared" si="6"/>
        <v>1.4</v>
      </c>
      <c r="B85" s="2">
        <v>45118</v>
      </c>
      <c r="C85" s="3">
        <v>0.47728009259259263</v>
      </c>
      <c r="D85" s="1">
        <v>210.5</v>
      </c>
      <c r="E85" s="1">
        <v>9.6999999999999993</v>
      </c>
      <c r="F85" s="1">
        <v>93.5</v>
      </c>
      <c r="G85" s="1">
        <v>35.6</v>
      </c>
      <c r="H85" s="1">
        <v>35.299999999999997</v>
      </c>
      <c r="I85" s="1">
        <v>35.5</v>
      </c>
      <c r="J85" s="1">
        <v>35</v>
      </c>
      <c r="K85" s="1">
        <v>3.2</v>
      </c>
      <c r="L85" s="1">
        <v>14.271000000000001</v>
      </c>
      <c r="M85" s="1">
        <f t="shared" si="5"/>
        <v>112</v>
      </c>
    </row>
    <row r="86" spans="1:13">
      <c r="A86" s="1">
        <f t="shared" si="6"/>
        <v>1.4166666666666665</v>
      </c>
      <c r="B86" s="2">
        <v>45118</v>
      </c>
      <c r="C86" s="3">
        <v>0.47797453703703702</v>
      </c>
      <c r="D86" s="1">
        <v>209.9</v>
      </c>
      <c r="E86" s="1">
        <v>9.6999999999999993</v>
      </c>
      <c r="F86" s="1">
        <v>95.1</v>
      </c>
      <c r="G86" s="1">
        <v>35.700000000000003</v>
      </c>
      <c r="H86" s="1">
        <v>35.4</v>
      </c>
      <c r="I86" s="1">
        <v>35.5</v>
      </c>
      <c r="J86" s="1">
        <v>35</v>
      </c>
      <c r="K86" s="1">
        <v>3.2</v>
      </c>
      <c r="L86" s="1">
        <v>14.276</v>
      </c>
      <c r="M86" s="1">
        <f t="shared" si="5"/>
        <v>112</v>
      </c>
    </row>
    <row r="87" spans="1:13">
      <c r="A87" s="1">
        <f t="shared" si="6"/>
        <v>1.4333333333333331</v>
      </c>
      <c r="B87" s="2">
        <v>45118</v>
      </c>
      <c r="C87" s="3">
        <v>0.47866898148148151</v>
      </c>
      <c r="D87" s="1">
        <v>209.9</v>
      </c>
      <c r="E87" s="1">
        <v>9.6999999999999993</v>
      </c>
      <c r="F87" s="1">
        <v>96.2</v>
      </c>
      <c r="G87" s="1">
        <v>35.700000000000003</v>
      </c>
      <c r="H87" s="1">
        <v>35.4</v>
      </c>
      <c r="I87" s="1">
        <v>35.6</v>
      </c>
      <c r="J87" s="1">
        <v>35</v>
      </c>
      <c r="K87" s="1">
        <v>3.3</v>
      </c>
      <c r="L87" s="1">
        <v>14.282</v>
      </c>
      <c r="M87" s="1">
        <f t="shared" si="5"/>
        <v>115.5</v>
      </c>
    </row>
    <row r="88" spans="1:13">
      <c r="A88" s="1">
        <f t="shared" si="6"/>
        <v>1.4499999999999997</v>
      </c>
      <c r="B88" s="2">
        <v>45118</v>
      </c>
      <c r="C88" s="3">
        <v>0.4793634259259259</v>
      </c>
      <c r="D88" s="1">
        <v>209.4</v>
      </c>
      <c r="E88" s="1">
        <v>9.6999999999999993</v>
      </c>
      <c r="F88" s="1">
        <v>97.8</v>
      </c>
      <c r="G88" s="1">
        <v>35.700000000000003</v>
      </c>
      <c r="H88" s="1">
        <v>35.4</v>
      </c>
      <c r="I88" s="1">
        <v>35.700000000000003</v>
      </c>
      <c r="J88" s="1">
        <v>35</v>
      </c>
      <c r="K88" s="1">
        <v>3.3</v>
      </c>
      <c r="L88" s="1">
        <v>14.287000000000001</v>
      </c>
      <c r="M88" s="1">
        <f t="shared" si="5"/>
        <v>115.5</v>
      </c>
    </row>
    <row r="89" spans="1:13">
      <c r="A89" s="1">
        <f t="shared" si="6"/>
        <v>1.4666666666666663</v>
      </c>
      <c r="B89" s="2">
        <v>45118</v>
      </c>
      <c r="C89" s="3">
        <v>0.4800578703703704</v>
      </c>
      <c r="D89" s="1">
        <v>208.8</v>
      </c>
      <c r="E89" s="1">
        <v>10.3</v>
      </c>
      <c r="F89" s="1">
        <v>98.9</v>
      </c>
      <c r="G89" s="1">
        <v>35.799999999999997</v>
      </c>
      <c r="H89" s="1">
        <v>35.6</v>
      </c>
      <c r="I89" s="1">
        <v>35.6</v>
      </c>
      <c r="J89" s="1">
        <v>35</v>
      </c>
      <c r="K89" s="1">
        <v>3.3</v>
      </c>
      <c r="L89" s="1">
        <v>14.292999999999999</v>
      </c>
      <c r="M89" s="1">
        <f t="shared" si="5"/>
        <v>115.5</v>
      </c>
    </row>
    <row r="90" spans="1:13">
      <c r="A90" s="1">
        <f t="shared" si="6"/>
        <v>1.4833333333333329</v>
      </c>
      <c r="B90" s="2">
        <v>45118</v>
      </c>
      <c r="C90" s="3">
        <v>0.48075231481481479</v>
      </c>
      <c r="D90" s="1">
        <v>208.8</v>
      </c>
      <c r="E90" s="1">
        <v>9.6999999999999993</v>
      </c>
      <c r="F90" s="1">
        <v>100.5</v>
      </c>
      <c r="G90" s="1">
        <v>35.799999999999997</v>
      </c>
      <c r="H90" s="1">
        <v>35.6</v>
      </c>
      <c r="I90" s="1">
        <v>35.6</v>
      </c>
      <c r="J90" s="1">
        <v>35</v>
      </c>
      <c r="K90" s="1">
        <v>3.3</v>
      </c>
      <c r="L90" s="1">
        <v>14.298</v>
      </c>
      <c r="M90" s="1">
        <f t="shared" si="5"/>
        <v>115.5</v>
      </c>
    </row>
    <row r="91" spans="1:13">
      <c r="A91" s="1">
        <f t="shared" si="6"/>
        <v>1.4999999999999996</v>
      </c>
      <c r="B91" s="2">
        <v>45118</v>
      </c>
      <c r="C91" s="3">
        <v>0.48144675925925928</v>
      </c>
      <c r="D91" s="1">
        <v>207.7</v>
      </c>
      <c r="E91" s="1">
        <v>9.6999999999999993</v>
      </c>
      <c r="F91" s="1">
        <v>101.6</v>
      </c>
      <c r="G91" s="1">
        <v>35.9</v>
      </c>
      <c r="H91" s="1">
        <v>35.700000000000003</v>
      </c>
      <c r="I91" s="1">
        <v>35.700000000000003</v>
      </c>
      <c r="J91" s="1">
        <v>35</v>
      </c>
      <c r="K91" s="1">
        <v>3.3</v>
      </c>
      <c r="L91" s="1">
        <v>14.304</v>
      </c>
      <c r="M91" s="1">
        <f t="shared" si="5"/>
        <v>115.5</v>
      </c>
    </row>
    <row r="92" spans="1:13">
      <c r="A92" s="1">
        <f t="shared" si="6"/>
        <v>1.5166666666666662</v>
      </c>
      <c r="B92" s="2">
        <v>45118</v>
      </c>
      <c r="C92" s="3">
        <v>0.48214120370370367</v>
      </c>
      <c r="D92" s="1">
        <v>207.2</v>
      </c>
      <c r="E92" s="1">
        <v>10.3</v>
      </c>
      <c r="F92" s="1">
        <v>103.2</v>
      </c>
      <c r="G92" s="1">
        <v>36</v>
      </c>
      <c r="H92" s="1">
        <v>35.700000000000003</v>
      </c>
      <c r="I92" s="1">
        <v>35.700000000000003</v>
      </c>
      <c r="J92" s="1">
        <v>35</v>
      </c>
      <c r="K92" s="1">
        <v>3.3</v>
      </c>
      <c r="L92" s="1">
        <v>14.308999999999999</v>
      </c>
      <c r="M92" s="1">
        <f t="shared" si="5"/>
        <v>115.5</v>
      </c>
    </row>
    <row r="93" spans="1:13">
      <c r="A93" s="1">
        <f t="shared" si="6"/>
        <v>1.5333333333333328</v>
      </c>
      <c r="B93" s="2">
        <v>45118</v>
      </c>
      <c r="C93" s="3">
        <v>0.48283564814814817</v>
      </c>
      <c r="D93" s="1">
        <v>207.2</v>
      </c>
      <c r="E93" s="1">
        <v>9.6999999999999993</v>
      </c>
      <c r="F93" s="1">
        <v>104.3</v>
      </c>
      <c r="G93" s="1">
        <v>36</v>
      </c>
      <c r="H93" s="1">
        <v>35.700000000000003</v>
      </c>
      <c r="I93" s="1">
        <v>35.799999999999997</v>
      </c>
      <c r="J93" s="1">
        <v>35</v>
      </c>
      <c r="K93" s="1">
        <v>3.4</v>
      </c>
      <c r="L93" s="1">
        <v>14.315</v>
      </c>
      <c r="M93" s="1">
        <f t="shared" si="5"/>
        <v>119</v>
      </c>
    </row>
    <row r="94" spans="1:13">
      <c r="A94" s="1">
        <f t="shared" si="6"/>
        <v>1.5499999999999994</v>
      </c>
      <c r="B94" s="2">
        <v>45118</v>
      </c>
      <c r="C94" s="3">
        <v>0.48353009259259255</v>
      </c>
      <c r="D94" s="1">
        <v>207.2</v>
      </c>
      <c r="E94" s="1">
        <v>9.6999999999999993</v>
      </c>
      <c r="F94" s="1">
        <v>105.9</v>
      </c>
      <c r="G94" s="1">
        <v>36</v>
      </c>
      <c r="H94" s="1">
        <v>35.799999999999997</v>
      </c>
      <c r="I94" s="1">
        <v>35.9</v>
      </c>
      <c r="J94" s="1">
        <v>35</v>
      </c>
      <c r="K94" s="1">
        <v>3.4</v>
      </c>
      <c r="L94" s="1">
        <v>14.321</v>
      </c>
      <c r="M94" s="1">
        <f t="shared" si="5"/>
        <v>119</v>
      </c>
    </row>
    <row r="95" spans="1:13">
      <c r="A95" s="1">
        <f t="shared" si="6"/>
        <v>1.566666666666666</v>
      </c>
      <c r="B95" s="2">
        <v>45118</v>
      </c>
      <c r="C95" s="3">
        <v>0.48422453703703705</v>
      </c>
      <c r="D95" s="1">
        <v>206.6</v>
      </c>
      <c r="E95" s="1">
        <v>9.6999999999999993</v>
      </c>
      <c r="F95" s="1">
        <v>107</v>
      </c>
      <c r="G95" s="1">
        <v>36</v>
      </c>
      <c r="H95" s="1">
        <v>35.799999999999997</v>
      </c>
      <c r="I95" s="1">
        <v>35.9</v>
      </c>
      <c r="J95" s="1">
        <v>35</v>
      </c>
      <c r="K95" s="1">
        <v>3.4</v>
      </c>
      <c r="L95" s="1">
        <v>14.326000000000001</v>
      </c>
      <c r="M95" s="1">
        <f t="shared" si="5"/>
        <v>119</v>
      </c>
    </row>
    <row r="96" spans="1:13">
      <c r="A96" s="1">
        <f t="shared" si="6"/>
        <v>1.5833333333333326</v>
      </c>
      <c r="B96" s="2">
        <v>45118</v>
      </c>
      <c r="C96" s="3">
        <v>0.48491898148148144</v>
      </c>
      <c r="D96" s="1">
        <v>206.1</v>
      </c>
      <c r="E96" s="1">
        <v>10.3</v>
      </c>
      <c r="F96" s="1">
        <v>108.6</v>
      </c>
      <c r="G96" s="1">
        <v>36.1</v>
      </c>
      <c r="H96" s="1">
        <v>35.9</v>
      </c>
      <c r="I96" s="1">
        <v>35.799999999999997</v>
      </c>
      <c r="J96" s="1">
        <v>35</v>
      </c>
      <c r="K96" s="1">
        <v>3.4</v>
      </c>
      <c r="L96" s="1">
        <v>14.332000000000001</v>
      </c>
      <c r="M96" s="1">
        <f t="shared" si="5"/>
        <v>119</v>
      </c>
    </row>
    <row r="97" spans="1:13">
      <c r="A97" s="1">
        <f t="shared" si="6"/>
        <v>1.5999999999999992</v>
      </c>
      <c r="B97" s="2">
        <v>45118</v>
      </c>
      <c r="C97" s="3">
        <v>0.48561342592592593</v>
      </c>
      <c r="D97" s="1">
        <v>205.5</v>
      </c>
      <c r="E97" s="1">
        <v>10.3</v>
      </c>
      <c r="F97" s="1">
        <v>109.7</v>
      </c>
      <c r="G97" s="1">
        <v>36.1</v>
      </c>
      <c r="H97" s="1">
        <v>35.9</v>
      </c>
      <c r="I97" s="1">
        <v>35.9</v>
      </c>
      <c r="J97" s="1">
        <v>35</v>
      </c>
      <c r="K97" s="1">
        <v>3.4</v>
      </c>
      <c r="L97" s="1">
        <v>14.337999999999999</v>
      </c>
      <c r="M97" s="1">
        <f t="shared" si="5"/>
        <v>119</v>
      </c>
    </row>
    <row r="98" spans="1:13">
      <c r="A98" s="1">
        <f t="shared" si="6"/>
        <v>1.6166666666666658</v>
      </c>
      <c r="B98" s="2">
        <v>45118</v>
      </c>
      <c r="C98" s="3">
        <v>0.48630787037037032</v>
      </c>
      <c r="D98" s="1">
        <v>205.5</v>
      </c>
      <c r="E98" s="1">
        <v>9.6999999999999993</v>
      </c>
      <c r="F98" s="1">
        <v>111.4</v>
      </c>
      <c r="G98" s="1">
        <v>36.200000000000003</v>
      </c>
      <c r="H98" s="1">
        <v>36</v>
      </c>
      <c r="I98" s="1">
        <v>35.9</v>
      </c>
      <c r="J98" s="1">
        <v>35</v>
      </c>
      <c r="K98" s="1">
        <v>3.4</v>
      </c>
      <c r="L98" s="1">
        <v>14.343</v>
      </c>
      <c r="M98" s="1">
        <f t="shared" si="5"/>
        <v>119</v>
      </c>
    </row>
    <row r="99" spans="1:13">
      <c r="A99" s="1">
        <f t="shared" si="6"/>
        <v>1.6333333333333324</v>
      </c>
      <c r="B99" s="2">
        <v>45118</v>
      </c>
      <c r="C99" s="3">
        <v>0.48700231481481482</v>
      </c>
      <c r="D99" s="1">
        <v>205</v>
      </c>
      <c r="E99" s="1">
        <v>10.3</v>
      </c>
      <c r="F99" s="1">
        <v>112.4</v>
      </c>
      <c r="G99" s="1">
        <v>36.200000000000003</v>
      </c>
      <c r="H99" s="1">
        <v>35.9</v>
      </c>
      <c r="I99" s="1">
        <v>36</v>
      </c>
      <c r="J99" s="1">
        <v>35</v>
      </c>
      <c r="K99" s="1">
        <v>3.4</v>
      </c>
      <c r="L99" s="1">
        <v>14.349</v>
      </c>
      <c r="M99" s="1">
        <f t="shared" si="5"/>
        <v>119</v>
      </c>
    </row>
    <row r="100" spans="1:13">
      <c r="A100" s="1">
        <f t="shared" si="6"/>
        <v>1.649999999999999</v>
      </c>
      <c r="B100" s="2">
        <v>45118</v>
      </c>
      <c r="C100" s="3">
        <v>0.4876967592592592</v>
      </c>
      <c r="D100" s="1">
        <v>204.4</v>
      </c>
      <c r="E100" s="1">
        <v>10.3</v>
      </c>
      <c r="F100" s="1">
        <v>114.1</v>
      </c>
      <c r="G100" s="1">
        <v>36.299999999999997</v>
      </c>
      <c r="H100" s="1">
        <v>36</v>
      </c>
      <c r="I100" s="1">
        <v>36.1</v>
      </c>
      <c r="J100" s="1">
        <v>35</v>
      </c>
      <c r="K100" s="1">
        <v>3.5</v>
      </c>
      <c r="L100" s="1">
        <v>14.355</v>
      </c>
      <c r="M100" s="1">
        <f t="shared" si="5"/>
        <v>122.5</v>
      </c>
    </row>
    <row r="101" spans="1:13">
      <c r="A101" s="1">
        <f t="shared" si="6"/>
        <v>1.6666666666666656</v>
      </c>
      <c r="B101" s="2">
        <v>45118</v>
      </c>
      <c r="C101" s="3">
        <v>0.4883912037037037</v>
      </c>
      <c r="D101" s="1">
        <v>203.9</v>
      </c>
      <c r="E101" s="1">
        <v>9.6999999999999993</v>
      </c>
      <c r="F101" s="1">
        <v>115.1</v>
      </c>
      <c r="G101" s="1">
        <v>36.299999999999997</v>
      </c>
      <c r="H101" s="1">
        <v>36</v>
      </c>
      <c r="I101" s="1">
        <v>36.1</v>
      </c>
      <c r="J101" s="1">
        <v>35</v>
      </c>
      <c r="K101" s="1">
        <v>3.5</v>
      </c>
      <c r="L101" s="1">
        <v>14.361000000000001</v>
      </c>
      <c r="M101" s="1">
        <f t="shared" si="5"/>
        <v>122.5</v>
      </c>
    </row>
    <row r="102" spans="1:13">
      <c r="A102" s="1">
        <f t="shared" si="6"/>
        <v>1.6833333333333322</v>
      </c>
      <c r="B102" s="2">
        <v>45118</v>
      </c>
      <c r="C102" s="3">
        <v>0.4890856481481482</v>
      </c>
      <c r="D102" s="1">
        <v>203.9</v>
      </c>
      <c r="E102" s="1">
        <v>10.3</v>
      </c>
      <c r="F102" s="1">
        <v>116.8</v>
      </c>
      <c r="G102" s="1">
        <v>36.299999999999997</v>
      </c>
      <c r="H102" s="1">
        <v>36</v>
      </c>
      <c r="I102" s="1">
        <v>36.200000000000003</v>
      </c>
      <c r="J102" s="1">
        <v>35</v>
      </c>
      <c r="K102" s="1">
        <v>3.5</v>
      </c>
      <c r="L102" s="1">
        <v>14.366</v>
      </c>
      <c r="M102" s="1">
        <f t="shared" si="5"/>
        <v>122.5</v>
      </c>
    </row>
    <row r="103" spans="1:13">
      <c r="A103" s="1">
        <f t="shared" si="6"/>
        <v>1.6999999999999988</v>
      </c>
      <c r="B103" s="2">
        <v>45118</v>
      </c>
      <c r="C103" s="3">
        <v>0.48978009259259259</v>
      </c>
      <c r="D103" s="1">
        <v>203.3</v>
      </c>
      <c r="E103" s="1">
        <v>10.3</v>
      </c>
      <c r="F103" s="1">
        <v>117.8</v>
      </c>
      <c r="G103" s="1">
        <v>36.299999999999997</v>
      </c>
      <c r="H103" s="1">
        <v>36.1</v>
      </c>
      <c r="I103" s="1">
        <v>36.200000000000003</v>
      </c>
      <c r="J103" s="1">
        <v>35</v>
      </c>
      <c r="K103" s="1">
        <v>3.5</v>
      </c>
      <c r="L103" s="1">
        <v>14.372</v>
      </c>
      <c r="M103" s="1">
        <f t="shared" si="5"/>
        <v>122.5</v>
      </c>
    </row>
    <row r="104" spans="1:13">
      <c r="A104" s="1">
        <f t="shared" si="6"/>
        <v>1.7166666666666655</v>
      </c>
      <c r="B104" s="2">
        <v>45118</v>
      </c>
      <c r="C104" s="3">
        <v>0.49047453703703708</v>
      </c>
      <c r="D104" s="1">
        <v>202.8</v>
      </c>
      <c r="E104" s="1">
        <v>10.3</v>
      </c>
      <c r="F104" s="1">
        <v>119.5</v>
      </c>
      <c r="G104" s="1">
        <v>36.299999999999997</v>
      </c>
      <c r="H104" s="1">
        <v>36</v>
      </c>
      <c r="I104" s="1">
        <v>36.200000000000003</v>
      </c>
      <c r="J104" s="1">
        <v>35</v>
      </c>
      <c r="K104" s="1">
        <v>3.5</v>
      </c>
      <c r="L104" s="1">
        <v>14.378</v>
      </c>
      <c r="M104" s="1">
        <f t="shared" si="5"/>
        <v>122.5</v>
      </c>
    </row>
    <row r="105" spans="1:13">
      <c r="A105" s="1">
        <f t="shared" si="6"/>
        <v>1.7333333333333321</v>
      </c>
      <c r="B105" s="2">
        <v>45118</v>
      </c>
      <c r="C105" s="3">
        <v>0.49116898148148147</v>
      </c>
      <c r="D105" s="1">
        <v>202.2</v>
      </c>
      <c r="E105" s="1">
        <v>10.3</v>
      </c>
      <c r="F105" s="1">
        <v>121.1</v>
      </c>
      <c r="G105" s="1">
        <v>36.4</v>
      </c>
      <c r="H105" s="1">
        <v>36.299999999999997</v>
      </c>
      <c r="I105" s="1">
        <v>36.200000000000003</v>
      </c>
      <c r="J105" s="1">
        <v>35</v>
      </c>
      <c r="K105" s="1">
        <v>3.5</v>
      </c>
      <c r="L105" s="1">
        <v>14.384</v>
      </c>
      <c r="M105" s="1">
        <f t="shared" si="5"/>
        <v>122.5</v>
      </c>
    </row>
    <row r="106" spans="1:13">
      <c r="A106" s="1">
        <f t="shared" si="6"/>
        <v>1.7499999999999987</v>
      </c>
      <c r="B106" s="2">
        <v>45118</v>
      </c>
      <c r="C106" s="3">
        <v>0.49186342592592597</v>
      </c>
      <c r="D106" s="1">
        <v>201.7</v>
      </c>
      <c r="E106" s="1">
        <v>10.3</v>
      </c>
      <c r="F106" s="1">
        <v>122.7</v>
      </c>
      <c r="G106" s="1">
        <v>36.4</v>
      </c>
      <c r="H106" s="1">
        <v>36.200000000000003</v>
      </c>
      <c r="I106" s="1">
        <v>36.200000000000003</v>
      </c>
      <c r="J106" s="1">
        <v>35</v>
      </c>
      <c r="K106" s="1">
        <v>3.5</v>
      </c>
      <c r="L106" s="1">
        <v>14.39</v>
      </c>
      <c r="M106" s="1">
        <f t="shared" si="5"/>
        <v>122.5</v>
      </c>
    </row>
    <row r="107" spans="1:13">
      <c r="A107" s="1">
        <f t="shared" si="6"/>
        <v>1.7666666666666653</v>
      </c>
      <c r="B107" s="2">
        <v>45118</v>
      </c>
      <c r="C107" s="3">
        <v>0.49255787037037035</v>
      </c>
      <c r="D107" s="1">
        <v>201.1</v>
      </c>
      <c r="E107" s="1">
        <v>10.3</v>
      </c>
      <c r="F107" s="1">
        <v>123.8</v>
      </c>
      <c r="G107" s="1">
        <v>36.5</v>
      </c>
      <c r="H107" s="1">
        <v>36.200000000000003</v>
      </c>
      <c r="I107" s="1">
        <v>36.4</v>
      </c>
      <c r="J107" s="1">
        <v>35</v>
      </c>
      <c r="K107" s="1">
        <v>3.6</v>
      </c>
      <c r="L107" s="1">
        <v>14.396000000000001</v>
      </c>
      <c r="M107" s="1">
        <f t="shared" si="5"/>
        <v>126</v>
      </c>
    </row>
    <row r="108" spans="1:13">
      <c r="A108" s="1">
        <f t="shared" si="6"/>
        <v>1.7833333333333319</v>
      </c>
      <c r="B108" s="2">
        <v>45118</v>
      </c>
      <c r="C108" s="3">
        <v>0.49325231481481485</v>
      </c>
      <c r="D108" s="1">
        <v>200.6</v>
      </c>
      <c r="E108" s="1">
        <v>10.3</v>
      </c>
      <c r="F108" s="1">
        <v>124.9</v>
      </c>
      <c r="G108" s="1">
        <v>36.5</v>
      </c>
      <c r="H108" s="1">
        <v>36.200000000000003</v>
      </c>
      <c r="I108" s="1">
        <v>36.299999999999997</v>
      </c>
      <c r="J108" s="1">
        <v>35</v>
      </c>
      <c r="K108" s="1">
        <v>3.6</v>
      </c>
      <c r="L108" s="1">
        <v>14.401999999999999</v>
      </c>
      <c r="M108" s="1">
        <f t="shared" si="5"/>
        <v>126</v>
      </c>
    </row>
    <row r="109" spans="1:13">
      <c r="A109" s="1">
        <f t="shared" si="6"/>
        <v>1.7999999999999985</v>
      </c>
      <c r="B109" s="2">
        <v>45118</v>
      </c>
      <c r="C109" s="3">
        <v>0.49394675925925924</v>
      </c>
      <c r="D109" s="1">
        <v>200.6</v>
      </c>
      <c r="E109" s="1">
        <v>10.3</v>
      </c>
      <c r="F109" s="1">
        <v>126.5</v>
      </c>
      <c r="G109" s="1">
        <v>36.6</v>
      </c>
      <c r="H109" s="1">
        <v>36.299999999999997</v>
      </c>
      <c r="I109" s="1">
        <v>36.299999999999997</v>
      </c>
      <c r="J109" s="1">
        <v>35</v>
      </c>
      <c r="K109" s="1">
        <v>3.6</v>
      </c>
      <c r="L109" s="1">
        <v>14.407999999999999</v>
      </c>
      <c r="M109" s="1">
        <f t="shared" si="5"/>
        <v>126</v>
      </c>
    </row>
    <row r="110" spans="1:13">
      <c r="A110" s="1">
        <f t="shared" si="6"/>
        <v>1.8166666666666651</v>
      </c>
      <c r="B110" s="2">
        <v>45118</v>
      </c>
      <c r="C110" s="3">
        <v>0.49464120370370374</v>
      </c>
      <c r="D110" s="1">
        <v>200</v>
      </c>
      <c r="E110" s="1">
        <v>10.3</v>
      </c>
      <c r="F110" s="1">
        <v>127.6</v>
      </c>
      <c r="G110" s="1">
        <v>36.5</v>
      </c>
      <c r="H110" s="1">
        <v>36.299999999999997</v>
      </c>
      <c r="I110" s="1">
        <v>36.4</v>
      </c>
      <c r="J110" s="1">
        <v>35</v>
      </c>
      <c r="K110" s="1">
        <v>3.6</v>
      </c>
      <c r="L110" s="1">
        <v>14.414</v>
      </c>
      <c r="M110" s="1">
        <f t="shared" si="5"/>
        <v>126</v>
      </c>
    </row>
    <row r="111" spans="1:13">
      <c r="A111" s="1">
        <f t="shared" si="6"/>
        <v>1.8333333333333317</v>
      </c>
      <c r="B111" s="2">
        <v>45118</v>
      </c>
      <c r="C111" s="3">
        <v>0.49533564814814812</v>
      </c>
      <c r="D111" s="1">
        <v>199.4</v>
      </c>
      <c r="E111" s="1">
        <v>10.3</v>
      </c>
      <c r="F111" s="1">
        <v>129.19999999999999</v>
      </c>
      <c r="G111" s="1">
        <v>36.6</v>
      </c>
      <c r="H111" s="1">
        <v>36.299999999999997</v>
      </c>
      <c r="I111" s="1">
        <v>36.4</v>
      </c>
      <c r="J111" s="1">
        <v>35</v>
      </c>
      <c r="K111" s="1">
        <v>3.6</v>
      </c>
      <c r="L111" s="1">
        <v>14.42</v>
      </c>
      <c r="M111" s="1">
        <f t="shared" si="5"/>
        <v>126</v>
      </c>
    </row>
    <row r="112" spans="1:13">
      <c r="A112" s="1">
        <f t="shared" si="6"/>
        <v>1.8499999999999983</v>
      </c>
      <c r="B112" s="2">
        <v>45118</v>
      </c>
      <c r="C112" s="3">
        <v>0.49603009259259262</v>
      </c>
      <c r="D112" s="1">
        <v>198.9</v>
      </c>
      <c r="E112" s="1">
        <v>10.3</v>
      </c>
      <c r="F112" s="1">
        <v>130.30000000000001</v>
      </c>
      <c r="G112" s="1">
        <v>36.6</v>
      </c>
      <c r="H112" s="1">
        <v>36.4</v>
      </c>
      <c r="I112" s="1">
        <v>36.5</v>
      </c>
      <c r="J112" s="1">
        <v>35</v>
      </c>
      <c r="K112" s="1">
        <v>3.6</v>
      </c>
      <c r="L112" s="1">
        <v>14.426</v>
      </c>
      <c r="M112" s="1">
        <f t="shared" si="5"/>
        <v>126</v>
      </c>
    </row>
    <row r="113" spans="1:13">
      <c r="A113" s="1">
        <f t="shared" si="6"/>
        <v>1.8666666666666649</v>
      </c>
      <c r="B113" s="2">
        <v>45118</v>
      </c>
      <c r="C113" s="3">
        <v>0.49672453703703701</v>
      </c>
      <c r="D113" s="1">
        <v>198.3</v>
      </c>
      <c r="E113" s="1">
        <v>10.3</v>
      </c>
      <c r="F113" s="1">
        <v>131.9</v>
      </c>
      <c r="G113" s="1">
        <v>36.6</v>
      </c>
      <c r="H113" s="1">
        <v>36.299999999999997</v>
      </c>
      <c r="I113" s="1">
        <v>36.5</v>
      </c>
      <c r="J113" s="1">
        <v>35</v>
      </c>
      <c r="K113" s="1">
        <v>3.6</v>
      </c>
      <c r="L113" s="1">
        <v>14.432</v>
      </c>
      <c r="M113" s="1">
        <f t="shared" si="5"/>
        <v>126</v>
      </c>
    </row>
    <row r="114" spans="1:13">
      <c r="A114" s="1">
        <f t="shared" si="6"/>
        <v>1.8833333333333315</v>
      </c>
      <c r="B114" s="2">
        <v>45118</v>
      </c>
      <c r="C114" s="3">
        <v>0.4974189814814815</v>
      </c>
      <c r="D114" s="1">
        <v>198.3</v>
      </c>
      <c r="E114" s="1">
        <v>10.3</v>
      </c>
      <c r="F114" s="1">
        <v>133.5</v>
      </c>
      <c r="G114" s="1">
        <v>36.6</v>
      </c>
      <c r="H114" s="1">
        <v>36.299999999999997</v>
      </c>
      <c r="I114" s="1">
        <v>36.4</v>
      </c>
      <c r="J114" s="1">
        <v>35</v>
      </c>
      <c r="K114" s="1">
        <v>3.6</v>
      </c>
      <c r="L114" s="1">
        <v>14.438000000000001</v>
      </c>
      <c r="M114" s="1">
        <f t="shared" si="5"/>
        <v>126</v>
      </c>
    </row>
    <row r="115" spans="1:13">
      <c r="A115" s="1">
        <f t="shared" si="6"/>
        <v>1.8999999999999981</v>
      </c>
      <c r="B115" s="2">
        <v>45118</v>
      </c>
      <c r="C115" s="3">
        <v>0.49811342592592589</v>
      </c>
      <c r="D115" s="1">
        <v>197.8</v>
      </c>
      <c r="E115" s="1">
        <v>10.3</v>
      </c>
      <c r="F115" s="1">
        <v>134.6</v>
      </c>
      <c r="G115" s="1">
        <v>36.5</v>
      </c>
      <c r="H115" s="1">
        <v>36.299999999999997</v>
      </c>
      <c r="I115" s="1">
        <v>36.4</v>
      </c>
      <c r="J115" s="1">
        <v>35</v>
      </c>
      <c r="K115" s="1">
        <v>3.6</v>
      </c>
      <c r="L115" s="1">
        <v>14.444000000000001</v>
      </c>
      <c r="M115" s="1">
        <f t="shared" si="5"/>
        <v>126</v>
      </c>
    </row>
    <row r="116" spans="1:13">
      <c r="A116" s="1">
        <f t="shared" si="6"/>
        <v>1.9166666666666647</v>
      </c>
      <c r="B116" s="2">
        <v>45118</v>
      </c>
      <c r="C116" s="3">
        <v>0.49880787037037039</v>
      </c>
      <c r="D116" s="1">
        <v>197.2</v>
      </c>
      <c r="E116" s="1">
        <v>10.3</v>
      </c>
      <c r="F116" s="1">
        <v>136.19999999999999</v>
      </c>
      <c r="G116" s="1">
        <v>36.6</v>
      </c>
      <c r="H116" s="1">
        <v>36.4</v>
      </c>
      <c r="I116" s="1">
        <v>36.5</v>
      </c>
      <c r="J116" s="1">
        <v>35</v>
      </c>
      <c r="K116" s="1">
        <v>3.6</v>
      </c>
      <c r="L116" s="1">
        <v>14.45</v>
      </c>
      <c r="M116" s="1">
        <f t="shared" si="5"/>
        <v>126</v>
      </c>
    </row>
    <row r="117" spans="1:13">
      <c r="A117" s="1">
        <f t="shared" si="6"/>
        <v>1.9333333333333313</v>
      </c>
      <c r="B117" s="2">
        <v>45118</v>
      </c>
      <c r="C117" s="3">
        <v>0.49950231481481483</v>
      </c>
      <c r="D117" s="1">
        <v>196.7</v>
      </c>
      <c r="E117" s="1">
        <v>10.3</v>
      </c>
      <c r="F117" s="1">
        <v>137.80000000000001</v>
      </c>
      <c r="G117" s="1">
        <v>36.6</v>
      </c>
      <c r="H117" s="1">
        <v>36.4</v>
      </c>
      <c r="I117" s="1">
        <v>36.4</v>
      </c>
      <c r="J117" s="1">
        <v>35</v>
      </c>
      <c r="K117" s="1">
        <v>3.7</v>
      </c>
      <c r="L117" s="1">
        <v>14.456</v>
      </c>
      <c r="M117" s="1">
        <f t="shared" si="5"/>
        <v>129.5</v>
      </c>
    </row>
    <row r="118" spans="1:13">
      <c r="A118" s="1">
        <f t="shared" si="6"/>
        <v>1.949999999999998</v>
      </c>
      <c r="B118" s="2">
        <v>45118</v>
      </c>
      <c r="C118" s="3">
        <v>0.50019675925925922</v>
      </c>
      <c r="D118" s="1">
        <v>196.1</v>
      </c>
      <c r="E118" s="1">
        <v>10.3</v>
      </c>
      <c r="F118" s="1">
        <v>138.9</v>
      </c>
      <c r="G118" s="1">
        <v>36.6</v>
      </c>
      <c r="H118" s="1">
        <v>36.4</v>
      </c>
      <c r="I118" s="1">
        <v>36.4</v>
      </c>
      <c r="J118" s="1">
        <v>35</v>
      </c>
      <c r="K118" s="1">
        <v>3.7</v>
      </c>
      <c r="L118" s="1">
        <v>14.462</v>
      </c>
      <c r="M118" s="1">
        <f t="shared" si="5"/>
        <v>129.5</v>
      </c>
    </row>
    <row r="119" spans="1:13">
      <c r="A119" s="1">
        <f t="shared" si="6"/>
        <v>1.9666666666666646</v>
      </c>
      <c r="B119" s="2">
        <v>45118</v>
      </c>
      <c r="C119" s="3">
        <v>0.50089120370370377</v>
      </c>
      <c r="D119" s="1">
        <v>195.6</v>
      </c>
      <c r="E119" s="1">
        <v>10.3</v>
      </c>
      <c r="F119" s="1">
        <v>140.5</v>
      </c>
      <c r="G119" s="1">
        <v>36.6</v>
      </c>
      <c r="H119" s="1">
        <v>36.4</v>
      </c>
      <c r="I119" s="1">
        <v>36.4</v>
      </c>
      <c r="J119" s="1">
        <v>35</v>
      </c>
      <c r="K119" s="1">
        <v>3.7</v>
      </c>
      <c r="L119" s="1">
        <v>14.468</v>
      </c>
      <c r="M119" s="1">
        <f t="shared" si="5"/>
        <v>129.5</v>
      </c>
    </row>
    <row r="120" spans="1:13">
      <c r="A120" s="1">
        <f t="shared" si="6"/>
        <v>1.9833333333333312</v>
      </c>
      <c r="B120" s="2">
        <v>45118</v>
      </c>
      <c r="C120" s="3">
        <v>0.5015856481481481</v>
      </c>
      <c r="D120" s="1">
        <v>195.6</v>
      </c>
      <c r="E120" s="1">
        <v>10.3</v>
      </c>
      <c r="F120" s="1">
        <v>141.6</v>
      </c>
      <c r="G120" s="1">
        <v>36.700000000000003</v>
      </c>
      <c r="H120" s="1">
        <v>36.5</v>
      </c>
      <c r="I120" s="1">
        <v>36.4</v>
      </c>
      <c r="J120" s="1">
        <v>35</v>
      </c>
      <c r="K120" s="1">
        <v>3.7</v>
      </c>
      <c r="L120" s="1">
        <v>14.474</v>
      </c>
      <c r="M120" s="1">
        <f t="shared" si="5"/>
        <v>129.5</v>
      </c>
    </row>
    <row r="121" spans="1:13">
      <c r="A121" s="1">
        <f t="shared" si="6"/>
        <v>1.9999999999999978</v>
      </c>
      <c r="B121" s="2">
        <v>45118</v>
      </c>
      <c r="C121" s="3">
        <v>0.50228009259259265</v>
      </c>
      <c r="D121" s="1">
        <v>195</v>
      </c>
      <c r="E121" s="1">
        <v>10.3</v>
      </c>
      <c r="F121" s="1">
        <v>143.19999999999999</v>
      </c>
      <c r="G121" s="1">
        <v>36.700000000000003</v>
      </c>
      <c r="H121" s="1">
        <v>36.5</v>
      </c>
      <c r="I121" s="1">
        <v>36.4</v>
      </c>
      <c r="J121" s="1">
        <v>35</v>
      </c>
      <c r="K121" s="1">
        <v>3.7</v>
      </c>
      <c r="L121" s="1">
        <v>14.48</v>
      </c>
      <c r="M121" s="1">
        <f t="shared" si="5"/>
        <v>129.5</v>
      </c>
    </row>
    <row r="122" spans="1:13">
      <c r="A122" s="1">
        <f t="shared" si="6"/>
        <v>2.0166666666666644</v>
      </c>
      <c r="B122" s="2">
        <v>45118</v>
      </c>
      <c r="C122" s="3">
        <v>0.50297453703703698</v>
      </c>
      <c r="D122" s="1">
        <v>193.9</v>
      </c>
      <c r="E122" s="1">
        <v>10.8</v>
      </c>
      <c r="F122" s="1">
        <v>144.30000000000001</v>
      </c>
      <c r="G122" s="1">
        <v>36.700000000000003</v>
      </c>
      <c r="H122" s="1">
        <v>36.5</v>
      </c>
      <c r="I122" s="1">
        <v>36.5</v>
      </c>
      <c r="J122" s="1">
        <v>35</v>
      </c>
      <c r="K122" s="1">
        <v>3.7</v>
      </c>
      <c r="L122" s="1">
        <v>14.487</v>
      </c>
      <c r="M122" s="1">
        <f t="shared" si="5"/>
        <v>129.5</v>
      </c>
    </row>
    <row r="123" spans="1:13">
      <c r="A123" s="1">
        <f t="shared" si="6"/>
        <v>2.033333333333331</v>
      </c>
      <c r="B123" s="2">
        <v>45118</v>
      </c>
      <c r="C123" s="3">
        <v>0.50366898148148154</v>
      </c>
      <c r="D123" s="1">
        <v>193.4</v>
      </c>
      <c r="E123" s="1">
        <v>10.3</v>
      </c>
      <c r="F123" s="1">
        <v>145.9</v>
      </c>
      <c r="G123" s="1">
        <v>36.700000000000003</v>
      </c>
      <c r="H123" s="1">
        <v>36.4</v>
      </c>
      <c r="I123" s="1">
        <v>36.4</v>
      </c>
      <c r="J123" s="1">
        <v>35</v>
      </c>
      <c r="K123" s="1">
        <v>3.7</v>
      </c>
      <c r="L123" s="1">
        <v>14.493</v>
      </c>
      <c r="M123" s="1">
        <f t="shared" si="5"/>
        <v>129.5</v>
      </c>
    </row>
    <row r="124" spans="1:13">
      <c r="A124" s="1">
        <f t="shared" si="6"/>
        <v>2.0499999999999976</v>
      </c>
      <c r="B124" s="2">
        <v>45118</v>
      </c>
      <c r="C124" s="3">
        <v>0.50436342592592587</v>
      </c>
      <c r="D124" s="1">
        <v>192.8</v>
      </c>
      <c r="E124" s="1">
        <v>10.3</v>
      </c>
      <c r="F124" s="1">
        <v>147</v>
      </c>
      <c r="G124" s="1">
        <v>36.700000000000003</v>
      </c>
      <c r="H124" s="1">
        <v>36.4</v>
      </c>
      <c r="I124" s="1">
        <v>36.5</v>
      </c>
      <c r="J124" s="1">
        <v>35</v>
      </c>
      <c r="K124" s="1">
        <v>3.7</v>
      </c>
      <c r="L124" s="1">
        <v>14.499000000000001</v>
      </c>
      <c r="M124" s="1">
        <f t="shared" si="5"/>
        <v>129.5</v>
      </c>
    </row>
    <row r="125" spans="1:13">
      <c r="A125" s="1">
        <f t="shared" si="6"/>
        <v>2.0666666666666642</v>
      </c>
      <c r="B125" s="2">
        <v>45118</v>
      </c>
      <c r="C125" s="3">
        <v>0.50505787037037042</v>
      </c>
      <c r="D125" s="1">
        <v>192.3</v>
      </c>
      <c r="E125" s="1">
        <v>10.8</v>
      </c>
      <c r="F125" s="1">
        <v>148.6</v>
      </c>
      <c r="G125" s="1">
        <v>36.700000000000003</v>
      </c>
      <c r="H125" s="1">
        <v>36.4</v>
      </c>
      <c r="I125" s="1">
        <v>36.5</v>
      </c>
      <c r="J125" s="1">
        <v>35</v>
      </c>
      <c r="K125" s="1">
        <v>3.7</v>
      </c>
      <c r="L125" s="1">
        <v>14.505000000000001</v>
      </c>
      <c r="M125" s="1">
        <f t="shared" si="5"/>
        <v>129.5</v>
      </c>
    </row>
    <row r="126" spans="1:13">
      <c r="A126" s="1">
        <f t="shared" si="6"/>
        <v>2.0833333333333308</v>
      </c>
      <c r="B126" s="2">
        <v>45118</v>
      </c>
      <c r="C126" s="3">
        <v>0.50575231481481475</v>
      </c>
      <c r="D126" s="1">
        <v>192.3</v>
      </c>
      <c r="E126" s="1">
        <v>10.8</v>
      </c>
      <c r="F126" s="1">
        <v>149.69999999999999</v>
      </c>
      <c r="G126" s="1">
        <v>36.700000000000003</v>
      </c>
      <c r="H126" s="1">
        <v>36.5</v>
      </c>
      <c r="I126" s="1">
        <v>36.6</v>
      </c>
      <c r="J126" s="1">
        <v>35</v>
      </c>
      <c r="K126" s="1">
        <v>3.7</v>
      </c>
      <c r="L126" s="1">
        <v>14.510999999999999</v>
      </c>
      <c r="M126" s="1">
        <f t="shared" si="5"/>
        <v>129.5</v>
      </c>
    </row>
    <row r="127" spans="1:13">
      <c r="A127" s="1">
        <f t="shared" si="6"/>
        <v>2.0999999999999974</v>
      </c>
      <c r="B127" s="2">
        <v>45118</v>
      </c>
      <c r="C127" s="3">
        <v>0.5064467592592593</v>
      </c>
      <c r="D127" s="1">
        <v>191.7</v>
      </c>
      <c r="E127" s="1">
        <v>10.3</v>
      </c>
      <c r="F127" s="1">
        <v>151.4</v>
      </c>
      <c r="G127" s="1">
        <v>36.799999999999997</v>
      </c>
      <c r="H127" s="1">
        <v>36.5</v>
      </c>
      <c r="I127" s="1">
        <v>36.5</v>
      </c>
      <c r="J127" s="1">
        <v>35</v>
      </c>
      <c r="K127" s="1">
        <v>3.7</v>
      </c>
      <c r="L127" s="1">
        <v>14.516999999999999</v>
      </c>
      <c r="M127" s="1">
        <f t="shared" si="5"/>
        <v>129.5</v>
      </c>
    </row>
    <row r="128" spans="1:13">
      <c r="A128" s="1">
        <f t="shared" si="6"/>
        <v>2.116666666666664</v>
      </c>
      <c r="B128" s="2">
        <v>45118</v>
      </c>
      <c r="C128" s="3">
        <v>0.50714120370370364</v>
      </c>
      <c r="D128" s="1">
        <v>191.2</v>
      </c>
      <c r="E128" s="1">
        <v>10.3</v>
      </c>
      <c r="F128" s="1">
        <v>152.4</v>
      </c>
      <c r="G128" s="1">
        <v>36.700000000000003</v>
      </c>
      <c r="H128" s="1">
        <v>36.5</v>
      </c>
      <c r="I128" s="1">
        <v>36.5</v>
      </c>
      <c r="J128" s="1">
        <v>35</v>
      </c>
      <c r="K128" s="1">
        <v>3.8</v>
      </c>
      <c r="L128" s="1">
        <v>14.523999999999999</v>
      </c>
      <c r="M128" s="1">
        <f t="shared" si="5"/>
        <v>133</v>
      </c>
    </row>
    <row r="129" spans="1:13">
      <c r="A129" s="1">
        <f t="shared" si="6"/>
        <v>2.1333333333333306</v>
      </c>
      <c r="B129" s="2">
        <v>45118</v>
      </c>
      <c r="C129" s="3">
        <v>0.50783564814814819</v>
      </c>
      <c r="D129" s="1">
        <v>190.6</v>
      </c>
      <c r="E129" s="1">
        <v>10.8</v>
      </c>
      <c r="F129" s="1">
        <v>154.1</v>
      </c>
      <c r="G129" s="1">
        <v>36.700000000000003</v>
      </c>
      <c r="H129" s="1">
        <v>36.4</v>
      </c>
      <c r="I129" s="1">
        <v>36.6</v>
      </c>
      <c r="J129" s="1">
        <v>35</v>
      </c>
      <c r="K129" s="1">
        <v>3.8</v>
      </c>
      <c r="L129" s="1">
        <v>14.53</v>
      </c>
      <c r="M129" s="1">
        <f t="shared" si="5"/>
        <v>133</v>
      </c>
    </row>
    <row r="130" spans="1:13">
      <c r="A130" s="1">
        <f t="shared" si="6"/>
        <v>2.1499999999999972</v>
      </c>
      <c r="B130" s="2">
        <v>45118</v>
      </c>
      <c r="C130" s="3">
        <v>0.50853009259259252</v>
      </c>
      <c r="D130" s="1">
        <v>190.1</v>
      </c>
      <c r="E130" s="1">
        <v>10.3</v>
      </c>
      <c r="F130" s="1">
        <v>155.1</v>
      </c>
      <c r="G130" s="1">
        <v>36.799999999999997</v>
      </c>
      <c r="H130" s="1">
        <v>36.5</v>
      </c>
      <c r="I130" s="1">
        <v>36.5</v>
      </c>
      <c r="J130" s="1">
        <v>35</v>
      </c>
      <c r="K130" s="1">
        <v>3.8</v>
      </c>
      <c r="L130" s="1">
        <v>14.536</v>
      </c>
      <c r="M130" s="1">
        <f t="shared" si="5"/>
        <v>133</v>
      </c>
    </row>
    <row r="131" spans="1:13">
      <c r="A131" s="1">
        <f t="shared" si="6"/>
        <v>2.1666666666666639</v>
      </c>
      <c r="B131" s="2">
        <v>45118</v>
      </c>
      <c r="C131" s="3">
        <v>0.50922453703703707</v>
      </c>
      <c r="D131" s="1">
        <v>189.5</v>
      </c>
      <c r="E131" s="1">
        <v>10.3</v>
      </c>
      <c r="F131" s="1">
        <v>156.80000000000001</v>
      </c>
      <c r="G131" s="1">
        <v>36.700000000000003</v>
      </c>
      <c r="H131" s="1">
        <v>36.4</v>
      </c>
      <c r="I131" s="1">
        <v>36.6</v>
      </c>
      <c r="J131" s="1">
        <v>35</v>
      </c>
      <c r="K131" s="1">
        <v>3.8</v>
      </c>
      <c r="L131" s="1">
        <v>14.542999999999999</v>
      </c>
      <c r="M131" s="1">
        <f t="shared" ref="M131:M194" si="7">J131*K131</f>
        <v>133</v>
      </c>
    </row>
    <row r="132" spans="1:13">
      <c r="A132" s="1">
        <f t="shared" si="6"/>
        <v>2.1833333333333305</v>
      </c>
      <c r="B132" s="2">
        <v>45118</v>
      </c>
      <c r="C132" s="3">
        <v>0.50991898148148151</v>
      </c>
      <c r="D132" s="1">
        <v>189</v>
      </c>
      <c r="E132" s="1">
        <v>10.8</v>
      </c>
      <c r="F132" s="1">
        <v>157.80000000000001</v>
      </c>
      <c r="G132" s="1">
        <v>36.799999999999997</v>
      </c>
      <c r="H132" s="1">
        <v>36.5</v>
      </c>
      <c r="I132" s="1">
        <v>36.5</v>
      </c>
      <c r="J132" s="1">
        <v>35</v>
      </c>
      <c r="K132" s="1">
        <v>3.8</v>
      </c>
      <c r="L132" s="1">
        <v>14.548999999999999</v>
      </c>
      <c r="M132" s="1">
        <f t="shared" si="7"/>
        <v>133</v>
      </c>
    </row>
    <row r="133" spans="1:13">
      <c r="A133" s="1">
        <f t="shared" ref="A133:A196" si="8">A132+60/3600</f>
        <v>2.1999999999999971</v>
      </c>
      <c r="B133" s="2">
        <v>45118</v>
      </c>
      <c r="C133" s="3">
        <v>0.51061342592592596</v>
      </c>
      <c r="D133" s="1">
        <v>188.4</v>
      </c>
      <c r="E133" s="1">
        <v>10.8</v>
      </c>
      <c r="F133" s="1">
        <v>158.9</v>
      </c>
      <c r="G133" s="1">
        <v>36.799999999999997</v>
      </c>
      <c r="H133" s="1">
        <v>36.4</v>
      </c>
      <c r="I133" s="1">
        <v>36.5</v>
      </c>
      <c r="J133" s="1">
        <v>35</v>
      </c>
      <c r="K133" s="1">
        <v>3.8</v>
      </c>
      <c r="L133" s="1">
        <v>14.555</v>
      </c>
      <c r="M133" s="1">
        <f t="shared" si="7"/>
        <v>133</v>
      </c>
    </row>
    <row r="134" spans="1:13">
      <c r="A134" s="1">
        <f t="shared" si="8"/>
        <v>2.2166666666666637</v>
      </c>
      <c r="B134" s="2">
        <v>45118</v>
      </c>
      <c r="C134" s="3">
        <v>0.5113078703703704</v>
      </c>
      <c r="D134" s="1">
        <v>187.8</v>
      </c>
      <c r="E134" s="1">
        <v>10.3</v>
      </c>
      <c r="F134" s="1">
        <v>160.5</v>
      </c>
      <c r="G134" s="1">
        <v>36.700000000000003</v>
      </c>
      <c r="H134" s="1">
        <v>36.4</v>
      </c>
      <c r="I134" s="1">
        <v>36.5</v>
      </c>
      <c r="J134" s="1">
        <v>35</v>
      </c>
      <c r="K134" s="1">
        <v>3.8</v>
      </c>
      <c r="L134" s="1">
        <v>14.561999999999999</v>
      </c>
      <c r="M134" s="1">
        <f t="shared" si="7"/>
        <v>133</v>
      </c>
    </row>
    <row r="135" spans="1:13">
      <c r="A135" s="1">
        <f t="shared" si="8"/>
        <v>2.2333333333333303</v>
      </c>
      <c r="B135" s="2">
        <v>45118</v>
      </c>
      <c r="C135" s="3">
        <v>0.51200231481481484</v>
      </c>
      <c r="D135" s="1">
        <v>187.8</v>
      </c>
      <c r="E135" s="1">
        <v>10.3</v>
      </c>
      <c r="F135" s="1">
        <v>161.6</v>
      </c>
      <c r="G135" s="1">
        <v>36.700000000000003</v>
      </c>
      <c r="H135" s="1">
        <v>36.5</v>
      </c>
      <c r="I135" s="1">
        <v>36.6</v>
      </c>
      <c r="J135" s="1">
        <v>35</v>
      </c>
      <c r="K135" s="1">
        <v>3.8</v>
      </c>
      <c r="L135" s="1">
        <v>14.568</v>
      </c>
      <c r="M135" s="1">
        <f t="shared" si="7"/>
        <v>133</v>
      </c>
    </row>
    <row r="136" spans="1:13">
      <c r="A136" s="1">
        <f t="shared" si="8"/>
        <v>2.2499999999999969</v>
      </c>
      <c r="B136" s="2">
        <v>45118</v>
      </c>
      <c r="C136" s="3">
        <v>0.51269675925925928</v>
      </c>
      <c r="D136" s="1">
        <v>186.7</v>
      </c>
      <c r="E136" s="1">
        <v>10.8</v>
      </c>
      <c r="F136" s="1">
        <v>163.19999999999999</v>
      </c>
      <c r="G136" s="1">
        <v>36.700000000000003</v>
      </c>
      <c r="H136" s="1">
        <v>36.5</v>
      </c>
      <c r="I136" s="1">
        <v>36.5</v>
      </c>
      <c r="J136" s="1">
        <v>35</v>
      </c>
      <c r="K136" s="1">
        <v>3.8</v>
      </c>
      <c r="L136" s="1">
        <v>14.574</v>
      </c>
      <c r="M136" s="1">
        <f t="shared" si="7"/>
        <v>133</v>
      </c>
    </row>
    <row r="137" spans="1:13">
      <c r="A137" s="1">
        <f t="shared" si="8"/>
        <v>2.2666666666666635</v>
      </c>
      <c r="B137" s="2">
        <v>45118</v>
      </c>
      <c r="C137" s="3">
        <v>0.51339120370370372</v>
      </c>
      <c r="D137" s="1">
        <v>186.7</v>
      </c>
      <c r="E137" s="1">
        <v>10.3</v>
      </c>
      <c r="F137" s="1">
        <v>164.3</v>
      </c>
      <c r="G137" s="1">
        <v>36.700000000000003</v>
      </c>
      <c r="H137" s="1">
        <v>36.5</v>
      </c>
      <c r="I137" s="1">
        <v>36.5</v>
      </c>
      <c r="J137" s="1">
        <v>35</v>
      </c>
      <c r="K137" s="1">
        <v>3.8</v>
      </c>
      <c r="L137" s="1">
        <v>14.581</v>
      </c>
      <c r="M137" s="1">
        <f t="shared" si="7"/>
        <v>133</v>
      </c>
    </row>
    <row r="138" spans="1:13">
      <c r="A138" s="1">
        <f t="shared" si="8"/>
        <v>2.2833333333333301</v>
      </c>
      <c r="B138" s="2">
        <v>45118</v>
      </c>
      <c r="C138" s="3">
        <v>0.51408564814814817</v>
      </c>
      <c r="D138" s="1">
        <v>185.6</v>
      </c>
      <c r="E138" s="1">
        <v>10.8</v>
      </c>
      <c r="F138" s="1">
        <v>165.9</v>
      </c>
      <c r="G138" s="1">
        <v>36.700000000000003</v>
      </c>
      <c r="H138" s="1">
        <v>36.5</v>
      </c>
      <c r="I138" s="1">
        <v>36.5</v>
      </c>
      <c r="J138" s="1">
        <v>35</v>
      </c>
      <c r="K138" s="1">
        <v>3.8</v>
      </c>
      <c r="L138" s="1">
        <v>14.587</v>
      </c>
      <c r="M138" s="1">
        <f t="shared" si="7"/>
        <v>133</v>
      </c>
    </row>
    <row r="139" spans="1:13">
      <c r="A139" s="1">
        <f t="shared" si="8"/>
        <v>2.2999999999999967</v>
      </c>
      <c r="B139" s="2">
        <v>45118</v>
      </c>
      <c r="C139" s="3">
        <v>0.51479166666666665</v>
      </c>
      <c r="D139" s="1">
        <v>185.1</v>
      </c>
      <c r="E139" s="1">
        <v>10.8</v>
      </c>
      <c r="F139" s="1">
        <v>167</v>
      </c>
      <c r="G139" s="1">
        <v>36.700000000000003</v>
      </c>
      <c r="H139" s="1">
        <v>36.4</v>
      </c>
      <c r="I139" s="1">
        <v>36.5</v>
      </c>
      <c r="J139" s="1">
        <v>35</v>
      </c>
      <c r="K139" s="1">
        <v>3.8</v>
      </c>
      <c r="L139" s="1">
        <v>14.593</v>
      </c>
      <c r="M139" s="1">
        <f t="shared" si="7"/>
        <v>133</v>
      </c>
    </row>
    <row r="140" spans="1:13">
      <c r="A140" s="1">
        <f t="shared" si="8"/>
        <v>2.3166666666666633</v>
      </c>
      <c r="B140" s="2">
        <v>45118</v>
      </c>
      <c r="C140" s="3">
        <v>0.51548611111111109</v>
      </c>
      <c r="D140" s="1">
        <v>184.5</v>
      </c>
      <c r="E140" s="1">
        <v>10.8</v>
      </c>
      <c r="F140" s="1">
        <v>168.6</v>
      </c>
      <c r="G140" s="1">
        <v>36.700000000000003</v>
      </c>
      <c r="H140" s="1">
        <v>36.4</v>
      </c>
      <c r="I140" s="1">
        <v>36.5</v>
      </c>
      <c r="J140" s="1">
        <v>35</v>
      </c>
      <c r="K140" s="1">
        <v>3.8</v>
      </c>
      <c r="L140" s="1">
        <v>14.6</v>
      </c>
      <c r="M140" s="1">
        <f t="shared" si="7"/>
        <v>133</v>
      </c>
    </row>
    <row r="141" spans="1:13">
      <c r="A141" s="1">
        <f t="shared" si="8"/>
        <v>2.3333333333333299</v>
      </c>
      <c r="B141" s="2">
        <v>45118</v>
      </c>
      <c r="C141" s="3">
        <v>0.51618055555555553</v>
      </c>
      <c r="D141" s="1">
        <v>184.5</v>
      </c>
      <c r="E141" s="1">
        <v>10.3</v>
      </c>
      <c r="F141" s="1">
        <v>169.7</v>
      </c>
      <c r="G141" s="1">
        <v>36.700000000000003</v>
      </c>
      <c r="H141" s="1">
        <v>36.5</v>
      </c>
      <c r="I141" s="1">
        <v>36.5</v>
      </c>
      <c r="J141" s="1">
        <v>35</v>
      </c>
      <c r="K141" s="1">
        <v>3.8</v>
      </c>
      <c r="L141" s="1">
        <v>14.606</v>
      </c>
      <c r="M141" s="1">
        <f t="shared" si="7"/>
        <v>133</v>
      </c>
    </row>
    <row r="142" spans="1:13">
      <c r="A142" s="1">
        <f t="shared" si="8"/>
        <v>2.3499999999999965</v>
      </c>
      <c r="B142" s="2">
        <v>45118</v>
      </c>
      <c r="C142" s="3">
        <v>0.51687499999999997</v>
      </c>
      <c r="D142" s="1">
        <v>184</v>
      </c>
      <c r="E142" s="1">
        <v>10.8</v>
      </c>
      <c r="F142" s="1">
        <v>171.4</v>
      </c>
      <c r="G142" s="1">
        <v>36.700000000000003</v>
      </c>
      <c r="H142" s="1">
        <v>36.4</v>
      </c>
      <c r="I142" s="1">
        <v>36.5</v>
      </c>
      <c r="J142" s="1">
        <v>35</v>
      </c>
      <c r="K142" s="1">
        <v>3.8</v>
      </c>
      <c r="L142" s="1">
        <v>14.612</v>
      </c>
      <c r="M142" s="1">
        <f t="shared" si="7"/>
        <v>133</v>
      </c>
    </row>
    <row r="143" spans="1:13">
      <c r="A143" s="1">
        <f t="shared" si="8"/>
        <v>2.3666666666666631</v>
      </c>
      <c r="B143" s="2">
        <v>45118</v>
      </c>
      <c r="C143" s="3">
        <v>0.51756944444444442</v>
      </c>
      <c r="D143" s="1">
        <v>183.4</v>
      </c>
      <c r="E143" s="1">
        <v>10.3</v>
      </c>
      <c r="F143" s="1">
        <v>172.4</v>
      </c>
      <c r="G143" s="1">
        <v>36.700000000000003</v>
      </c>
      <c r="H143" s="1">
        <v>36.6</v>
      </c>
      <c r="I143" s="1">
        <v>36.5</v>
      </c>
      <c r="J143" s="1">
        <v>35</v>
      </c>
      <c r="K143" s="1">
        <v>3.8</v>
      </c>
      <c r="L143" s="1">
        <v>14.619</v>
      </c>
      <c r="M143" s="1">
        <f t="shared" si="7"/>
        <v>133</v>
      </c>
    </row>
    <row r="144" spans="1:13">
      <c r="A144" s="1">
        <f t="shared" si="8"/>
        <v>2.3833333333333298</v>
      </c>
      <c r="B144" s="2">
        <v>45118</v>
      </c>
      <c r="C144" s="3">
        <v>0.51826388888888886</v>
      </c>
      <c r="D144" s="1">
        <v>182.3</v>
      </c>
      <c r="E144" s="1">
        <v>10.8</v>
      </c>
      <c r="F144" s="1">
        <v>174.1</v>
      </c>
      <c r="G144" s="1">
        <v>36.700000000000003</v>
      </c>
      <c r="H144" s="1">
        <v>36.5</v>
      </c>
      <c r="I144" s="1">
        <v>36.4</v>
      </c>
      <c r="J144" s="1">
        <v>35</v>
      </c>
      <c r="K144" s="1">
        <v>3.8</v>
      </c>
      <c r="L144" s="1">
        <v>14.625</v>
      </c>
      <c r="M144" s="1">
        <f t="shared" si="7"/>
        <v>133</v>
      </c>
    </row>
    <row r="145" spans="1:13">
      <c r="A145" s="1">
        <f t="shared" si="8"/>
        <v>2.3999999999999964</v>
      </c>
      <c r="B145" s="2">
        <v>45118</v>
      </c>
      <c r="C145" s="3">
        <v>0.5189583333333333</v>
      </c>
      <c r="D145" s="1">
        <v>182.3</v>
      </c>
      <c r="E145" s="1">
        <v>10.3</v>
      </c>
      <c r="F145" s="1">
        <v>175.1</v>
      </c>
      <c r="G145" s="1">
        <v>36.6</v>
      </c>
      <c r="H145" s="1">
        <v>36.4</v>
      </c>
      <c r="I145" s="1">
        <v>36.4</v>
      </c>
      <c r="J145" s="1">
        <v>35</v>
      </c>
      <c r="K145" s="1">
        <v>3.8</v>
      </c>
      <c r="L145" s="1">
        <v>14.631</v>
      </c>
      <c r="M145" s="1">
        <f t="shared" si="7"/>
        <v>133</v>
      </c>
    </row>
    <row r="146" spans="1:13">
      <c r="A146" s="1">
        <f t="shared" si="8"/>
        <v>2.416666666666663</v>
      </c>
      <c r="B146" s="2">
        <v>45118</v>
      </c>
      <c r="C146" s="3">
        <v>0.51965277777777785</v>
      </c>
      <c r="D146" s="1">
        <v>181.2</v>
      </c>
      <c r="E146" s="1">
        <v>10.8</v>
      </c>
      <c r="F146" s="1">
        <v>176.2</v>
      </c>
      <c r="G146" s="1">
        <v>36.6</v>
      </c>
      <c r="H146" s="1">
        <v>36.4</v>
      </c>
      <c r="I146" s="1">
        <v>36.4</v>
      </c>
      <c r="J146" s="1">
        <v>35</v>
      </c>
      <c r="K146" s="1">
        <v>3.9</v>
      </c>
      <c r="L146" s="1">
        <v>14.638</v>
      </c>
      <c r="M146" s="1">
        <f t="shared" si="7"/>
        <v>136.5</v>
      </c>
    </row>
    <row r="147" spans="1:13">
      <c r="A147" s="1">
        <f t="shared" si="8"/>
        <v>2.4333333333333296</v>
      </c>
      <c r="B147" s="2">
        <v>45118</v>
      </c>
      <c r="C147" s="3">
        <v>0.52034722222222218</v>
      </c>
      <c r="D147" s="1">
        <v>180.7</v>
      </c>
      <c r="E147" s="1">
        <v>10.8</v>
      </c>
      <c r="F147" s="1">
        <v>177.8</v>
      </c>
      <c r="G147" s="1">
        <v>36.6</v>
      </c>
      <c r="H147" s="1">
        <v>36.4</v>
      </c>
      <c r="I147" s="1">
        <v>36.4</v>
      </c>
      <c r="J147" s="1">
        <v>35</v>
      </c>
      <c r="K147" s="1">
        <v>3.9</v>
      </c>
      <c r="L147" s="1">
        <v>14.644</v>
      </c>
      <c r="M147" s="1">
        <f t="shared" si="7"/>
        <v>136.5</v>
      </c>
    </row>
    <row r="148" spans="1:13">
      <c r="A148" s="1">
        <f t="shared" si="8"/>
        <v>2.4499999999999962</v>
      </c>
      <c r="B148" s="2">
        <v>45118</v>
      </c>
      <c r="C148" s="3">
        <v>0.52104166666666674</v>
      </c>
      <c r="D148" s="1">
        <v>180.1</v>
      </c>
      <c r="E148" s="1">
        <v>10.8</v>
      </c>
      <c r="F148" s="1">
        <v>178.9</v>
      </c>
      <c r="G148" s="1">
        <v>36.6</v>
      </c>
      <c r="H148" s="1">
        <v>36.299999999999997</v>
      </c>
      <c r="I148" s="1">
        <v>36.4</v>
      </c>
      <c r="J148" s="1">
        <v>35</v>
      </c>
      <c r="K148" s="1">
        <v>3.9</v>
      </c>
      <c r="L148" s="1">
        <v>14.651</v>
      </c>
      <c r="M148" s="1">
        <f t="shared" si="7"/>
        <v>136.5</v>
      </c>
    </row>
    <row r="149" spans="1:13">
      <c r="A149" s="1">
        <f t="shared" si="8"/>
        <v>2.4666666666666628</v>
      </c>
      <c r="B149" s="2">
        <v>45118</v>
      </c>
      <c r="C149" s="3">
        <v>0.52173611111111107</v>
      </c>
      <c r="D149" s="1">
        <v>180.1</v>
      </c>
      <c r="E149" s="1">
        <v>10.8</v>
      </c>
      <c r="F149" s="1">
        <v>180</v>
      </c>
      <c r="G149" s="1">
        <v>36.5</v>
      </c>
      <c r="H149" s="1">
        <v>36.299999999999997</v>
      </c>
      <c r="I149" s="1">
        <v>36.4</v>
      </c>
      <c r="J149" s="1">
        <v>35</v>
      </c>
      <c r="K149" s="1">
        <v>3.9</v>
      </c>
      <c r="L149" s="1">
        <v>14.657</v>
      </c>
      <c r="M149" s="1">
        <f t="shared" si="7"/>
        <v>136.5</v>
      </c>
    </row>
    <row r="150" spans="1:13">
      <c r="A150" s="1">
        <f t="shared" si="8"/>
        <v>2.4833333333333294</v>
      </c>
      <c r="B150" s="2">
        <v>45118</v>
      </c>
      <c r="C150" s="3">
        <v>0.52243055555555562</v>
      </c>
      <c r="D150" s="1">
        <v>179.6</v>
      </c>
      <c r="E150" s="1">
        <v>10.8</v>
      </c>
      <c r="F150" s="1">
        <v>181.6</v>
      </c>
      <c r="G150" s="1">
        <v>36.6</v>
      </c>
      <c r="H150" s="1">
        <v>36.4</v>
      </c>
      <c r="I150" s="1">
        <v>36.299999999999997</v>
      </c>
      <c r="J150" s="1">
        <v>35</v>
      </c>
      <c r="K150" s="1">
        <v>3.9</v>
      </c>
      <c r="L150" s="1">
        <v>14.664</v>
      </c>
      <c r="M150" s="1">
        <f t="shared" si="7"/>
        <v>136.5</v>
      </c>
    </row>
    <row r="151" spans="1:13">
      <c r="A151" s="1">
        <f t="shared" si="8"/>
        <v>2.499999999999996</v>
      </c>
      <c r="B151" s="2">
        <v>45118</v>
      </c>
      <c r="C151" s="3">
        <v>0.52312499999999995</v>
      </c>
      <c r="D151" s="1">
        <v>178.5</v>
      </c>
      <c r="E151" s="1">
        <v>10.8</v>
      </c>
      <c r="F151" s="1">
        <v>182.7</v>
      </c>
      <c r="G151" s="1">
        <v>36.6</v>
      </c>
      <c r="H151" s="1">
        <v>36.4</v>
      </c>
      <c r="I151" s="1">
        <v>36.299999999999997</v>
      </c>
      <c r="J151" s="1">
        <v>35</v>
      </c>
      <c r="K151" s="1">
        <v>3.9</v>
      </c>
      <c r="L151" s="1">
        <v>14.67</v>
      </c>
      <c r="M151" s="1">
        <f t="shared" si="7"/>
        <v>136.5</v>
      </c>
    </row>
    <row r="152" spans="1:13">
      <c r="A152" s="1">
        <f t="shared" si="8"/>
        <v>2.5166666666666626</v>
      </c>
      <c r="B152" s="2">
        <v>45118</v>
      </c>
      <c r="C152" s="3">
        <v>0.5238194444444445</v>
      </c>
      <c r="D152" s="1">
        <v>177.9</v>
      </c>
      <c r="E152" s="1">
        <v>10.8</v>
      </c>
      <c r="F152" s="1">
        <v>184.3</v>
      </c>
      <c r="G152" s="1">
        <v>36.6</v>
      </c>
      <c r="H152" s="1">
        <v>36.200000000000003</v>
      </c>
      <c r="I152" s="1">
        <v>36.4</v>
      </c>
      <c r="J152" s="1">
        <v>35</v>
      </c>
      <c r="K152" s="1">
        <v>3.9</v>
      </c>
      <c r="L152" s="1">
        <v>14.677</v>
      </c>
      <c r="M152" s="1">
        <f t="shared" si="7"/>
        <v>136.5</v>
      </c>
    </row>
    <row r="153" spans="1:13">
      <c r="A153" s="1">
        <f t="shared" si="8"/>
        <v>2.5333333333333292</v>
      </c>
      <c r="B153" s="2">
        <v>45118</v>
      </c>
      <c r="C153" s="3">
        <v>0.52451388888888884</v>
      </c>
      <c r="D153" s="1">
        <v>177.9</v>
      </c>
      <c r="E153" s="1">
        <v>10.8</v>
      </c>
      <c r="F153" s="1">
        <v>185.4</v>
      </c>
      <c r="G153" s="1">
        <v>36.6</v>
      </c>
      <c r="H153" s="1">
        <v>36.299999999999997</v>
      </c>
      <c r="I153" s="1">
        <v>36.299999999999997</v>
      </c>
      <c r="J153" s="1">
        <v>35</v>
      </c>
      <c r="K153" s="1">
        <v>3.9</v>
      </c>
      <c r="L153" s="1">
        <v>14.683</v>
      </c>
      <c r="M153" s="1">
        <f t="shared" si="7"/>
        <v>136.5</v>
      </c>
    </row>
    <row r="154" spans="1:13">
      <c r="A154" s="1">
        <f t="shared" si="8"/>
        <v>2.5499999999999958</v>
      </c>
      <c r="B154" s="2">
        <v>45118</v>
      </c>
      <c r="C154" s="3">
        <v>0.52520833333333339</v>
      </c>
      <c r="D154" s="1">
        <v>176.8</v>
      </c>
      <c r="E154" s="1">
        <v>10.8</v>
      </c>
      <c r="F154" s="1">
        <v>187</v>
      </c>
      <c r="G154" s="1">
        <v>36.6</v>
      </c>
      <c r="H154" s="1">
        <v>36.200000000000003</v>
      </c>
      <c r="I154" s="1">
        <v>36.299999999999997</v>
      </c>
      <c r="J154" s="1">
        <v>35</v>
      </c>
      <c r="K154" s="1">
        <v>3.9</v>
      </c>
      <c r="L154" s="1">
        <v>14.69</v>
      </c>
      <c r="M154" s="1">
        <f t="shared" si="7"/>
        <v>136.5</v>
      </c>
    </row>
    <row r="155" spans="1:13">
      <c r="A155" s="1">
        <f t="shared" si="8"/>
        <v>2.5666666666666624</v>
      </c>
      <c r="B155" s="2">
        <v>45118</v>
      </c>
      <c r="C155" s="3">
        <v>0.52591435185185187</v>
      </c>
      <c r="D155" s="1">
        <v>176.8</v>
      </c>
      <c r="E155" s="1">
        <v>10.8</v>
      </c>
      <c r="F155" s="1">
        <v>188.1</v>
      </c>
      <c r="G155" s="1">
        <v>36.5</v>
      </c>
      <c r="H155" s="1">
        <v>36.200000000000003</v>
      </c>
      <c r="I155" s="1">
        <v>36.200000000000003</v>
      </c>
      <c r="J155" s="1">
        <v>35</v>
      </c>
      <c r="K155" s="1">
        <v>3.9</v>
      </c>
      <c r="L155" s="1">
        <v>14.696</v>
      </c>
      <c r="M155" s="1">
        <f t="shared" si="7"/>
        <v>136.5</v>
      </c>
    </row>
    <row r="156" spans="1:13">
      <c r="A156" s="1">
        <f t="shared" si="8"/>
        <v>2.583333333333329</v>
      </c>
      <c r="B156" s="2">
        <v>45118</v>
      </c>
      <c r="C156" s="3">
        <v>0.52660879629629631</v>
      </c>
      <c r="D156" s="1">
        <v>176.2</v>
      </c>
      <c r="E156" s="1">
        <v>10.8</v>
      </c>
      <c r="F156" s="1">
        <v>189.2</v>
      </c>
      <c r="G156" s="1">
        <v>36.5</v>
      </c>
      <c r="H156" s="1">
        <v>36.200000000000003</v>
      </c>
      <c r="I156" s="1">
        <v>36.299999999999997</v>
      </c>
      <c r="J156" s="1">
        <v>35</v>
      </c>
      <c r="K156" s="1">
        <v>3.9</v>
      </c>
      <c r="L156" s="1">
        <v>14.702999999999999</v>
      </c>
      <c r="M156" s="1">
        <f t="shared" si="7"/>
        <v>136.5</v>
      </c>
    </row>
    <row r="157" spans="1:13">
      <c r="A157" s="1">
        <f t="shared" si="8"/>
        <v>2.5999999999999956</v>
      </c>
      <c r="B157" s="2">
        <v>45118</v>
      </c>
      <c r="C157" s="3">
        <v>0.52730324074074075</v>
      </c>
      <c r="D157" s="1">
        <v>175.1</v>
      </c>
      <c r="E157" s="1">
        <v>10.8</v>
      </c>
      <c r="F157" s="1">
        <v>190.8</v>
      </c>
      <c r="G157" s="1">
        <v>36.5</v>
      </c>
      <c r="H157" s="1">
        <v>36.299999999999997</v>
      </c>
      <c r="I157" s="1">
        <v>36.200000000000003</v>
      </c>
      <c r="J157" s="1">
        <v>35</v>
      </c>
      <c r="K157" s="1">
        <v>3.9</v>
      </c>
      <c r="L157" s="1">
        <v>14.709</v>
      </c>
      <c r="M157" s="1">
        <f t="shared" si="7"/>
        <v>136.5</v>
      </c>
    </row>
    <row r="158" spans="1:13">
      <c r="A158" s="1">
        <f t="shared" si="8"/>
        <v>2.6166666666666623</v>
      </c>
      <c r="B158" s="2">
        <v>45118</v>
      </c>
      <c r="C158" s="3">
        <v>0.52799768518518519</v>
      </c>
      <c r="D158" s="1">
        <v>175.1</v>
      </c>
      <c r="E158" s="1">
        <v>10.8</v>
      </c>
      <c r="F158" s="1">
        <v>191.9</v>
      </c>
      <c r="G158" s="1">
        <v>36.5</v>
      </c>
      <c r="H158" s="1">
        <v>36.200000000000003</v>
      </c>
      <c r="I158" s="1">
        <v>36.200000000000003</v>
      </c>
      <c r="J158" s="1">
        <v>35</v>
      </c>
      <c r="K158" s="1">
        <v>3.9</v>
      </c>
      <c r="L158" s="1">
        <v>14.715999999999999</v>
      </c>
      <c r="M158" s="1">
        <f t="shared" si="7"/>
        <v>136.5</v>
      </c>
    </row>
    <row r="159" spans="1:13">
      <c r="A159" s="1">
        <f t="shared" si="8"/>
        <v>2.6333333333333289</v>
      </c>
      <c r="B159" s="2">
        <v>45118</v>
      </c>
      <c r="C159" s="3">
        <v>0.52869212962962964</v>
      </c>
      <c r="D159" s="1">
        <v>174</v>
      </c>
      <c r="E159" s="1">
        <v>10.8</v>
      </c>
      <c r="F159" s="1">
        <v>193</v>
      </c>
      <c r="G159" s="1">
        <v>36.5</v>
      </c>
      <c r="H159" s="1">
        <v>36.299999999999997</v>
      </c>
      <c r="I159" s="1">
        <v>36.200000000000003</v>
      </c>
      <c r="J159" s="1">
        <v>35</v>
      </c>
      <c r="K159" s="1">
        <v>3.9</v>
      </c>
      <c r="L159" s="1">
        <v>14.722</v>
      </c>
      <c r="M159" s="1">
        <f t="shared" si="7"/>
        <v>136.5</v>
      </c>
    </row>
    <row r="160" spans="1:13">
      <c r="A160" s="1">
        <f t="shared" si="8"/>
        <v>2.6499999999999955</v>
      </c>
      <c r="B160" s="2">
        <v>45118</v>
      </c>
      <c r="C160" s="3">
        <v>0.52938657407407408</v>
      </c>
      <c r="D160" s="1">
        <v>174</v>
      </c>
      <c r="E160" s="1">
        <v>10.8</v>
      </c>
      <c r="F160" s="1">
        <v>194.6</v>
      </c>
      <c r="G160" s="1">
        <v>36.4</v>
      </c>
      <c r="H160" s="1">
        <v>36.200000000000003</v>
      </c>
      <c r="I160" s="1">
        <v>36.200000000000003</v>
      </c>
      <c r="J160" s="1">
        <v>35</v>
      </c>
      <c r="K160" s="1">
        <v>3.9</v>
      </c>
      <c r="L160" s="1">
        <v>14.728999999999999</v>
      </c>
      <c r="M160" s="1">
        <f t="shared" si="7"/>
        <v>136.5</v>
      </c>
    </row>
    <row r="161" spans="1:13">
      <c r="A161" s="1">
        <f t="shared" si="8"/>
        <v>2.6666666666666621</v>
      </c>
      <c r="B161" s="2">
        <v>45118</v>
      </c>
      <c r="C161" s="3">
        <v>0.53008101851851852</v>
      </c>
      <c r="D161" s="1">
        <v>173.5</v>
      </c>
      <c r="E161" s="1">
        <v>10.8</v>
      </c>
      <c r="F161" s="1">
        <v>195.7</v>
      </c>
      <c r="G161" s="1">
        <v>36.4</v>
      </c>
      <c r="H161" s="1">
        <v>36.200000000000003</v>
      </c>
      <c r="I161" s="1">
        <v>36.200000000000003</v>
      </c>
      <c r="J161" s="1">
        <v>35</v>
      </c>
      <c r="K161" s="1">
        <v>3.9</v>
      </c>
      <c r="L161" s="1">
        <v>14.734999999999999</v>
      </c>
      <c r="M161" s="1">
        <f t="shared" si="7"/>
        <v>136.5</v>
      </c>
    </row>
    <row r="162" spans="1:13">
      <c r="A162" s="1">
        <f t="shared" si="8"/>
        <v>2.6833333333333287</v>
      </c>
      <c r="B162" s="2">
        <v>45118</v>
      </c>
      <c r="C162" s="3">
        <v>0.53077546296296296</v>
      </c>
      <c r="D162" s="1">
        <v>172.9</v>
      </c>
      <c r="E162" s="1">
        <v>10.8</v>
      </c>
      <c r="F162" s="1">
        <v>196.8</v>
      </c>
      <c r="G162" s="1">
        <v>36.4</v>
      </c>
      <c r="H162" s="1">
        <v>36.200000000000003</v>
      </c>
      <c r="I162" s="1">
        <v>36.200000000000003</v>
      </c>
      <c r="J162" s="1">
        <v>35</v>
      </c>
      <c r="K162" s="1">
        <v>3.9</v>
      </c>
      <c r="L162" s="1">
        <v>14.742000000000001</v>
      </c>
      <c r="M162" s="1">
        <f t="shared" si="7"/>
        <v>136.5</v>
      </c>
    </row>
    <row r="163" spans="1:13">
      <c r="A163" s="1">
        <f t="shared" si="8"/>
        <v>2.6999999999999953</v>
      </c>
      <c r="B163" s="2">
        <v>45118</v>
      </c>
      <c r="C163" s="3">
        <v>0.5314699074074074</v>
      </c>
      <c r="D163" s="1">
        <v>171.8</v>
      </c>
      <c r="E163" s="1">
        <v>10.8</v>
      </c>
      <c r="F163" s="1">
        <v>197.8</v>
      </c>
      <c r="G163" s="1">
        <v>36.4</v>
      </c>
      <c r="H163" s="1">
        <v>36.200000000000003</v>
      </c>
      <c r="I163" s="1">
        <v>36.200000000000003</v>
      </c>
      <c r="J163" s="1">
        <v>35</v>
      </c>
      <c r="K163" s="1">
        <v>3.9</v>
      </c>
      <c r="L163" s="1">
        <v>14.747999999999999</v>
      </c>
      <c r="M163" s="1">
        <f t="shared" si="7"/>
        <v>136.5</v>
      </c>
    </row>
    <row r="164" spans="1:13">
      <c r="A164" s="1">
        <f t="shared" si="8"/>
        <v>2.7166666666666619</v>
      </c>
      <c r="B164" s="2">
        <v>45118</v>
      </c>
      <c r="C164" s="3">
        <v>0.53216435185185185</v>
      </c>
      <c r="D164" s="1">
        <v>171.8</v>
      </c>
      <c r="E164" s="1">
        <v>10.8</v>
      </c>
      <c r="F164" s="1">
        <v>199.5</v>
      </c>
      <c r="G164" s="1">
        <v>36.4</v>
      </c>
      <c r="H164" s="1">
        <v>36.200000000000003</v>
      </c>
      <c r="I164" s="1">
        <v>36.1</v>
      </c>
      <c r="J164" s="1">
        <v>35</v>
      </c>
      <c r="K164" s="1">
        <v>3.9</v>
      </c>
      <c r="L164" s="1">
        <v>14.755000000000001</v>
      </c>
      <c r="M164" s="1">
        <f t="shared" si="7"/>
        <v>136.5</v>
      </c>
    </row>
    <row r="165" spans="1:13">
      <c r="A165" s="1">
        <f t="shared" si="8"/>
        <v>2.7333333333333285</v>
      </c>
      <c r="B165" s="2">
        <v>45118</v>
      </c>
      <c r="C165" s="3">
        <v>0.53285879629629629</v>
      </c>
      <c r="D165" s="1">
        <v>170.7</v>
      </c>
      <c r="E165" s="1">
        <v>10.8</v>
      </c>
      <c r="F165" s="1">
        <v>200.5</v>
      </c>
      <c r="G165" s="1">
        <v>36.4</v>
      </c>
      <c r="H165" s="1">
        <v>36.200000000000003</v>
      </c>
      <c r="I165" s="1">
        <v>36.200000000000003</v>
      </c>
      <c r="J165" s="1">
        <v>35</v>
      </c>
      <c r="K165" s="1">
        <v>3.9</v>
      </c>
      <c r="L165" s="1">
        <v>14.760999999999999</v>
      </c>
      <c r="M165" s="1">
        <f t="shared" si="7"/>
        <v>136.5</v>
      </c>
    </row>
    <row r="166" spans="1:13">
      <c r="A166" s="1">
        <f t="shared" si="8"/>
        <v>2.7499999999999951</v>
      </c>
      <c r="B166" s="2">
        <v>45118</v>
      </c>
      <c r="C166" s="3">
        <v>0.53355324074074073</v>
      </c>
      <c r="D166" s="1">
        <v>170.2</v>
      </c>
      <c r="E166" s="1">
        <v>10.8</v>
      </c>
      <c r="F166" s="1">
        <v>201.6</v>
      </c>
      <c r="G166" s="1">
        <v>36.4</v>
      </c>
      <c r="H166" s="1">
        <v>36</v>
      </c>
      <c r="I166" s="1">
        <v>36.1</v>
      </c>
      <c r="J166" s="1">
        <v>35</v>
      </c>
      <c r="K166" s="1">
        <v>3.9</v>
      </c>
      <c r="L166" s="1">
        <v>14.768000000000001</v>
      </c>
      <c r="M166" s="1">
        <f t="shared" si="7"/>
        <v>136.5</v>
      </c>
    </row>
    <row r="167" spans="1:13">
      <c r="A167" s="1">
        <f t="shared" si="8"/>
        <v>2.7666666666666617</v>
      </c>
      <c r="B167" s="2">
        <v>45118</v>
      </c>
      <c r="C167" s="3">
        <v>0.53424768518518517</v>
      </c>
      <c r="D167" s="1">
        <v>170.2</v>
      </c>
      <c r="E167" s="1">
        <v>10.8</v>
      </c>
      <c r="F167" s="1">
        <v>203.2</v>
      </c>
      <c r="G167" s="1">
        <v>36.4</v>
      </c>
      <c r="H167" s="1">
        <v>36</v>
      </c>
      <c r="I167" s="1">
        <v>36.1</v>
      </c>
      <c r="J167" s="1">
        <v>35</v>
      </c>
      <c r="K167" s="1">
        <v>3.9</v>
      </c>
      <c r="L167" s="1">
        <v>14.773999999999999</v>
      </c>
      <c r="M167" s="1">
        <f t="shared" si="7"/>
        <v>136.5</v>
      </c>
    </row>
    <row r="168" spans="1:13">
      <c r="A168" s="1">
        <f t="shared" si="8"/>
        <v>2.7833333333333283</v>
      </c>
      <c r="B168" s="2">
        <v>45118</v>
      </c>
      <c r="C168" s="3">
        <v>0.53494212962962961</v>
      </c>
      <c r="D168" s="1">
        <v>169.6</v>
      </c>
      <c r="E168" s="1">
        <v>10.8</v>
      </c>
      <c r="F168" s="1">
        <v>204.3</v>
      </c>
      <c r="G168" s="1">
        <v>36.299999999999997</v>
      </c>
      <c r="H168" s="1">
        <v>36.1</v>
      </c>
      <c r="I168" s="1">
        <v>36.200000000000003</v>
      </c>
      <c r="J168" s="1">
        <v>35</v>
      </c>
      <c r="K168" s="1">
        <v>3.9</v>
      </c>
      <c r="L168" s="1">
        <v>14.781000000000001</v>
      </c>
      <c r="M168" s="1">
        <f t="shared" si="7"/>
        <v>136.5</v>
      </c>
    </row>
    <row r="169" spans="1:13">
      <c r="A169" s="1">
        <f t="shared" si="8"/>
        <v>2.7999999999999949</v>
      </c>
      <c r="B169" s="2">
        <v>45118</v>
      </c>
      <c r="C169" s="3">
        <v>0.53563657407407406</v>
      </c>
      <c r="D169" s="1">
        <v>168.5</v>
      </c>
      <c r="E169" s="1">
        <v>10.8</v>
      </c>
      <c r="F169" s="1">
        <v>205.4</v>
      </c>
      <c r="G169" s="1">
        <v>36.299999999999997</v>
      </c>
      <c r="H169" s="1">
        <v>36.1</v>
      </c>
      <c r="I169" s="1">
        <v>36.1</v>
      </c>
      <c r="J169" s="1">
        <v>35</v>
      </c>
      <c r="K169" s="1">
        <v>3.9</v>
      </c>
      <c r="L169" s="1">
        <v>14.787000000000001</v>
      </c>
      <c r="M169" s="1">
        <f t="shared" si="7"/>
        <v>136.5</v>
      </c>
    </row>
    <row r="170" spans="1:13">
      <c r="A170" s="1">
        <f t="shared" si="8"/>
        <v>2.8166666666666615</v>
      </c>
      <c r="B170" s="2">
        <v>45118</v>
      </c>
      <c r="C170" s="3">
        <v>0.5363310185185185</v>
      </c>
      <c r="D170" s="1">
        <v>168</v>
      </c>
      <c r="E170" s="1">
        <v>10.8</v>
      </c>
      <c r="F170" s="1">
        <v>206.5</v>
      </c>
      <c r="G170" s="1">
        <v>36.299999999999997</v>
      </c>
      <c r="H170" s="1">
        <v>36.1</v>
      </c>
      <c r="I170" s="1">
        <v>36.1</v>
      </c>
      <c r="J170" s="1">
        <v>35</v>
      </c>
      <c r="K170" s="1">
        <v>3.9</v>
      </c>
      <c r="L170" s="1">
        <v>14.794</v>
      </c>
      <c r="M170" s="1">
        <f t="shared" si="7"/>
        <v>136.5</v>
      </c>
    </row>
    <row r="171" spans="1:13">
      <c r="A171" s="1">
        <f t="shared" si="8"/>
        <v>2.8333333333333282</v>
      </c>
      <c r="B171" s="2">
        <v>45118</v>
      </c>
      <c r="C171" s="3">
        <v>0.53702546296296294</v>
      </c>
      <c r="D171" s="1">
        <v>167.4</v>
      </c>
      <c r="E171" s="1">
        <v>10.8</v>
      </c>
      <c r="F171" s="1">
        <v>207.6</v>
      </c>
      <c r="G171" s="1">
        <v>36.299999999999997</v>
      </c>
      <c r="H171" s="1">
        <v>36.1</v>
      </c>
      <c r="I171" s="1">
        <v>36.1</v>
      </c>
      <c r="J171" s="1">
        <v>35</v>
      </c>
      <c r="K171" s="1">
        <v>4</v>
      </c>
      <c r="L171" s="1">
        <v>14.798999999999999</v>
      </c>
      <c r="M171" s="1">
        <f t="shared" si="7"/>
        <v>140</v>
      </c>
    </row>
    <row r="172" spans="1:13">
      <c r="A172" s="1">
        <f t="shared" si="8"/>
        <v>2.8499999999999948</v>
      </c>
      <c r="B172" s="2">
        <v>45118</v>
      </c>
      <c r="C172" s="3">
        <v>0.53771990740740738</v>
      </c>
      <c r="D172" s="1">
        <v>166.9</v>
      </c>
      <c r="E172" s="1">
        <v>10.8</v>
      </c>
      <c r="F172" s="1">
        <v>208.6</v>
      </c>
      <c r="G172" s="1">
        <v>36.4</v>
      </c>
      <c r="H172" s="1">
        <v>36.200000000000003</v>
      </c>
      <c r="I172" s="1">
        <v>36.200000000000003</v>
      </c>
      <c r="J172" s="1">
        <v>35</v>
      </c>
      <c r="K172" s="1">
        <v>4</v>
      </c>
      <c r="L172" s="1">
        <v>14.805999999999999</v>
      </c>
      <c r="M172" s="1">
        <f t="shared" si="7"/>
        <v>140</v>
      </c>
    </row>
    <row r="173" spans="1:13">
      <c r="A173" s="1">
        <f t="shared" si="8"/>
        <v>2.8666666666666614</v>
      </c>
      <c r="B173" s="2">
        <v>45118</v>
      </c>
      <c r="C173" s="3">
        <v>0.53841435185185182</v>
      </c>
      <c r="D173" s="1">
        <v>166.3</v>
      </c>
      <c r="E173" s="1">
        <v>10.8</v>
      </c>
      <c r="F173" s="1">
        <v>209.7</v>
      </c>
      <c r="G173" s="1">
        <v>36.4</v>
      </c>
      <c r="H173" s="1">
        <v>36.200000000000003</v>
      </c>
      <c r="I173" s="1">
        <v>36.1</v>
      </c>
      <c r="J173" s="1">
        <v>35</v>
      </c>
      <c r="K173" s="1">
        <v>4</v>
      </c>
      <c r="L173" s="1">
        <v>14.811999999999999</v>
      </c>
      <c r="M173" s="1">
        <f t="shared" si="7"/>
        <v>140</v>
      </c>
    </row>
    <row r="174" spans="1:13">
      <c r="A174" s="1">
        <f t="shared" si="8"/>
        <v>2.883333333333328</v>
      </c>
      <c r="B174" s="2">
        <v>45118</v>
      </c>
      <c r="C174" s="3">
        <v>0.53910879629629627</v>
      </c>
      <c r="D174" s="1">
        <v>165.7</v>
      </c>
      <c r="E174" s="1">
        <v>10.8</v>
      </c>
      <c r="F174" s="1">
        <v>211.4</v>
      </c>
      <c r="G174" s="1">
        <v>36.299999999999997</v>
      </c>
      <c r="H174" s="1">
        <v>36.1</v>
      </c>
      <c r="I174" s="1">
        <v>36.1</v>
      </c>
      <c r="J174" s="1">
        <v>35</v>
      </c>
      <c r="K174" s="1">
        <v>4</v>
      </c>
      <c r="L174" s="1">
        <v>14.819000000000001</v>
      </c>
      <c r="M174" s="1">
        <f t="shared" si="7"/>
        <v>140</v>
      </c>
    </row>
    <row r="175" spans="1:13">
      <c r="A175" s="1">
        <f t="shared" si="8"/>
        <v>2.8999999999999946</v>
      </c>
      <c r="B175" s="2">
        <v>45118</v>
      </c>
      <c r="C175" s="3">
        <v>0.53980324074074071</v>
      </c>
      <c r="D175" s="1">
        <v>165.7</v>
      </c>
      <c r="E175" s="1">
        <v>10.8</v>
      </c>
      <c r="F175" s="1">
        <v>212.4</v>
      </c>
      <c r="G175" s="1">
        <v>36.299999999999997</v>
      </c>
      <c r="H175" s="1">
        <v>36.1</v>
      </c>
      <c r="I175" s="1">
        <v>36.1</v>
      </c>
      <c r="J175" s="1">
        <v>35</v>
      </c>
      <c r="K175" s="1">
        <v>4</v>
      </c>
      <c r="L175" s="1">
        <v>14.826000000000001</v>
      </c>
      <c r="M175" s="1">
        <f t="shared" si="7"/>
        <v>140</v>
      </c>
    </row>
    <row r="176" spans="1:13">
      <c r="A176" s="1">
        <f t="shared" si="8"/>
        <v>2.9166666666666612</v>
      </c>
      <c r="B176" s="2">
        <v>45118</v>
      </c>
      <c r="C176" s="3">
        <v>0.54049768518518515</v>
      </c>
      <c r="D176" s="1">
        <v>164.6</v>
      </c>
      <c r="E176" s="1">
        <v>10.8</v>
      </c>
      <c r="F176" s="1">
        <v>213.5</v>
      </c>
      <c r="G176" s="1">
        <v>36.4</v>
      </c>
      <c r="H176" s="1">
        <v>36.1</v>
      </c>
      <c r="I176" s="1">
        <v>36.1</v>
      </c>
      <c r="J176" s="1">
        <v>35</v>
      </c>
      <c r="K176" s="1">
        <v>4</v>
      </c>
      <c r="L176" s="1">
        <v>14.832000000000001</v>
      </c>
      <c r="M176" s="1">
        <f t="shared" si="7"/>
        <v>140</v>
      </c>
    </row>
    <row r="177" spans="1:13">
      <c r="A177" s="1">
        <f t="shared" si="8"/>
        <v>2.9333333333333278</v>
      </c>
      <c r="B177" s="2">
        <v>45118</v>
      </c>
      <c r="C177" s="3">
        <v>0.5411921296296297</v>
      </c>
      <c r="D177" s="1">
        <v>164.6</v>
      </c>
      <c r="E177" s="1">
        <v>10.8</v>
      </c>
      <c r="F177" s="1">
        <v>214.6</v>
      </c>
      <c r="G177" s="1">
        <v>36.299999999999997</v>
      </c>
      <c r="H177" s="1">
        <v>36.1</v>
      </c>
      <c r="I177" s="1">
        <v>36.1</v>
      </c>
      <c r="J177" s="1">
        <v>35</v>
      </c>
      <c r="K177" s="1">
        <v>4</v>
      </c>
      <c r="L177" s="1">
        <v>14.839</v>
      </c>
      <c r="M177" s="1">
        <f t="shared" si="7"/>
        <v>140</v>
      </c>
    </row>
    <row r="178" spans="1:13">
      <c r="A178" s="1">
        <f t="shared" si="8"/>
        <v>2.9499999999999944</v>
      </c>
      <c r="B178" s="2">
        <v>45118</v>
      </c>
      <c r="C178" s="3">
        <v>0.54188657407407403</v>
      </c>
      <c r="D178" s="1">
        <v>163.5</v>
      </c>
      <c r="E178" s="1">
        <v>10.8</v>
      </c>
      <c r="F178" s="1">
        <v>215.7</v>
      </c>
      <c r="G178" s="1">
        <v>36.299999999999997</v>
      </c>
      <c r="H178" s="1">
        <v>36.1</v>
      </c>
      <c r="I178" s="1">
        <v>36.1</v>
      </c>
      <c r="J178" s="1">
        <v>35</v>
      </c>
      <c r="K178" s="1">
        <v>4</v>
      </c>
      <c r="L178" s="1">
        <v>14.846</v>
      </c>
      <c r="M178" s="1">
        <f t="shared" si="7"/>
        <v>140</v>
      </c>
    </row>
    <row r="179" spans="1:13">
      <c r="A179" s="1">
        <f t="shared" si="8"/>
        <v>2.966666666666661</v>
      </c>
      <c r="B179" s="2">
        <v>45118</v>
      </c>
      <c r="C179" s="3">
        <v>0.54258101851851859</v>
      </c>
      <c r="D179" s="1">
        <v>163</v>
      </c>
      <c r="E179" s="1">
        <v>10.8</v>
      </c>
      <c r="F179" s="1">
        <v>216.8</v>
      </c>
      <c r="G179" s="1">
        <v>36.299999999999997</v>
      </c>
      <c r="H179" s="1">
        <v>36.1</v>
      </c>
      <c r="I179" s="1">
        <v>36.1</v>
      </c>
      <c r="J179" s="1">
        <v>35</v>
      </c>
      <c r="K179" s="1">
        <v>4</v>
      </c>
      <c r="L179" s="1">
        <v>14.852</v>
      </c>
      <c r="M179" s="1">
        <f t="shared" si="7"/>
        <v>140</v>
      </c>
    </row>
    <row r="180" spans="1:13">
      <c r="A180" s="1">
        <f t="shared" si="8"/>
        <v>2.9833333333333276</v>
      </c>
      <c r="B180" s="2">
        <v>45118</v>
      </c>
      <c r="C180" s="3">
        <v>0.54327546296296292</v>
      </c>
      <c r="D180" s="1">
        <v>162.4</v>
      </c>
      <c r="E180" s="1">
        <v>10.8</v>
      </c>
      <c r="F180" s="1">
        <v>218.4</v>
      </c>
      <c r="G180" s="1">
        <v>36.299999999999997</v>
      </c>
      <c r="H180" s="1">
        <v>36.1</v>
      </c>
      <c r="I180" s="1">
        <v>36.1</v>
      </c>
      <c r="J180" s="1">
        <v>35</v>
      </c>
      <c r="K180" s="1">
        <v>4</v>
      </c>
      <c r="L180" s="1">
        <v>14.859</v>
      </c>
      <c r="M180" s="1">
        <f t="shared" si="7"/>
        <v>140</v>
      </c>
    </row>
    <row r="181" spans="1:13">
      <c r="A181" s="1">
        <f t="shared" si="8"/>
        <v>2.9999999999999942</v>
      </c>
      <c r="B181" s="2">
        <v>45118</v>
      </c>
      <c r="C181" s="3">
        <v>0.54396990740740747</v>
      </c>
      <c r="D181" s="1">
        <v>161.9</v>
      </c>
      <c r="E181" s="1">
        <v>10.8</v>
      </c>
      <c r="F181" s="1">
        <v>219.5</v>
      </c>
      <c r="G181" s="1">
        <v>36.299999999999997</v>
      </c>
      <c r="H181" s="1">
        <v>36</v>
      </c>
      <c r="I181" s="1">
        <v>36.1</v>
      </c>
      <c r="J181" s="1">
        <v>35</v>
      </c>
      <c r="K181" s="1">
        <v>4</v>
      </c>
      <c r="L181" s="1">
        <v>14.866</v>
      </c>
      <c r="M181" s="1">
        <f t="shared" si="7"/>
        <v>140</v>
      </c>
    </row>
    <row r="182" spans="1:13">
      <c r="A182" s="1">
        <f t="shared" si="8"/>
        <v>3.0166666666666608</v>
      </c>
      <c r="B182" s="2">
        <v>45118</v>
      </c>
      <c r="C182" s="3">
        <v>0.5446643518518518</v>
      </c>
      <c r="D182" s="1">
        <v>161.30000000000001</v>
      </c>
      <c r="E182" s="1">
        <v>10.8</v>
      </c>
      <c r="F182" s="1">
        <v>220.5</v>
      </c>
      <c r="G182" s="1">
        <v>36.299999999999997</v>
      </c>
      <c r="H182" s="1">
        <v>35.9</v>
      </c>
      <c r="I182" s="1">
        <v>36.1</v>
      </c>
      <c r="J182" s="1">
        <v>35</v>
      </c>
      <c r="K182" s="1">
        <v>4</v>
      </c>
      <c r="L182" s="1">
        <v>14.872</v>
      </c>
      <c r="M182" s="1">
        <f t="shared" si="7"/>
        <v>140</v>
      </c>
    </row>
    <row r="183" spans="1:13">
      <c r="A183" s="1">
        <f t="shared" si="8"/>
        <v>3.0333333333333274</v>
      </c>
      <c r="B183" s="2">
        <v>45118</v>
      </c>
      <c r="C183" s="3">
        <v>0.54535879629629636</v>
      </c>
      <c r="D183" s="1">
        <v>160.80000000000001</v>
      </c>
      <c r="E183" s="1">
        <v>10.8</v>
      </c>
      <c r="F183" s="1">
        <v>221.6</v>
      </c>
      <c r="G183" s="1">
        <v>36.299999999999997</v>
      </c>
      <c r="H183" s="1">
        <v>36</v>
      </c>
      <c r="I183" s="1">
        <v>36</v>
      </c>
      <c r="J183" s="1">
        <v>35</v>
      </c>
      <c r="K183" s="1">
        <v>4</v>
      </c>
      <c r="L183" s="1">
        <v>14.879</v>
      </c>
      <c r="M183" s="1">
        <f t="shared" si="7"/>
        <v>140</v>
      </c>
    </row>
    <row r="184" spans="1:13">
      <c r="A184" s="1">
        <f t="shared" si="8"/>
        <v>3.049999999999994</v>
      </c>
      <c r="B184" s="2">
        <v>45118</v>
      </c>
      <c r="C184" s="3">
        <v>0.54605324074074069</v>
      </c>
      <c r="D184" s="1">
        <v>160.19999999999999</v>
      </c>
      <c r="E184" s="1">
        <v>10.8</v>
      </c>
      <c r="F184" s="1">
        <v>222.7</v>
      </c>
      <c r="G184" s="1">
        <v>36.299999999999997</v>
      </c>
      <c r="H184" s="1">
        <v>36</v>
      </c>
      <c r="I184" s="1">
        <v>36</v>
      </c>
      <c r="J184" s="1">
        <v>35</v>
      </c>
      <c r="K184" s="1">
        <v>4</v>
      </c>
      <c r="L184" s="1">
        <v>14.885999999999999</v>
      </c>
      <c r="M184" s="1">
        <f t="shared" si="7"/>
        <v>140</v>
      </c>
    </row>
    <row r="185" spans="1:13">
      <c r="A185" s="1">
        <f t="shared" si="8"/>
        <v>3.0666666666666607</v>
      </c>
      <c r="B185" s="2">
        <v>45118</v>
      </c>
      <c r="C185" s="3">
        <v>0.54674768518518524</v>
      </c>
      <c r="D185" s="1">
        <v>159.69999999999999</v>
      </c>
      <c r="E185" s="1">
        <v>10.8</v>
      </c>
      <c r="F185" s="1">
        <v>223.8</v>
      </c>
      <c r="G185" s="1">
        <v>36.299999999999997</v>
      </c>
      <c r="H185" s="1">
        <v>36</v>
      </c>
      <c r="I185" s="1">
        <v>36</v>
      </c>
      <c r="J185" s="1">
        <v>35</v>
      </c>
      <c r="K185" s="1">
        <v>4</v>
      </c>
      <c r="L185" s="1">
        <v>14.891999999999999</v>
      </c>
      <c r="M185" s="1">
        <f t="shared" si="7"/>
        <v>140</v>
      </c>
    </row>
    <row r="186" spans="1:13">
      <c r="A186" s="1">
        <f t="shared" si="8"/>
        <v>3.0833333333333273</v>
      </c>
      <c r="B186" s="2">
        <v>45118</v>
      </c>
      <c r="C186" s="3">
        <v>0.54744212962962957</v>
      </c>
      <c r="D186" s="1">
        <v>158.6</v>
      </c>
      <c r="E186" s="1">
        <v>10.8</v>
      </c>
      <c r="F186" s="1">
        <v>224.9</v>
      </c>
      <c r="G186" s="1">
        <v>36.299999999999997</v>
      </c>
      <c r="H186" s="1">
        <v>36</v>
      </c>
      <c r="I186" s="1">
        <v>36.1</v>
      </c>
      <c r="J186" s="1">
        <v>35</v>
      </c>
      <c r="K186" s="1">
        <v>4</v>
      </c>
      <c r="L186" s="1">
        <v>14.898999999999999</v>
      </c>
      <c r="M186" s="1">
        <f t="shared" si="7"/>
        <v>140</v>
      </c>
    </row>
    <row r="187" spans="1:13">
      <c r="A187" s="1">
        <f t="shared" si="8"/>
        <v>3.0999999999999939</v>
      </c>
      <c r="B187" s="2">
        <v>45118</v>
      </c>
      <c r="C187" s="3">
        <v>0.54813657407407412</v>
      </c>
      <c r="D187" s="1">
        <v>158.6</v>
      </c>
      <c r="E187" s="1">
        <v>10.8</v>
      </c>
      <c r="F187" s="1">
        <v>225.9</v>
      </c>
      <c r="G187" s="1">
        <v>36.299999999999997</v>
      </c>
      <c r="H187" s="1">
        <v>36</v>
      </c>
      <c r="I187" s="1">
        <v>36.1</v>
      </c>
      <c r="J187" s="1">
        <v>35</v>
      </c>
      <c r="K187" s="1">
        <v>4</v>
      </c>
      <c r="L187" s="1">
        <v>14.906000000000001</v>
      </c>
      <c r="M187" s="1">
        <f t="shared" si="7"/>
        <v>140</v>
      </c>
    </row>
    <row r="188" spans="1:13">
      <c r="A188" s="1">
        <f t="shared" si="8"/>
        <v>3.1166666666666605</v>
      </c>
      <c r="B188" s="2">
        <v>45118</v>
      </c>
      <c r="C188" s="3">
        <v>0.54883101851851845</v>
      </c>
      <c r="D188" s="1">
        <v>157.5</v>
      </c>
      <c r="E188" s="1">
        <v>10.8</v>
      </c>
      <c r="F188" s="1">
        <v>227</v>
      </c>
      <c r="G188" s="1">
        <v>36.299999999999997</v>
      </c>
      <c r="H188" s="1">
        <v>36</v>
      </c>
      <c r="I188" s="1">
        <v>36</v>
      </c>
      <c r="J188" s="1">
        <v>35</v>
      </c>
      <c r="K188" s="1">
        <v>4</v>
      </c>
      <c r="L188" s="1">
        <v>14.912000000000001</v>
      </c>
      <c r="M188" s="1">
        <f t="shared" si="7"/>
        <v>140</v>
      </c>
    </row>
    <row r="189" spans="1:13">
      <c r="A189" s="1">
        <f t="shared" si="8"/>
        <v>3.1333333333333271</v>
      </c>
      <c r="B189" s="2">
        <v>45118</v>
      </c>
      <c r="C189" s="3">
        <v>0.54952546296296301</v>
      </c>
      <c r="D189" s="1">
        <v>156.9</v>
      </c>
      <c r="E189" s="1">
        <v>10.8</v>
      </c>
      <c r="F189" s="1">
        <v>228.1</v>
      </c>
      <c r="G189" s="1">
        <v>36.299999999999997</v>
      </c>
      <c r="H189" s="1">
        <v>35.9</v>
      </c>
      <c r="I189" s="1">
        <v>36</v>
      </c>
      <c r="J189" s="1">
        <v>35</v>
      </c>
      <c r="K189" s="1">
        <v>4</v>
      </c>
      <c r="L189" s="1">
        <v>14.919</v>
      </c>
      <c r="M189" s="1">
        <f t="shared" si="7"/>
        <v>140</v>
      </c>
    </row>
    <row r="190" spans="1:13">
      <c r="A190" s="1">
        <f t="shared" si="8"/>
        <v>3.1499999999999937</v>
      </c>
      <c r="B190" s="2">
        <v>45118</v>
      </c>
      <c r="C190" s="3">
        <v>0.55021990740740734</v>
      </c>
      <c r="D190" s="1">
        <v>156.4</v>
      </c>
      <c r="E190" s="1">
        <v>11.4</v>
      </c>
      <c r="F190" s="1">
        <v>229.2</v>
      </c>
      <c r="G190" s="1">
        <v>36.299999999999997</v>
      </c>
      <c r="H190" s="1">
        <v>36</v>
      </c>
      <c r="I190" s="1">
        <v>36.1</v>
      </c>
      <c r="J190" s="1">
        <v>35</v>
      </c>
      <c r="K190" s="1">
        <v>4</v>
      </c>
      <c r="L190" s="1">
        <v>14.926</v>
      </c>
      <c r="M190" s="1">
        <f t="shared" si="7"/>
        <v>140</v>
      </c>
    </row>
    <row r="191" spans="1:13">
      <c r="A191" s="1">
        <f t="shared" si="8"/>
        <v>3.1666666666666603</v>
      </c>
      <c r="B191" s="2">
        <v>45118</v>
      </c>
      <c r="C191" s="3">
        <v>0.55091435185185189</v>
      </c>
      <c r="D191" s="1">
        <v>155.80000000000001</v>
      </c>
      <c r="E191" s="1">
        <v>10.8</v>
      </c>
      <c r="F191" s="1">
        <v>230.3</v>
      </c>
      <c r="G191" s="1">
        <v>36.200000000000003</v>
      </c>
      <c r="H191" s="1">
        <v>36</v>
      </c>
      <c r="I191" s="1">
        <v>36</v>
      </c>
      <c r="J191" s="1">
        <v>35</v>
      </c>
      <c r="K191" s="1">
        <v>4</v>
      </c>
      <c r="L191" s="1">
        <v>14.932</v>
      </c>
      <c r="M191" s="1">
        <f t="shared" si="7"/>
        <v>140</v>
      </c>
    </row>
    <row r="192" spans="1:13">
      <c r="A192" s="1">
        <f t="shared" si="8"/>
        <v>3.1833333333333269</v>
      </c>
      <c r="B192" s="2">
        <v>45118</v>
      </c>
      <c r="C192" s="3">
        <v>0.55160879629629633</v>
      </c>
      <c r="D192" s="1">
        <v>155.19999999999999</v>
      </c>
      <c r="E192" s="1">
        <v>10.8</v>
      </c>
      <c r="F192" s="1">
        <v>231.4</v>
      </c>
      <c r="G192" s="1">
        <v>36.200000000000003</v>
      </c>
      <c r="H192" s="1">
        <v>35.9</v>
      </c>
      <c r="I192" s="1">
        <v>36</v>
      </c>
      <c r="J192" s="1">
        <v>35</v>
      </c>
      <c r="K192" s="1">
        <v>4</v>
      </c>
      <c r="L192" s="1">
        <v>14.939</v>
      </c>
      <c r="M192" s="1">
        <f t="shared" si="7"/>
        <v>140</v>
      </c>
    </row>
    <row r="193" spans="1:13">
      <c r="A193" s="1">
        <f t="shared" si="8"/>
        <v>3.1999999999999935</v>
      </c>
      <c r="B193" s="2">
        <v>45118</v>
      </c>
      <c r="C193" s="3">
        <v>0.55230324074074078</v>
      </c>
      <c r="D193" s="1">
        <v>154.69999999999999</v>
      </c>
      <c r="E193" s="1">
        <v>11.4</v>
      </c>
      <c r="F193" s="1">
        <v>232.4</v>
      </c>
      <c r="G193" s="1">
        <v>36.200000000000003</v>
      </c>
      <c r="H193" s="1">
        <v>36</v>
      </c>
      <c r="I193" s="1">
        <v>36</v>
      </c>
      <c r="J193" s="1">
        <v>35</v>
      </c>
      <c r="K193" s="1">
        <v>4</v>
      </c>
      <c r="L193" s="1">
        <v>14.946</v>
      </c>
      <c r="M193" s="1">
        <f t="shared" si="7"/>
        <v>140</v>
      </c>
    </row>
    <row r="194" spans="1:13">
      <c r="A194" s="1">
        <f t="shared" si="8"/>
        <v>3.2166666666666601</v>
      </c>
      <c r="B194" s="2">
        <v>45118</v>
      </c>
      <c r="C194" s="3">
        <v>0.55299768518518522</v>
      </c>
      <c r="D194" s="1">
        <v>154.1</v>
      </c>
      <c r="E194" s="1">
        <v>10.8</v>
      </c>
      <c r="F194" s="1">
        <v>233.5</v>
      </c>
      <c r="G194" s="1">
        <v>36.299999999999997</v>
      </c>
      <c r="H194" s="1">
        <v>35.799999999999997</v>
      </c>
      <c r="I194" s="1">
        <v>35.9</v>
      </c>
      <c r="J194" s="1">
        <v>35</v>
      </c>
      <c r="K194" s="1">
        <v>4</v>
      </c>
      <c r="L194" s="1">
        <v>14.952</v>
      </c>
      <c r="M194" s="1">
        <f t="shared" si="7"/>
        <v>140</v>
      </c>
    </row>
    <row r="195" spans="1:13">
      <c r="A195" s="1">
        <f t="shared" si="8"/>
        <v>3.2333333333333267</v>
      </c>
      <c r="B195" s="2">
        <v>45118</v>
      </c>
      <c r="C195" s="3">
        <v>0.55369212962962966</v>
      </c>
      <c r="D195" s="1">
        <v>153.6</v>
      </c>
      <c r="E195" s="1">
        <v>11.4</v>
      </c>
      <c r="F195" s="1">
        <v>234.6</v>
      </c>
      <c r="G195" s="1">
        <v>36.299999999999997</v>
      </c>
      <c r="H195" s="1">
        <v>35.9</v>
      </c>
      <c r="I195" s="1">
        <v>36</v>
      </c>
      <c r="J195" s="1">
        <v>35</v>
      </c>
      <c r="K195" s="1">
        <v>4</v>
      </c>
      <c r="L195" s="1">
        <v>14.959</v>
      </c>
      <c r="M195" s="1">
        <f t="shared" ref="M195:M258" si="9">J195*K195</f>
        <v>140</v>
      </c>
    </row>
    <row r="196" spans="1:13">
      <c r="A196" s="1">
        <f t="shared" si="8"/>
        <v>3.2499999999999933</v>
      </c>
      <c r="B196" s="2">
        <v>45118</v>
      </c>
      <c r="C196" s="3">
        <v>0.5543865740740741</v>
      </c>
      <c r="D196" s="1">
        <v>153</v>
      </c>
      <c r="E196" s="1">
        <v>11.4</v>
      </c>
      <c r="F196" s="1">
        <v>235.7</v>
      </c>
      <c r="G196" s="1">
        <v>36.200000000000003</v>
      </c>
      <c r="H196" s="1">
        <v>35.799999999999997</v>
      </c>
      <c r="I196" s="1">
        <v>36</v>
      </c>
      <c r="J196" s="1">
        <v>35</v>
      </c>
      <c r="K196" s="1">
        <v>4</v>
      </c>
      <c r="L196" s="1">
        <v>14.965999999999999</v>
      </c>
      <c r="M196" s="1">
        <f t="shared" si="9"/>
        <v>140</v>
      </c>
    </row>
    <row r="197" spans="1:13">
      <c r="A197" s="1">
        <f t="shared" ref="A197:A260" si="10">A196+60/3600</f>
        <v>3.2666666666666599</v>
      </c>
      <c r="B197" s="2">
        <v>45118</v>
      </c>
      <c r="C197" s="3">
        <v>0.55508101851851854</v>
      </c>
      <c r="D197" s="1">
        <v>152.5</v>
      </c>
      <c r="E197" s="1">
        <v>10.8</v>
      </c>
      <c r="F197" s="1">
        <v>236.8</v>
      </c>
      <c r="G197" s="1">
        <v>36.200000000000003</v>
      </c>
      <c r="H197" s="1">
        <v>35.9</v>
      </c>
      <c r="I197" s="1">
        <v>36</v>
      </c>
      <c r="J197" s="1">
        <v>35</v>
      </c>
      <c r="K197" s="1">
        <v>4</v>
      </c>
      <c r="L197" s="1">
        <v>14.972</v>
      </c>
      <c r="M197" s="1">
        <f t="shared" si="9"/>
        <v>140</v>
      </c>
    </row>
    <row r="198" spans="1:13">
      <c r="A198" s="1">
        <f t="shared" si="10"/>
        <v>3.2833333333333266</v>
      </c>
      <c r="B198" s="2">
        <v>45118</v>
      </c>
      <c r="C198" s="3">
        <v>0.55577546296296299</v>
      </c>
      <c r="D198" s="1">
        <v>151.9</v>
      </c>
      <c r="E198" s="1">
        <v>10.8</v>
      </c>
      <c r="F198" s="1">
        <v>237.8</v>
      </c>
      <c r="G198" s="1">
        <v>36.200000000000003</v>
      </c>
      <c r="H198" s="1">
        <v>36</v>
      </c>
      <c r="I198" s="1">
        <v>36</v>
      </c>
      <c r="J198" s="1">
        <v>35</v>
      </c>
      <c r="K198" s="1">
        <v>4</v>
      </c>
      <c r="L198" s="1">
        <v>14.978999999999999</v>
      </c>
      <c r="M198" s="1">
        <f t="shared" si="9"/>
        <v>140</v>
      </c>
    </row>
    <row r="199" spans="1:13">
      <c r="A199" s="1">
        <f t="shared" si="10"/>
        <v>3.2999999999999932</v>
      </c>
      <c r="B199" s="2">
        <v>45118</v>
      </c>
      <c r="C199" s="3">
        <v>0.55646990740740743</v>
      </c>
      <c r="D199" s="1">
        <v>151.4</v>
      </c>
      <c r="E199" s="1">
        <v>10.8</v>
      </c>
      <c r="F199" s="1">
        <v>238.9</v>
      </c>
      <c r="G199" s="1">
        <v>36.299999999999997</v>
      </c>
      <c r="H199" s="1">
        <v>36</v>
      </c>
      <c r="I199" s="1">
        <v>36</v>
      </c>
      <c r="J199" s="1">
        <v>35</v>
      </c>
      <c r="K199" s="1">
        <v>4</v>
      </c>
      <c r="L199" s="1">
        <v>14.986000000000001</v>
      </c>
      <c r="M199" s="1">
        <f t="shared" si="9"/>
        <v>140</v>
      </c>
    </row>
    <row r="200" spans="1:13">
      <c r="A200" s="1">
        <f t="shared" si="10"/>
        <v>3.3166666666666598</v>
      </c>
      <c r="B200" s="2">
        <v>45118</v>
      </c>
      <c r="C200" s="3">
        <v>0.55716435185185187</v>
      </c>
      <c r="D200" s="1">
        <v>150.80000000000001</v>
      </c>
      <c r="E200" s="1">
        <v>10.8</v>
      </c>
      <c r="F200" s="1">
        <v>240</v>
      </c>
      <c r="G200" s="1">
        <v>36.299999999999997</v>
      </c>
      <c r="H200" s="1">
        <v>35.9</v>
      </c>
      <c r="I200" s="1">
        <v>36</v>
      </c>
      <c r="J200" s="1">
        <v>35</v>
      </c>
      <c r="K200" s="1">
        <v>4</v>
      </c>
      <c r="L200" s="1">
        <v>14.992000000000001</v>
      </c>
      <c r="M200" s="1">
        <f t="shared" si="9"/>
        <v>140</v>
      </c>
    </row>
    <row r="201" spans="1:13">
      <c r="A201" s="1">
        <f t="shared" si="10"/>
        <v>3.3333333333333264</v>
      </c>
      <c r="B201" s="2">
        <v>45118</v>
      </c>
      <c r="C201" s="3">
        <v>0.55785879629629631</v>
      </c>
      <c r="D201" s="1">
        <v>150.30000000000001</v>
      </c>
      <c r="E201" s="1">
        <v>10.8</v>
      </c>
      <c r="F201" s="1">
        <v>241.1</v>
      </c>
      <c r="G201" s="1">
        <v>36.299999999999997</v>
      </c>
      <c r="H201" s="1">
        <v>35.9</v>
      </c>
      <c r="I201" s="1">
        <v>36</v>
      </c>
      <c r="J201" s="1">
        <v>35</v>
      </c>
      <c r="K201" s="1">
        <v>4</v>
      </c>
      <c r="L201" s="1">
        <v>14.999000000000001</v>
      </c>
      <c r="M201" s="1">
        <f t="shared" si="9"/>
        <v>140</v>
      </c>
    </row>
    <row r="202" spans="1:13">
      <c r="A202" s="1">
        <f t="shared" si="10"/>
        <v>3.349999999999993</v>
      </c>
      <c r="B202" s="2">
        <v>45118</v>
      </c>
      <c r="C202" s="3">
        <v>0.55855324074074075</v>
      </c>
      <c r="D202" s="1">
        <v>149.19999999999999</v>
      </c>
      <c r="E202" s="1">
        <v>10.8</v>
      </c>
      <c r="F202" s="1">
        <v>242.2</v>
      </c>
      <c r="G202" s="1">
        <v>36.299999999999997</v>
      </c>
      <c r="H202" s="1">
        <v>36.1</v>
      </c>
      <c r="I202" s="1">
        <v>36</v>
      </c>
      <c r="J202" s="1">
        <v>35</v>
      </c>
      <c r="K202" s="1">
        <v>4</v>
      </c>
      <c r="L202" s="1">
        <v>15.006</v>
      </c>
      <c r="M202" s="1">
        <f t="shared" si="9"/>
        <v>140</v>
      </c>
    </row>
    <row r="203" spans="1:13">
      <c r="A203" s="1">
        <f t="shared" si="10"/>
        <v>3.3666666666666596</v>
      </c>
      <c r="B203" s="2">
        <v>45118</v>
      </c>
      <c r="C203" s="3">
        <v>0.55924768518518519</v>
      </c>
      <c r="D203" s="1">
        <v>148.6</v>
      </c>
      <c r="E203" s="1">
        <v>11.4</v>
      </c>
      <c r="F203" s="1">
        <v>243.2</v>
      </c>
      <c r="G203" s="1">
        <v>36.299999999999997</v>
      </c>
      <c r="H203" s="1">
        <v>35.9</v>
      </c>
      <c r="I203" s="1">
        <v>36.1</v>
      </c>
      <c r="J203" s="1">
        <v>35</v>
      </c>
      <c r="K203" s="1">
        <v>4</v>
      </c>
      <c r="L203" s="1">
        <v>15.012</v>
      </c>
      <c r="M203" s="1">
        <f t="shared" si="9"/>
        <v>140</v>
      </c>
    </row>
    <row r="204" spans="1:13">
      <c r="A204" s="1">
        <f t="shared" si="10"/>
        <v>3.3833333333333262</v>
      </c>
      <c r="B204" s="2">
        <v>45118</v>
      </c>
      <c r="C204" s="3">
        <v>0.55994212962962964</v>
      </c>
      <c r="D204" s="1">
        <v>148.1</v>
      </c>
      <c r="E204" s="1">
        <v>10.8</v>
      </c>
      <c r="F204" s="1">
        <v>244.3</v>
      </c>
      <c r="G204" s="1">
        <v>36.4</v>
      </c>
      <c r="H204" s="1">
        <v>36</v>
      </c>
      <c r="I204" s="1">
        <v>36.1</v>
      </c>
      <c r="J204" s="1">
        <v>35</v>
      </c>
      <c r="K204" s="1">
        <v>4</v>
      </c>
      <c r="L204" s="1">
        <v>15.019</v>
      </c>
      <c r="M204" s="1">
        <f t="shared" si="9"/>
        <v>140</v>
      </c>
    </row>
    <row r="205" spans="1:13">
      <c r="A205" s="1">
        <f t="shared" si="10"/>
        <v>3.3999999999999928</v>
      </c>
      <c r="B205" s="2">
        <v>45118</v>
      </c>
      <c r="C205" s="3">
        <v>0.56063657407407408</v>
      </c>
      <c r="D205" s="1">
        <v>147.5</v>
      </c>
      <c r="E205" s="1">
        <v>10.8</v>
      </c>
      <c r="F205" s="1">
        <v>245.4</v>
      </c>
      <c r="G205" s="1">
        <v>36.4</v>
      </c>
      <c r="H205" s="1">
        <v>36</v>
      </c>
      <c r="I205" s="1">
        <v>36.1</v>
      </c>
      <c r="J205" s="1">
        <v>35</v>
      </c>
      <c r="K205" s="1">
        <v>4</v>
      </c>
      <c r="L205" s="1">
        <v>15.026</v>
      </c>
      <c r="M205" s="1">
        <f t="shared" si="9"/>
        <v>140</v>
      </c>
    </row>
    <row r="206" spans="1:13">
      <c r="A206" s="1">
        <f t="shared" si="10"/>
        <v>3.4166666666666594</v>
      </c>
      <c r="B206" s="2">
        <v>45118</v>
      </c>
      <c r="C206" s="3">
        <v>0.56133101851851852</v>
      </c>
      <c r="D206" s="1">
        <v>147</v>
      </c>
      <c r="E206" s="1">
        <v>10.8</v>
      </c>
      <c r="F206" s="1">
        <v>246.5</v>
      </c>
      <c r="G206" s="1">
        <v>36.4</v>
      </c>
      <c r="H206" s="1">
        <v>36</v>
      </c>
      <c r="I206" s="1">
        <v>36.1</v>
      </c>
      <c r="J206" s="1">
        <v>35</v>
      </c>
      <c r="K206" s="1">
        <v>4.0999999999999996</v>
      </c>
      <c r="L206" s="1">
        <v>15.032999999999999</v>
      </c>
      <c r="M206" s="1">
        <f t="shared" si="9"/>
        <v>143.5</v>
      </c>
    </row>
    <row r="207" spans="1:13">
      <c r="A207" s="1">
        <f t="shared" si="10"/>
        <v>3.433333333333326</v>
      </c>
      <c r="B207" s="2">
        <v>45118</v>
      </c>
      <c r="C207" s="3">
        <v>0.56202546296296296</v>
      </c>
      <c r="D207" s="1">
        <v>146.4</v>
      </c>
      <c r="E207" s="1">
        <v>11.4</v>
      </c>
      <c r="F207" s="1">
        <v>247</v>
      </c>
      <c r="G207" s="1">
        <v>36.4</v>
      </c>
      <c r="H207" s="1">
        <v>36.1</v>
      </c>
      <c r="I207" s="1">
        <v>36.200000000000003</v>
      </c>
      <c r="J207" s="1">
        <v>35</v>
      </c>
      <c r="K207" s="1">
        <v>4.0999999999999996</v>
      </c>
      <c r="L207" s="1">
        <v>15.039</v>
      </c>
      <c r="M207" s="1">
        <f t="shared" si="9"/>
        <v>143.5</v>
      </c>
    </row>
    <row r="208" spans="1:13">
      <c r="A208" s="1">
        <f t="shared" si="10"/>
        <v>3.4499999999999926</v>
      </c>
      <c r="B208" s="2">
        <v>45118</v>
      </c>
      <c r="C208" s="3">
        <v>0.5627199074074074</v>
      </c>
      <c r="D208" s="1">
        <v>145.9</v>
      </c>
      <c r="E208" s="1">
        <v>11.4</v>
      </c>
      <c r="F208" s="1">
        <v>248.1</v>
      </c>
      <c r="G208" s="1">
        <v>36.4</v>
      </c>
      <c r="H208" s="1">
        <v>36.1</v>
      </c>
      <c r="I208" s="1">
        <v>36.200000000000003</v>
      </c>
      <c r="J208" s="1">
        <v>35</v>
      </c>
      <c r="K208" s="1">
        <v>4.0999999999999996</v>
      </c>
      <c r="L208" s="1">
        <v>15.045999999999999</v>
      </c>
      <c r="M208" s="1">
        <f t="shared" si="9"/>
        <v>143.5</v>
      </c>
    </row>
    <row r="209" spans="1:13">
      <c r="A209" s="1">
        <f t="shared" si="10"/>
        <v>3.4666666666666592</v>
      </c>
      <c r="B209" s="2">
        <v>45118</v>
      </c>
      <c r="C209" s="3">
        <v>0.56341435185185185</v>
      </c>
      <c r="D209" s="1">
        <v>145.30000000000001</v>
      </c>
      <c r="E209" s="1">
        <v>11.4</v>
      </c>
      <c r="F209" s="1">
        <v>249.2</v>
      </c>
      <c r="G209" s="1">
        <v>36.4</v>
      </c>
      <c r="H209" s="1">
        <v>36</v>
      </c>
      <c r="I209" s="1">
        <v>36.200000000000003</v>
      </c>
      <c r="J209" s="1">
        <v>35</v>
      </c>
      <c r="K209" s="1">
        <v>4.0999999999999996</v>
      </c>
      <c r="L209" s="1">
        <v>15.053000000000001</v>
      </c>
      <c r="M209" s="1">
        <f t="shared" si="9"/>
        <v>143.5</v>
      </c>
    </row>
    <row r="210" spans="1:13">
      <c r="A210" s="1">
        <f t="shared" si="10"/>
        <v>3.4833333333333258</v>
      </c>
      <c r="B210" s="2">
        <v>45118</v>
      </c>
      <c r="C210" s="3">
        <v>0.56410879629629629</v>
      </c>
      <c r="D210" s="1">
        <v>144.80000000000001</v>
      </c>
      <c r="E210" s="1">
        <v>11.4</v>
      </c>
      <c r="F210" s="1">
        <v>249.7</v>
      </c>
      <c r="G210" s="1">
        <v>36.4</v>
      </c>
      <c r="H210" s="1">
        <v>36.1</v>
      </c>
      <c r="I210" s="1">
        <v>36.200000000000003</v>
      </c>
      <c r="J210" s="1">
        <v>35</v>
      </c>
      <c r="K210" s="1">
        <v>4.0999999999999996</v>
      </c>
      <c r="L210" s="1">
        <v>15.06</v>
      </c>
      <c r="M210" s="1">
        <f t="shared" si="9"/>
        <v>143.5</v>
      </c>
    </row>
    <row r="211" spans="1:13">
      <c r="A211" s="1">
        <f t="shared" si="10"/>
        <v>3.4999999999999925</v>
      </c>
      <c r="B211" s="2">
        <v>45118</v>
      </c>
      <c r="C211" s="3">
        <v>0.56480324074074073</v>
      </c>
      <c r="D211" s="1">
        <v>144.19999999999999</v>
      </c>
      <c r="E211" s="1">
        <v>10.8</v>
      </c>
      <c r="F211" s="1">
        <v>250.8</v>
      </c>
      <c r="G211" s="1">
        <v>36.4</v>
      </c>
      <c r="H211" s="1">
        <v>36.1</v>
      </c>
      <c r="I211" s="1">
        <v>36.200000000000003</v>
      </c>
      <c r="J211" s="1">
        <v>35</v>
      </c>
      <c r="K211" s="1">
        <v>4.0999999999999996</v>
      </c>
      <c r="L211" s="1">
        <v>15.067</v>
      </c>
      <c r="M211" s="1">
        <f t="shared" si="9"/>
        <v>143.5</v>
      </c>
    </row>
    <row r="212" spans="1:13">
      <c r="A212" s="1">
        <f t="shared" si="10"/>
        <v>3.5166666666666591</v>
      </c>
      <c r="B212" s="2">
        <v>45118</v>
      </c>
      <c r="C212" s="3">
        <v>0.56549768518518517</v>
      </c>
      <c r="D212" s="1">
        <v>143.6</v>
      </c>
      <c r="E212" s="1">
        <v>10.8</v>
      </c>
      <c r="F212" s="1">
        <v>251.9</v>
      </c>
      <c r="G212" s="1">
        <v>36.5</v>
      </c>
      <c r="H212" s="1">
        <v>36.1</v>
      </c>
      <c r="I212" s="1">
        <v>36.200000000000003</v>
      </c>
      <c r="J212" s="1">
        <v>35</v>
      </c>
      <c r="K212" s="1">
        <v>4.0999999999999996</v>
      </c>
      <c r="L212" s="1">
        <v>15.074</v>
      </c>
      <c r="M212" s="1">
        <f t="shared" si="9"/>
        <v>143.5</v>
      </c>
    </row>
    <row r="213" spans="1:13">
      <c r="A213" s="1">
        <f t="shared" si="10"/>
        <v>3.5333333333333257</v>
      </c>
      <c r="B213" s="2">
        <v>45118</v>
      </c>
      <c r="C213" s="3">
        <v>0.56619212962962961</v>
      </c>
      <c r="D213" s="1">
        <v>143.1</v>
      </c>
      <c r="E213" s="1">
        <v>10.8</v>
      </c>
      <c r="F213" s="1">
        <v>253</v>
      </c>
      <c r="G213" s="1">
        <v>36.5</v>
      </c>
      <c r="H213" s="1">
        <v>36.1</v>
      </c>
      <c r="I213" s="1">
        <v>36.200000000000003</v>
      </c>
      <c r="J213" s="1">
        <v>35</v>
      </c>
      <c r="K213" s="1">
        <v>4.0999999999999996</v>
      </c>
      <c r="L213" s="1">
        <v>15.08</v>
      </c>
      <c r="M213" s="1">
        <f t="shared" si="9"/>
        <v>143.5</v>
      </c>
    </row>
    <row r="214" spans="1:13">
      <c r="A214" s="1">
        <f t="shared" si="10"/>
        <v>3.5499999999999923</v>
      </c>
      <c r="B214" s="2">
        <v>45118</v>
      </c>
      <c r="C214" s="3">
        <v>0.56688657407407406</v>
      </c>
      <c r="D214" s="1">
        <v>142.5</v>
      </c>
      <c r="E214" s="1">
        <v>10.8</v>
      </c>
      <c r="F214" s="1">
        <v>254.1</v>
      </c>
      <c r="G214" s="1">
        <v>36.4</v>
      </c>
      <c r="H214" s="1">
        <v>36.1</v>
      </c>
      <c r="I214" s="1">
        <v>36.200000000000003</v>
      </c>
      <c r="J214" s="1">
        <v>35</v>
      </c>
      <c r="K214" s="1">
        <v>4.0999999999999996</v>
      </c>
      <c r="L214" s="1">
        <v>15.087</v>
      </c>
      <c r="M214" s="1">
        <f t="shared" si="9"/>
        <v>143.5</v>
      </c>
    </row>
    <row r="215" spans="1:13">
      <c r="A215" s="1">
        <f t="shared" si="10"/>
        <v>3.5666666666666589</v>
      </c>
      <c r="B215" s="2">
        <v>45118</v>
      </c>
      <c r="C215" s="3">
        <v>0.5675810185185185</v>
      </c>
      <c r="D215" s="1">
        <v>142</v>
      </c>
      <c r="E215" s="1">
        <v>10.8</v>
      </c>
      <c r="F215" s="1">
        <v>255.1</v>
      </c>
      <c r="G215" s="1">
        <v>36.5</v>
      </c>
      <c r="H215" s="1">
        <v>36.200000000000003</v>
      </c>
      <c r="I215" s="1">
        <v>36.299999999999997</v>
      </c>
      <c r="J215" s="1">
        <v>35</v>
      </c>
      <c r="K215" s="1">
        <v>4.0999999999999996</v>
      </c>
      <c r="L215" s="1">
        <v>15.093999999999999</v>
      </c>
      <c r="M215" s="1">
        <f t="shared" si="9"/>
        <v>143.5</v>
      </c>
    </row>
    <row r="216" spans="1:13">
      <c r="A216" s="1">
        <f t="shared" si="10"/>
        <v>3.5833333333333255</v>
      </c>
      <c r="B216" s="2">
        <v>45118</v>
      </c>
      <c r="C216" s="3">
        <v>0.56827546296296294</v>
      </c>
      <c r="D216" s="1">
        <v>141.4</v>
      </c>
      <c r="E216" s="1">
        <v>10.8</v>
      </c>
      <c r="F216" s="1">
        <v>255.7</v>
      </c>
      <c r="G216" s="1">
        <v>36.4</v>
      </c>
      <c r="H216" s="1">
        <v>36.200000000000003</v>
      </c>
      <c r="I216" s="1">
        <v>36.299999999999997</v>
      </c>
      <c r="J216" s="1">
        <v>35</v>
      </c>
      <c r="K216" s="1">
        <v>4.0999999999999996</v>
      </c>
      <c r="L216" s="1">
        <v>15.101000000000001</v>
      </c>
      <c r="M216" s="1">
        <f t="shared" si="9"/>
        <v>143.5</v>
      </c>
    </row>
    <row r="217" spans="1:13">
      <c r="A217" s="1">
        <f t="shared" si="10"/>
        <v>3.5999999999999921</v>
      </c>
      <c r="B217" s="2">
        <v>45118</v>
      </c>
      <c r="C217" s="3">
        <v>0.56896990740740738</v>
      </c>
      <c r="D217" s="1">
        <v>140.30000000000001</v>
      </c>
      <c r="E217" s="1">
        <v>11.4</v>
      </c>
      <c r="F217" s="1">
        <v>256.2</v>
      </c>
      <c r="G217" s="1">
        <v>36.5</v>
      </c>
      <c r="H217" s="1">
        <v>36.200000000000003</v>
      </c>
      <c r="I217" s="1">
        <v>36.200000000000003</v>
      </c>
      <c r="J217" s="1">
        <v>35</v>
      </c>
      <c r="K217" s="1">
        <v>4.0999999999999996</v>
      </c>
      <c r="L217" s="1">
        <v>15.108000000000001</v>
      </c>
      <c r="M217" s="1">
        <f t="shared" si="9"/>
        <v>143.5</v>
      </c>
    </row>
    <row r="218" spans="1:13">
      <c r="A218" s="1">
        <f t="shared" si="10"/>
        <v>3.6166666666666587</v>
      </c>
      <c r="B218" s="2">
        <v>45118</v>
      </c>
      <c r="C218" s="3">
        <v>0.56966435185185182</v>
      </c>
      <c r="D218" s="1">
        <v>139.80000000000001</v>
      </c>
      <c r="E218" s="1">
        <v>11.4</v>
      </c>
      <c r="F218" s="1">
        <v>257.3</v>
      </c>
      <c r="G218" s="1">
        <v>36.5</v>
      </c>
      <c r="H218" s="1">
        <v>36.299999999999997</v>
      </c>
      <c r="I218" s="1">
        <v>36.299999999999997</v>
      </c>
      <c r="J218" s="1">
        <v>35</v>
      </c>
      <c r="K218" s="1">
        <v>4.0999999999999996</v>
      </c>
      <c r="L218" s="1">
        <v>15.115</v>
      </c>
      <c r="M218" s="1">
        <f t="shared" si="9"/>
        <v>143.5</v>
      </c>
    </row>
    <row r="219" spans="1:13">
      <c r="A219" s="1">
        <f t="shared" si="10"/>
        <v>3.6333333333333253</v>
      </c>
      <c r="B219" s="2">
        <v>45118</v>
      </c>
      <c r="C219" s="3">
        <v>0.57035879629629627</v>
      </c>
      <c r="D219" s="1">
        <v>139.80000000000001</v>
      </c>
      <c r="E219" s="1">
        <v>10.8</v>
      </c>
      <c r="F219" s="1">
        <v>258.39999999999998</v>
      </c>
      <c r="G219" s="1">
        <v>36.5</v>
      </c>
      <c r="H219" s="1">
        <v>36.299999999999997</v>
      </c>
      <c r="I219" s="1">
        <v>36.299999999999997</v>
      </c>
      <c r="J219" s="1">
        <v>35</v>
      </c>
      <c r="K219" s="1">
        <v>4.0999999999999996</v>
      </c>
      <c r="L219" s="1">
        <v>15.121</v>
      </c>
      <c r="M219" s="1">
        <f t="shared" si="9"/>
        <v>143.5</v>
      </c>
    </row>
    <row r="220" spans="1:13">
      <c r="A220" s="1">
        <f t="shared" si="10"/>
        <v>3.6499999999999919</v>
      </c>
      <c r="B220" s="2">
        <v>45118</v>
      </c>
      <c r="C220" s="3">
        <v>0.57105324074074071</v>
      </c>
      <c r="D220" s="1">
        <v>138.69999999999999</v>
      </c>
      <c r="E220" s="1">
        <v>11.4</v>
      </c>
      <c r="F220" s="1">
        <v>259.5</v>
      </c>
      <c r="G220" s="1">
        <v>36.5</v>
      </c>
      <c r="H220" s="1">
        <v>36.299999999999997</v>
      </c>
      <c r="I220" s="1">
        <v>36.299999999999997</v>
      </c>
      <c r="J220" s="1">
        <v>35</v>
      </c>
      <c r="K220" s="1">
        <v>4.0999999999999996</v>
      </c>
      <c r="L220" s="1">
        <v>15.128</v>
      </c>
      <c r="M220" s="1">
        <f t="shared" si="9"/>
        <v>143.5</v>
      </c>
    </row>
    <row r="221" spans="1:13">
      <c r="A221" s="1">
        <f t="shared" si="10"/>
        <v>3.6666666666666585</v>
      </c>
      <c r="B221" s="2">
        <v>45118</v>
      </c>
      <c r="C221" s="3">
        <v>0.57174768518518515</v>
      </c>
      <c r="D221" s="1">
        <v>138.1</v>
      </c>
      <c r="E221" s="1">
        <v>11.4</v>
      </c>
      <c r="F221" s="1">
        <v>260.5</v>
      </c>
      <c r="G221" s="1">
        <v>36.5</v>
      </c>
      <c r="H221" s="1">
        <v>36.200000000000003</v>
      </c>
      <c r="I221" s="1">
        <v>36.299999999999997</v>
      </c>
      <c r="J221" s="1">
        <v>35</v>
      </c>
      <c r="K221" s="1">
        <v>4.0999999999999996</v>
      </c>
      <c r="L221" s="1">
        <v>15.135</v>
      </c>
      <c r="M221" s="1">
        <f t="shared" si="9"/>
        <v>143.5</v>
      </c>
    </row>
    <row r="222" spans="1:13">
      <c r="A222" s="1">
        <f t="shared" si="10"/>
        <v>3.6833333333333251</v>
      </c>
      <c r="B222" s="2">
        <v>45118</v>
      </c>
      <c r="C222" s="3">
        <v>0.5724421296296297</v>
      </c>
      <c r="D222" s="1">
        <v>137.6</v>
      </c>
      <c r="E222" s="1">
        <v>11.4</v>
      </c>
      <c r="F222" s="1">
        <v>261.10000000000002</v>
      </c>
      <c r="G222" s="1">
        <v>36.5</v>
      </c>
      <c r="H222" s="1">
        <v>36.200000000000003</v>
      </c>
      <c r="I222" s="1">
        <v>36.299999999999997</v>
      </c>
      <c r="J222" s="1">
        <v>35</v>
      </c>
      <c r="K222" s="1">
        <v>4.0999999999999996</v>
      </c>
      <c r="L222" s="1">
        <v>15.141999999999999</v>
      </c>
      <c r="M222" s="1">
        <f t="shared" si="9"/>
        <v>143.5</v>
      </c>
    </row>
    <row r="223" spans="1:13">
      <c r="A223" s="1">
        <f t="shared" si="10"/>
        <v>3.6999999999999917</v>
      </c>
      <c r="B223" s="2">
        <v>45118</v>
      </c>
      <c r="C223" s="3">
        <v>0.57313657407407403</v>
      </c>
      <c r="D223" s="1">
        <v>137</v>
      </c>
      <c r="E223" s="1">
        <v>11.4</v>
      </c>
      <c r="F223" s="1">
        <v>262.2</v>
      </c>
      <c r="G223" s="1">
        <v>36.5</v>
      </c>
      <c r="H223" s="1">
        <v>36.200000000000003</v>
      </c>
      <c r="I223" s="1">
        <v>36.4</v>
      </c>
      <c r="J223" s="1">
        <v>35</v>
      </c>
      <c r="K223" s="1">
        <v>4.0999999999999996</v>
      </c>
      <c r="L223" s="1">
        <v>15.148999999999999</v>
      </c>
      <c r="M223" s="1">
        <f t="shared" si="9"/>
        <v>143.5</v>
      </c>
    </row>
    <row r="224" spans="1:13">
      <c r="A224" s="1">
        <f t="shared" si="10"/>
        <v>3.7166666666666583</v>
      </c>
      <c r="B224" s="2">
        <v>45118</v>
      </c>
      <c r="C224" s="3">
        <v>0.57383101851851859</v>
      </c>
      <c r="D224" s="1">
        <v>136.5</v>
      </c>
      <c r="E224" s="1">
        <v>11.4</v>
      </c>
      <c r="F224" s="1">
        <v>263.2</v>
      </c>
      <c r="G224" s="1">
        <v>36.5</v>
      </c>
      <c r="H224" s="1">
        <v>36.299999999999997</v>
      </c>
      <c r="I224" s="1">
        <v>36.299999999999997</v>
      </c>
      <c r="J224" s="1">
        <v>35</v>
      </c>
      <c r="K224" s="1">
        <v>4.0999999999999996</v>
      </c>
      <c r="L224" s="1">
        <v>15.156000000000001</v>
      </c>
      <c r="M224" s="1">
        <f t="shared" si="9"/>
        <v>143.5</v>
      </c>
    </row>
    <row r="225" spans="1:13">
      <c r="A225" s="1">
        <f t="shared" si="10"/>
        <v>3.733333333333325</v>
      </c>
      <c r="B225" s="2">
        <v>45118</v>
      </c>
      <c r="C225" s="3">
        <v>0.57452546296296292</v>
      </c>
      <c r="D225" s="1">
        <v>135.9</v>
      </c>
      <c r="E225" s="1">
        <v>11.4</v>
      </c>
      <c r="F225" s="1">
        <v>264.3</v>
      </c>
      <c r="G225" s="1">
        <v>36.6</v>
      </c>
      <c r="H225" s="1">
        <v>36.299999999999997</v>
      </c>
      <c r="I225" s="1">
        <v>36.4</v>
      </c>
      <c r="J225" s="1">
        <v>35</v>
      </c>
      <c r="K225" s="1">
        <v>4.0999999999999996</v>
      </c>
      <c r="L225" s="1">
        <v>15.162000000000001</v>
      </c>
      <c r="M225" s="1">
        <f t="shared" si="9"/>
        <v>143.5</v>
      </c>
    </row>
    <row r="226" spans="1:13">
      <c r="A226" s="1">
        <f t="shared" si="10"/>
        <v>3.7499999999999916</v>
      </c>
      <c r="B226" s="2">
        <v>45118</v>
      </c>
      <c r="C226" s="3">
        <v>0.57521990740740747</v>
      </c>
      <c r="D226" s="1">
        <v>135.4</v>
      </c>
      <c r="E226" s="1">
        <v>11.4</v>
      </c>
      <c r="F226" s="1">
        <v>264.89999999999998</v>
      </c>
      <c r="G226" s="1">
        <v>36.6</v>
      </c>
      <c r="H226" s="1">
        <v>36.299999999999997</v>
      </c>
      <c r="I226" s="1">
        <v>36.299999999999997</v>
      </c>
      <c r="J226" s="1">
        <v>35</v>
      </c>
      <c r="K226" s="1">
        <v>4.0999999999999996</v>
      </c>
      <c r="L226" s="1">
        <v>15.169</v>
      </c>
      <c r="M226" s="1">
        <f t="shared" si="9"/>
        <v>143.5</v>
      </c>
    </row>
    <row r="227" spans="1:13">
      <c r="A227" s="1">
        <f t="shared" si="10"/>
        <v>3.7666666666666582</v>
      </c>
      <c r="B227" s="2">
        <v>45118</v>
      </c>
      <c r="C227" s="3">
        <v>0.5759143518518518</v>
      </c>
      <c r="D227" s="1">
        <v>134.80000000000001</v>
      </c>
      <c r="E227" s="1">
        <v>11.4</v>
      </c>
      <c r="F227" s="1">
        <v>265.89999999999998</v>
      </c>
      <c r="G227" s="1">
        <v>36.6</v>
      </c>
      <c r="H227" s="1">
        <v>36.299999999999997</v>
      </c>
      <c r="I227" s="1">
        <v>36.4</v>
      </c>
      <c r="J227" s="1">
        <v>35</v>
      </c>
      <c r="K227" s="1">
        <v>4.0999999999999996</v>
      </c>
      <c r="L227" s="1">
        <v>15.176</v>
      </c>
      <c r="M227" s="1">
        <f t="shared" si="9"/>
        <v>143.5</v>
      </c>
    </row>
    <row r="228" spans="1:13">
      <c r="A228" s="1">
        <f t="shared" si="10"/>
        <v>3.7833333333333248</v>
      </c>
      <c r="B228" s="2">
        <v>45118</v>
      </c>
      <c r="C228" s="3">
        <v>0.57660879629629636</v>
      </c>
      <c r="D228" s="1">
        <v>134.30000000000001</v>
      </c>
      <c r="E228" s="1">
        <v>11.4</v>
      </c>
      <c r="F228" s="1">
        <v>267</v>
      </c>
      <c r="G228" s="1">
        <v>36.700000000000003</v>
      </c>
      <c r="H228" s="1">
        <v>36.4</v>
      </c>
      <c r="I228" s="1">
        <v>36.299999999999997</v>
      </c>
      <c r="J228" s="1">
        <v>35</v>
      </c>
      <c r="K228" s="1">
        <v>4.0999999999999996</v>
      </c>
      <c r="L228" s="1">
        <v>15.183</v>
      </c>
      <c r="M228" s="1">
        <f t="shared" si="9"/>
        <v>143.5</v>
      </c>
    </row>
    <row r="229" spans="1:13">
      <c r="A229" s="1">
        <f t="shared" si="10"/>
        <v>3.7999999999999914</v>
      </c>
      <c r="B229" s="2">
        <v>45118</v>
      </c>
      <c r="C229" s="3">
        <v>0.57730324074074069</v>
      </c>
      <c r="D229" s="1">
        <v>133.1</v>
      </c>
      <c r="E229" s="1">
        <v>11.4</v>
      </c>
      <c r="F229" s="1">
        <v>268.10000000000002</v>
      </c>
      <c r="G229" s="1">
        <v>36.6</v>
      </c>
      <c r="H229" s="1">
        <v>36.299999999999997</v>
      </c>
      <c r="I229" s="1">
        <v>36.4</v>
      </c>
      <c r="J229" s="1">
        <v>35</v>
      </c>
      <c r="K229" s="1">
        <v>4.0999999999999996</v>
      </c>
      <c r="L229" s="1">
        <v>15.19</v>
      </c>
      <c r="M229" s="1">
        <f t="shared" si="9"/>
        <v>143.5</v>
      </c>
    </row>
    <row r="230" spans="1:13">
      <c r="A230" s="1">
        <f t="shared" si="10"/>
        <v>3.816666666666658</v>
      </c>
      <c r="B230" s="2">
        <v>45118</v>
      </c>
      <c r="C230" s="3">
        <v>0.57799768518518524</v>
      </c>
      <c r="D230" s="1">
        <v>133.1</v>
      </c>
      <c r="E230" s="1">
        <v>11.4</v>
      </c>
      <c r="F230" s="1">
        <v>268.60000000000002</v>
      </c>
      <c r="G230" s="1">
        <v>36.6</v>
      </c>
      <c r="H230" s="1">
        <v>36.4</v>
      </c>
      <c r="I230" s="1">
        <v>36.4</v>
      </c>
      <c r="J230" s="1">
        <v>35</v>
      </c>
      <c r="K230" s="1">
        <v>4.0999999999999996</v>
      </c>
      <c r="L230" s="1">
        <v>15.196</v>
      </c>
      <c r="M230" s="1">
        <f t="shared" si="9"/>
        <v>143.5</v>
      </c>
    </row>
    <row r="231" spans="1:13">
      <c r="A231" s="1">
        <f t="shared" si="10"/>
        <v>3.8333333333333246</v>
      </c>
      <c r="B231" s="2">
        <v>45118</v>
      </c>
      <c r="C231" s="3">
        <v>0.57869212962962957</v>
      </c>
      <c r="D231" s="1">
        <v>132</v>
      </c>
      <c r="E231" s="1">
        <v>11.4</v>
      </c>
      <c r="F231" s="1">
        <v>269.7</v>
      </c>
      <c r="G231" s="1">
        <v>36.700000000000003</v>
      </c>
      <c r="H231" s="1">
        <v>36.4</v>
      </c>
      <c r="I231" s="1">
        <v>36.299999999999997</v>
      </c>
      <c r="J231" s="1">
        <v>35</v>
      </c>
      <c r="K231" s="1">
        <v>4.0999999999999996</v>
      </c>
      <c r="L231" s="1">
        <v>15.202999999999999</v>
      </c>
      <c r="M231" s="1">
        <f t="shared" si="9"/>
        <v>143.5</v>
      </c>
    </row>
    <row r="232" spans="1:13">
      <c r="A232" s="1">
        <f t="shared" si="10"/>
        <v>3.8499999999999912</v>
      </c>
      <c r="B232" s="2">
        <v>45118</v>
      </c>
      <c r="C232" s="3">
        <v>0.57938657407407412</v>
      </c>
      <c r="D232" s="1">
        <v>131.5</v>
      </c>
      <c r="E232" s="1">
        <v>11.4</v>
      </c>
      <c r="F232" s="1">
        <v>270.8</v>
      </c>
      <c r="G232" s="1">
        <v>36.700000000000003</v>
      </c>
      <c r="H232" s="1">
        <v>36.299999999999997</v>
      </c>
      <c r="I232" s="1">
        <v>36.299999999999997</v>
      </c>
      <c r="J232" s="1">
        <v>35</v>
      </c>
      <c r="K232" s="1">
        <v>4.0999999999999996</v>
      </c>
      <c r="L232" s="1">
        <v>15.21</v>
      </c>
      <c r="M232" s="1">
        <f t="shared" si="9"/>
        <v>143.5</v>
      </c>
    </row>
    <row r="233" spans="1:13">
      <c r="A233" s="1">
        <f t="shared" si="10"/>
        <v>3.8666666666666578</v>
      </c>
      <c r="B233" s="2">
        <v>45118</v>
      </c>
      <c r="C233" s="3">
        <v>0.58008101851851845</v>
      </c>
      <c r="D233" s="1">
        <v>131.5</v>
      </c>
      <c r="E233" s="1">
        <v>11.4</v>
      </c>
      <c r="F233" s="1">
        <v>271.39999999999998</v>
      </c>
      <c r="G233" s="1">
        <v>36.700000000000003</v>
      </c>
      <c r="H233" s="1">
        <v>36.4</v>
      </c>
      <c r="I233" s="1">
        <v>36.4</v>
      </c>
      <c r="J233" s="1">
        <v>35</v>
      </c>
      <c r="K233" s="1">
        <v>4.0999999999999996</v>
      </c>
      <c r="L233" s="1">
        <v>15.217000000000001</v>
      </c>
      <c r="M233" s="1">
        <f t="shared" si="9"/>
        <v>143.5</v>
      </c>
    </row>
    <row r="234" spans="1:13">
      <c r="A234" s="1">
        <f t="shared" si="10"/>
        <v>3.8833333333333244</v>
      </c>
      <c r="B234" s="2">
        <v>45118</v>
      </c>
      <c r="C234" s="3">
        <v>0.58077546296296301</v>
      </c>
      <c r="D234" s="1">
        <v>130.4</v>
      </c>
      <c r="E234" s="1">
        <v>11.4</v>
      </c>
      <c r="F234" s="1">
        <v>272.39999999999998</v>
      </c>
      <c r="G234" s="1">
        <v>36.700000000000003</v>
      </c>
      <c r="H234" s="1">
        <v>36.6</v>
      </c>
      <c r="I234" s="1">
        <v>36.4</v>
      </c>
      <c r="J234" s="1">
        <v>35</v>
      </c>
      <c r="K234" s="1">
        <v>4.0999999999999996</v>
      </c>
      <c r="L234" s="1">
        <v>15.224</v>
      </c>
      <c r="M234" s="1">
        <f t="shared" si="9"/>
        <v>143.5</v>
      </c>
    </row>
    <row r="235" spans="1:13">
      <c r="A235" s="1">
        <f t="shared" si="10"/>
        <v>3.899999999999991</v>
      </c>
      <c r="B235" s="2">
        <v>45118</v>
      </c>
      <c r="C235" s="3">
        <v>0.58146990740740734</v>
      </c>
      <c r="D235" s="1">
        <v>129.80000000000001</v>
      </c>
      <c r="E235" s="1">
        <v>11.4</v>
      </c>
      <c r="F235" s="1">
        <v>273</v>
      </c>
      <c r="G235" s="1">
        <v>36.799999999999997</v>
      </c>
      <c r="H235" s="1">
        <v>36.4</v>
      </c>
      <c r="I235" s="1">
        <v>36.5</v>
      </c>
      <c r="J235" s="1">
        <v>35</v>
      </c>
      <c r="K235" s="1">
        <v>4.0999999999999996</v>
      </c>
      <c r="L235" s="1">
        <v>15.231</v>
      </c>
      <c r="M235" s="1">
        <f t="shared" si="9"/>
        <v>143.5</v>
      </c>
    </row>
    <row r="236" spans="1:13">
      <c r="A236" s="1">
        <f t="shared" si="10"/>
        <v>3.9166666666666576</v>
      </c>
      <c r="B236" s="2">
        <v>45118</v>
      </c>
      <c r="C236" s="3">
        <v>0.58216435185185189</v>
      </c>
      <c r="D236" s="1">
        <v>129.30000000000001</v>
      </c>
      <c r="E236" s="1">
        <v>11.4</v>
      </c>
      <c r="F236" s="1">
        <v>274.10000000000002</v>
      </c>
      <c r="G236" s="1">
        <v>36.799999999999997</v>
      </c>
      <c r="H236" s="1">
        <v>36.5</v>
      </c>
      <c r="I236" s="1">
        <v>36.5</v>
      </c>
      <c r="J236" s="1">
        <v>35</v>
      </c>
      <c r="K236" s="1">
        <v>4.0999999999999996</v>
      </c>
      <c r="L236" s="1">
        <v>15.237</v>
      </c>
      <c r="M236" s="1">
        <f t="shared" si="9"/>
        <v>143.5</v>
      </c>
    </row>
    <row r="237" spans="1:13">
      <c r="A237" s="1">
        <f t="shared" si="10"/>
        <v>3.9333333333333242</v>
      </c>
      <c r="B237" s="2">
        <v>45118</v>
      </c>
      <c r="C237" s="3">
        <v>0.58285879629629633</v>
      </c>
      <c r="D237" s="1">
        <v>128.69999999999999</v>
      </c>
      <c r="E237" s="1">
        <v>11.4</v>
      </c>
      <c r="F237" s="1">
        <v>274.60000000000002</v>
      </c>
      <c r="G237" s="1">
        <v>36.799999999999997</v>
      </c>
      <c r="H237" s="1">
        <v>36.5</v>
      </c>
      <c r="I237" s="1">
        <v>36.5</v>
      </c>
      <c r="J237" s="1">
        <v>35</v>
      </c>
      <c r="K237" s="1">
        <v>4.0999999999999996</v>
      </c>
      <c r="L237" s="1">
        <v>15.244</v>
      </c>
      <c r="M237" s="1">
        <f t="shared" si="9"/>
        <v>143.5</v>
      </c>
    </row>
    <row r="238" spans="1:13">
      <c r="A238" s="1">
        <f t="shared" si="10"/>
        <v>3.9499999999999909</v>
      </c>
      <c r="B238" s="2">
        <v>45118</v>
      </c>
      <c r="C238" s="3">
        <v>0.58355324074074078</v>
      </c>
      <c r="D238" s="1">
        <v>128.19999999999999</v>
      </c>
      <c r="E238" s="1">
        <v>11.4</v>
      </c>
      <c r="F238" s="1">
        <v>275.7</v>
      </c>
      <c r="G238" s="1">
        <v>36.799999999999997</v>
      </c>
      <c r="H238" s="1">
        <v>36.4</v>
      </c>
      <c r="I238" s="1">
        <v>36.5</v>
      </c>
      <c r="J238" s="1">
        <v>35</v>
      </c>
      <c r="K238" s="1">
        <v>4.0999999999999996</v>
      </c>
      <c r="L238" s="1">
        <v>15.250999999999999</v>
      </c>
      <c r="M238" s="1">
        <f t="shared" si="9"/>
        <v>143.5</v>
      </c>
    </row>
    <row r="239" spans="1:13">
      <c r="A239" s="1">
        <f t="shared" si="10"/>
        <v>3.9666666666666575</v>
      </c>
      <c r="B239" s="2">
        <v>45118</v>
      </c>
      <c r="C239" s="3">
        <v>0.58424768518518522</v>
      </c>
      <c r="D239" s="1">
        <v>127.6</v>
      </c>
      <c r="E239" s="1">
        <v>11.4</v>
      </c>
      <c r="F239" s="1">
        <v>276.2</v>
      </c>
      <c r="G239" s="1">
        <v>36.799999999999997</v>
      </c>
      <c r="H239" s="1">
        <v>36.5</v>
      </c>
      <c r="I239" s="1">
        <v>36.6</v>
      </c>
      <c r="J239" s="1">
        <v>35</v>
      </c>
      <c r="K239" s="1">
        <v>4.0999999999999996</v>
      </c>
      <c r="L239" s="1">
        <v>15.257999999999999</v>
      </c>
      <c r="M239" s="1">
        <f t="shared" si="9"/>
        <v>143.5</v>
      </c>
    </row>
    <row r="240" spans="1:13">
      <c r="A240" s="1">
        <f t="shared" si="10"/>
        <v>3.9833333333333241</v>
      </c>
      <c r="B240" s="2">
        <v>45118</v>
      </c>
      <c r="C240" s="3">
        <v>0.58494212962962966</v>
      </c>
      <c r="D240" s="1">
        <v>127.1</v>
      </c>
      <c r="E240" s="1">
        <v>11.4</v>
      </c>
      <c r="F240" s="1">
        <v>277.3</v>
      </c>
      <c r="G240" s="1">
        <v>36.799999999999997</v>
      </c>
      <c r="H240" s="1">
        <v>36.6</v>
      </c>
      <c r="I240" s="1">
        <v>36.6</v>
      </c>
      <c r="J240" s="1">
        <v>35</v>
      </c>
      <c r="K240" s="1">
        <v>4.0999999999999996</v>
      </c>
      <c r="L240" s="1">
        <v>15.265000000000001</v>
      </c>
      <c r="M240" s="1">
        <f t="shared" si="9"/>
        <v>143.5</v>
      </c>
    </row>
    <row r="241" spans="1:13">
      <c r="A241" s="1">
        <f t="shared" si="10"/>
        <v>3.9999999999999907</v>
      </c>
      <c r="B241" s="2">
        <v>45118</v>
      </c>
      <c r="C241" s="3">
        <v>0.5856365740740741</v>
      </c>
      <c r="D241" s="1">
        <v>126.5</v>
      </c>
      <c r="E241" s="1">
        <v>11.4</v>
      </c>
      <c r="F241" s="1">
        <v>277.8</v>
      </c>
      <c r="G241" s="1">
        <v>36.799999999999997</v>
      </c>
      <c r="H241" s="1">
        <v>36.6</v>
      </c>
      <c r="I241" s="1">
        <v>36.6</v>
      </c>
      <c r="J241" s="1">
        <v>35</v>
      </c>
      <c r="K241" s="1">
        <v>4.0999999999999996</v>
      </c>
      <c r="L241" s="1">
        <v>15.272</v>
      </c>
      <c r="M241" s="1">
        <f t="shared" si="9"/>
        <v>143.5</v>
      </c>
    </row>
    <row r="242" spans="1:13">
      <c r="A242" s="1">
        <f t="shared" si="10"/>
        <v>4.0166666666666577</v>
      </c>
      <c r="B242" s="2">
        <v>45118</v>
      </c>
      <c r="C242" s="3">
        <v>0.58633101851851854</v>
      </c>
      <c r="D242" s="1">
        <v>126</v>
      </c>
      <c r="E242" s="1">
        <v>11.4</v>
      </c>
      <c r="F242" s="1">
        <v>278.39999999999998</v>
      </c>
      <c r="G242" s="1">
        <v>36.799999999999997</v>
      </c>
      <c r="H242" s="1">
        <v>36.6</v>
      </c>
      <c r="I242" s="1">
        <v>36.6</v>
      </c>
      <c r="J242" s="1">
        <v>35</v>
      </c>
      <c r="K242" s="1">
        <v>4.0999999999999996</v>
      </c>
      <c r="L242" s="1">
        <v>15.278</v>
      </c>
      <c r="M242" s="1">
        <f t="shared" si="9"/>
        <v>143.5</v>
      </c>
    </row>
    <row r="243" spans="1:13">
      <c r="A243" s="1">
        <f t="shared" si="10"/>
        <v>4.0333333333333243</v>
      </c>
      <c r="B243" s="2">
        <v>45118</v>
      </c>
      <c r="C243" s="3">
        <v>0.58702546296296299</v>
      </c>
      <c r="D243" s="1">
        <v>125.4</v>
      </c>
      <c r="E243" s="1">
        <v>11.4</v>
      </c>
      <c r="F243" s="1">
        <v>279.5</v>
      </c>
      <c r="G243" s="1">
        <v>36.799999999999997</v>
      </c>
      <c r="H243" s="1">
        <v>36.5</v>
      </c>
      <c r="I243" s="1">
        <v>36.6</v>
      </c>
      <c r="J243" s="1">
        <v>35</v>
      </c>
      <c r="K243" s="1">
        <v>4.0999999999999996</v>
      </c>
      <c r="L243" s="1">
        <v>15.285</v>
      </c>
      <c r="M243" s="1">
        <f t="shared" si="9"/>
        <v>143.5</v>
      </c>
    </row>
    <row r="244" spans="1:13">
      <c r="A244" s="1">
        <f t="shared" si="10"/>
        <v>4.0499999999999909</v>
      </c>
      <c r="B244" s="2">
        <v>45118</v>
      </c>
      <c r="C244" s="3">
        <v>0.58771990740740743</v>
      </c>
      <c r="D244" s="1">
        <v>124.9</v>
      </c>
      <c r="E244" s="1">
        <v>11.4</v>
      </c>
      <c r="F244" s="1">
        <v>280</v>
      </c>
      <c r="G244" s="1">
        <v>36.799999999999997</v>
      </c>
      <c r="H244" s="1">
        <v>36.6</v>
      </c>
      <c r="I244" s="1">
        <v>36.700000000000003</v>
      </c>
      <c r="J244" s="1">
        <v>35</v>
      </c>
      <c r="K244" s="1">
        <v>4.0999999999999996</v>
      </c>
      <c r="L244" s="1">
        <v>15.292</v>
      </c>
      <c r="M244" s="1">
        <f t="shared" si="9"/>
        <v>143.5</v>
      </c>
    </row>
    <row r="245" spans="1:13">
      <c r="A245" s="1">
        <f t="shared" si="10"/>
        <v>4.0666666666666575</v>
      </c>
      <c r="B245" s="2">
        <v>45118</v>
      </c>
      <c r="C245" s="3">
        <v>0.58841435185185187</v>
      </c>
      <c r="D245" s="1">
        <v>124.3</v>
      </c>
      <c r="E245" s="1">
        <v>11.4</v>
      </c>
      <c r="F245" s="1">
        <v>281.10000000000002</v>
      </c>
      <c r="G245" s="1">
        <v>36.799999999999997</v>
      </c>
      <c r="H245" s="1">
        <v>36.6</v>
      </c>
      <c r="I245" s="1">
        <v>36.6</v>
      </c>
      <c r="J245" s="1">
        <v>35</v>
      </c>
      <c r="K245" s="1">
        <v>4.0999999999999996</v>
      </c>
      <c r="L245" s="1">
        <v>15.298999999999999</v>
      </c>
      <c r="M245" s="1">
        <f t="shared" si="9"/>
        <v>143.5</v>
      </c>
    </row>
    <row r="246" spans="1:13">
      <c r="A246" s="1">
        <f t="shared" si="10"/>
        <v>4.0833333333333242</v>
      </c>
      <c r="B246" s="2">
        <v>45118</v>
      </c>
      <c r="C246" s="3">
        <v>0.58910879629629631</v>
      </c>
      <c r="D246" s="1">
        <v>123.8</v>
      </c>
      <c r="E246" s="1">
        <v>11.4</v>
      </c>
      <c r="F246" s="1">
        <v>281.60000000000002</v>
      </c>
      <c r="G246" s="1">
        <v>36.799999999999997</v>
      </c>
      <c r="H246" s="1">
        <v>36.6</v>
      </c>
      <c r="I246" s="1">
        <v>36.6</v>
      </c>
      <c r="J246" s="1">
        <v>35</v>
      </c>
      <c r="K246" s="1">
        <v>4.0999999999999996</v>
      </c>
      <c r="L246" s="1">
        <v>15.305999999999999</v>
      </c>
      <c r="M246" s="1">
        <f t="shared" si="9"/>
        <v>143.5</v>
      </c>
    </row>
    <row r="247" spans="1:13">
      <c r="A247" s="1">
        <f t="shared" si="10"/>
        <v>4.0999999999999908</v>
      </c>
      <c r="B247" s="2">
        <v>45118</v>
      </c>
      <c r="C247" s="3">
        <v>0.58980324074074075</v>
      </c>
      <c r="D247" s="1">
        <v>123.2</v>
      </c>
      <c r="E247" s="1">
        <v>11.4</v>
      </c>
      <c r="F247" s="1">
        <v>282.7</v>
      </c>
      <c r="G247" s="1">
        <v>36.9</v>
      </c>
      <c r="H247" s="1">
        <v>36.6</v>
      </c>
      <c r="I247" s="1">
        <v>36.6</v>
      </c>
      <c r="J247" s="1">
        <v>35</v>
      </c>
      <c r="K247" s="1">
        <v>4.0999999999999996</v>
      </c>
      <c r="L247" s="1">
        <v>15.313000000000001</v>
      </c>
      <c r="M247" s="1">
        <f t="shared" si="9"/>
        <v>143.5</v>
      </c>
    </row>
    <row r="248" spans="1:13">
      <c r="A248" s="1">
        <f t="shared" si="10"/>
        <v>4.1166666666666574</v>
      </c>
      <c r="B248" s="2">
        <v>45118</v>
      </c>
      <c r="C248" s="3">
        <v>0.59049768518518519</v>
      </c>
      <c r="D248" s="1">
        <v>122.7</v>
      </c>
      <c r="E248" s="1">
        <v>11.4</v>
      </c>
      <c r="F248" s="1">
        <v>283.2</v>
      </c>
      <c r="G248" s="1">
        <v>36.9</v>
      </c>
      <c r="H248" s="1">
        <v>36.6</v>
      </c>
      <c r="I248" s="1">
        <v>36.6</v>
      </c>
      <c r="J248" s="1">
        <v>35</v>
      </c>
      <c r="K248" s="1">
        <v>4.0999999999999996</v>
      </c>
      <c r="L248" s="1">
        <v>15.319000000000001</v>
      </c>
      <c r="M248" s="1">
        <f t="shared" si="9"/>
        <v>143.5</v>
      </c>
    </row>
    <row r="249" spans="1:13">
      <c r="A249" s="1">
        <f t="shared" si="10"/>
        <v>4.133333333333324</v>
      </c>
      <c r="B249" s="2">
        <v>45118</v>
      </c>
      <c r="C249" s="3">
        <v>0.59119212962962964</v>
      </c>
      <c r="D249" s="1">
        <v>122.1</v>
      </c>
      <c r="E249" s="1">
        <v>11.4</v>
      </c>
      <c r="F249" s="1">
        <v>284.3</v>
      </c>
      <c r="G249" s="1">
        <v>36.9</v>
      </c>
      <c r="H249" s="1">
        <v>36.6</v>
      </c>
      <c r="I249" s="1">
        <v>36.6</v>
      </c>
      <c r="J249" s="1">
        <v>35</v>
      </c>
      <c r="K249" s="1">
        <v>4.0999999999999996</v>
      </c>
      <c r="L249" s="1">
        <v>15.326000000000001</v>
      </c>
      <c r="M249" s="1">
        <f t="shared" si="9"/>
        <v>143.5</v>
      </c>
    </row>
    <row r="250" spans="1:13">
      <c r="A250" s="1">
        <f t="shared" si="10"/>
        <v>4.1499999999999906</v>
      </c>
      <c r="B250" s="2">
        <v>45118</v>
      </c>
      <c r="C250" s="3">
        <v>0.59188657407407408</v>
      </c>
      <c r="D250" s="1">
        <v>121</v>
      </c>
      <c r="E250" s="1">
        <v>11.4</v>
      </c>
      <c r="F250" s="1">
        <v>284.89999999999998</v>
      </c>
      <c r="G250" s="1">
        <v>36.9</v>
      </c>
      <c r="H250" s="1">
        <v>36.6</v>
      </c>
      <c r="I250" s="1">
        <v>36.6</v>
      </c>
      <c r="J250" s="1">
        <v>35</v>
      </c>
      <c r="K250" s="1">
        <v>4.0999999999999996</v>
      </c>
      <c r="L250" s="1">
        <v>15.333</v>
      </c>
      <c r="M250" s="1">
        <f t="shared" si="9"/>
        <v>143.5</v>
      </c>
    </row>
    <row r="251" spans="1:13">
      <c r="A251" s="1">
        <f t="shared" si="10"/>
        <v>4.1666666666666572</v>
      </c>
      <c r="B251" s="2">
        <v>45118</v>
      </c>
      <c r="C251" s="3">
        <v>0.59258101851851852</v>
      </c>
      <c r="D251" s="1">
        <v>121</v>
      </c>
      <c r="E251" s="1">
        <v>11.4</v>
      </c>
      <c r="F251" s="1">
        <v>285.89999999999998</v>
      </c>
      <c r="G251" s="1">
        <v>36.9</v>
      </c>
      <c r="H251" s="1">
        <v>36.6</v>
      </c>
      <c r="I251" s="1">
        <v>36.5</v>
      </c>
      <c r="J251" s="1">
        <v>35</v>
      </c>
      <c r="K251" s="1">
        <v>4.0999999999999996</v>
      </c>
      <c r="L251" s="1">
        <v>15.34</v>
      </c>
      <c r="M251" s="1">
        <f t="shared" si="9"/>
        <v>143.5</v>
      </c>
    </row>
    <row r="252" spans="1:13">
      <c r="A252" s="1">
        <f t="shared" si="10"/>
        <v>4.1833333333333238</v>
      </c>
      <c r="B252" s="2">
        <v>45118</v>
      </c>
      <c r="C252" s="3">
        <v>0.59327546296296296</v>
      </c>
      <c r="D252" s="1">
        <v>120.4</v>
      </c>
      <c r="E252" s="1">
        <v>11.4</v>
      </c>
      <c r="F252" s="1">
        <v>286.5</v>
      </c>
      <c r="G252" s="1">
        <v>36.9</v>
      </c>
      <c r="H252" s="1">
        <v>36.5</v>
      </c>
      <c r="I252" s="1">
        <v>36.6</v>
      </c>
      <c r="J252" s="1">
        <v>35</v>
      </c>
      <c r="K252" s="1">
        <v>4.0999999999999996</v>
      </c>
      <c r="L252" s="1">
        <v>15.347</v>
      </c>
      <c r="M252" s="1">
        <f t="shared" si="9"/>
        <v>143.5</v>
      </c>
    </row>
    <row r="253" spans="1:13">
      <c r="A253" s="1">
        <f t="shared" si="10"/>
        <v>4.1999999999999904</v>
      </c>
      <c r="B253" s="2">
        <v>45118</v>
      </c>
      <c r="C253" s="3">
        <v>0.5939699074074074</v>
      </c>
      <c r="D253" s="1">
        <v>119.3</v>
      </c>
      <c r="E253" s="1">
        <v>11.4</v>
      </c>
      <c r="F253" s="1">
        <v>287.60000000000002</v>
      </c>
      <c r="G253" s="1">
        <v>36.799999999999997</v>
      </c>
      <c r="H253" s="1">
        <v>36.6</v>
      </c>
      <c r="I253" s="1">
        <v>36.6</v>
      </c>
      <c r="J253" s="1">
        <v>35</v>
      </c>
      <c r="K253" s="1">
        <v>4.0999999999999996</v>
      </c>
      <c r="L253" s="1">
        <v>15.353999999999999</v>
      </c>
      <c r="M253" s="1">
        <f t="shared" si="9"/>
        <v>143.5</v>
      </c>
    </row>
    <row r="254" spans="1:13">
      <c r="A254" s="1">
        <f t="shared" si="10"/>
        <v>4.216666666666657</v>
      </c>
      <c r="B254" s="2">
        <v>45118</v>
      </c>
      <c r="C254" s="3">
        <v>0.59466435185185185</v>
      </c>
      <c r="D254" s="1">
        <v>119.3</v>
      </c>
      <c r="E254" s="1">
        <v>11.4</v>
      </c>
      <c r="F254" s="1">
        <v>288.60000000000002</v>
      </c>
      <c r="G254" s="1">
        <v>36.9</v>
      </c>
      <c r="H254" s="1">
        <v>36.6</v>
      </c>
      <c r="I254" s="1">
        <v>36.5</v>
      </c>
      <c r="J254" s="1">
        <v>35</v>
      </c>
      <c r="K254" s="1">
        <v>4.0999999999999996</v>
      </c>
      <c r="L254" s="1">
        <v>15.36</v>
      </c>
      <c r="M254" s="1">
        <f t="shared" si="9"/>
        <v>143.5</v>
      </c>
    </row>
    <row r="255" spans="1:13">
      <c r="A255" s="1">
        <f t="shared" si="10"/>
        <v>4.2333333333333236</v>
      </c>
      <c r="B255" s="2">
        <v>45118</v>
      </c>
      <c r="C255" s="3">
        <v>0.59535879629629629</v>
      </c>
      <c r="D255" s="1">
        <v>118.8</v>
      </c>
      <c r="E255" s="1">
        <v>11.4</v>
      </c>
      <c r="F255" s="1">
        <v>289.2</v>
      </c>
      <c r="G255" s="1">
        <v>36.799999999999997</v>
      </c>
      <c r="H255" s="1">
        <v>36.5</v>
      </c>
      <c r="I255" s="1">
        <v>36.6</v>
      </c>
      <c r="J255" s="1">
        <v>35</v>
      </c>
      <c r="K255" s="1">
        <v>4.0999999999999996</v>
      </c>
      <c r="L255" s="1">
        <v>15.367000000000001</v>
      </c>
      <c r="M255" s="1">
        <f t="shared" si="9"/>
        <v>143.5</v>
      </c>
    </row>
    <row r="256" spans="1:13">
      <c r="A256" s="1">
        <f t="shared" si="10"/>
        <v>4.2499999999999902</v>
      </c>
      <c r="B256" s="2">
        <v>45118</v>
      </c>
      <c r="C256" s="3">
        <v>0.59605324074074073</v>
      </c>
      <c r="D256" s="1">
        <v>117.7</v>
      </c>
      <c r="E256" s="1">
        <v>11.4</v>
      </c>
      <c r="F256" s="1">
        <v>290.3</v>
      </c>
      <c r="G256" s="1">
        <v>36.9</v>
      </c>
      <c r="H256" s="1">
        <v>36.6</v>
      </c>
      <c r="I256" s="1">
        <v>36.6</v>
      </c>
      <c r="J256" s="1">
        <v>35</v>
      </c>
      <c r="K256" s="1">
        <v>4.0999999999999996</v>
      </c>
      <c r="L256" s="1">
        <v>15.374000000000001</v>
      </c>
      <c r="M256" s="1">
        <f t="shared" si="9"/>
        <v>143.5</v>
      </c>
    </row>
    <row r="257" spans="1:13">
      <c r="A257" s="1">
        <f t="shared" si="10"/>
        <v>4.2666666666666568</v>
      </c>
      <c r="B257" s="2">
        <v>45118</v>
      </c>
      <c r="C257" s="3">
        <v>0.59674768518518517</v>
      </c>
      <c r="D257" s="1">
        <v>117.7</v>
      </c>
      <c r="E257" s="1">
        <v>11.4</v>
      </c>
      <c r="F257" s="1">
        <v>290.8</v>
      </c>
      <c r="G257" s="1">
        <v>37</v>
      </c>
      <c r="H257" s="1">
        <v>36.6</v>
      </c>
      <c r="I257" s="1">
        <v>36.6</v>
      </c>
      <c r="J257" s="1">
        <v>35</v>
      </c>
      <c r="K257" s="1">
        <v>4.0999999999999996</v>
      </c>
      <c r="L257" s="1">
        <v>15.381</v>
      </c>
      <c r="M257" s="1">
        <f t="shared" si="9"/>
        <v>143.5</v>
      </c>
    </row>
    <row r="258" spans="1:13">
      <c r="A258" s="1">
        <f t="shared" si="10"/>
        <v>4.2833333333333234</v>
      </c>
      <c r="B258" s="2">
        <v>45118</v>
      </c>
      <c r="C258" s="3">
        <v>0.59744212962962961</v>
      </c>
      <c r="D258" s="1">
        <v>117.1</v>
      </c>
      <c r="E258" s="1">
        <v>11.4</v>
      </c>
      <c r="F258" s="1">
        <v>291.39999999999998</v>
      </c>
      <c r="G258" s="1">
        <v>37</v>
      </c>
      <c r="H258" s="1">
        <v>36.5</v>
      </c>
      <c r="I258" s="1">
        <v>36.5</v>
      </c>
      <c r="J258" s="1">
        <v>35</v>
      </c>
      <c r="K258" s="1">
        <v>4.0999999999999996</v>
      </c>
      <c r="L258" s="1">
        <v>15.388</v>
      </c>
      <c r="M258" s="1">
        <f t="shared" si="9"/>
        <v>143.5</v>
      </c>
    </row>
    <row r="259" spans="1:13">
      <c r="A259" s="1">
        <f t="shared" si="10"/>
        <v>4.2999999999999901</v>
      </c>
      <c r="B259" s="2">
        <v>45118</v>
      </c>
      <c r="C259" s="3">
        <v>0.59813657407407406</v>
      </c>
      <c r="D259" s="1">
        <v>116.6</v>
      </c>
      <c r="E259" s="1">
        <v>11.4</v>
      </c>
      <c r="F259" s="1">
        <v>291.89999999999998</v>
      </c>
      <c r="G259" s="1">
        <v>37</v>
      </c>
      <c r="H259" s="1">
        <v>36.6</v>
      </c>
      <c r="I259" s="1">
        <v>36.6</v>
      </c>
      <c r="J259" s="1">
        <v>35</v>
      </c>
      <c r="K259" s="1">
        <v>4.0999999999999996</v>
      </c>
      <c r="L259" s="1">
        <v>15.395</v>
      </c>
      <c r="M259" s="1">
        <f t="shared" ref="M259:M322" si="11">J259*K259</f>
        <v>143.5</v>
      </c>
    </row>
    <row r="260" spans="1:13">
      <c r="A260" s="1">
        <f t="shared" si="10"/>
        <v>4.3166666666666567</v>
      </c>
      <c r="B260" s="2">
        <v>45118</v>
      </c>
      <c r="C260" s="3">
        <v>0.5988310185185185</v>
      </c>
      <c r="D260" s="1">
        <v>116</v>
      </c>
      <c r="E260" s="1">
        <v>11.4</v>
      </c>
      <c r="F260" s="1">
        <v>293</v>
      </c>
      <c r="G260" s="1">
        <v>36.9</v>
      </c>
      <c r="H260" s="1">
        <v>36.700000000000003</v>
      </c>
      <c r="I260" s="1">
        <v>36.700000000000003</v>
      </c>
      <c r="J260" s="1">
        <v>35</v>
      </c>
      <c r="K260" s="1">
        <v>4.0999999999999996</v>
      </c>
      <c r="L260" s="1">
        <v>15.401</v>
      </c>
      <c r="M260" s="1">
        <f t="shared" si="11"/>
        <v>143.5</v>
      </c>
    </row>
    <row r="261" spans="1:13">
      <c r="A261" s="1">
        <f t="shared" ref="A261:A324" si="12">A260+60/3600</f>
        <v>4.3333333333333233</v>
      </c>
      <c r="B261" s="2">
        <v>45118</v>
      </c>
      <c r="C261" s="3">
        <v>0.59952546296296294</v>
      </c>
      <c r="D261" s="1">
        <v>115.5</v>
      </c>
      <c r="E261" s="1">
        <v>11.4</v>
      </c>
      <c r="F261" s="1">
        <v>293.5</v>
      </c>
      <c r="G261" s="1">
        <v>37</v>
      </c>
      <c r="H261" s="1">
        <v>36.6</v>
      </c>
      <c r="I261" s="1">
        <v>36.700000000000003</v>
      </c>
      <c r="J261" s="1">
        <v>35</v>
      </c>
      <c r="K261" s="1">
        <v>4.0999999999999996</v>
      </c>
      <c r="L261" s="1">
        <v>15.407999999999999</v>
      </c>
      <c r="M261" s="1">
        <f t="shared" si="11"/>
        <v>143.5</v>
      </c>
    </row>
    <row r="262" spans="1:13">
      <c r="A262" s="1">
        <f t="shared" si="12"/>
        <v>4.3499999999999899</v>
      </c>
      <c r="B262" s="2">
        <v>45118</v>
      </c>
      <c r="C262" s="3">
        <v>0.60021990740740738</v>
      </c>
      <c r="D262" s="1">
        <v>114.4</v>
      </c>
      <c r="E262" s="1">
        <v>11.4</v>
      </c>
      <c r="F262" s="1">
        <v>294.60000000000002</v>
      </c>
      <c r="G262" s="1">
        <v>37</v>
      </c>
      <c r="H262" s="1">
        <v>36.6</v>
      </c>
      <c r="I262" s="1">
        <v>36.700000000000003</v>
      </c>
      <c r="J262" s="1">
        <v>35</v>
      </c>
      <c r="K262" s="1">
        <v>4.0999999999999996</v>
      </c>
      <c r="L262" s="1">
        <v>15.414999999999999</v>
      </c>
      <c r="M262" s="1">
        <f t="shared" si="11"/>
        <v>143.5</v>
      </c>
    </row>
    <row r="263" spans="1:13">
      <c r="A263" s="1">
        <f t="shared" si="12"/>
        <v>4.3666666666666565</v>
      </c>
      <c r="B263" s="2">
        <v>45118</v>
      </c>
      <c r="C263" s="3">
        <v>0.60091435185185182</v>
      </c>
      <c r="D263" s="1">
        <v>113.8</v>
      </c>
      <c r="E263" s="1">
        <v>11.4</v>
      </c>
      <c r="F263" s="1">
        <v>295.10000000000002</v>
      </c>
      <c r="G263" s="1">
        <v>37</v>
      </c>
      <c r="H263" s="1">
        <v>36.5</v>
      </c>
      <c r="I263" s="1">
        <v>36.6</v>
      </c>
      <c r="J263" s="1">
        <v>35</v>
      </c>
      <c r="K263" s="1">
        <v>4.0999999999999996</v>
      </c>
      <c r="L263" s="1">
        <v>15.422000000000001</v>
      </c>
      <c r="M263" s="1">
        <f t="shared" si="11"/>
        <v>143.5</v>
      </c>
    </row>
    <row r="264" spans="1:13">
      <c r="A264" s="1">
        <f t="shared" si="12"/>
        <v>4.3833333333333231</v>
      </c>
      <c r="B264" s="2">
        <v>45118</v>
      </c>
      <c r="C264" s="3">
        <v>0.60160879629629627</v>
      </c>
      <c r="D264" s="1">
        <v>113.8</v>
      </c>
      <c r="E264" s="1">
        <v>11.4</v>
      </c>
      <c r="F264" s="1">
        <v>295.7</v>
      </c>
      <c r="G264" s="1">
        <v>37</v>
      </c>
      <c r="H264" s="1">
        <v>36.6</v>
      </c>
      <c r="I264" s="1">
        <v>36.6</v>
      </c>
      <c r="J264" s="1">
        <v>35</v>
      </c>
      <c r="K264" s="1">
        <v>4.0999999999999996</v>
      </c>
      <c r="L264" s="1">
        <v>15.429</v>
      </c>
      <c r="M264" s="1">
        <f t="shared" si="11"/>
        <v>143.5</v>
      </c>
    </row>
    <row r="265" spans="1:13">
      <c r="A265" s="1">
        <f t="shared" si="12"/>
        <v>4.3999999999999897</v>
      </c>
      <c r="B265" s="2">
        <v>45118</v>
      </c>
      <c r="C265" s="3">
        <v>0.60230324074074071</v>
      </c>
      <c r="D265" s="1">
        <v>113.3</v>
      </c>
      <c r="E265" s="1">
        <v>11.4</v>
      </c>
      <c r="F265" s="1">
        <v>296.2</v>
      </c>
      <c r="G265" s="1">
        <v>37</v>
      </c>
      <c r="H265" s="1">
        <v>36.5</v>
      </c>
      <c r="I265" s="1">
        <v>36.700000000000003</v>
      </c>
      <c r="J265" s="1">
        <v>35</v>
      </c>
      <c r="K265" s="1">
        <v>4.0999999999999996</v>
      </c>
      <c r="L265" s="1">
        <v>15.436</v>
      </c>
      <c r="M265" s="1">
        <f t="shared" si="11"/>
        <v>143.5</v>
      </c>
    </row>
    <row r="266" spans="1:13">
      <c r="A266" s="1">
        <f t="shared" si="12"/>
        <v>4.4166666666666563</v>
      </c>
      <c r="B266" s="2">
        <v>45118</v>
      </c>
      <c r="C266" s="3">
        <v>0.60299768518518515</v>
      </c>
      <c r="D266" s="1">
        <v>112.7</v>
      </c>
      <c r="E266" s="1">
        <v>11.4</v>
      </c>
      <c r="F266" s="1">
        <v>297.3</v>
      </c>
      <c r="G266" s="1">
        <v>37</v>
      </c>
      <c r="H266" s="1">
        <v>36.6</v>
      </c>
      <c r="I266" s="1">
        <v>36.6</v>
      </c>
      <c r="J266" s="1">
        <v>35</v>
      </c>
      <c r="K266" s="1">
        <v>4.0999999999999996</v>
      </c>
      <c r="L266" s="1">
        <v>15.442</v>
      </c>
      <c r="M266" s="1">
        <f t="shared" si="11"/>
        <v>143.5</v>
      </c>
    </row>
    <row r="267" spans="1:13">
      <c r="A267" s="1">
        <f t="shared" si="12"/>
        <v>4.4333333333333229</v>
      </c>
      <c r="B267" s="2">
        <v>45118</v>
      </c>
      <c r="C267" s="3">
        <v>0.6036921296296297</v>
      </c>
      <c r="D267" s="1">
        <v>111.6</v>
      </c>
      <c r="E267" s="1">
        <v>11.4</v>
      </c>
      <c r="F267" s="1">
        <v>297.8</v>
      </c>
      <c r="G267" s="1">
        <v>37</v>
      </c>
      <c r="H267" s="1">
        <v>36.6</v>
      </c>
      <c r="I267" s="1">
        <v>36.6</v>
      </c>
      <c r="J267" s="1">
        <v>35</v>
      </c>
      <c r="K267" s="1">
        <v>4.0999999999999996</v>
      </c>
      <c r="L267" s="1">
        <v>15.449</v>
      </c>
      <c r="M267" s="1">
        <f t="shared" si="11"/>
        <v>143.5</v>
      </c>
    </row>
    <row r="268" spans="1:13">
      <c r="A268" s="1">
        <f t="shared" si="12"/>
        <v>4.4499999999999895</v>
      </c>
      <c r="B268" s="2">
        <v>45118</v>
      </c>
      <c r="C268" s="3">
        <v>0.60438657407407403</v>
      </c>
      <c r="D268" s="1">
        <v>111.6</v>
      </c>
      <c r="E268" s="1">
        <v>11.4</v>
      </c>
      <c r="F268" s="1">
        <v>298.39999999999998</v>
      </c>
      <c r="G268" s="1">
        <v>36.9</v>
      </c>
      <c r="H268" s="1">
        <v>36.6</v>
      </c>
      <c r="I268" s="1">
        <v>36.6</v>
      </c>
      <c r="J268" s="1">
        <v>35</v>
      </c>
      <c r="K268" s="1">
        <v>4.0999999999999996</v>
      </c>
      <c r="L268" s="1">
        <v>15.456</v>
      </c>
      <c r="M268" s="1">
        <f t="shared" si="11"/>
        <v>143.5</v>
      </c>
    </row>
    <row r="269" spans="1:13">
      <c r="A269" s="1">
        <f t="shared" si="12"/>
        <v>4.4666666666666561</v>
      </c>
      <c r="B269" s="2">
        <v>45118</v>
      </c>
      <c r="C269" s="3">
        <v>0.60508101851851859</v>
      </c>
      <c r="D269" s="1">
        <v>111</v>
      </c>
      <c r="E269" s="1">
        <v>11.4</v>
      </c>
      <c r="F269" s="1">
        <v>299.5</v>
      </c>
      <c r="G269" s="1">
        <v>37</v>
      </c>
      <c r="H269" s="1">
        <v>36.6</v>
      </c>
      <c r="I269" s="1">
        <v>36.5</v>
      </c>
      <c r="J269" s="1">
        <v>35</v>
      </c>
      <c r="K269" s="1">
        <v>4.0999999999999996</v>
      </c>
      <c r="L269" s="1">
        <v>15.462999999999999</v>
      </c>
      <c r="M269" s="1">
        <f t="shared" si="11"/>
        <v>143.5</v>
      </c>
    </row>
    <row r="270" spans="1:13">
      <c r="A270" s="1">
        <f t="shared" si="12"/>
        <v>4.4833333333333227</v>
      </c>
      <c r="B270" s="2">
        <v>45118</v>
      </c>
      <c r="C270" s="3">
        <v>0.60577546296296292</v>
      </c>
      <c r="D270" s="1">
        <v>110.5</v>
      </c>
      <c r="E270" s="1">
        <v>11.4</v>
      </c>
      <c r="F270" s="1">
        <v>300.5</v>
      </c>
      <c r="G270" s="1">
        <v>36.9</v>
      </c>
      <c r="H270" s="1">
        <v>36.4</v>
      </c>
      <c r="I270" s="1">
        <v>36.5</v>
      </c>
      <c r="J270" s="1">
        <v>35</v>
      </c>
      <c r="K270" s="1">
        <v>4.0999999999999996</v>
      </c>
      <c r="L270" s="1">
        <v>15.47</v>
      </c>
      <c r="M270" s="1">
        <f t="shared" si="11"/>
        <v>143.5</v>
      </c>
    </row>
    <row r="271" spans="1:13">
      <c r="A271" s="1">
        <f t="shared" si="12"/>
        <v>4.4999999999999893</v>
      </c>
      <c r="B271" s="2">
        <v>45118</v>
      </c>
      <c r="C271" s="3">
        <v>0.60646990740740747</v>
      </c>
      <c r="D271" s="1">
        <v>109.9</v>
      </c>
      <c r="E271" s="1">
        <v>11.4</v>
      </c>
      <c r="F271" s="1">
        <v>301.10000000000002</v>
      </c>
      <c r="G271" s="1">
        <v>36.9</v>
      </c>
      <c r="H271" s="1">
        <v>36.5</v>
      </c>
      <c r="I271" s="1">
        <v>36.6</v>
      </c>
      <c r="J271" s="1">
        <v>35</v>
      </c>
      <c r="K271" s="1">
        <v>4.0999999999999996</v>
      </c>
      <c r="L271" s="1">
        <v>15.477</v>
      </c>
      <c r="M271" s="1">
        <f t="shared" si="11"/>
        <v>143.5</v>
      </c>
    </row>
    <row r="272" spans="1:13">
      <c r="A272" s="1">
        <f t="shared" si="12"/>
        <v>4.5166666666666559</v>
      </c>
      <c r="B272" s="2">
        <v>45118</v>
      </c>
      <c r="C272" s="3">
        <v>0.6071643518518518</v>
      </c>
      <c r="D272" s="1">
        <v>109.4</v>
      </c>
      <c r="E272" s="1">
        <v>11.4</v>
      </c>
      <c r="F272" s="1">
        <v>301.60000000000002</v>
      </c>
      <c r="G272" s="1">
        <v>36.799999999999997</v>
      </c>
      <c r="H272" s="1">
        <v>36.5</v>
      </c>
      <c r="I272" s="1">
        <v>36.5</v>
      </c>
      <c r="J272" s="1">
        <v>35</v>
      </c>
      <c r="K272" s="1">
        <v>4.0999999999999996</v>
      </c>
      <c r="L272" s="1">
        <v>15.483000000000001</v>
      </c>
      <c r="M272" s="1">
        <f t="shared" si="11"/>
        <v>143.5</v>
      </c>
    </row>
    <row r="273" spans="1:13">
      <c r="A273" s="1">
        <f t="shared" si="12"/>
        <v>4.5333333333333226</v>
      </c>
      <c r="B273" s="2">
        <v>45118</v>
      </c>
      <c r="C273" s="3">
        <v>0.60785879629629636</v>
      </c>
      <c r="D273" s="1">
        <v>108.8</v>
      </c>
      <c r="E273" s="1">
        <v>11.4</v>
      </c>
      <c r="F273" s="1">
        <v>302.2</v>
      </c>
      <c r="G273" s="1">
        <v>36.799999999999997</v>
      </c>
      <c r="H273" s="1">
        <v>36.5</v>
      </c>
      <c r="I273" s="1">
        <v>36.4</v>
      </c>
      <c r="J273" s="1">
        <v>35</v>
      </c>
      <c r="K273" s="1">
        <v>4.0999999999999996</v>
      </c>
      <c r="L273" s="1">
        <v>15.49</v>
      </c>
      <c r="M273" s="1">
        <f t="shared" si="11"/>
        <v>143.5</v>
      </c>
    </row>
    <row r="274" spans="1:13">
      <c r="A274" s="1">
        <f t="shared" si="12"/>
        <v>4.5499999999999892</v>
      </c>
      <c r="B274" s="2">
        <v>45118</v>
      </c>
      <c r="C274" s="3">
        <v>0.60855324074074069</v>
      </c>
      <c r="D274" s="1">
        <v>108.3</v>
      </c>
      <c r="E274" s="1">
        <v>11.9</v>
      </c>
      <c r="F274" s="1">
        <v>302.7</v>
      </c>
      <c r="G274" s="1">
        <v>36.799999999999997</v>
      </c>
      <c r="H274" s="1">
        <v>36.5</v>
      </c>
      <c r="I274" s="1">
        <v>36.4</v>
      </c>
      <c r="J274" s="1">
        <v>35</v>
      </c>
      <c r="K274" s="1">
        <v>4.0999999999999996</v>
      </c>
      <c r="L274" s="1">
        <v>15.497</v>
      </c>
      <c r="M274" s="1">
        <f t="shared" si="11"/>
        <v>143.5</v>
      </c>
    </row>
    <row r="275" spans="1:13">
      <c r="A275" s="1">
        <f t="shared" si="12"/>
        <v>4.5666666666666558</v>
      </c>
      <c r="B275" s="2">
        <v>45118</v>
      </c>
      <c r="C275" s="3">
        <v>0.60924768518518524</v>
      </c>
      <c r="D275" s="1">
        <v>107.7</v>
      </c>
      <c r="E275" s="1">
        <v>11.4</v>
      </c>
      <c r="F275" s="1">
        <v>303.8</v>
      </c>
      <c r="G275" s="1">
        <v>36.799999999999997</v>
      </c>
      <c r="H275" s="1">
        <v>36.4</v>
      </c>
      <c r="I275" s="1">
        <v>36.5</v>
      </c>
      <c r="J275" s="1">
        <v>35</v>
      </c>
      <c r="K275" s="1">
        <v>4</v>
      </c>
      <c r="L275" s="1">
        <v>15.504</v>
      </c>
      <c r="M275" s="1">
        <f t="shared" si="11"/>
        <v>140</v>
      </c>
    </row>
    <row r="276" spans="1:13">
      <c r="A276" s="1">
        <f t="shared" si="12"/>
        <v>4.5833333333333224</v>
      </c>
      <c r="B276" s="2">
        <v>45118</v>
      </c>
      <c r="C276" s="3">
        <v>0.60994212962962957</v>
      </c>
      <c r="D276" s="1">
        <v>107.2</v>
      </c>
      <c r="E276" s="1">
        <v>11.4</v>
      </c>
      <c r="F276" s="1">
        <v>304.3</v>
      </c>
      <c r="G276" s="1">
        <v>36.799999999999997</v>
      </c>
      <c r="H276" s="1">
        <v>36.4</v>
      </c>
      <c r="I276" s="1">
        <v>36.5</v>
      </c>
      <c r="J276" s="1">
        <v>35</v>
      </c>
      <c r="K276" s="1">
        <v>4</v>
      </c>
      <c r="L276" s="1">
        <v>15.51</v>
      </c>
      <c r="M276" s="1">
        <f t="shared" si="11"/>
        <v>140</v>
      </c>
    </row>
    <row r="277" spans="1:13">
      <c r="A277" s="1">
        <f t="shared" si="12"/>
        <v>4.599999999999989</v>
      </c>
      <c r="B277" s="2">
        <v>45118</v>
      </c>
      <c r="C277" s="3">
        <v>0.61063657407407412</v>
      </c>
      <c r="D277" s="1">
        <v>107.2</v>
      </c>
      <c r="E277" s="1">
        <v>11.4</v>
      </c>
      <c r="F277" s="1">
        <v>304.89999999999998</v>
      </c>
      <c r="G277" s="1">
        <v>36.700000000000003</v>
      </c>
      <c r="H277" s="1">
        <v>36.4</v>
      </c>
      <c r="I277" s="1">
        <v>36.5</v>
      </c>
      <c r="J277" s="1">
        <v>35</v>
      </c>
      <c r="K277" s="1">
        <v>4</v>
      </c>
      <c r="L277" s="1">
        <v>15.516999999999999</v>
      </c>
      <c r="M277" s="1">
        <f t="shared" si="11"/>
        <v>140</v>
      </c>
    </row>
    <row r="278" spans="1:13">
      <c r="A278" s="1">
        <f t="shared" si="12"/>
        <v>4.6166666666666556</v>
      </c>
      <c r="B278" s="2">
        <v>45118</v>
      </c>
      <c r="C278" s="3">
        <v>0.61133101851851845</v>
      </c>
      <c r="D278" s="1">
        <v>106.1</v>
      </c>
      <c r="E278" s="1">
        <v>11.9</v>
      </c>
      <c r="F278" s="1">
        <v>305.39999999999998</v>
      </c>
      <c r="G278" s="1">
        <v>36.700000000000003</v>
      </c>
      <c r="H278" s="1">
        <v>36.4</v>
      </c>
      <c r="I278" s="1">
        <v>36.4</v>
      </c>
      <c r="J278" s="1">
        <v>35</v>
      </c>
      <c r="K278" s="1">
        <v>4</v>
      </c>
      <c r="L278" s="1">
        <v>15.523999999999999</v>
      </c>
      <c r="M278" s="1">
        <f t="shared" si="11"/>
        <v>140</v>
      </c>
    </row>
    <row r="279" spans="1:13">
      <c r="A279" s="1">
        <f t="shared" si="12"/>
        <v>4.6333333333333222</v>
      </c>
      <c r="B279" s="2">
        <v>45118</v>
      </c>
      <c r="C279" s="3">
        <v>0.61202546296296301</v>
      </c>
      <c r="D279" s="1">
        <v>106.1</v>
      </c>
      <c r="E279" s="1">
        <v>11.4</v>
      </c>
      <c r="F279" s="1">
        <v>305.89999999999998</v>
      </c>
      <c r="G279" s="1">
        <v>36.799999999999997</v>
      </c>
      <c r="H279" s="1">
        <v>36.4</v>
      </c>
      <c r="I279" s="1">
        <v>36.4</v>
      </c>
      <c r="J279" s="1">
        <v>35</v>
      </c>
      <c r="K279" s="1">
        <v>4</v>
      </c>
      <c r="L279" s="1">
        <v>15.53</v>
      </c>
      <c r="M279" s="1">
        <f t="shared" si="11"/>
        <v>140</v>
      </c>
    </row>
    <row r="280" spans="1:13">
      <c r="A280" s="1">
        <f t="shared" si="12"/>
        <v>4.6499999999999888</v>
      </c>
      <c r="B280" s="2">
        <v>45118</v>
      </c>
      <c r="C280" s="3">
        <v>0.61271990740740734</v>
      </c>
      <c r="D280" s="1">
        <v>105.5</v>
      </c>
      <c r="E280" s="1">
        <v>11.4</v>
      </c>
      <c r="F280" s="1">
        <v>306.5</v>
      </c>
      <c r="G280" s="1">
        <v>36.700000000000003</v>
      </c>
      <c r="H280" s="1">
        <v>36.299999999999997</v>
      </c>
      <c r="I280" s="1">
        <v>36.4</v>
      </c>
      <c r="J280" s="1">
        <v>35</v>
      </c>
      <c r="K280" s="1">
        <v>4</v>
      </c>
      <c r="L280" s="1">
        <v>15.537000000000001</v>
      </c>
      <c r="M280" s="1">
        <f t="shared" si="11"/>
        <v>140</v>
      </c>
    </row>
    <row r="281" spans="1:13">
      <c r="A281" s="1">
        <f t="shared" si="12"/>
        <v>4.6666666666666554</v>
      </c>
      <c r="B281" s="2">
        <v>45118</v>
      </c>
      <c r="C281" s="3">
        <v>0.61341435185185189</v>
      </c>
      <c r="D281" s="1">
        <v>105</v>
      </c>
      <c r="E281" s="1">
        <v>11.4</v>
      </c>
      <c r="F281" s="1">
        <v>307</v>
      </c>
      <c r="G281" s="1">
        <v>36.6</v>
      </c>
      <c r="H281" s="1">
        <v>36.1</v>
      </c>
      <c r="I281" s="1">
        <v>36.4</v>
      </c>
      <c r="J281" s="1">
        <v>35</v>
      </c>
      <c r="K281" s="1">
        <v>4</v>
      </c>
      <c r="L281" s="1">
        <v>15.544</v>
      </c>
      <c r="M281" s="1">
        <f t="shared" si="11"/>
        <v>140</v>
      </c>
    </row>
    <row r="282" spans="1:13">
      <c r="A282" s="1">
        <f t="shared" si="12"/>
        <v>4.683333333333322</v>
      </c>
      <c r="B282" s="2">
        <v>45118</v>
      </c>
      <c r="C282" s="3">
        <v>0.61410879629629633</v>
      </c>
      <c r="D282" s="1">
        <v>104.4</v>
      </c>
      <c r="E282" s="1">
        <v>11.4</v>
      </c>
      <c r="F282" s="1">
        <v>308.10000000000002</v>
      </c>
      <c r="G282" s="1">
        <v>36.6</v>
      </c>
      <c r="H282" s="1">
        <v>36.200000000000003</v>
      </c>
      <c r="I282" s="1">
        <v>36.299999999999997</v>
      </c>
      <c r="J282" s="1">
        <v>35</v>
      </c>
      <c r="K282" s="1">
        <v>4</v>
      </c>
      <c r="L282" s="1">
        <v>15.55</v>
      </c>
      <c r="M282" s="1">
        <f t="shared" si="11"/>
        <v>140</v>
      </c>
    </row>
    <row r="283" spans="1:13">
      <c r="A283" s="1">
        <f t="shared" si="12"/>
        <v>4.6999999999999886</v>
      </c>
      <c r="B283" s="2">
        <v>45118</v>
      </c>
      <c r="C283" s="3">
        <v>0.61480324074074078</v>
      </c>
      <c r="D283" s="1">
        <v>103.9</v>
      </c>
      <c r="E283" s="1">
        <v>11.4</v>
      </c>
      <c r="F283" s="1">
        <v>308.10000000000002</v>
      </c>
      <c r="G283" s="1">
        <v>36.5</v>
      </c>
      <c r="H283" s="1">
        <v>36.200000000000003</v>
      </c>
      <c r="I283" s="1">
        <v>36.299999999999997</v>
      </c>
      <c r="J283" s="1">
        <v>35</v>
      </c>
      <c r="K283" s="1">
        <v>4</v>
      </c>
      <c r="L283" s="1">
        <v>15.557</v>
      </c>
      <c r="M283" s="1">
        <f t="shared" si="11"/>
        <v>140</v>
      </c>
    </row>
    <row r="284" spans="1:13">
      <c r="A284" s="1">
        <f t="shared" si="12"/>
        <v>4.7166666666666552</v>
      </c>
      <c r="B284" s="2">
        <v>45118</v>
      </c>
      <c r="C284" s="3">
        <v>0.61549768518518522</v>
      </c>
      <c r="D284" s="1">
        <v>103.3</v>
      </c>
      <c r="E284" s="1">
        <v>11.4</v>
      </c>
      <c r="F284" s="1">
        <v>309.2</v>
      </c>
      <c r="G284" s="1">
        <v>36.6</v>
      </c>
      <c r="H284" s="1">
        <v>36.1</v>
      </c>
      <c r="I284" s="1">
        <v>36.299999999999997</v>
      </c>
      <c r="J284" s="1">
        <v>35</v>
      </c>
      <c r="K284" s="1">
        <v>4</v>
      </c>
      <c r="L284" s="1">
        <v>15.564</v>
      </c>
      <c r="M284" s="1">
        <f t="shared" si="11"/>
        <v>140</v>
      </c>
    </row>
    <row r="285" spans="1:13">
      <c r="A285" s="1">
        <f t="shared" si="12"/>
        <v>4.7333333333333218</v>
      </c>
      <c r="B285" s="2">
        <v>45118</v>
      </c>
      <c r="C285" s="3">
        <v>0.6162037037037037</v>
      </c>
      <c r="D285" s="1">
        <v>103.3</v>
      </c>
      <c r="E285" s="1">
        <v>11.4</v>
      </c>
      <c r="F285" s="1">
        <v>309.7</v>
      </c>
      <c r="G285" s="1">
        <v>36.5</v>
      </c>
      <c r="H285" s="1">
        <v>36.200000000000003</v>
      </c>
      <c r="I285" s="1">
        <v>36.299999999999997</v>
      </c>
      <c r="J285" s="1">
        <v>35</v>
      </c>
      <c r="K285" s="1">
        <v>4</v>
      </c>
      <c r="L285" s="1">
        <v>15.57</v>
      </c>
      <c r="M285" s="1">
        <f t="shared" si="11"/>
        <v>140</v>
      </c>
    </row>
    <row r="286" spans="1:13">
      <c r="A286" s="1">
        <f t="shared" si="12"/>
        <v>4.7499999999999885</v>
      </c>
      <c r="B286" s="2">
        <v>45118</v>
      </c>
      <c r="C286" s="3">
        <v>0.61689814814814814</v>
      </c>
      <c r="D286" s="1">
        <v>102.8</v>
      </c>
      <c r="E286" s="1">
        <v>11.4</v>
      </c>
      <c r="F286" s="1">
        <v>310.3</v>
      </c>
      <c r="G286" s="1">
        <v>36.5</v>
      </c>
      <c r="H286" s="1">
        <v>36.1</v>
      </c>
      <c r="I286" s="1">
        <v>36.299999999999997</v>
      </c>
      <c r="J286" s="1">
        <v>35</v>
      </c>
      <c r="K286" s="1">
        <v>4</v>
      </c>
      <c r="L286" s="1">
        <v>15.577</v>
      </c>
      <c r="M286" s="1">
        <f t="shared" si="11"/>
        <v>140</v>
      </c>
    </row>
    <row r="287" spans="1:13">
      <c r="A287" s="1">
        <f t="shared" si="12"/>
        <v>4.7666666666666551</v>
      </c>
      <c r="B287" s="2">
        <v>45118</v>
      </c>
      <c r="C287" s="3">
        <v>0.61759259259259258</v>
      </c>
      <c r="D287" s="1">
        <v>101.7</v>
      </c>
      <c r="E287" s="1">
        <v>11.4</v>
      </c>
      <c r="F287" s="1">
        <v>310.8</v>
      </c>
      <c r="G287" s="1">
        <v>36.4</v>
      </c>
      <c r="H287" s="1">
        <v>36.1</v>
      </c>
      <c r="I287" s="1">
        <v>36.1</v>
      </c>
      <c r="J287" s="1">
        <v>35</v>
      </c>
      <c r="K287" s="1">
        <v>4</v>
      </c>
      <c r="L287" s="1">
        <v>15.584</v>
      </c>
      <c r="M287" s="1">
        <f t="shared" si="11"/>
        <v>140</v>
      </c>
    </row>
    <row r="288" spans="1:13">
      <c r="A288" s="1">
        <f t="shared" si="12"/>
        <v>4.7833333333333217</v>
      </c>
      <c r="B288" s="2">
        <v>45118</v>
      </c>
      <c r="C288" s="3">
        <v>0.61828703703703702</v>
      </c>
      <c r="D288" s="1">
        <v>101.7</v>
      </c>
      <c r="E288" s="1">
        <v>11.4</v>
      </c>
      <c r="F288" s="1">
        <v>311.89999999999998</v>
      </c>
      <c r="G288" s="1">
        <v>36.5</v>
      </c>
      <c r="H288" s="1">
        <v>36.1</v>
      </c>
      <c r="I288" s="1">
        <v>36.200000000000003</v>
      </c>
      <c r="J288" s="1">
        <v>35</v>
      </c>
      <c r="K288" s="1">
        <v>4</v>
      </c>
      <c r="L288" s="1">
        <v>15.59</v>
      </c>
      <c r="M288" s="1">
        <f t="shared" si="11"/>
        <v>140</v>
      </c>
    </row>
    <row r="289" spans="1:13">
      <c r="A289" s="1">
        <f t="shared" si="12"/>
        <v>4.7999999999999883</v>
      </c>
      <c r="B289" s="2">
        <v>45118</v>
      </c>
      <c r="C289" s="3">
        <v>0.61896990740740743</v>
      </c>
      <c r="D289" s="1">
        <v>101.1</v>
      </c>
      <c r="E289" s="1">
        <v>11.4</v>
      </c>
      <c r="F289" s="1">
        <v>312.39999999999998</v>
      </c>
      <c r="G289" s="1">
        <v>36.5</v>
      </c>
      <c r="H289" s="1">
        <v>36</v>
      </c>
      <c r="I289" s="1">
        <v>36.1</v>
      </c>
      <c r="J289" s="1">
        <v>35</v>
      </c>
      <c r="K289" s="1">
        <v>4</v>
      </c>
      <c r="L289" s="1">
        <v>15.597</v>
      </c>
      <c r="M289" s="1">
        <f t="shared" si="11"/>
        <v>140</v>
      </c>
    </row>
    <row r="290" spans="1:13">
      <c r="A290" s="1">
        <f t="shared" si="12"/>
        <v>4.8166666666666549</v>
      </c>
      <c r="B290" s="2">
        <v>45118</v>
      </c>
      <c r="C290" s="3">
        <v>0.61966435185185187</v>
      </c>
      <c r="D290" s="1">
        <v>100.6</v>
      </c>
      <c r="E290" s="1">
        <v>11.9</v>
      </c>
      <c r="F290" s="1">
        <v>313.5</v>
      </c>
      <c r="G290" s="1">
        <v>36.4</v>
      </c>
      <c r="H290" s="1">
        <v>36</v>
      </c>
      <c r="I290" s="1">
        <v>36</v>
      </c>
      <c r="J290" s="1">
        <v>35</v>
      </c>
      <c r="K290" s="1">
        <v>4</v>
      </c>
      <c r="L290" s="1">
        <v>15.603999999999999</v>
      </c>
      <c r="M290" s="1">
        <f t="shared" si="11"/>
        <v>140</v>
      </c>
    </row>
    <row r="291" spans="1:13">
      <c r="A291" s="1">
        <f t="shared" si="12"/>
        <v>4.8333333333333215</v>
      </c>
      <c r="B291" s="2">
        <v>45118</v>
      </c>
      <c r="C291" s="3">
        <v>0.62035879629629631</v>
      </c>
      <c r="D291" s="1">
        <v>100</v>
      </c>
      <c r="E291" s="1">
        <v>11.9</v>
      </c>
      <c r="F291" s="1">
        <v>314.10000000000002</v>
      </c>
      <c r="G291" s="1">
        <v>36.299999999999997</v>
      </c>
      <c r="H291" s="1">
        <v>36</v>
      </c>
      <c r="I291" s="1">
        <v>35.9</v>
      </c>
      <c r="J291" s="1">
        <v>35</v>
      </c>
      <c r="K291" s="1">
        <v>4</v>
      </c>
      <c r="L291" s="1">
        <v>15.61</v>
      </c>
      <c r="M291" s="1">
        <f t="shared" si="11"/>
        <v>140</v>
      </c>
    </row>
    <row r="292" spans="1:13">
      <c r="A292" s="1">
        <f t="shared" si="12"/>
        <v>4.8499999999999881</v>
      </c>
      <c r="B292" s="2">
        <v>45118</v>
      </c>
      <c r="C292" s="3">
        <v>0.62106481481481479</v>
      </c>
      <c r="D292" s="1">
        <v>99.4</v>
      </c>
      <c r="E292" s="1">
        <v>11.4</v>
      </c>
      <c r="F292" s="1">
        <v>314.60000000000002</v>
      </c>
      <c r="G292" s="1">
        <v>36.299999999999997</v>
      </c>
      <c r="H292" s="1">
        <v>35.9</v>
      </c>
      <c r="I292" s="1">
        <v>36</v>
      </c>
      <c r="J292" s="1">
        <v>35</v>
      </c>
      <c r="K292" s="1">
        <v>4</v>
      </c>
      <c r="L292" s="1">
        <v>15.617000000000001</v>
      </c>
      <c r="M292" s="1">
        <f t="shared" si="11"/>
        <v>140</v>
      </c>
    </row>
    <row r="293" spans="1:13">
      <c r="A293" s="1">
        <f t="shared" si="12"/>
        <v>4.8666666666666547</v>
      </c>
      <c r="B293" s="2">
        <v>45118</v>
      </c>
      <c r="C293" s="3">
        <v>0.62175925925925923</v>
      </c>
      <c r="D293" s="1">
        <v>98.9</v>
      </c>
      <c r="E293" s="1">
        <v>11.9</v>
      </c>
      <c r="F293" s="1">
        <v>315.10000000000002</v>
      </c>
      <c r="G293" s="1">
        <v>36.299999999999997</v>
      </c>
      <c r="H293" s="1">
        <v>35.9</v>
      </c>
      <c r="I293" s="1">
        <v>36</v>
      </c>
      <c r="J293" s="1">
        <v>35</v>
      </c>
      <c r="K293" s="1">
        <v>4</v>
      </c>
      <c r="L293" s="1">
        <v>15.624000000000001</v>
      </c>
      <c r="M293" s="1">
        <f t="shared" si="11"/>
        <v>140</v>
      </c>
    </row>
    <row r="294" spans="1:13">
      <c r="A294" s="1">
        <f t="shared" si="12"/>
        <v>4.8833333333333213</v>
      </c>
      <c r="B294" s="2">
        <v>45118</v>
      </c>
      <c r="C294" s="3">
        <v>0.62245370370370368</v>
      </c>
      <c r="D294" s="1">
        <v>98.9</v>
      </c>
      <c r="E294" s="1">
        <v>11.9</v>
      </c>
      <c r="F294" s="1">
        <v>315.7</v>
      </c>
      <c r="G294" s="1">
        <v>36.299999999999997</v>
      </c>
      <c r="H294" s="1">
        <v>35.799999999999997</v>
      </c>
      <c r="I294" s="1">
        <v>36</v>
      </c>
      <c r="J294" s="1">
        <v>35</v>
      </c>
      <c r="K294" s="1">
        <v>4</v>
      </c>
      <c r="L294" s="1">
        <v>15.63</v>
      </c>
      <c r="M294" s="1">
        <f t="shared" si="11"/>
        <v>140</v>
      </c>
    </row>
    <row r="295" spans="1:13">
      <c r="A295" s="1">
        <f t="shared" si="12"/>
        <v>4.8999999999999879</v>
      </c>
      <c r="B295" s="2">
        <v>45118</v>
      </c>
      <c r="C295" s="3">
        <v>0.62314814814814812</v>
      </c>
      <c r="D295" s="1">
        <v>98.3</v>
      </c>
      <c r="E295" s="1">
        <v>11.4</v>
      </c>
      <c r="F295" s="1">
        <v>316.2</v>
      </c>
      <c r="G295" s="1">
        <v>36.200000000000003</v>
      </c>
      <c r="H295" s="1">
        <v>35.799999999999997</v>
      </c>
      <c r="I295" s="1">
        <v>36</v>
      </c>
      <c r="J295" s="1">
        <v>35</v>
      </c>
      <c r="K295" s="1">
        <v>4</v>
      </c>
      <c r="L295" s="1">
        <v>15.637</v>
      </c>
      <c r="M295" s="1">
        <f t="shared" si="11"/>
        <v>140</v>
      </c>
    </row>
    <row r="296" spans="1:13">
      <c r="A296" s="1">
        <f t="shared" si="12"/>
        <v>4.9166666666666545</v>
      </c>
      <c r="B296" s="2">
        <v>45118</v>
      </c>
      <c r="C296" s="3">
        <v>0.62384259259259256</v>
      </c>
      <c r="D296" s="1">
        <v>97.8</v>
      </c>
      <c r="E296" s="1">
        <v>11.4</v>
      </c>
      <c r="F296" s="1">
        <v>316.8</v>
      </c>
      <c r="G296" s="1">
        <v>36.200000000000003</v>
      </c>
      <c r="H296" s="1">
        <v>35.799999999999997</v>
      </c>
      <c r="I296" s="1">
        <v>35.9</v>
      </c>
      <c r="J296" s="1">
        <v>35</v>
      </c>
      <c r="K296" s="1">
        <v>3.9</v>
      </c>
      <c r="L296" s="1">
        <v>15.644</v>
      </c>
      <c r="M296" s="1">
        <f t="shared" si="11"/>
        <v>136.5</v>
      </c>
    </row>
    <row r="297" spans="1:13">
      <c r="A297" s="1">
        <f t="shared" si="12"/>
        <v>4.9333333333333211</v>
      </c>
      <c r="B297" s="2">
        <v>45118</v>
      </c>
      <c r="C297" s="3">
        <v>0.624537037037037</v>
      </c>
      <c r="D297" s="1">
        <v>97.2</v>
      </c>
      <c r="E297" s="1">
        <v>11.4</v>
      </c>
      <c r="F297" s="1">
        <v>317.3</v>
      </c>
      <c r="G297" s="1">
        <v>36.200000000000003</v>
      </c>
      <c r="H297" s="1">
        <v>35.799999999999997</v>
      </c>
      <c r="I297" s="1">
        <v>35.9</v>
      </c>
      <c r="J297" s="1">
        <v>35</v>
      </c>
      <c r="K297" s="1">
        <v>3.9</v>
      </c>
      <c r="L297" s="1">
        <v>15.65</v>
      </c>
      <c r="M297" s="1">
        <f t="shared" si="11"/>
        <v>136.5</v>
      </c>
    </row>
    <row r="298" spans="1:13">
      <c r="A298" s="1">
        <f t="shared" si="12"/>
        <v>4.9499999999999877</v>
      </c>
      <c r="B298" s="2">
        <v>45118</v>
      </c>
      <c r="C298" s="3">
        <v>0.62523148148148155</v>
      </c>
      <c r="D298" s="1">
        <v>97.2</v>
      </c>
      <c r="E298" s="1">
        <v>11.4</v>
      </c>
      <c r="F298" s="1">
        <v>317.8</v>
      </c>
      <c r="G298" s="1">
        <v>36.1</v>
      </c>
      <c r="H298" s="1">
        <v>35.700000000000003</v>
      </c>
      <c r="I298" s="1">
        <v>35.799999999999997</v>
      </c>
      <c r="J298" s="1">
        <v>35</v>
      </c>
      <c r="K298" s="1">
        <v>3.9</v>
      </c>
      <c r="L298" s="1">
        <v>15.657</v>
      </c>
      <c r="M298" s="1">
        <f t="shared" si="11"/>
        <v>136.5</v>
      </c>
    </row>
    <row r="299" spans="1:13">
      <c r="A299" s="1">
        <f t="shared" si="12"/>
        <v>4.9666666666666544</v>
      </c>
      <c r="B299" s="2">
        <v>45118</v>
      </c>
      <c r="C299" s="3">
        <v>0.62592592592592589</v>
      </c>
      <c r="D299" s="1">
        <v>96.1</v>
      </c>
      <c r="E299" s="1">
        <v>11.9</v>
      </c>
      <c r="F299" s="1">
        <v>318.39999999999998</v>
      </c>
      <c r="G299" s="1">
        <v>36.1</v>
      </c>
      <c r="H299" s="1">
        <v>35.799999999999997</v>
      </c>
      <c r="I299" s="1">
        <v>35.799999999999997</v>
      </c>
      <c r="J299" s="1">
        <v>35</v>
      </c>
      <c r="K299" s="1">
        <v>3.9</v>
      </c>
      <c r="L299" s="1">
        <v>15.663</v>
      </c>
      <c r="M299" s="1">
        <f t="shared" si="11"/>
        <v>136.5</v>
      </c>
    </row>
    <row r="300" spans="1:13">
      <c r="A300" s="1">
        <f t="shared" si="12"/>
        <v>4.983333333333321</v>
      </c>
      <c r="B300" s="2">
        <v>45118</v>
      </c>
      <c r="C300" s="3">
        <v>0.62662037037037044</v>
      </c>
      <c r="D300" s="1">
        <v>96.1</v>
      </c>
      <c r="E300" s="1">
        <v>11.9</v>
      </c>
      <c r="F300" s="1">
        <v>318.89999999999998</v>
      </c>
      <c r="G300" s="1">
        <v>36.1</v>
      </c>
      <c r="H300" s="1">
        <v>35.6</v>
      </c>
      <c r="I300" s="1">
        <v>35.9</v>
      </c>
      <c r="J300" s="1">
        <v>35</v>
      </c>
      <c r="K300" s="1">
        <v>3.9</v>
      </c>
      <c r="L300" s="1">
        <v>15.67</v>
      </c>
      <c r="M300" s="1">
        <f t="shared" si="11"/>
        <v>136.5</v>
      </c>
    </row>
    <row r="301" spans="1:13">
      <c r="A301" s="1">
        <f t="shared" si="12"/>
        <v>4.9999999999999876</v>
      </c>
      <c r="B301" s="2">
        <v>45118</v>
      </c>
      <c r="C301" s="3">
        <v>0.62731481481481477</v>
      </c>
      <c r="D301" s="1">
        <v>95.6</v>
      </c>
      <c r="E301" s="1">
        <v>11.4</v>
      </c>
      <c r="F301" s="1">
        <v>319.5</v>
      </c>
      <c r="G301" s="1">
        <v>36</v>
      </c>
      <c r="H301" s="1">
        <v>35.6</v>
      </c>
      <c r="I301" s="1">
        <v>35.799999999999997</v>
      </c>
      <c r="J301" s="1">
        <v>35</v>
      </c>
      <c r="K301" s="1">
        <v>3.9</v>
      </c>
      <c r="L301" s="1">
        <v>15.676</v>
      </c>
      <c r="M301" s="1">
        <f t="shared" si="11"/>
        <v>136.5</v>
      </c>
    </row>
    <row r="302" spans="1:13">
      <c r="A302" s="1">
        <f t="shared" si="12"/>
        <v>5.0166666666666542</v>
      </c>
      <c r="B302" s="2">
        <v>45118</v>
      </c>
      <c r="C302" s="3">
        <v>0.62800925925925932</v>
      </c>
      <c r="D302" s="1">
        <v>95</v>
      </c>
      <c r="E302" s="1">
        <v>11.4</v>
      </c>
      <c r="F302" s="1">
        <v>320</v>
      </c>
      <c r="G302" s="1">
        <v>36</v>
      </c>
      <c r="H302" s="1">
        <v>35.700000000000003</v>
      </c>
      <c r="I302" s="1">
        <v>35.700000000000003</v>
      </c>
      <c r="J302" s="1">
        <v>35</v>
      </c>
      <c r="K302" s="1">
        <v>3.9</v>
      </c>
      <c r="L302" s="1">
        <v>15.683</v>
      </c>
      <c r="M302" s="1">
        <f t="shared" si="11"/>
        <v>136.5</v>
      </c>
    </row>
    <row r="303" spans="1:13">
      <c r="A303" s="1">
        <f t="shared" si="12"/>
        <v>5.0333333333333208</v>
      </c>
      <c r="B303" s="2">
        <v>45118</v>
      </c>
      <c r="C303" s="3">
        <v>0.62870370370370365</v>
      </c>
      <c r="D303" s="1">
        <v>94.5</v>
      </c>
      <c r="E303" s="1">
        <v>11.4</v>
      </c>
      <c r="F303" s="1">
        <v>320.5</v>
      </c>
      <c r="G303" s="1">
        <v>36</v>
      </c>
      <c r="H303" s="1">
        <v>35.5</v>
      </c>
      <c r="I303" s="1">
        <v>35.700000000000003</v>
      </c>
      <c r="J303" s="1">
        <v>35</v>
      </c>
      <c r="K303" s="1">
        <v>3.9</v>
      </c>
      <c r="L303" s="1">
        <v>15.689</v>
      </c>
      <c r="M303" s="1">
        <f t="shared" si="11"/>
        <v>136.5</v>
      </c>
    </row>
    <row r="304" spans="1:13">
      <c r="A304" s="1">
        <f t="shared" si="12"/>
        <v>5.0499999999999874</v>
      </c>
      <c r="B304" s="2">
        <v>45118</v>
      </c>
      <c r="C304" s="3">
        <v>0.62939814814814821</v>
      </c>
      <c r="D304" s="1">
        <v>93.9</v>
      </c>
      <c r="E304" s="1">
        <v>11.9</v>
      </c>
      <c r="F304" s="1">
        <v>321.10000000000002</v>
      </c>
      <c r="G304" s="1">
        <v>36</v>
      </c>
      <c r="H304" s="1">
        <v>35.6</v>
      </c>
      <c r="I304" s="1">
        <v>35.700000000000003</v>
      </c>
      <c r="J304" s="1">
        <v>35</v>
      </c>
      <c r="K304" s="1">
        <v>3.9</v>
      </c>
      <c r="L304" s="1">
        <v>15.696</v>
      </c>
      <c r="M304" s="1">
        <f t="shared" si="11"/>
        <v>136.5</v>
      </c>
    </row>
    <row r="305" spans="1:13">
      <c r="A305" s="1">
        <f t="shared" si="12"/>
        <v>5.066666666666654</v>
      </c>
      <c r="B305" s="2">
        <v>45118</v>
      </c>
      <c r="C305" s="3">
        <v>0.63009259259259254</v>
      </c>
      <c r="D305" s="1">
        <v>93.4</v>
      </c>
      <c r="E305" s="1">
        <v>11.9</v>
      </c>
      <c r="F305" s="1">
        <v>322.2</v>
      </c>
      <c r="G305" s="1">
        <v>35.9</v>
      </c>
      <c r="H305" s="1">
        <v>35.5</v>
      </c>
      <c r="I305" s="1">
        <v>35.6</v>
      </c>
      <c r="J305" s="1">
        <v>35</v>
      </c>
      <c r="K305" s="1">
        <v>3.9</v>
      </c>
      <c r="L305" s="1">
        <v>15.702</v>
      </c>
      <c r="M305" s="1">
        <f t="shared" si="11"/>
        <v>136.5</v>
      </c>
    </row>
    <row r="306" spans="1:13">
      <c r="A306" s="1">
        <f t="shared" si="12"/>
        <v>5.0833333333333206</v>
      </c>
      <c r="B306" s="2">
        <v>45118</v>
      </c>
      <c r="C306" s="3">
        <v>0.63078703703703709</v>
      </c>
      <c r="D306" s="1">
        <v>93.4</v>
      </c>
      <c r="E306" s="1">
        <v>11.9</v>
      </c>
      <c r="F306" s="1">
        <v>322.7</v>
      </c>
      <c r="G306" s="1">
        <v>36</v>
      </c>
      <c r="H306" s="1">
        <v>35.4</v>
      </c>
      <c r="I306" s="1">
        <v>35.6</v>
      </c>
      <c r="J306" s="1">
        <v>35</v>
      </c>
      <c r="K306" s="1">
        <v>3.9</v>
      </c>
      <c r="L306" s="1">
        <v>15.709</v>
      </c>
      <c r="M306" s="1">
        <f t="shared" si="11"/>
        <v>136.5</v>
      </c>
    </row>
    <row r="307" spans="1:13">
      <c r="A307" s="1">
        <f t="shared" si="12"/>
        <v>5.0999999999999872</v>
      </c>
      <c r="B307" s="2">
        <v>45118</v>
      </c>
      <c r="C307" s="3">
        <v>0.63148148148148142</v>
      </c>
      <c r="D307" s="1">
        <v>92.8</v>
      </c>
      <c r="E307" s="1">
        <v>11.4</v>
      </c>
      <c r="F307" s="1">
        <v>323.2</v>
      </c>
      <c r="G307" s="1">
        <v>35.9</v>
      </c>
      <c r="H307" s="1">
        <v>35.5</v>
      </c>
      <c r="I307" s="1">
        <v>35.5</v>
      </c>
      <c r="J307" s="1">
        <v>35</v>
      </c>
      <c r="K307" s="1">
        <v>3.9</v>
      </c>
      <c r="L307" s="1">
        <v>15.715</v>
      </c>
      <c r="M307" s="1">
        <f t="shared" si="11"/>
        <v>136.5</v>
      </c>
    </row>
    <row r="308" spans="1:13">
      <c r="A308" s="1">
        <f t="shared" si="12"/>
        <v>5.1166666666666538</v>
      </c>
      <c r="B308" s="2">
        <v>45118</v>
      </c>
      <c r="C308" s="3">
        <v>0.63217592592592597</v>
      </c>
      <c r="D308" s="1">
        <v>92.3</v>
      </c>
      <c r="E308" s="1">
        <v>11.9</v>
      </c>
      <c r="F308" s="1">
        <v>323.8</v>
      </c>
      <c r="G308" s="1">
        <v>35.9</v>
      </c>
      <c r="H308" s="1">
        <v>35.4</v>
      </c>
      <c r="I308" s="1">
        <v>35.5</v>
      </c>
      <c r="J308" s="1">
        <v>35</v>
      </c>
      <c r="K308" s="1">
        <v>3.9</v>
      </c>
      <c r="L308" s="1">
        <v>15.722</v>
      </c>
      <c r="M308" s="1">
        <f t="shared" si="11"/>
        <v>136.5</v>
      </c>
    </row>
    <row r="309" spans="1:13">
      <c r="A309" s="1">
        <f t="shared" si="12"/>
        <v>5.1333333333333204</v>
      </c>
      <c r="B309" s="2">
        <v>45118</v>
      </c>
      <c r="C309" s="3">
        <v>0.63287037037037031</v>
      </c>
      <c r="D309" s="1">
        <v>91.7</v>
      </c>
      <c r="E309" s="1">
        <v>11.9</v>
      </c>
      <c r="F309" s="1">
        <v>324.3</v>
      </c>
      <c r="G309" s="1">
        <v>35.799999999999997</v>
      </c>
      <c r="H309" s="1">
        <v>35.4</v>
      </c>
      <c r="I309" s="1">
        <v>35.5</v>
      </c>
      <c r="J309" s="1">
        <v>35</v>
      </c>
      <c r="K309" s="1">
        <v>3.9</v>
      </c>
      <c r="L309" s="1">
        <v>15.728</v>
      </c>
      <c r="M309" s="1">
        <f t="shared" si="11"/>
        <v>136.5</v>
      </c>
    </row>
    <row r="310" spans="1:13">
      <c r="A310" s="1">
        <f t="shared" si="12"/>
        <v>5.149999999999987</v>
      </c>
      <c r="B310" s="2">
        <v>45118</v>
      </c>
      <c r="C310" s="3">
        <v>0.63356481481481486</v>
      </c>
      <c r="D310" s="1">
        <v>91.7</v>
      </c>
      <c r="E310" s="1">
        <v>11.4</v>
      </c>
      <c r="F310" s="1">
        <v>324.89999999999998</v>
      </c>
      <c r="G310" s="1">
        <v>35.799999999999997</v>
      </c>
      <c r="H310" s="1">
        <v>35.299999999999997</v>
      </c>
      <c r="I310" s="1">
        <v>35.5</v>
      </c>
      <c r="J310" s="1">
        <v>35</v>
      </c>
      <c r="K310" s="1">
        <v>3.9</v>
      </c>
      <c r="L310" s="1">
        <v>15.734999999999999</v>
      </c>
      <c r="M310" s="1">
        <f t="shared" si="11"/>
        <v>136.5</v>
      </c>
    </row>
    <row r="311" spans="1:13">
      <c r="A311" s="1">
        <f t="shared" si="12"/>
        <v>5.1666666666666536</v>
      </c>
      <c r="B311" s="2">
        <v>45118</v>
      </c>
      <c r="C311" s="3">
        <v>0.63425925925925919</v>
      </c>
      <c r="D311" s="1">
        <v>91.2</v>
      </c>
      <c r="E311" s="1">
        <v>11.4</v>
      </c>
      <c r="F311" s="1">
        <v>324.89999999999998</v>
      </c>
      <c r="G311" s="1">
        <v>35.700000000000003</v>
      </c>
      <c r="H311" s="1">
        <v>35.299999999999997</v>
      </c>
      <c r="I311" s="1">
        <v>35.4</v>
      </c>
      <c r="J311" s="1">
        <v>35</v>
      </c>
      <c r="K311" s="1">
        <v>3.9</v>
      </c>
      <c r="L311" s="1">
        <v>15.741</v>
      </c>
      <c r="M311" s="1">
        <f t="shared" si="11"/>
        <v>136.5</v>
      </c>
    </row>
    <row r="312" spans="1:13">
      <c r="A312" s="1">
        <f t="shared" si="12"/>
        <v>5.1833333333333202</v>
      </c>
      <c r="B312" s="2">
        <v>45118</v>
      </c>
      <c r="C312" s="3">
        <v>0.63495370370370374</v>
      </c>
      <c r="D312" s="1">
        <v>90.6</v>
      </c>
      <c r="E312" s="1">
        <v>11.9</v>
      </c>
      <c r="F312" s="1">
        <v>325.39999999999998</v>
      </c>
      <c r="G312" s="1">
        <v>35.700000000000003</v>
      </c>
      <c r="H312" s="1">
        <v>35.200000000000003</v>
      </c>
      <c r="I312" s="1">
        <v>35.4</v>
      </c>
      <c r="J312" s="1">
        <v>35</v>
      </c>
      <c r="K312" s="1">
        <v>3.9</v>
      </c>
      <c r="L312" s="1">
        <v>15.747999999999999</v>
      </c>
      <c r="M312" s="1">
        <f t="shared" si="11"/>
        <v>136.5</v>
      </c>
    </row>
    <row r="313" spans="1:13">
      <c r="A313" s="1">
        <f t="shared" si="12"/>
        <v>5.1999999999999869</v>
      </c>
      <c r="B313" s="2">
        <v>45118</v>
      </c>
      <c r="C313" s="3">
        <v>0.63564814814814818</v>
      </c>
      <c r="D313" s="1">
        <v>90.1</v>
      </c>
      <c r="E313" s="1">
        <v>11.4</v>
      </c>
      <c r="F313" s="1">
        <v>325.89999999999998</v>
      </c>
      <c r="G313" s="1">
        <v>35.6</v>
      </c>
      <c r="H313" s="1">
        <v>35.200000000000003</v>
      </c>
      <c r="I313" s="1">
        <v>35.4</v>
      </c>
      <c r="J313" s="1">
        <v>35</v>
      </c>
      <c r="K313" s="1">
        <v>3.9</v>
      </c>
      <c r="L313" s="1">
        <v>15.754</v>
      </c>
      <c r="M313" s="1">
        <f t="shared" si="11"/>
        <v>136.5</v>
      </c>
    </row>
    <row r="314" spans="1:13">
      <c r="A314" s="1">
        <f t="shared" si="12"/>
        <v>5.2166666666666535</v>
      </c>
      <c r="B314" s="2">
        <v>45118</v>
      </c>
      <c r="C314" s="3">
        <v>0.63634259259259263</v>
      </c>
      <c r="D314" s="1">
        <v>90.1</v>
      </c>
      <c r="E314" s="1">
        <v>11.4</v>
      </c>
      <c r="F314" s="1">
        <v>326.5</v>
      </c>
      <c r="G314" s="1">
        <v>35.700000000000003</v>
      </c>
      <c r="H314" s="1">
        <v>35.299999999999997</v>
      </c>
      <c r="I314" s="1">
        <v>35.4</v>
      </c>
      <c r="J314" s="1">
        <v>35</v>
      </c>
      <c r="K314" s="1">
        <v>3.9</v>
      </c>
      <c r="L314" s="1">
        <v>15.759</v>
      </c>
      <c r="M314" s="1">
        <f t="shared" si="11"/>
        <v>136.5</v>
      </c>
    </row>
    <row r="315" spans="1:13">
      <c r="A315" s="1">
        <f t="shared" si="12"/>
        <v>5.2333333333333201</v>
      </c>
      <c r="B315" s="2">
        <v>45118</v>
      </c>
      <c r="C315" s="3">
        <v>0.63703703703703707</v>
      </c>
      <c r="D315" s="1">
        <v>89.5</v>
      </c>
      <c r="E315" s="1">
        <v>11.9</v>
      </c>
      <c r="F315" s="1">
        <v>327</v>
      </c>
      <c r="G315" s="1">
        <v>35.6</v>
      </c>
      <c r="H315" s="1">
        <v>35.200000000000003</v>
      </c>
      <c r="I315" s="1">
        <v>35.299999999999997</v>
      </c>
      <c r="J315" s="1">
        <v>35</v>
      </c>
      <c r="K315" s="1">
        <v>3.9</v>
      </c>
      <c r="L315" s="1">
        <v>15.766</v>
      </c>
      <c r="M315" s="1">
        <f t="shared" si="11"/>
        <v>136.5</v>
      </c>
    </row>
    <row r="316" spans="1:13">
      <c r="A316" s="1">
        <f t="shared" si="12"/>
        <v>5.2499999999999867</v>
      </c>
      <c r="B316" s="2">
        <v>45118</v>
      </c>
      <c r="C316" s="3">
        <v>0.63773148148148151</v>
      </c>
      <c r="D316" s="1">
        <v>88.4</v>
      </c>
      <c r="E316" s="1">
        <v>11.9</v>
      </c>
      <c r="F316" s="1">
        <v>327.60000000000002</v>
      </c>
      <c r="G316" s="1">
        <v>35.6</v>
      </c>
      <c r="H316" s="1">
        <v>35.200000000000003</v>
      </c>
      <c r="I316" s="1">
        <v>35.299999999999997</v>
      </c>
      <c r="J316" s="1">
        <v>35</v>
      </c>
      <c r="K316" s="1">
        <v>3.8</v>
      </c>
      <c r="L316" s="1">
        <v>15.772</v>
      </c>
      <c r="M316" s="1">
        <f t="shared" si="11"/>
        <v>133</v>
      </c>
    </row>
    <row r="317" spans="1:13">
      <c r="A317" s="1">
        <f t="shared" si="12"/>
        <v>5.2666666666666533</v>
      </c>
      <c r="B317" s="2">
        <v>45118</v>
      </c>
      <c r="C317" s="3">
        <v>0.63842592592592595</v>
      </c>
      <c r="D317" s="1">
        <v>88.4</v>
      </c>
      <c r="E317" s="1">
        <v>11.4</v>
      </c>
      <c r="F317" s="1">
        <v>328.1</v>
      </c>
      <c r="G317" s="1">
        <v>35.5</v>
      </c>
      <c r="H317" s="1">
        <v>35.1</v>
      </c>
      <c r="I317" s="1">
        <v>35.200000000000003</v>
      </c>
      <c r="J317" s="1">
        <v>35</v>
      </c>
      <c r="K317" s="1">
        <v>3.8</v>
      </c>
      <c r="L317" s="1">
        <v>15.779</v>
      </c>
      <c r="M317" s="1">
        <f t="shared" si="11"/>
        <v>133</v>
      </c>
    </row>
    <row r="318" spans="1:13">
      <c r="A318" s="1">
        <f t="shared" si="12"/>
        <v>5.2833333333333199</v>
      </c>
      <c r="B318" s="2">
        <v>45118</v>
      </c>
      <c r="C318" s="3">
        <v>0.63912037037037039</v>
      </c>
      <c r="D318" s="1">
        <v>87.8</v>
      </c>
      <c r="E318" s="1">
        <v>11.9</v>
      </c>
      <c r="F318" s="1">
        <v>328.6</v>
      </c>
      <c r="G318" s="1">
        <v>35.6</v>
      </c>
      <c r="H318" s="1">
        <v>35.200000000000003</v>
      </c>
      <c r="I318" s="1">
        <v>35.200000000000003</v>
      </c>
      <c r="J318" s="1">
        <v>35</v>
      </c>
      <c r="K318" s="1">
        <v>3.8</v>
      </c>
      <c r="L318" s="1">
        <v>15.785</v>
      </c>
      <c r="M318" s="1">
        <f t="shared" si="11"/>
        <v>133</v>
      </c>
    </row>
    <row r="319" spans="1:13">
      <c r="A319" s="1">
        <f t="shared" si="12"/>
        <v>5.2999999999999865</v>
      </c>
      <c r="B319" s="2">
        <v>45118</v>
      </c>
      <c r="C319" s="3">
        <v>0.63981481481481484</v>
      </c>
      <c r="D319" s="1">
        <v>87.3</v>
      </c>
      <c r="E319" s="1">
        <v>11.9</v>
      </c>
      <c r="F319" s="1">
        <v>329.2</v>
      </c>
      <c r="G319" s="1">
        <v>35.6</v>
      </c>
      <c r="H319" s="1">
        <v>35</v>
      </c>
      <c r="I319" s="1">
        <v>35.200000000000003</v>
      </c>
      <c r="J319" s="1">
        <v>35</v>
      </c>
      <c r="K319" s="1">
        <v>3.8</v>
      </c>
      <c r="L319" s="1">
        <v>15.791</v>
      </c>
      <c r="M319" s="1">
        <f t="shared" si="11"/>
        <v>133</v>
      </c>
    </row>
    <row r="320" spans="1:13">
      <c r="A320" s="1">
        <f t="shared" si="12"/>
        <v>5.3166666666666531</v>
      </c>
      <c r="B320" s="2">
        <v>45118</v>
      </c>
      <c r="C320" s="3">
        <v>0.64050925925925928</v>
      </c>
      <c r="D320" s="1">
        <v>86.7</v>
      </c>
      <c r="E320" s="1">
        <v>11.4</v>
      </c>
      <c r="F320" s="1">
        <v>329.7</v>
      </c>
      <c r="G320" s="1">
        <v>35.5</v>
      </c>
      <c r="H320" s="1">
        <v>35.1</v>
      </c>
      <c r="I320" s="1">
        <v>35.1</v>
      </c>
      <c r="J320" s="1">
        <v>35</v>
      </c>
      <c r="K320" s="1">
        <v>3.8</v>
      </c>
      <c r="L320" s="1">
        <v>15.798</v>
      </c>
      <c r="M320" s="1">
        <f t="shared" si="11"/>
        <v>133</v>
      </c>
    </row>
    <row r="321" spans="1:13">
      <c r="A321" s="1">
        <f t="shared" si="12"/>
        <v>5.3333333333333197</v>
      </c>
      <c r="B321" s="2">
        <v>45118</v>
      </c>
      <c r="C321" s="3">
        <v>0.64120370370370372</v>
      </c>
      <c r="D321" s="1">
        <v>86.7</v>
      </c>
      <c r="E321" s="1">
        <v>11.4</v>
      </c>
      <c r="F321" s="1">
        <v>330.8</v>
      </c>
      <c r="G321" s="1">
        <v>35.5</v>
      </c>
      <c r="H321" s="1">
        <v>35</v>
      </c>
      <c r="I321" s="1">
        <v>35</v>
      </c>
      <c r="J321" s="1">
        <v>35</v>
      </c>
      <c r="K321" s="1">
        <v>3.8</v>
      </c>
      <c r="L321" s="1">
        <v>15.804</v>
      </c>
      <c r="M321" s="1">
        <f t="shared" si="11"/>
        <v>133</v>
      </c>
    </row>
    <row r="322" spans="1:13">
      <c r="A322" s="1">
        <f t="shared" si="12"/>
        <v>5.3499999999999863</v>
      </c>
      <c r="B322" s="2">
        <v>45118</v>
      </c>
      <c r="C322" s="3">
        <v>0.64189814814814816</v>
      </c>
      <c r="D322" s="1">
        <v>86.2</v>
      </c>
      <c r="E322" s="1">
        <v>11.9</v>
      </c>
      <c r="F322" s="1">
        <v>330.8</v>
      </c>
      <c r="G322" s="1">
        <v>35.5</v>
      </c>
      <c r="H322" s="1">
        <v>35</v>
      </c>
      <c r="I322" s="1">
        <v>35.1</v>
      </c>
      <c r="J322" s="1">
        <v>35</v>
      </c>
      <c r="K322" s="1">
        <v>3.8</v>
      </c>
      <c r="L322" s="1">
        <v>15.81</v>
      </c>
      <c r="M322" s="1">
        <f t="shared" si="11"/>
        <v>133</v>
      </c>
    </row>
    <row r="323" spans="1:13">
      <c r="A323" s="1">
        <f t="shared" si="12"/>
        <v>5.3666666666666529</v>
      </c>
      <c r="B323" s="2">
        <v>45118</v>
      </c>
      <c r="C323" s="3">
        <v>0.6425925925925926</v>
      </c>
      <c r="D323" s="1">
        <v>85.6</v>
      </c>
      <c r="E323" s="1">
        <v>11.4</v>
      </c>
      <c r="F323" s="1">
        <v>331.4</v>
      </c>
      <c r="G323" s="1">
        <v>35.5</v>
      </c>
      <c r="H323" s="1">
        <v>35</v>
      </c>
      <c r="I323" s="1">
        <v>35</v>
      </c>
      <c r="J323" s="1">
        <v>35</v>
      </c>
      <c r="K323" s="1">
        <v>3.8</v>
      </c>
      <c r="L323" s="1">
        <v>15.817</v>
      </c>
      <c r="M323" s="1">
        <f t="shared" ref="M323:M386" si="13">J323*K323</f>
        <v>133</v>
      </c>
    </row>
    <row r="324" spans="1:13">
      <c r="A324" s="1">
        <f t="shared" si="12"/>
        <v>5.3833333333333195</v>
      </c>
      <c r="B324" s="2">
        <v>45118</v>
      </c>
      <c r="C324" s="3">
        <v>0.64328703703703705</v>
      </c>
      <c r="D324" s="1">
        <v>85.1</v>
      </c>
      <c r="E324" s="1">
        <v>11.4</v>
      </c>
      <c r="F324" s="1">
        <v>331.9</v>
      </c>
      <c r="G324" s="1">
        <v>35.4</v>
      </c>
      <c r="H324" s="1">
        <v>35</v>
      </c>
      <c r="I324" s="1">
        <v>35.1</v>
      </c>
      <c r="J324" s="1">
        <v>35</v>
      </c>
      <c r="K324" s="1">
        <v>3.8</v>
      </c>
      <c r="L324" s="1">
        <v>15.823</v>
      </c>
      <c r="M324" s="1">
        <f t="shared" si="13"/>
        <v>133</v>
      </c>
    </row>
    <row r="325" spans="1:13">
      <c r="A325" s="1">
        <f t="shared" ref="A325:A388" si="14">A324+60/3600</f>
        <v>5.3999999999999861</v>
      </c>
      <c r="B325" s="2">
        <v>45118</v>
      </c>
      <c r="C325" s="3">
        <v>0.64398148148148149</v>
      </c>
      <c r="D325" s="1">
        <v>84.5</v>
      </c>
      <c r="E325" s="1">
        <v>11.9</v>
      </c>
      <c r="F325" s="1">
        <v>332.4</v>
      </c>
      <c r="G325" s="1">
        <v>35.5</v>
      </c>
      <c r="H325" s="1">
        <v>35</v>
      </c>
      <c r="I325" s="1">
        <v>35.1</v>
      </c>
      <c r="J325" s="1">
        <v>35</v>
      </c>
      <c r="K325" s="1">
        <v>3.8</v>
      </c>
      <c r="L325" s="1">
        <v>15.829000000000001</v>
      </c>
      <c r="M325" s="1">
        <f t="shared" si="13"/>
        <v>133</v>
      </c>
    </row>
    <row r="326" spans="1:13">
      <c r="A326" s="1">
        <f t="shared" si="14"/>
        <v>5.4166666666666528</v>
      </c>
      <c r="B326" s="2">
        <v>45118</v>
      </c>
      <c r="C326" s="3">
        <v>0.64467592592592593</v>
      </c>
      <c r="D326" s="1">
        <v>84</v>
      </c>
      <c r="E326" s="1">
        <v>11.4</v>
      </c>
      <c r="F326" s="1">
        <v>333</v>
      </c>
      <c r="G326" s="1">
        <v>35.4</v>
      </c>
      <c r="H326" s="1">
        <v>34.9</v>
      </c>
      <c r="I326" s="1">
        <v>35</v>
      </c>
      <c r="J326" s="1">
        <v>35</v>
      </c>
      <c r="K326" s="1">
        <v>3.8</v>
      </c>
      <c r="L326" s="1">
        <v>15.836</v>
      </c>
      <c r="M326" s="1">
        <f t="shared" si="13"/>
        <v>133</v>
      </c>
    </row>
    <row r="327" spans="1:13">
      <c r="A327" s="1">
        <f t="shared" si="14"/>
        <v>5.4333333333333194</v>
      </c>
      <c r="B327" s="2">
        <v>45118</v>
      </c>
      <c r="C327" s="3">
        <v>0.64537037037037037</v>
      </c>
      <c r="D327" s="1">
        <v>83.4</v>
      </c>
      <c r="E327" s="1">
        <v>11.9</v>
      </c>
      <c r="F327" s="1">
        <v>333</v>
      </c>
      <c r="G327" s="1">
        <v>35.4</v>
      </c>
      <c r="H327" s="1">
        <v>34.9</v>
      </c>
      <c r="I327" s="1">
        <v>35</v>
      </c>
      <c r="J327" s="1">
        <v>35</v>
      </c>
      <c r="K327" s="1">
        <v>3.8</v>
      </c>
      <c r="L327" s="1">
        <v>15.842000000000001</v>
      </c>
      <c r="M327" s="1">
        <f t="shared" si="13"/>
        <v>133</v>
      </c>
    </row>
    <row r="328" spans="1:13">
      <c r="A328" s="1">
        <f t="shared" si="14"/>
        <v>5.449999999999986</v>
      </c>
      <c r="B328" s="2">
        <v>45118</v>
      </c>
      <c r="C328" s="3">
        <v>0.64606481481481481</v>
      </c>
      <c r="D328" s="1">
        <v>83.4</v>
      </c>
      <c r="E328" s="1">
        <v>11.9</v>
      </c>
      <c r="F328" s="1">
        <v>333.5</v>
      </c>
      <c r="G328" s="1">
        <v>35.4</v>
      </c>
      <c r="H328" s="1">
        <v>34.799999999999997</v>
      </c>
      <c r="I328" s="1">
        <v>35</v>
      </c>
      <c r="J328" s="1">
        <v>35</v>
      </c>
      <c r="K328" s="1">
        <v>3.8</v>
      </c>
      <c r="L328" s="1">
        <v>15.848000000000001</v>
      </c>
      <c r="M328" s="1">
        <f t="shared" si="13"/>
        <v>133</v>
      </c>
    </row>
    <row r="329" spans="1:13">
      <c r="A329" s="1">
        <f t="shared" si="14"/>
        <v>5.4666666666666526</v>
      </c>
      <c r="B329" s="2">
        <v>45118</v>
      </c>
      <c r="C329" s="3">
        <v>0.64675925925925926</v>
      </c>
      <c r="D329" s="1">
        <v>82.9</v>
      </c>
      <c r="E329" s="1">
        <v>11.4</v>
      </c>
      <c r="F329" s="1">
        <v>334.1</v>
      </c>
      <c r="G329" s="1">
        <v>35.299999999999997</v>
      </c>
      <c r="H329" s="1">
        <v>34.799999999999997</v>
      </c>
      <c r="I329" s="1">
        <v>35</v>
      </c>
      <c r="J329" s="1">
        <v>35</v>
      </c>
      <c r="K329" s="1">
        <v>3.8</v>
      </c>
      <c r="L329" s="1">
        <v>15.855</v>
      </c>
      <c r="M329" s="1">
        <f t="shared" si="13"/>
        <v>133</v>
      </c>
    </row>
    <row r="330" spans="1:13">
      <c r="A330" s="1">
        <f t="shared" si="14"/>
        <v>5.4833333333333192</v>
      </c>
      <c r="B330" s="2">
        <v>45118</v>
      </c>
      <c r="C330" s="3">
        <v>0.6474537037037037</v>
      </c>
      <c r="D330" s="1">
        <v>82.3</v>
      </c>
      <c r="E330" s="1">
        <v>11.4</v>
      </c>
      <c r="F330" s="1">
        <v>334.6</v>
      </c>
      <c r="G330" s="1">
        <v>35.299999999999997</v>
      </c>
      <c r="H330" s="1">
        <v>34.799999999999997</v>
      </c>
      <c r="I330" s="1">
        <v>35</v>
      </c>
      <c r="J330" s="1">
        <v>35</v>
      </c>
      <c r="K330" s="1">
        <v>3.8</v>
      </c>
      <c r="L330" s="1">
        <v>15.861000000000001</v>
      </c>
      <c r="M330" s="1">
        <f t="shared" si="13"/>
        <v>133</v>
      </c>
    </row>
    <row r="331" spans="1:13">
      <c r="A331" s="1">
        <f t="shared" si="14"/>
        <v>5.4999999999999858</v>
      </c>
      <c r="B331" s="2">
        <v>45118</v>
      </c>
      <c r="C331" s="3">
        <v>0.64814814814814814</v>
      </c>
      <c r="D331" s="1">
        <v>81.8</v>
      </c>
      <c r="E331" s="1">
        <v>11.9</v>
      </c>
      <c r="F331" s="1">
        <v>334.6</v>
      </c>
      <c r="G331" s="1">
        <v>35.299999999999997</v>
      </c>
      <c r="H331" s="1">
        <v>34.799999999999997</v>
      </c>
      <c r="I331" s="1">
        <v>35</v>
      </c>
      <c r="J331" s="1">
        <v>35</v>
      </c>
      <c r="K331" s="1">
        <v>3.8</v>
      </c>
      <c r="L331" s="1">
        <v>15.867000000000001</v>
      </c>
      <c r="M331" s="1">
        <f t="shared" si="13"/>
        <v>133</v>
      </c>
    </row>
    <row r="332" spans="1:13">
      <c r="A332" s="1">
        <f t="shared" si="14"/>
        <v>5.5166666666666524</v>
      </c>
      <c r="B332" s="2">
        <v>45118</v>
      </c>
      <c r="C332" s="3">
        <v>0.64884259259259258</v>
      </c>
      <c r="D332" s="1">
        <v>81.2</v>
      </c>
      <c r="E332" s="1">
        <v>11.9</v>
      </c>
      <c r="F332" s="1">
        <v>335.1</v>
      </c>
      <c r="G332" s="1">
        <v>35.200000000000003</v>
      </c>
      <c r="H332" s="1">
        <v>34.700000000000003</v>
      </c>
      <c r="I332" s="1">
        <v>34.799999999999997</v>
      </c>
      <c r="J332" s="1">
        <v>35</v>
      </c>
      <c r="K332" s="1">
        <v>3.8</v>
      </c>
      <c r="L332" s="1">
        <v>15.874000000000001</v>
      </c>
      <c r="M332" s="1">
        <f t="shared" si="13"/>
        <v>133</v>
      </c>
    </row>
    <row r="333" spans="1:13">
      <c r="A333" s="1">
        <f t="shared" si="14"/>
        <v>5.533333333333319</v>
      </c>
      <c r="B333" s="2">
        <v>45118</v>
      </c>
      <c r="C333" s="3">
        <v>0.64953703703703702</v>
      </c>
      <c r="D333" s="1">
        <v>81.2</v>
      </c>
      <c r="E333" s="1">
        <v>11.4</v>
      </c>
      <c r="F333" s="1">
        <v>335.7</v>
      </c>
      <c r="G333" s="1">
        <v>35.200000000000003</v>
      </c>
      <c r="H333" s="1">
        <v>34.700000000000003</v>
      </c>
      <c r="I333" s="1">
        <v>34.9</v>
      </c>
      <c r="J333" s="1">
        <v>35</v>
      </c>
      <c r="K333" s="1">
        <v>3.8</v>
      </c>
      <c r="L333" s="1">
        <v>15.88</v>
      </c>
      <c r="M333" s="1">
        <f t="shared" si="13"/>
        <v>133</v>
      </c>
    </row>
    <row r="334" spans="1:13">
      <c r="A334" s="1">
        <f t="shared" si="14"/>
        <v>5.5499999999999856</v>
      </c>
      <c r="B334" s="2">
        <v>45118</v>
      </c>
      <c r="C334" s="3">
        <v>0.65023148148148147</v>
      </c>
      <c r="D334" s="1">
        <v>80.7</v>
      </c>
      <c r="E334" s="1">
        <v>11.4</v>
      </c>
      <c r="F334" s="1">
        <v>336.2</v>
      </c>
      <c r="G334" s="1">
        <v>35.200000000000003</v>
      </c>
      <c r="H334" s="1">
        <v>34.799999999999997</v>
      </c>
      <c r="I334" s="1">
        <v>34.9</v>
      </c>
      <c r="J334" s="1">
        <v>35</v>
      </c>
      <c r="K334" s="1">
        <v>3.8</v>
      </c>
      <c r="L334" s="1">
        <v>15.885999999999999</v>
      </c>
      <c r="M334" s="1">
        <f t="shared" si="13"/>
        <v>133</v>
      </c>
    </row>
    <row r="335" spans="1:13">
      <c r="A335" s="1">
        <f t="shared" si="14"/>
        <v>5.5666666666666522</v>
      </c>
      <c r="B335" s="2">
        <v>45118</v>
      </c>
      <c r="C335" s="3">
        <v>0.65092592592592591</v>
      </c>
      <c r="D335" s="1">
        <v>80.099999999999994</v>
      </c>
      <c r="E335" s="1">
        <v>11.4</v>
      </c>
      <c r="F335" s="1">
        <v>336.2</v>
      </c>
      <c r="G335" s="1">
        <v>35.200000000000003</v>
      </c>
      <c r="H335" s="1">
        <v>34.700000000000003</v>
      </c>
      <c r="I335" s="1">
        <v>34.9</v>
      </c>
      <c r="J335" s="1">
        <v>35</v>
      </c>
      <c r="K335" s="1">
        <v>3.8</v>
      </c>
      <c r="L335" s="1">
        <v>15.893000000000001</v>
      </c>
      <c r="M335" s="1">
        <f t="shared" si="13"/>
        <v>133</v>
      </c>
    </row>
    <row r="336" spans="1:13">
      <c r="A336" s="1">
        <f t="shared" si="14"/>
        <v>5.5833333333333188</v>
      </c>
      <c r="B336" s="2">
        <v>45118</v>
      </c>
      <c r="C336" s="3">
        <v>0.65162037037037035</v>
      </c>
      <c r="D336" s="1">
        <v>79.599999999999994</v>
      </c>
      <c r="E336" s="1">
        <v>11.9</v>
      </c>
      <c r="F336" s="1">
        <v>337.3</v>
      </c>
      <c r="G336" s="1">
        <v>35.200000000000003</v>
      </c>
      <c r="H336" s="1">
        <v>34.700000000000003</v>
      </c>
      <c r="I336" s="1">
        <v>34.799999999999997</v>
      </c>
      <c r="J336" s="1">
        <v>35</v>
      </c>
      <c r="K336" s="1">
        <v>3.8</v>
      </c>
      <c r="L336" s="1">
        <v>15.898999999999999</v>
      </c>
      <c r="M336" s="1">
        <f t="shared" si="13"/>
        <v>133</v>
      </c>
    </row>
    <row r="337" spans="1:13">
      <c r="A337" s="1">
        <f t="shared" si="14"/>
        <v>5.5999999999999854</v>
      </c>
      <c r="B337" s="2">
        <v>45118</v>
      </c>
      <c r="C337" s="3">
        <v>0.65231481481481479</v>
      </c>
      <c r="D337" s="1">
        <v>79</v>
      </c>
      <c r="E337" s="1">
        <v>11.4</v>
      </c>
      <c r="F337" s="1">
        <v>337.8</v>
      </c>
      <c r="G337" s="1">
        <v>35.200000000000003</v>
      </c>
      <c r="H337" s="1">
        <v>34.6</v>
      </c>
      <c r="I337" s="1">
        <v>34.799999999999997</v>
      </c>
      <c r="J337" s="1">
        <v>35</v>
      </c>
      <c r="K337" s="1">
        <v>3.8</v>
      </c>
      <c r="L337" s="1">
        <v>15.904999999999999</v>
      </c>
      <c r="M337" s="1">
        <f t="shared" si="13"/>
        <v>133</v>
      </c>
    </row>
    <row r="338" spans="1:13">
      <c r="A338" s="1">
        <f t="shared" si="14"/>
        <v>5.616666666666652</v>
      </c>
      <c r="B338" s="2">
        <v>45118</v>
      </c>
      <c r="C338" s="3">
        <v>0.65300925925925923</v>
      </c>
      <c r="D338" s="1">
        <v>78.5</v>
      </c>
      <c r="E338" s="1">
        <v>11.4</v>
      </c>
      <c r="F338" s="1">
        <v>337.8</v>
      </c>
      <c r="G338" s="1">
        <v>35.1</v>
      </c>
      <c r="H338" s="1">
        <v>34.700000000000003</v>
      </c>
      <c r="I338" s="1">
        <v>34.799999999999997</v>
      </c>
      <c r="J338" s="1">
        <v>35</v>
      </c>
      <c r="K338" s="1">
        <v>3.8</v>
      </c>
      <c r="L338" s="1">
        <v>15.912000000000001</v>
      </c>
      <c r="M338" s="1">
        <f t="shared" si="13"/>
        <v>133</v>
      </c>
    </row>
    <row r="339" spans="1:13">
      <c r="A339" s="1">
        <f t="shared" si="14"/>
        <v>5.6333333333333186</v>
      </c>
      <c r="B339" s="2">
        <v>45118</v>
      </c>
      <c r="C339" s="3">
        <v>0.65370370370370368</v>
      </c>
      <c r="D339" s="1">
        <v>78.5</v>
      </c>
      <c r="E339" s="1">
        <v>11.4</v>
      </c>
      <c r="F339" s="1">
        <v>338.4</v>
      </c>
      <c r="G339" s="1">
        <v>35.200000000000003</v>
      </c>
      <c r="H339" s="1">
        <v>34.6</v>
      </c>
      <c r="I339" s="1">
        <v>34.799999999999997</v>
      </c>
      <c r="J339" s="1">
        <v>35</v>
      </c>
      <c r="K339" s="1">
        <v>3.8</v>
      </c>
      <c r="L339" s="1">
        <v>15.917999999999999</v>
      </c>
      <c r="M339" s="1">
        <f t="shared" si="13"/>
        <v>133</v>
      </c>
    </row>
    <row r="340" spans="1:13">
      <c r="A340" s="1">
        <f t="shared" si="14"/>
        <v>5.6499999999999853</v>
      </c>
      <c r="B340" s="2">
        <v>45118</v>
      </c>
      <c r="C340" s="3">
        <v>0.65439814814814812</v>
      </c>
      <c r="D340" s="1">
        <v>77.3</v>
      </c>
      <c r="E340" s="1">
        <v>11.4</v>
      </c>
      <c r="F340" s="1">
        <v>338.9</v>
      </c>
      <c r="G340" s="1">
        <v>35.200000000000003</v>
      </c>
      <c r="H340" s="1">
        <v>34.6</v>
      </c>
      <c r="I340" s="1">
        <v>34.700000000000003</v>
      </c>
      <c r="J340" s="1">
        <v>35</v>
      </c>
      <c r="K340" s="1">
        <v>3.8</v>
      </c>
      <c r="L340" s="1">
        <v>15.923999999999999</v>
      </c>
      <c r="M340" s="1">
        <f t="shared" si="13"/>
        <v>133</v>
      </c>
    </row>
    <row r="341" spans="1:13">
      <c r="A341" s="1">
        <f t="shared" si="14"/>
        <v>5.6666666666666519</v>
      </c>
      <c r="B341" s="2">
        <v>45118</v>
      </c>
      <c r="C341" s="3">
        <v>0.65509259259259256</v>
      </c>
      <c r="D341" s="1">
        <v>77.3</v>
      </c>
      <c r="E341" s="1">
        <v>11.4</v>
      </c>
      <c r="F341" s="1">
        <v>340</v>
      </c>
      <c r="G341" s="1">
        <v>35.200000000000003</v>
      </c>
      <c r="H341" s="1">
        <v>34.6</v>
      </c>
      <c r="I341" s="1">
        <v>34.700000000000003</v>
      </c>
      <c r="J341" s="1">
        <v>35</v>
      </c>
      <c r="K341" s="1">
        <v>3.8</v>
      </c>
      <c r="L341" s="1">
        <v>15.930999999999999</v>
      </c>
      <c r="M341" s="1">
        <f t="shared" si="13"/>
        <v>133</v>
      </c>
    </row>
    <row r="342" spans="1:13">
      <c r="A342" s="1">
        <f t="shared" si="14"/>
        <v>5.6833333333333185</v>
      </c>
      <c r="B342" s="2">
        <v>45118</v>
      </c>
      <c r="C342" s="3">
        <v>0.655787037037037</v>
      </c>
      <c r="D342" s="1">
        <v>76.2</v>
      </c>
      <c r="E342" s="1">
        <v>11.9</v>
      </c>
      <c r="F342" s="1">
        <v>340</v>
      </c>
      <c r="G342" s="1">
        <v>35.200000000000003</v>
      </c>
      <c r="H342" s="1">
        <v>34.5</v>
      </c>
      <c r="I342" s="1">
        <v>34.6</v>
      </c>
      <c r="J342" s="1">
        <v>35</v>
      </c>
      <c r="K342" s="1">
        <v>3.8</v>
      </c>
      <c r="L342" s="1">
        <v>15.936999999999999</v>
      </c>
      <c r="M342" s="1">
        <f t="shared" si="13"/>
        <v>133</v>
      </c>
    </row>
    <row r="343" spans="1:13">
      <c r="A343" s="1">
        <f t="shared" si="14"/>
        <v>5.6999999999999851</v>
      </c>
      <c r="B343" s="2">
        <v>45118</v>
      </c>
      <c r="C343" s="3">
        <v>0.65648148148148155</v>
      </c>
      <c r="D343" s="1">
        <v>75.7</v>
      </c>
      <c r="E343" s="1">
        <v>11.9</v>
      </c>
      <c r="F343" s="1">
        <v>340.5</v>
      </c>
      <c r="G343" s="1">
        <v>35.1</v>
      </c>
      <c r="H343" s="1">
        <v>34.6</v>
      </c>
      <c r="I343" s="1">
        <v>34.700000000000003</v>
      </c>
      <c r="J343" s="1">
        <v>35</v>
      </c>
      <c r="K343" s="1">
        <v>3.8</v>
      </c>
      <c r="L343" s="1">
        <v>15.943</v>
      </c>
      <c r="M343" s="1">
        <f t="shared" si="13"/>
        <v>133</v>
      </c>
    </row>
    <row r="344" spans="1:13">
      <c r="A344" s="1">
        <f t="shared" si="14"/>
        <v>5.7166666666666517</v>
      </c>
      <c r="B344" s="2">
        <v>45118</v>
      </c>
      <c r="C344" s="3">
        <v>0.65717592592592589</v>
      </c>
      <c r="D344" s="1">
        <v>75.7</v>
      </c>
      <c r="E344" s="1">
        <v>11.4</v>
      </c>
      <c r="F344" s="1">
        <v>341.1</v>
      </c>
      <c r="G344" s="1">
        <v>35.1</v>
      </c>
      <c r="H344" s="1">
        <v>34.6</v>
      </c>
      <c r="I344" s="1">
        <v>34.700000000000003</v>
      </c>
      <c r="J344" s="1">
        <v>35</v>
      </c>
      <c r="K344" s="1">
        <v>3.7</v>
      </c>
      <c r="L344" s="1">
        <v>15.95</v>
      </c>
      <c r="M344" s="1">
        <f t="shared" si="13"/>
        <v>129.5</v>
      </c>
    </row>
    <row r="345" spans="1:13">
      <c r="A345" s="1">
        <f t="shared" si="14"/>
        <v>5.7333333333333183</v>
      </c>
      <c r="B345" s="2">
        <v>45118</v>
      </c>
      <c r="C345" s="3">
        <v>0.65787037037037044</v>
      </c>
      <c r="D345" s="1">
        <v>75.099999999999994</v>
      </c>
      <c r="E345" s="1">
        <v>11.4</v>
      </c>
      <c r="F345" s="1">
        <v>341.1</v>
      </c>
      <c r="G345" s="1">
        <v>35.200000000000003</v>
      </c>
      <c r="H345" s="1">
        <v>34.6</v>
      </c>
      <c r="I345" s="1">
        <v>34.700000000000003</v>
      </c>
      <c r="J345" s="1">
        <v>35</v>
      </c>
      <c r="K345" s="1">
        <v>3.7</v>
      </c>
      <c r="L345" s="1">
        <v>15.956</v>
      </c>
      <c r="M345" s="1">
        <f t="shared" si="13"/>
        <v>129.5</v>
      </c>
    </row>
    <row r="346" spans="1:13">
      <c r="A346" s="1">
        <f t="shared" si="14"/>
        <v>5.7499999999999849</v>
      </c>
      <c r="B346" s="2">
        <v>45118</v>
      </c>
      <c r="C346" s="3">
        <v>0.65856481481481477</v>
      </c>
      <c r="D346" s="1">
        <v>74</v>
      </c>
      <c r="E346" s="1">
        <v>11.9</v>
      </c>
      <c r="F346" s="1">
        <v>341.6</v>
      </c>
      <c r="G346" s="1">
        <v>35.200000000000003</v>
      </c>
      <c r="H346" s="1">
        <v>34.6</v>
      </c>
      <c r="I346" s="1">
        <v>34.700000000000003</v>
      </c>
      <c r="J346" s="1">
        <v>35</v>
      </c>
      <c r="K346" s="1">
        <v>3.7</v>
      </c>
      <c r="L346" s="1">
        <v>15.962</v>
      </c>
      <c r="M346" s="1">
        <f t="shared" si="13"/>
        <v>129.5</v>
      </c>
    </row>
    <row r="347" spans="1:13">
      <c r="A347" s="1">
        <f t="shared" si="14"/>
        <v>5.7666666666666515</v>
      </c>
      <c r="B347" s="2">
        <v>45118</v>
      </c>
      <c r="C347" s="3">
        <v>0.65925925925925932</v>
      </c>
      <c r="D347" s="1">
        <v>74</v>
      </c>
      <c r="E347" s="1">
        <v>11.9</v>
      </c>
      <c r="F347" s="1">
        <v>341.6</v>
      </c>
      <c r="G347" s="1">
        <v>35.1</v>
      </c>
      <c r="H347" s="1">
        <v>34.6</v>
      </c>
      <c r="I347" s="1">
        <v>34.700000000000003</v>
      </c>
      <c r="J347" s="1">
        <v>35</v>
      </c>
      <c r="K347" s="1">
        <v>3.7</v>
      </c>
      <c r="L347" s="1">
        <v>15.968</v>
      </c>
      <c r="M347" s="1">
        <f t="shared" si="13"/>
        <v>129.5</v>
      </c>
    </row>
    <row r="348" spans="1:13">
      <c r="A348" s="1">
        <f t="shared" si="14"/>
        <v>5.7833333333333181</v>
      </c>
      <c r="B348" s="2">
        <v>45118</v>
      </c>
      <c r="C348" s="3">
        <v>0.65995370370370365</v>
      </c>
      <c r="D348" s="1">
        <v>73.5</v>
      </c>
      <c r="E348" s="1">
        <v>11.4</v>
      </c>
      <c r="F348" s="1">
        <v>342.2</v>
      </c>
      <c r="G348" s="1">
        <v>35.200000000000003</v>
      </c>
      <c r="H348" s="1">
        <v>34.700000000000003</v>
      </c>
      <c r="I348" s="1">
        <v>34.700000000000003</v>
      </c>
      <c r="J348" s="1">
        <v>35</v>
      </c>
      <c r="K348" s="1">
        <v>3.7</v>
      </c>
      <c r="L348" s="1">
        <v>15.974</v>
      </c>
      <c r="M348" s="1">
        <f t="shared" si="13"/>
        <v>129.5</v>
      </c>
    </row>
    <row r="349" spans="1:13">
      <c r="A349" s="1">
        <f t="shared" si="14"/>
        <v>5.7999999999999847</v>
      </c>
      <c r="B349" s="2">
        <v>45118</v>
      </c>
      <c r="C349" s="3">
        <v>0.66064814814814821</v>
      </c>
      <c r="D349" s="1">
        <v>72.400000000000006</v>
      </c>
      <c r="E349" s="1">
        <v>11.9</v>
      </c>
      <c r="F349" s="1">
        <v>342.7</v>
      </c>
      <c r="G349" s="1">
        <v>35.200000000000003</v>
      </c>
      <c r="H349" s="1">
        <v>34.6</v>
      </c>
      <c r="I349" s="1">
        <v>34.799999999999997</v>
      </c>
      <c r="J349" s="1">
        <v>35</v>
      </c>
      <c r="K349" s="1">
        <v>3.7</v>
      </c>
      <c r="L349" s="1">
        <v>15.981</v>
      </c>
      <c r="M349" s="1">
        <f t="shared" si="13"/>
        <v>129.5</v>
      </c>
    </row>
    <row r="350" spans="1:13">
      <c r="A350" s="1">
        <f t="shared" si="14"/>
        <v>5.8166666666666513</v>
      </c>
      <c r="B350" s="2">
        <v>45118</v>
      </c>
      <c r="C350" s="3">
        <v>0.66134259259259254</v>
      </c>
      <c r="D350" s="1">
        <v>71.8</v>
      </c>
      <c r="E350" s="1">
        <v>11.9</v>
      </c>
      <c r="F350" s="1">
        <v>342.7</v>
      </c>
      <c r="G350" s="1">
        <v>35.200000000000003</v>
      </c>
      <c r="H350" s="1">
        <v>34.700000000000003</v>
      </c>
      <c r="I350" s="1">
        <v>34.700000000000003</v>
      </c>
      <c r="J350" s="1">
        <v>35</v>
      </c>
      <c r="K350" s="1">
        <v>3.7</v>
      </c>
      <c r="L350" s="1">
        <v>15.987</v>
      </c>
      <c r="M350" s="1">
        <f t="shared" si="13"/>
        <v>129.5</v>
      </c>
    </row>
    <row r="351" spans="1:13">
      <c r="A351" s="1">
        <f t="shared" si="14"/>
        <v>5.8333333333333179</v>
      </c>
      <c r="B351" s="2">
        <v>45118</v>
      </c>
      <c r="C351" s="3">
        <v>0.66203703703703709</v>
      </c>
      <c r="D351" s="1">
        <v>71.3</v>
      </c>
      <c r="E351" s="1">
        <v>11.9</v>
      </c>
      <c r="F351" s="1">
        <v>343.2</v>
      </c>
      <c r="G351" s="1">
        <v>35.200000000000003</v>
      </c>
      <c r="H351" s="1">
        <v>34.6</v>
      </c>
      <c r="I351" s="1">
        <v>34.799999999999997</v>
      </c>
      <c r="J351" s="1">
        <v>35</v>
      </c>
      <c r="K351" s="1">
        <v>3.7</v>
      </c>
      <c r="L351" s="1">
        <v>15.993</v>
      </c>
      <c r="M351" s="1">
        <f t="shared" si="13"/>
        <v>129.5</v>
      </c>
    </row>
    <row r="352" spans="1:13">
      <c r="A352" s="1">
        <f t="shared" si="14"/>
        <v>5.8499999999999845</v>
      </c>
      <c r="B352" s="2">
        <v>45118</v>
      </c>
      <c r="C352" s="3">
        <v>0.66273148148148142</v>
      </c>
      <c r="D352" s="1">
        <v>70.7</v>
      </c>
      <c r="E352" s="1">
        <v>11.9</v>
      </c>
      <c r="F352" s="1">
        <v>343.8</v>
      </c>
      <c r="G352" s="1">
        <v>35.200000000000003</v>
      </c>
      <c r="H352" s="1">
        <v>34.6</v>
      </c>
      <c r="I352" s="1">
        <v>34.9</v>
      </c>
      <c r="J352" s="1">
        <v>35</v>
      </c>
      <c r="K352" s="1">
        <v>3.7</v>
      </c>
      <c r="L352" s="1">
        <v>15.999000000000001</v>
      </c>
      <c r="M352" s="1">
        <f t="shared" si="13"/>
        <v>129.5</v>
      </c>
    </row>
    <row r="353" spans="1:13">
      <c r="A353" s="1">
        <f t="shared" si="14"/>
        <v>5.8666666666666512</v>
      </c>
      <c r="B353" s="2">
        <v>45118</v>
      </c>
      <c r="C353" s="3">
        <v>0.66342592592592597</v>
      </c>
      <c r="D353" s="1">
        <v>70.2</v>
      </c>
      <c r="E353" s="1">
        <v>11.9</v>
      </c>
      <c r="F353" s="1">
        <v>344.3</v>
      </c>
      <c r="G353" s="1">
        <v>35.200000000000003</v>
      </c>
      <c r="H353" s="1">
        <v>34.6</v>
      </c>
      <c r="I353" s="1">
        <v>34.700000000000003</v>
      </c>
      <c r="J353" s="1">
        <v>35</v>
      </c>
      <c r="K353" s="1">
        <v>3.7</v>
      </c>
      <c r="L353" s="1">
        <v>16.004999999999999</v>
      </c>
      <c r="M353" s="1">
        <f t="shared" si="13"/>
        <v>129.5</v>
      </c>
    </row>
    <row r="354" spans="1:13">
      <c r="A354" s="1">
        <f t="shared" si="14"/>
        <v>5.8833333333333178</v>
      </c>
      <c r="B354" s="2">
        <v>45118</v>
      </c>
      <c r="C354" s="3">
        <v>0.66412037037037031</v>
      </c>
      <c r="D354" s="1">
        <v>69.599999999999994</v>
      </c>
      <c r="E354" s="1">
        <v>11.4</v>
      </c>
      <c r="F354" s="1">
        <v>344.9</v>
      </c>
      <c r="G354" s="1">
        <v>35.200000000000003</v>
      </c>
      <c r="H354" s="1">
        <v>34.6</v>
      </c>
      <c r="I354" s="1">
        <v>34.700000000000003</v>
      </c>
      <c r="J354" s="1">
        <v>35</v>
      </c>
      <c r="K354" s="1">
        <v>3.7</v>
      </c>
      <c r="L354" s="1">
        <v>16.010999999999999</v>
      </c>
      <c r="M354" s="1">
        <f t="shared" si="13"/>
        <v>129.5</v>
      </c>
    </row>
    <row r="355" spans="1:13">
      <c r="A355" s="1">
        <f t="shared" si="14"/>
        <v>5.8999999999999844</v>
      </c>
      <c r="B355" s="2">
        <v>45118</v>
      </c>
      <c r="C355" s="3">
        <v>0.66481481481481486</v>
      </c>
      <c r="D355" s="1">
        <v>69.099999999999994</v>
      </c>
      <c r="E355" s="1">
        <v>11.4</v>
      </c>
      <c r="F355" s="1">
        <v>344.9</v>
      </c>
      <c r="G355" s="1">
        <v>35.200000000000003</v>
      </c>
      <c r="H355" s="1">
        <v>34.700000000000003</v>
      </c>
      <c r="I355" s="1">
        <v>34.799999999999997</v>
      </c>
      <c r="J355" s="1">
        <v>35</v>
      </c>
      <c r="K355" s="1">
        <v>3.7</v>
      </c>
      <c r="L355" s="1">
        <v>16.018000000000001</v>
      </c>
      <c r="M355" s="1">
        <f t="shared" si="13"/>
        <v>129.5</v>
      </c>
    </row>
    <row r="356" spans="1:13">
      <c r="A356" s="1">
        <f t="shared" si="14"/>
        <v>5.916666666666651</v>
      </c>
      <c r="B356" s="2">
        <v>45118</v>
      </c>
      <c r="C356" s="3">
        <v>0.66550925925925919</v>
      </c>
      <c r="D356" s="1">
        <v>68</v>
      </c>
      <c r="E356" s="1">
        <v>11.9</v>
      </c>
      <c r="F356" s="1">
        <v>344.9</v>
      </c>
      <c r="G356" s="1">
        <v>35.200000000000003</v>
      </c>
      <c r="H356" s="1">
        <v>34.700000000000003</v>
      </c>
      <c r="I356" s="1">
        <v>34.799999999999997</v>
      </c>
      <c r="J356" s="1">
        <v>35</v>
      </c>
      <c r="K356" s="1">
        <v>3.7</v>
      </c>
      <c r="L356" s="1">
        <v>16.024000000000001</v>
      </c>
      <c r="M356" s="1">
        <f t="shared" si="13"/>
        <v>129.5</v>
      </c>
    </row>
    <row r="357" spans="1:13">
      <c r="A357" s="1">
        <f t="shared" si="14"/>
        <v>5.9333333333333176</v>
      </c>
      <c r="B357" s="2">
        <v>45118</v>
      </c>
      <c r="C357" s="3">
        <v>0.66620370370370374</v>
      </c>
      <c r="D357" s="1">
        <v>67.400000000000006</v>
      </c>
      <c r="E357" s="1">
        <v>11.9</v>
      </c>
      <c r="F357" s="1">
        <v>344.9</v>
      </c>
      <c r="G357" s="1">
        <v>35.200000000000003</v>
      </c>
      <c r="H357" s="1">
        <v>34.700000000000003</v>
      </c>
      <c r="I357" s="1">
        <v>34.799999999999997</v>
      </c>
      <c r="J357" s="1">
        <v>35</v>
      </c>
      <c r="K357" s="1">
        <v>3.7</v>
      </c>
      <c r="L357" s="1">
        <v>16.03</v>
      </c>
      <c r="M357" s="1">
        <f t="shared" si="13"/>
        <v>129.5</v>
      </c>
    </row>
    <row r="358" spans="1:13">
      <c r="A358" s="1">
        <f t="shared" si="14"/>
        <v>5.9499999999999842</v>
      </c>
      <c r="B358" s="2">
        <v>45118</v>
      </c>
      <c r="C358" s="3">
        <v>0.66689814814814818</v>
      </c>
      <c r="D358" s="1">
        <v>66.900000000000006</v>
      </c>
      <c r="E358" s="1">
        <v>11.4</v>
      </c>
      <c r="F358" s="1">
        <v>345.9</v>
      </c>
      <c r="G358" s="1">
        <v>35.200000000000003</v>
      </c>
      <c r="H358" s="1">
        <v>34.700000000000003</v>
      </c>
      <c r="I358" s="1">
        <v>34.700000000000003</v>
      </c>
      <c r="J358" s="1">
        <v>35</v>
      </c>
      <c r="K358" s="1">
        <v>3.7</v>
      </c>
      <c r="L358" s="1">
        <v>16.036000000000001</v>
      </c>
      <c r="M358" s="1">
        <f t="shared" si="13"/>
        <v>129.5</v>
      </c>
    </row>
    <row r="359" spans="1:13">
      <c r="A359" s="1">
        <f t="shared" si="14"/>
        <v>5.9666666666666508</v>
      </c>
      <c r="B359" s="2">
        <v>45118</v>
      </c>
      <c r="C359" s="3">
        <v>0.66759259259259263</v>
      </c>
      <c r="D359" s="1">
        <v>66.3</v>
      </c>
      <c r="E359" s="1">
        <v>11.4</v>
      </c>
      <c r="F359" s="1">
        <v>345.9</v>
      </c>
      <c r="G359" s="1">
        <v>35.299999999999997</v>
      </c>
      <c r="H359" s="1">
        <v>34.700000000000003</v>
      </c>
      <c r="I359" s="1">
        <v>34.9</v>
      </c>
      <c r="J359" s="1">
        <v>35</v>
      </c>
      <c r="K359" s="1">
        <v>3.7</v>
      </c>
      <c r="L359" s="1">
        <v>16.042000000000002</v>
      </c>
      <c r="M359" s="1">
        <f t="shared" si="13"/>
        <v>129.5</v>
      </c>
    </row>
    <row r="360" spans="1:13">
      <c r="A360" s="1">
        <f t="shared" si="14"/>
        <v>5.9833333333333174</v>
      </c>
      <c r="B360" s="2">
        <v>45118</v>
      </c>
      <c r="C360" s="3">
        <v>0.66828703703703696</v>
      </c>
      <c r="D360" s="1">
        <v>65.2</v>
      </c>
      <c r="E360" s="1">
        <v>11.9</v>
      </c>
      <c r="F360" s="1">
        <v>345.9</v>
      </c>
      <c r="G360" s="1">
        <v>35.299999999999997</v>
      </c>
      <c r="H360" s="1">
        <v>34.700000000000003</v>
      </c>
      <c r="I360" s="1">
        <v>34.9</v>
      </c>
      <c r="J360" s="1">
        <v>35</v>
      </c>
      <c r="K360" s="1">
        <v>3.7</v>
      </c>
      <c r="L360" s="1">
        <v>16.047999999999998</v>
      </c>
      <c r="M360" s="1">
        <f t="shared" si="13"/>
        <v>129.5</v>
      </c>
    </row>
    <row r="361" spans="1:13">
      <c r="A361" s="1">
        <f t="shared" si="14"/>
        <v>5.999999999999984</v>
      </c>
      <c r="B361" s="2">
        <v>45118</v>
      </c>
      <c r="C361" s="3">
        <v>0.66898148148148151</v>
      </c>
      <c r="D361" s="1">
        <v>64.599999999999994</v>
      </c>
      <c r="E361" s="1">
        <v>11.4</v>
      </c>
      <c r="F361" s="1">
        <v>346.5</v>
      </c>
      <c r="G361" s="1">
        <v>35.299999999999997</v>
      </c>
      <c r="H361" s="1">
        <v>34.700000000000003</v>
      </c>
      <c r="I361" s="1">
        <v>34.799999999999997</v>
      </c>
      <c r="J361" s="1">
        <v>35</v>
      </c>
      <c r="K361" s="1">
        <v>3.7</v>
      </c>
      <c r="L361" s="1">
        <v>16.055</v>
      </c>
      <c r="M361" s="1">
        <f t="shared" si="13"/>
        <v>129.5</v>
      </c>
    </row>
    <row r="362" spans="1:13">
      <c r="A362" s="1">
        <f t="shared" si="14"/>
        <v>6.0166666666666506</v>
      </c>
      <c r="B362" s="2">
        <v>45118</v>
      </c>
      <c r="C362" s="3">
        <v>0.66967592592592595</v>
      </c>
      <c r="D362" s="1">
        <v>64.099999999999994</v>
      </c>
      <c r="E362" s="1">
        <v>11.4</v>
      </c>
      <c r="F362" s="1">
        <v>347</v>
      </c>
      <c r="G362" s="1">
        <v>35.299999999999997</v>
      </c>
      <c r="H362" s="1">
        <v>34.700000000000003</v>
      </c>
      <c r="I362" s="1">
        <v>34.799999999999997</v>
      </c>
      <c r="J362" s="1">
        <v>35</v>
      </c>
      <c r="K362" s="1">
        <v>3.7</v>
      </c>
      <c r="L362" s="1">
        <v>16.061</v>
      </c>
      <c r="M362" s="1">
        <f t="shared" si="13"/>
        <v>129.5</v>
      </c>
    </row>
    <row r="363" spans="1:13">
      <c r="A363" s="1">
        <f t="shared" si="14"/>
        <v>6.0333333333333172</v>
      </c>
      <c r="B363" s="2">
        <v>45118</v>
      </c>
      <c r="C363" s="3">
        <v>0.67037037037037039</v>
      </c>
      <c r="D363" s="1">
        <v>63</v>
      </c>
      <c r="E363" s="1">
        <v>11.9</v>
      </c>
      <c r="F363" s="1">
        <v>347</v>
      </c>
      <c r="G363" s="1">
        <v>35.299999999999997</v>
      </c>
      <c r="H363" s="1">
        <v>34.700000000000003</v>
      </c>
      <c r="I363" s="1">
        <v>34.799999999999997</v>
      </c>
      <c r="J363" s="1">
        <v>35</v>
      </c>
      <c r="K363" s="1">
        <v>3.7</v>
      </c>
      <c r="L363" s="1">
        <v>16.067</v>
      </c>
      <c r="M363" s="1">
        <f t="shared" si="13"/>
        <v>129.5</v>
      </c>
    </row>
    <row r="364" spans="1:13">
      <c r="A364" s="1">
        <f t="shared" si="14"/>
        <v>6.0499999999999838</v>
      </c>
      <c r="B364" s="2">
        <v>45118</v>
      </c>
      <c r="C364" s="3">
        <v>0.67106481481481473</v>
      </c>
      <c r="D364" s="1">
        <v>62.4</v>
      </c>
      <c r="E364" s="1">
        <v>11.9</v>
      </c>
      <c r="F364" s="1">
        <v>347</v>
      </c>
      <c r="G364" s="1">
        <v>35.299999999999997</v>
      </c>
      <c r="H364" s="1">
        <v>34.799999999999997</v>
      </c>
      <c r="I364" s="1">
        <v>34.9</v>
      </c>
      <c r="J364" s="1">
        <v>35</v>
      </c>
      <c r="K364" s="1">
        <v>3.7</v>
      </c>
      <c r="L364" s="1">
        <v>16.073</v>
      </c>
      <c r="M364" s="1">
        <f t="shared" si="13"/>
        <v>129.5</v>
      </c>
    </row>
    <row r="365" spans="1:13">
      <c r="A365" s="1">
        <f t="shared" si="14"/>
        <v>6.0666666666666504</v>
      </c>
      <c r="B365" s="2">
        <v>45118</v>
      </c>
      <c r="C365" s="3">
        <v>0.67175925925925928</v>
      </c>
      <c r="D365" s="1">
        <v>61.3</v>
      </c>
      <c r="E365" s="1">
        <v>11.9</v>
      </c>
      <c r="F365" s="1">
        <v>347.6</v>
      </c>
      <c r="G365" s="1">
        <v>35.299999999999997</v>
      </c>
      <c r="H365" s="1">
        <v>34.6</v>
      </c>
      <c r="I365" s="1">
        <v>34.9</v>
      </c>
      <c r="J365" s="1">
        <v>35</v>
      </c>
      <c r="K365" s="1">
        <v>3.7</v>
      </c>
      <c r="L365" s="1">
        <v>16.079000000000001</v>
      </c>
      <c r="M365" s="1">
        <f t="shared" si="13"/>
        <v>129.5</v>
      </c>
    </row>
    <row r="366" spans="1:13">
      <c r="A366" s="1">
        <f t="shared" si="14"/>
        <v>6.0833333333333171</v>
      </c>
      <c r="B366" s="2">
        <v>45118</v>
      </c>
      <c r="C366" s="3">
        <v>0.67245370370370372</v>
      </c>
      <c r="D366" s="1">
        <v>60.8</v>
      </c>
      <c r="E366" s="1">
        <v>11.4</v>
      </c>
      <c r="F366" s="1">
        <v>348.1</v>
      </c>
      <c r="G366" s="1">
        <v>35.299999999999997</v>
      </c>
      <c r="H366" s="1">
        <v>34.700000000000003</v>
      </c>
      <c r="I366" s="1">
        <v>34.9</v>
      </c>
      <c r="J366" s="1">
        <v>35</v>
      </c>
      <c r="K366" s="1">
        <v>3.7</v>
      </c>
      <c r="L366" s="1">
        <v>16.085000000000001</v>
      </c>
      <c r="M366" s="1">
        <f t="shared" si="13"/>
        <v>129.5</v>
      </c>
    </row>
    <row r="367" spans="1:13">
      <c r="A367" s="1">
        <f t="shared" si="14"/>
        <v>6.0999999999999837</v>
      </c>
      <c r="B367" s="2">
        <v>45118</v>
      </c>
      <c r="C367" s="3">
        <v>0.67314814814814816</v>
      </c>
      <c r="D367" s="1">
        <v>59.7</v>
      </c>
      <c r="E367" s="1">
        <v>11.9</v>
      </c>
      <c r="F367" s="1">
        <v>348.1</v>
      </c>
      <c r="G367" s="1">
        <v>35.299999999999997</v>
      </c>
      <c r="H367" s="1">
        <v>34.700000000000003</v>
      </c>
      <c r="I367" s="1">
        <v>34.9</v>
      </c>
      <c r="J367" s="1">
        <v>35</v>
      </c>
      <c r="K367" s="1">
        <v>3.7</v>
      </c>
      <c r="L367" s="1">
        <v>16.091000000000001</v>
      </c>
      <c r="M367" s="1">
        <f t="shared" si="13"/>
        <v>129.5</v>
      </c>
    </row>
    <row r="368" spans="1:13">
      <c r="A368" s="1">
        <f t="shared" si="14"/>
        <v>6.1166666666666503</v>
      </c>
      <c r="B368" s="2">
        <v>45118</v>
      </c>
      <c r="C368" s="3">
        <v>0.67384259259259249</v>
      </c>
      <c r="D368" s="1">
        <v>58.6</v>
      </c>
      <c r="E368" s="1">
        <v>11.9</v>
      </c>
      <c r="F368" s="1">
        <v>348.1</v>
      </c>
      <c r="G368" s="1">
        <v>35.299999999999997</v>
      </c>
      <c r="H368" s="1">
        <v>34.700000000000003</v>
      </c>
      <c r="I368" s="1">
        <v>34.9</v>
      </c>
      <c r="J368" s="1">
        <v>35</v>
      </c>
      <c r="K368" s="1">
        <v>3.7</v>
      </c>
      <c r="L368" s="1">
        <v>16.097999999999999</v>
      </c>
      <c r="M368" s="1">
        <f t="shared" si="13"/>
        <v>129.5</v>
      </c>
    </row>
    <row r="369" spans="1:13">
      <c r="A369" s="1">
        <f t="shared" si="14"/>
        <v>6.1333333333333169</v>
      </c>
      <c r="B369" s="2">
        <v>45118</v>
      </c>
      <c r="C369" s="3">
        <v>0.67453703703703705</v>
      </c>
      <c r="D369" s="1">
        <v>57.5</v>
      </c>
      <c r="E369" s="1">
        <v>11.9</v>
      </c>
      <c r="F369" s="1">
        <v>348.6</v>
      </c>
      <c r="G369" s="1">
        <v>35.299999999999997</v>
      </c>
      <c r="H369" s="1">
        <v>34.700000000000003</v>
      </c>
      <c r="I369" s="1">
        <v>34.9</v>
      </c>
      <c r="J369" s="1">
        <v>35</v>
      </c>
      <c r="K369" s="1">
        <v>3.7</v>
      </c>
      <c r="L369" s="1">
        <v>16.103999999999999</v>
      </c>
      <c r="M369" s="1">
        <f t="shared" si="13"/>
        <v>129.5</v>
      </c>
    </row>
    <row r="370" spans="1:13">
      <c r="A370" s="1">
        <f t="shared" si="14"/>
        <v>6.1499999999999835</v>
      </c>
      <c r="B370" s="2">
        <v>45118</v>
      </c>
      <c r="C370" s="3">
        <v>0.67523148148148149</v>
      </c>
      <c r="D370" s="1">
        <v>56.9</v>
      </c>
      <c r="E370" s="1">
        <v>11.9</v>
      </c>
      <c r="F370" s="1">
        <v>349.2</v>
      </c>
      <c r="G370" s="1">
        <v>35.299999999999997</v>
      </c>
      <c r="H370" s="1">
        <v>34.700000000000003</v>
      </c>
      <c r="I370" s="1">
        <v>34.799999999999997</v>
      </c>
      <c r="J370" s="1">
        <v>35</v>
      </c>
      <c r="K370" s="1">
        <v>3.7</v>
      </c>
      <c r="L370" s="1">
        <v>16.11</v>
      </c>
      <c r="M370" s="1">
        <f t="shared" si="13"/>
        <v>129.5</v>
      </c>
    </row>
    <row r="371" spans="1:13">
      <c r="A371" s="1">
        <f t="shared" si="14"/>
        <v>6.1666666666666501</v>
      </c>
      <c r="B371" s="2">
        <v>45118</v>
      </c>
      <c r="C371" s="3">
        <v>0.67592592592592593</v>
      </c>
      <c r="D371" s="1">
        <v>55.8</v>
      </c>
      <c r="E371" s="1">
        <v>11.4</v>
      </c>
      <c r="F371" s="1">
        <v>349.2</v>
      </c>
      <c r="G371" s="1">
        <v>35.200000000000003</v>
      </c>
      <c r="H371" s="1">
        <v>34.700000000000003</v>
      </c>
      <c r="I371" s="1">
        <v>34.799999999999997</v>
      </c>
      <c r="J371" s="1">
        <v>35</v>
      </c>
      <c r="K371" s="1">
        <v>3.7</v>
      </c>
      <c r="L371" s="1">
        <v>16.116</v>
      </c>
      <c r="M371" s="1">
        <f t="shared" si="13"/>
        <v>129.5</v>
      </c>
    </row>
    <row r="372" spans="1:13">
      <c r="A372" s="1">
        <f t="shared" si="14"/>
        <v>6.1833333333333167</v>
      </c>
      <c r="B372" s="2">
        <v>45118</v>
      </c>
      <c r="C372" s="3">
        <v>0.67662037037037026</v>
      </c>
      <c r="D372" s="1">
        <v>54.7</v>
      </c>
      <c r="E372" s="1">
        <v>11.4</v>
      </c>
      <c r="F372" s="1">
        <v>349.7</v>
      </c>
      <c r="G372" s="1">
        <v>35.200000000000003</v>
      </c>
      <c r="H372" s="1">
        <v>34.6</v>
      </c>
      <c r="I372" s="1">
        <v>34.799999999999997</v>
      </c>
      <c r="J372" s="1">
        <v>35</v>
      </c>
      <c r="K372" s="1">
        <v>3.6</v>
      </c>
      <c r="L372" s="1">
        <v>16.122</v>
      </c>
      <c r="M372" s="1">
        <f t="shared" si="13"/>
        <v>126</v>
      </c>
    </row>
    <row r="373" spans="1:13">
      <c r="A373" s="1">
        <f t="shared" si="14"/>
        <v>6.1999999999999833</v>
      </c>
      <c r="B373" s="2">
        <v>45118</v>
      </c>
      <c r="C373" s="3">
        <v>0.67731481481481481</v>
      </c>
      <c r="D373" s="1">
        <v>53</v>
      </c>
      <c r="E373" s="1">
        <v>11.4</v>
      </c>
      <c r="F373" s="1">
        <v>350.3</v>
      </c>
      <c r="G373" s="1">
        <v>35.299999999999997</v>
      </c>
      <c r="H373" s="1">
        <v>34.700000000000003</v>
      </c>
      <c r="I373" s="1">
        <v>34.799999999999997</v>
      </c>
      <c r="J373" s="1">
        <v>35</v>
      </c>
      <c r="K373" s="1">
        <v>3.6</v>
      </c>
      <c r="L373" s="1">
        <v>16.128</v>
      </c>
      <c r="M373" s="1">
        <f t="shared" si="13"/>
        <v>126</v>
      </c>
    </row>
    <row r="374" spans="1:13">
      <c r="A374" s="1">
        <f t="shared" si="14"/>
        <v>6.2166666666666499</v>
      </c>
      <c r="B374" s="2">
        <v>45118</v>
      </c>
      <c r="C374" s="3">
        <v>0.67800925925925926</v>
      </c>
      <c r="D374" s="1">
        <v>51.9</v>
      </c>
      <c r="E374" s="1">
        <v>11.9</v>
      </c>
      <c r="F374" s="1">
        <v>350.8</v>
      </c>
      <c r="G374" s="1">
        <v>35.299999999999997</v>
      </c>
      <c r="H374" s="1">
        <v>34.700000000000003</v>
      </c>
      <c r="I374" s="1">
        <v>34.799999999999997</v>
      </c>
      <c r="J374" s="1">
        <v>35</v>
      </c>
      <c r="K374" s="1">
        <v>3.6</v>
      </c>
      <c r="L374" s="1">
        <v>16.134</v>
      </c>
      <c r="M374" s="1">
        <f t="shared" si="13"/>
        <v>126</v>
      </c>
    </row>
    <row r="375" spans="1:13">
      <c r="A375" s="1">
        <f t="shared" si="14"/>
        <v>6.2333333333333165</v>
      </c>
      <c r="B375" s="2">
        <v>45118</v>
      </c>
      <c r="C375" s="3">
        <v>0.6787037037037037</v>
      </c>
      <c r="D375" s="1">
        <v>51.4</v>
      </c>
      <c r="E375" s="1">
        <v>11.4</v>
      </c>
      <c r="F375" s="1">
        <v>350.8</v>
      </c>
      <c r="G375" s="1">
        <v>35.299999999999997</v>
      </c>
      <c r="H375" s="1">
        <v>34.700000000000003</v>
      </c>
      <c r="I375" s="1">
        <v>34.799999999999997</v>
      </c>
      <c r="J375" s="1">
        <v>35</v>
      </c>
      <c r="K375" s="1">
        <v>3.6</v>
      </c>
      <c r="L375" s="1">
        <v>16.14</v>
      </c>
      <c r="M375" s="1">
        <f t="shared" si="13"/>
        <v>126</v>
      </c>
    </row>
    <row r="376" spans="1:13">
      <c r="A376" s="1">
        <f t="shared" si="14"/>
        <v>6.2499999999999831</v>
      </c>
      <c r="B376" s="2">
        <v>45118</v>
      </c>
      <c r="C376" s="3">
        <v>0.67939814814814825</v>
      </c>
      <c r="D376" s="1">
        <v>48.1</v>
      </c>
      <c r="E376" s="1">
        <v>11.9</v>
      </c>
      <c r="F376" s="1">
        <v>350.8</v>
      </c>
      <c r="G376" s="1">
        <v>35.200000000000003</v>
      </c>
      <c r="H376" s="1">
        <v>34.6</v>
      </c>
      <c r="I376" s="1">
        <v>34.9</v>
      </c>
      <c r="J376" s="1">
        <v>35</v>
      </c>
      <c r="K376" s="1">
        <v>3.5</v>
      </c>
      <c r="L376" s="1">
        <v>16.146000000000001</v>
      </c>
      <c r="M376" s="1">
        <f t="shared" si="13"/>
        <v>122.5</v>
      </c>
    </row>
    <row r="377" spans="1:13">
      <c r="A377" s="1">
        <f t="shared" si="14"/>
        <v>6.2666666666666497</v>
      </c>
      <c r="B377" s="2">
        <v>45118</v>
      </c>
      <c r="C377" s="3">
        <v>0.68009259259259258</v>
      </c>
      <c r="D377" s="1">
        <v>47.5</v>
      </c>
      <c r="E377" s="1">
        <v>11.9</v>
      </c>
      <c r="F377" s="1">
        <v>351.4</v>
      </c>
      <c r="G377" s="1">
        <v>35.200000000000003</v>
      </c>
      <c r="H377" s="1">
        <v>34.6</v>
      </c>
      <c r="I377" s="1">
        <v>34.799999999999997</v>
      </c>
      <c r="J377" s="1">
        <v>35</v>
      </c>
      <c r="K377" s="1">
        <v>3.6</v>
      </c>
      <c r="L377" s="1">
        <v>16.152000000000001</v>
      </c>
      <c r="M377" s="1">
        <f t="shared" si="13"/>
        <v>126</v>
      </c>
    </row>
    <row r="378" spans="1:13">
      <c r="A378" s="1">
        <f t="shared" si="14"/>
        <v>6.2833333333333163</v>
      </c>
      <c r="B378" s="2">
        <v>45118</v>
      </c>
      <c r="C378" s="3">
        <v>0.68078703703703702</v>
      </c>
      <c r="D378" s="1">
        <v>44.8</v>
      </c>
      <c r="E378" s="1">
        <v>11.9</v>
      </c>
      <c r="F378" s="1">
        <v>351.4</v>
      </c>
      <c r="G378" s="1">
        <v>35.200000000000003</v>
      </c>
      <c r="H378" s="1">
        <v>34.6</v>
      </c>
      <c r="I378" s="1">
        <v>34.799999999999997</v>
      </c>
      <c r="J378" s="1">
        <v>35</v>
      </c>
      <c r="K378" s="1">
        <v>3.5</v>
      </c>
      <c r="L378" s="1">
        <v>16.158000000000001</v>
      </c>
      <c r="M378" s="1">
        <f t="shared" si="13"/>
        <v>122.5</v>
      </c>
    </row>
    <row r="379" spans="1:13">
      <c r="A379" s="1">
        <f t="shared" si="14"/>
        <v>6.2999999999999829</v>
      </c>
      <c r="B379" s="2">
        <v>45118</v>
      </c>
      <c r="C379" s="3">
        <v>0.68148148148148147</v>
      </c>
      <c r="D379" s="1">
        <v>43.6</v>
      </c>
      <c r="E379" s="1">
        <v>11.9</v>
      </c>
      <c r="F379" s="1">
        <v>351.9</v>
      </c>
      <c r="G379" s="1">
        <v>35.200000000000003</v>
      </c>
      <c r="H379" s="1">
        <v>34.6</v>
      </c>
      <c r="I379" s="1">
        <v>34.700000000000003</v>
      </c>
      <c r="J379" s="1">
        <v>35</v>
      </c>
      <c r="K379" s="1">
        <v>3.5</v>
      </c>
      <c r="L379" s="1">
        <v>16.164000000000001</v>
      </c>
      <c r="M379" s="1">
        <f t="shared" si="13"/>
        <v>122.5</v>
      </c>
    </row>
    <row r="380" spans="1:13">
      <c r="A380" s="1">
        <f t="shared" si="14"/>
        <v>6.3166666666666496</v>
      </c>
      <c r="B380" s="2">
        <v>45118</v>
      </c>
      <c r="C380" s="3">
        <v>0.68217592592592602</v>
      </c>
      <c r="D380" s="1">
        <v>41.4</v>
      </c>
      <c r="E380" s="1">
        <v>11.9</v>
      </c>
      <c r="F380" s="1">
        <v>351.9</v>
      </c>
      <c r="G380" s="1">
        <v>35.200000000000003</v>
      </c>
      <c r="H380" s="1">
        <v>34.5</v>
      </c>
      <c r="I380" s="1">
        <v>34.799999999999997</v>
      </c>
      <c r="J380" s="1">
        <v>35</v>
      </c>
      <c r="K380" s="1">
        <v>3.5</v>
      </c>
      <c r="L380" s="1">
        <v>16.170000000000002</v>
      </c>
      <c r="M380" s="1">
        <f t="shared" si="13"/>
        <v>122.5</v>
      </c>
    </row>
    <row r="381" spans="1:13">
      <c r="A381" s="1">
        <f t="shared" si="14"/>
        <v>6.3333333333333162</v>
      </c>
      <c r="B381" s="2">
        <v>45118</v>
      </c>
      <c r="C381" s="3">
        <v>0.68287037037037035</v>
      </c>
      <c r="D381" s="1">
        <v>40.299999999999997</v>
      </c>
      <c r="E381" s="1">
        <v>11.9</v>
      </c>
      <c r="F381" s="1">
        <v>351.9</v>
      </c>
      <c r="G381" s="1">
        <v>35.1</v>
      </c>
      <c r="H381" s="1">
        <v>34.5</v>
      </c>
      <c r="I381" s="1">
        <v>34.799999999999997</v>
      </c>
      <c r="J381" s="1">
        <v>35</v>
      </c>
      <c r="K381" s="1">
        <v>3.5</v>
      </c>
      <c r="L381" s="1">
        <v>16.175000000000001</v>
      </c>
      <c r="M381" s="1">
        <f t="shared" si="13"/>
        <v>122.5</v>
      </c>
    </row>
    <row r="382" spans="1:13">
      <c r="A382" s="1">
        <f t="shared" si="14"/>
        <v>6.3499999999999828</v>
      </c>
      <c r="B382" s="2">
        <v>45118</v>
      </c>
      <c r="C382" s="3">
        <v>0.68356481481481479</v>
      </c>
      <c r="D382" s="1">
        <v>38.700000000000003</v>
      </c>
      <c r="E382" s="1">
        <v>11.9</v>
      </c>
      <c r="F382" s="1">
        <v>352.4</v>
      </c>
      <c r="G382" s="1">
        <v>35.200000000000003</v>
      </c>
      <c r="H382" s="1">
        <v>34.5</v>
      </c>
      <c r="I382" s="1">
        <v>34.700000000000003</v>
      </c>
      <c r="J382" s="1">
        <v>35</v>
      </c>
      <c r="K382" s="1">
        <v>3.4</v>
      </c>
      <c r="L382" s="1">
        <v>16.181000000000001</v>
      </c>
      <c r="M382" s="1">
        <f t="shared" si="13"/>
        <v>119</v>
      </c>
    </row>
    <row r="383" spans="1:13">
      <c r="A383" s="1">
        <f t="shared" si="14"/>
        <v>6.3666666666666494</v>
      </c>
      <c r="B383" s="2">
        <v>45118</v>
      </c>
      <c r="C383" s="3">
        <v>0.68425925925925923</v>
      </c>
      <c r="D383" s="1">
        <v>37.6</v>
      </c>
      <c r="E383" s="1">
        <v>11.9</v>
      </c>
      <c r="F383" s="1">
        <v>352.4</v>
      </c>
      <c r="G383" s="1">
        <v>35.1</v>
      </c>
      <c r="H383" s="1">
        <v>34.5</v>
      </c>
      <c r="I383" s="1">
        <v>34.700000000000003</v>
      </c>
      <c r="J383" s="1">
        <v>35</v>
      </c>
      <c r="K383" s="1">
        <v>3.4</v>
      </c>
      <c r="L383" s="1">
        <v>16.187000000000001</v>
      </c>
      <c r="M383" s="1">
        <f t="shared" si="13"/>
        <v>119</v>
      </c>
    </row>
    <row r="384" spans="1:13">
      <c r="A384" s="1">
        <f t="shared" si="14"/>
        <v>6.383333333333316</v>
      </c>
      <c r="B384" s="2">
        <v>45118</v>
      </c>
      <c r="C384" s="3">
        <v>0.68495370370370379</v>
      </c>
      <c r="D384" s="1">
        <v>36.5</v>
      </c>
      <c r="E384" s="1">
        <v>11.9</v>
      </c>
      <c r="F384" s="1">
        <v>353</v>
      </c>
      <c r="G384" s="1">
        <v>35.1</v>
      </c>
      <c r="H384" s="1">
        <v>34.4</v>
      </c>
      <c r="I384" s="1">
        <v>34.700000000000003</v>
      </c>
      <c r="J384" s="1">
        <v>35</v>
      </c>
      <c r="K384" s="1">
        <v>3.4</v>
      </c>
      <c r="L384" s="1">
        <v>16.193000000000001</v>
      </c>
      <c r="M384" s="1">
        <f t="shared" si="13"/>
        <v>119</v>
      </c>
    </row>
    <row r="385" spans="1:13">
      <c r="A385" s="1">
        <f t="shared" si="14"/>
        <v>6.3999999999999826</v>
      </c>
      <c r="B385" s="2">
        <v>45118</v>
      </c>
      <c r="C385" s="3">
        <v>0.68564814814814812</v>
      </c>
      <c r="D385" s="1">
        <v>34.799999999999997</v>
      </c>
      <c r="E385" s="1">
        <v>11.9</v>
      </c>
      <c r="F385" s="1">
        <v>353</v>
      </c>
      <c r="G385" s="1">
        <v>35.1</v>
      </c>
      <c r="H385" s="1">
        <v>34.5</v>
      </c>
      <c r="I385" s="1">
        <v>34.700000000000003</v>
      </c>
      <c r="J385" s="1">
        <v>35</v>
      </c>
      <c r="K385" s="1">
        <v>3.4</v>
      </c>
      <c r="L385" s="1">
        <v>16.198</v>
      </c>
      <c r="M385" s="1">
        <f t="shared" si="13"/>
        <v>119</v>
      </c>
    </row>
    <row r="386" spans="1:13">
      <c r="A386" s="1">
        <f t="shared" si="14"/>
        <v>6.4166666666666492</v>
      </c>
      <c r="B386" s="2">
        <v>45118</v>
      </c>
      <c r="C386" s="3">
        <v>0.68634259259259256</v>
      </c>
      <c r="D386" s="1">
        <v>33.1</v>
      </c>
      <c r="E386" s="1">
        <v>11.9</v>
      </c>
      <c r="F386" s="1">
        <v>353</v>
      </c>
      <c r="G386" s="1">
        <v>35.1</v>
      </c>
      <c r="H386" s="1">
        <v>34.5</v>
      </c>
      <c r="I386" s="1">
        <v>34.700000000000003</v>
      </c>
      <c r="J386" s="1">
        <v>35</v>
      </c>
      <c r="K386" s="1">
        <v>3.4</v>
      </c>
      <c r="L386" s="1">
        <v>16.204000000000001</v>
      </c>
      <c r="M386" s="1">
        <f t="shared" si="13"/>
        <v>119</v>
      </c>
    </row>
    <row r="387" spans="1:13">
      <c r="A387" s="1">
        <f t="shared" si="14"/>
        <v>6.4333333333333158</v>
      </c>
      <c r="B387" s="2">
        <v>45118</v>
      </c>
      <c r="C387" s="3">
        <v>0.687037037037037</v>
      </c>
      <c r="D387" s="1">
        <v>32.6</v>
      </c>
      <c r="E387" s="1">
        <v>11.9</v>
      </c>
      <c r="F387" s="1">
        <v>353.5</v>
      </c>
      <c r="G387" s="1">
        <v>35.1</v>
      </c>
      <c r="H387" s="1">
        <v>34.4</v>
      </c>
      <c r="I387" s="1">
        <v>34.6</v>
      </c>
      <c r="J387" s="1">
        <v>35</v>
      </c>
      <c r="K387" s="1">
        <v>3.4</v>
      </c>
      <c r="L387" s="1">
        <v>16.21</v>
      </c>
      <c r="M387" s="1">
        <f t="shared" ref="M387:M450" si="15">J387*K387</f>
        <v>119</v>
      </c>
    </row>
    <row r="388" spans="1:13">
      <c r="A388" s="1">
        <f t="shared" si="14"/>
        <v>6.4499999999999824</v>
      </c>
      <c r="B388" s="2">
        <v>45118</v>
      </c>
      <c r="C388" s="3">
        <v>0.68773148148148155</v>
      </c>
      <c r="D388" s="1">
        <v>30.4</v>
      </c>
      <c r="E388" s="1">
        <v>11.9</v>
      </c>
      <c r="F388" s="1">
        <v>353.5</v>
      </c>
      <c r="G388" s="1">
        <v>35.1</v>
      </c>
      <c r="H388" s="1">
        <v>34.4</v>
      </c>
      <c r="I388" s="1">
        <v>34.700000000000003</v>
      </c>
      <c r="J388" s="1">
        <v>35</v>
      </c>
      <c r="K388" s="1">
        <v>3.3</v>
      </c>
      <c r="L388" s="1">
        <v>16.215</v>
      </c>
      <c r="M388" s="1">
        <f t="shared" si="15"/>
        <v>115.5</v>
      </c>
    </row>
    <row r="389" spans="1:13">
      <c r="A389" s="1">
        <f t="shared" ref="A389:A452" si="16">A388+60/3600</f>
        <v>6.466666666666649</v>
      </c>
      <c r="B389" s="2">
        <v>45118</v>
      </c>
      <c r="C389" s="3">
        <v>0.68842592592592589</v>
      </c>
      <c r="D389" s="1">
        <v>28.7</v>
      </c>
      <c r="E389" s="1">
        <v>11.9</v>
      </c>
      <c r="F389" s="1">
        <v>353.5</v>
      </c>
      <c r="G389" s="1">
        <v>35.1</v>
      </c>
      <c r="H389" s="1">
        <v>34.5</v>
      </c>
      <c r="I389" s="1">
        <v>34.700000000000003</v>
      </c>
      <c r="J389" s="1">
        <v>35</v>
      </c>
      <c r="K389" s="1">
        <v>3.3</v>
      </c>
      <c r="L389" s="1">
        <v>16.221</v>
      </c>
      <c r="M389" s="1">
        <f t="shared" si="15"/>
        <v>115.5</v>
      </c>
    </row>
    <row r="390" spans="1:13">
      <c r="A390" s="1">
        <f t="shared" si="16"/>
        <v>6.4833333333333156</v>
      </c>
      <c r="B390" s="2">
        <v>45118</v>
      </c>
      <c r="C390" s="3">
        <v>0.68912037037037033</v>
      </c>
      <c r="D390" s="1">
        <v>27.1</v>
      </c>
      <c r="E390" s="1">
        <v>11.9</v>
      </c>
      <c r="F390" s="1">
        <v>354.1</v>
      </c>
      <c r="G390" s="1">
        <v>35.1</v>
      </c>
      <c r="H390" s="1">
        <v>34.5</v>
      </c>
      <c r="I390" s="1">
        <v>34.799999999999997</v>
      </c>
      <c r="J390" s="1">
        <v>35</v>
      </c>
      <c r="K390" s="1">
        <v>3.2</v>
      </c>
      <c r="L390" s="1">
        <v>16.225999999999999</v>
      </c>
      <c r="M390" s="1">
        <f t="shared" si="15"/>
        <v>112</v>
      </c>
    </row>
    <row r="391" spans="1:13">
      <c r="A391" s="1">
        <f t="shared" si="16"/>
        <v>6.4999999999999822</v>
      </c>
      <c r="B391" s="2">
        <v>45118</v>
      </c>
      <c r="C391" s="3">
        <v>0.68981481481481488</v>
      </c>
      <c r="D391" s="1">
        <v>26.5</v>
      </c>
      <c r="E391" s="1">
        <v>11.4</v>
      </c>
      <c r="F391" s="1">
        <v>354.1</v>
      </c>
      <c r="G391" s="1">
        <v>35.1</v>
      </c>
      <c r="H391" s="1">
        <v>34.4</v>
      </c>
      <c r="I391" s="1">
        <v>34.700000000000003</v>
      </c>
      <c r="J391" s="1">
        <v>35</v>
      </c>
      <c r="K391" s="1">
        <v>3.2</v>
      </c>
      <c r="L391" s="1">
        <v>16.231000000000002</v>
      </c>
      <c r="M391" s="1">
        <f t="shared" si="15"/>
        <v>112</v>
      </c>
    </row>
    <row r="392" spans="1:13">
      <c r="A392" s="1">
        <f t="shared" si="16"/>
        <v>6.5166666666666488</v>
      </c>
      <c r="B392" s="2">
        <v>45118</v>
      </c>
      <c r="C392" s="3">
        <v>0.69050925925925932</v>
      </c>
      <c r="D392" s="1">
        <v>24.3</v>
      </c>
      <c r="E392" s="1">
        <v>11.4</v>
      </c>
      <c r="F392" s="1">
        <v>354.1</v>
      </c>
      <c r="G392" s="1">
        <v>35.1</v>
      </c>
      <c r="H392" s="1">
        <v>34.4</v>
      </c>
      <c r="I392" s="1">
        <v>34.700000000000003</v>
      </c>
      <c r="J392" s="1">
        <v>35</v>
      </c>
      <c r="K392" s="1">
        <v>3.1</v>
      </c>
      <c r="L392" s="1">
        <v>16.236999999999998</v>
      </c>
      <c r="M392" s="1">
        <f t="shared" si="15"/>
        <v>108.5</v>
      </c>
    </row>
    <row r="393" spans="1:13">
      <c r="A393" s="1">
        <f t="shared" si="16"/>
        <v>6.5333333333333155</v>
      </c>
      <c r="B393" s="2">
        <v>45118</v>
      </c>
      <c r="C393" s="3">
        <v>0.69120370370370365</v>
      </c>
      <c r="D393" s="1">
        <v>22.7</v>
      </c>
      <c r="E393" s="1">
        <v>11.4</v>
      </c>
      <c r="F393" s="1">
        <v>354.1</v>
      </c>
      <c r="G393" s="1">
        <v>35.1</v>
      </c>
      <c r="H393" s="1">
        <v>34.299999999999997</v>
      </c>
      <c r="I393" s="1">
        <v>34.700000000000003</v>
      </c>
      <c r="J393" s="1">
        <v>35</v>
      </c>
      <c r="K393" s="1">
        <v>3.1</v>
      </c>
      <c r="L393" s="1">
        <v>16.242000000000001</v>
      </c>
      <c r="M393" s="1">
        <f t="shared" si="15"/>
        <v>108.5</v>
      </c>
    </row>
    <row r="394" spans="1:13">
      <c r="A394" s="1">
        <f t="shared" si="16"/>
        <v>6.5499999999999821</v>
      </c>
      <c r="B394" s="2">
        <v>45118</v>
      </c>
      <c r="C394" s="3">
        <v>0.6918981481481481</v>
      </c>
      <c r="D394" s="1">
        <v>21</v>
      </c>
      <c r="E394" s="1">
        <v>11.9</v>
      </c>
      <c r="F394" s="1">
        <v>354.6</v>
      </c>
      <c r="G394" s="1">
        <v>35</v>
      </c>
      <c r="H394" s="1">
        <v>34.4</v>
      </c>
      <c r="I394" s="1">
        <v>34.700000000000003</v>
      </c>
      <c r="J394" s="1">
        <v>35</v>
      </c>
      <c r="K394" s="1">
        <v>3</v>
      </c>
      <c r="L394" s="1">
        <v>16.247</v>
      </c>
      <c r="M394" s="1">
        <f t="shared" si="15"/>
        <v>105</v>
      </c>
    </row>
    <row r="395" spans="1:13">
      <c r="A395" s="1">
        <f t="shared" si="16"/>
        <v>6.5666666666666487</v>
      </c>
      <c r="B395" s="2">
        <v>45118</v>
      </c>
      <c r="C395" s="3">
        <v>0.69259259259259265</v>
      </c>
      <c r="D395" s="1">
        <v>19.3</v>
      </c>
      <c r="E395" s="1">
        <v>11.4</v>
      </c>
      <c r="F395" s="1">
        <v>354.6</v>
      </c>
      <c r="G395" s="1">
        <v>35</v>
      </c>
      <c r="H395" s="1">
        <v>34.299999999999997</v>
      </c>
      <c r="I395" s="1">
        <v>34.6</v>
      </c>
      <c r="J395" s="1">
        <v>35</v>
      </c>
      <c r="K395" s="1">
        <v>3</v>
      </c>
      <c r="L395" s="1">
        <v>16.251999999999999</v>
      </c>
      <c r="M395" s="1">
        <f t="shared" si="15"/>
        <v>105</v>
      </c>
    </row>
    <row r="396" spans="1:13">
      <c r="A396" s="1">
        <f t="shared" si="16"/>
        <v>6.5833333333333153</v>
      </c>
      <c r="B396" s="2">
        <v>45118</v>
      </c>
      <c r="C396" s="3">
        <v>0.69328703703703709</v>
      </c>
      <c r="D396" s="1">
        <v>17.7</v>
      </c>
      <c r="E396" s="1">
        <v>11.9</v>
      </c>
      <c r="F396" s="1">
        <v>354.1</v>
      </c>
      <c r="G396" s="1">
        <v>34.9</v>
      </c>
      <c r="H396" s="1">
        <v>34.299999999999997</v>
      </c>
      <c r="I396" s="1">
        <v>34.700000000000003</v>
      </c>
      <c r="J396" s="1">
        <v>35</v>
      </c>
      <c r="K396" s="1">
        <v>2.8</v>
      </c>
      <c r="L396" s="1">
        <v>16.257000000000001</v>
      </c>
      <c r="M396" s="1">
        <f t="shared" si="15"/>
        <v>98</v>
      </c>
    </row>
    <row r="397" spans="1:13">
      <c r="A397" s="1">
        <f t="shared" si="16"/>
        <v>6.5999999999999819</v>
      </c>
      <c r="B397" s="2">
        <v>45118</v>
      </c>
      <c r="C397" s="3">
        <v>0.69398148148148142</v>
      </c>
      <c r="D397" s="1">
        <v>16</v>
      </c>
      <c r="E397" s="1">
        <v>11.4</v>
      </c>
      <c r="F397" s="1">
        <v>354.1</v>
      </c>
      <c r="G397" s="1">
        <v>34.9</v>
      </c>
      <c r="H397" s="1">
        <v>34.200000000000003</v>
      </c>
      <c r="I397" s="1">
        <v>34.700000000000003</v>
      </c>
      <c r="J397" s="1">
        <v>35</v>
      </c>
      <c r="K397" s="1">
        <v>2.6</v>
      </c>
      <c r="L397" s="1">
        <v>16.260999999999999</v>
      </c>
      <c r="M397" s="1">
        <f t="shared" si="15"/>
        <v>91</v>
      </c>
    </row>
    <row r="398" spans="1:13">
      <c r="A398" s="1">
        <f t="shared" si="16"/>
        <v>6.6166666666666485</v>
      </c>
      <c r="B398" s="2">
        <v>45118</v>
      </c>
      <c r="C398" s="3">
        <v>0.69467592592592586</v>
      </c>
      <c r="D398" s="1">
        <v>14.4</v>
      </c>
      <c r="E398" s="1">
        <v>11.9</v>
      </c>
      <c r="F398" s="1">
        <v>354.1</v>
      </c>
      <c r="G398" s="1">
        <v>34.799999999999997</v>
      </c>
      <c r="H398" s="1">
        <v>34.200000000000003</v>
      </c>
      <c r="I398" s="1">
        <v>34.6</v>
      </c>
      <c r="J398" s="1">
        <v>35</v>
      </c>
      <c r="K398" s="1">
        <v>2.5</v>
      </c>
      <c r="L398" s="1">
        <v>16.265999999999998</v>
      </c>
      <c r="M398" s="1">
        <f t="shared" si="15"/>
        <v>87.5</v>
      </c>
    </row>
    <row r="399" spans="1:13">
      <c r="A399" s="1">
        <f t="shared" si="16"/>
        <v>6.6333333333333151</v>
      </c>
      <c r="B399" s="2">
        <v>45118</v>
      </c>
      <c r="C399" s="3">
        <v>0.69537037037037042</v>
      </c>
      <c r="D399" s="1">
        <v>13.3</v>
      </c>
      <c r="E399" s="1">
        <v>11.4</v>
      </c>
      <c r="F399" s="1">
        <v>354.6</v>
      </c>
      <c r="G399" s="1">
        <v>34.700000000000003</v>
      </c>
      <c r="H399" s="1">
        <v>34.1</v>
      </c>
      <c r="I399" s="1">
        <v>34.5</v>
      </c>
      <c r="J399" s="1">
        <v>35</v>
      </c>
      <c r="K399" s="1">
        <v>2</v>
      </c>
      <c r="L399" s="1">
        <v>16.27</v>
      </c>
      <c r="M399" s="1">
        <f t="shared" si="15"/>
        <v>70</v>
      </c>
    </row>
    <row r="400" spans="1:13">
      <c r="A400" s="1">
        <f t="shared" si="16"/>
        <v>6.6499999999999817</v>
      </c>
      <c r="B400" s="2">
        <v>45118</v>
      </c>
      <c r="C400" s="3">
        <v>0.69606481481481486</v>
      </c>
      <c r="D400" s="1">
        <v>11.6</v>
      </c>
      <c r="E400" s="1">
        <v>11.9</v>
      </c>
      <c r="F400" s="1">
        <v>354.6</v>
      </c>
      <c r="G400" s="1">
        <v>34.6</v>
      </c>
      <c r="H400" s="1">
        <v>34.1</v>
      </c>
      <c r="I400" s="1">
        <v>34.5</v>
      </c>
      <c r="J400" s="1">
        <v>35</v>
      </c>
      <c r="K400" s="1">
        <v>1.9</v>
      </c>
      <c r="L400" s="1">
        <v>16.273</v>
      </c>
      <c r="M400" s="1">
        <f t="shared" si="15"/>
        <v>66.5</v>
      </c>
    </row>
    <row r="401" spans="1:13">
      <c r="A401" s="1">
        <f t="shared" si="16"/>
        <v>6.6666666666666483</v>
      </c>
      <c r="B401" s="2">
        <v>45118</v>
      </c>
      <c r="C401" s="3">
        <v>0.69675925925925919</v>
      </c>
      <c r="D401" s="1">
        <v>10.5</v>
      </c>
      <c r="E401" s="1">
        <v>11.9</v>
      </c>
      <c r="F401" s="1">
        <v>354.6</v>
      </c>
      <c r="G401" s="1">
        <v>34.4</v>
      </c>
      <c r="H401" s="1">
        <v>33.9</v>
      </c>
      <c r="I401" s="1">
        <v>34.299999999999997</v>
      </c>
      <c r="J401" s="1">
        <v>35</v>
      </c>
      <c r="K401" s="1">
        <v>1.9</v>
      </c>
      <c r="L401" s="1">
        <v>16.276</v>
      </c>
      <c r="M401" s="1">
        <f t="shared" si="15"/>
        <v>66.5</v>
      </c>
    </row>
    <row r="402" spans="1:13">
      <c r="A402" s="1">
        <f t="shared" si="16"/>
        <v>6.6833333333333149</v>
      </c>
      <c r="B402" s="2">
        <v>45118</v>
      </c>
      <c r="C402" s="3">
        <v>0.69745370370370363</v>
      </c>
      <c r="D402" s="1">
        <v>9.4</v>
      </c>
      <c r="E402" s="1">
        <v>11.9</v>
      </c>
      <c r="F402" s="1">
        <v>354.6</v>
      </c>
      <c r="G402" s="1">
        <v>34.200000000000003</v>
      </c>
      <c r="H402" s="1">
        <v>33.700000000000003</v>
      </c>
      <c r="I402" s="1">
        <v>34.200000000000003</v>
      </c>
      <c r="J402" s="1">
        <v>35</v>
      </c>
      <c r="K402" s="1">
        <v>2</v>
      </c>
      <c r="L402" s="1">
        <v>16.28</v>
      </c>
      <c r="M402" s="1">
        <f t="shared" si="15"/>
        <v>70</v>
      </c>
    </row>
    <row r="403" spans="1:13">
      <c r="A403" s="1">
        <f t="shared" si="16"/>
        <v>6.6999999999999815</v>
      </c>
      <c r="B403" s="2">
        <v>45118</v>
      </c>
      <c r="C403" s="3">
        <v>0.69814814814814818</v>
      </c>
      <c r="D403" s="1">
        <v>8.3000000000000007</v>
      </c>
      <c r="E403" s="1">
        <v>11.9</v>
      </c>
      <c r="F403" s="1">
        <v>354.1</v>
      </c>
      <c r="G403" s="1">
        <v>34.1</v>
      </c>
      <c r="H403" s="1">
        <v>33.6</v>
      </c>
      <c r="I403" s="1">
        <v>34.200000000000003</v>
      </c>
      <c r="J403" s="1">
        <v>35</v>
      </c>
      <c r="K403" s="1">
        <v>1.7</v>
      </c>
      <c r="L403" s="1">
        <v>16.283000000000001</v>
      </c>
      <c r="M403" s="1">
        <f t="shared" si="15"/>
        <v>59.5</v>
      </c>
    </row>
    <row r="404" spans="1:13">
      <c r="A404" s="1">
        <f t="shared" si="16"/>
        <v>6.7166666666666481</v>
      </c>
      <c r="B404" s="2">
        <v>45118</v>
      </c>
      <c r="C404" s="3">
        <v>0.69884259259259263</v>
      </c>
      <c r="D404" s="1">
        <v>7.7</v>
      </c>
      <c r="E404" s="1">
        <v>11.4</v>
      </c>
      <c r="F404" s="1">
        <v>354.1</v>
      </c>
      <c r="G404" s="1">
        <v>33.9</v>
      </c>
      <c r="H404" s="1">
        <v>33.6</v>
      </c>
      <c r="I404" s="1">
        <v>34.1</v>
      </c>
      <c r="J404" s="1">
        <v>35</v>
      </c>
      <c r="K404" s="1">
        <v>1.6</v>
      </c>
      <c r="L404" s="1">
        <v>16.285</v>
      </c>
      <c r="M404" s="1">
        <f t="shared" si="15"/>
        <v>56</v>
      </c>
    </row>
    <row r="405" spans="1:13">
      <c r="A405" s="1">
        <f t="shared" si="16"/>
        <v>6.7333333333333147</v>
      </c>
      <c r="B405" s="2">
        <v>45118</v>
      </c>
      <c r="C405" s="3">
        <v>0.69953703703703696</v>
      </c>
      <c r="D405" s="1">
        <v>6.6</v>
      </c>
      <c r="E405" s="1">
        <v>11.9</v>
      </c>
      <c r="F405" s="1">
        <v>353.5</v>
      </c>
      <c r="G405" s="1">
        <v>33.799999999999997</v>
      </c>
      <c r="H405" s="1">
        <v>33.4</v>
      </c>
      <c r="I405" s="1">
        <v>34</v>
      </c>
      <c r="J405" s="1">
        <v>35</v>
      </c>
      <c r="K405" s="1">
        <v>1.4</v>
      </c>
      <c r="L405" s="1">
        <v>16.288</v>
      </c>
      <c r="M405" s="1">
        <f t="shared" si="15"/>
        <v>49</v>
      </c>
    </row>
    <row r="406" spans="1:13">
      <c r="A406" s="1">
        <f t="shared" si="16"/>
        <v>6.7499999999999813</v>
      </c>
      <c r="B406" s="2">
        <v>45118</v>
      </c>
      <c r="C406" s="3">
        <v>0.70023148148148151</v>
      </c>
      <c r="D406" s="1">
        <v>6.1</v>
      </c>
      <c r="E406" s="1">
        <v>11.9</v>
      </c>
      <c r="F406" s="1">
        <v>354.1</v>
      </c>
      <c r="G406" s="1">
        <v>33.799999999999997</v>
      </c>
      <c r="H406" s="1">
        <v>33.299999999999997</v>
      </c>
      <c r="I406" s="1">
        <v>33.799999999999997</v>
      </c>
      <c r="J406" s="1">
        <v>35</v>
      </c>
      <c r="K406" s="1">
        <v>1.3</v>
      </c>
      <c r="L406" s="1">
        <v>16.29</v>
      </c>
      <c r="M406" s="1">
        <f t="shared" si="15"/>
        <v>45.5</v>
      </c>
    </row>
    <row r="407" spans="1:13">
      <c r="A407" s="1">
        <f t="shared" si="16"/>
        <v>6.766666666666648</v>
      </c>
      <c r="B407" s="2">
        <v>45118</v>
      </c>
      <c r="C407" s="3">
        <v>0.70092592592592595</v>
      </c>
      <c r="D407" s="1">
        <v>5.5</v>
      </c>
      <c r="E407" s="1">
        <v>11.4</v>
      </c>
      <c r="F407" s="1">
        <v>353.5</v>
      </c>
      <c r="G407" s="1">
        <v>33.5</v>
      </c>
      <c r="H407" s="1">
        <v>33.200000000000003</v>
      </c>
      <c r="I407" s="1">
        <v>33.799999999999997</v>
      </c>
      <c r="J407" s="1">
        <v>35</v>
      </c>
      <c r="K407" s="1">
        <v>1.2</v>
      </c>
      <c r="L407" s="1">
        <v>16.292000000000002</v>
      </c>
      <c r="M407" s="1">
        <f t="shared" si="15"/>
        <v>42</v>
      </c>
    </row>
    <row r="408" spans="1:13">
      <c r="A408" s="1">
        <f t="shared" si="16"/>
        <v>6.7833333333333146</v>
      </c>
      <c r="B408" s="2">
        <v>45118</v>
      </c>
      <c r="C408" s="3">
        <v>0.70162037037037039</v>
      </c>
      <c r="D408" s="1">
        <v>5</v>
      </c>
      <c r="E408" s="1">
        <v>11.9</v>
      </c>
      <c r="F408" s="1">
        <v>353.5</v>
      </c>
      <c r="G408" s="1">
        <v>33.4</v>
      </c>
      <c r="H408" s="1">
        <v>33.1</v>
      </c>
      <c r="I408" s="1">
        <v>33.6</v>
      </c>
      <c r="J408" s="1">
        <v>35</v>
      </c>
      <c r="K408" s="1">
        <v>1.1000000000000001</v>
      </c>
      <c r="L408" s="1">
        <v>16.294</v>
      </c>
      <c r="M408" s="1">
        <f t="shared" si="15"/>
        <v>38.5</v>
      </c>
    </row>
    <row r="409" spans="1:13">
      <c r="A409" s="1">
        <f t="shared" si="16"/>
        <v>6.7999999999999812</v>
      </c>
      <c r="B409" s="2">
        <v>45118</v>
      </c>
      <c r="C409" s="3">
        <v>0.70231481481481473</v>
      </c>
      <c r="D409" s="1">
        <v>5</v>
      </c>
      <c r="E409" s="1">
        <v>11.4</v>
      </c>
      <c r="F409" s="1">
        <v>354.1</v>
      </c>
      <c r="G409" s="1">
        <v>33.299999999999997</v>
      </c>
      <c r="H409" s="1">
        <v>32.9</v>
      </c>
      <c r="I409" s="1">
        <v>33.4</v>
      </c>
      <c r="J409" s="1">
        <v>35</v>
      </c>
      <c r="K409" s="1">
        <v>1.1000000000000001</v>
      </c>
      <c r="L409" s="1">
        <v>16.295999999999999</v>
      </c>
      <c r="M409" s="1">
        <f t="shared" si="15"/>
        <v>38.5</v>
      </c>
    </row>
    <row r="410" spans="1:13">
      <c r="A410" s="1">
        <f t="shared" si="16"/>
        <v>6.8166666666666478</v>
      </c>
      <c r="B410" s="2">
        <v>45118</v>
      </c>
      <c r="C410" s="3">
        <v>0.70300925925925928</v>
      </c>
      <c r="D410" s="1">
        <v>4.4000000000000004</v>
      </c>
      <c r="E410" s="1">
        <v>11.4</v>
      </c>
      <c r="F410" s="1">
        <v>353.5</v>
      </c>
      <c r="G410" s="1">
        <v>33.1</v>
      </c>
      <c r="H410" s="1">
        <v>32.700000000000003</v>
      </c>
      <c r="I410" s="1">
        <v>33.299999999999997</v>
      </c>
      <c r="J410" s="1">
        <v>35</v>
      </c>
      <c r="K410" s="1">
        <v>1</v>
      </c>
      <c r="L410" s="1">
        <v>16.297999999999998</v>
      </c>
      <c r="M410" s="1">
        <f t="shared" si="15"/>
        <v>35</v>
      </c>
    </row>
    <row r="411" spans="1:13">
      <c r="A411" s="1">
        <f t="shared" si="16"/>
        <v>6.8333333333333144</v>
      </c>
      <c r="B411" s="2">
        <v>45118</v>
      </c>
      <c r="C411" s="3">
        <v>0.70370370370370372</v>
      </c>
      <c r="D411" s="1">
        <v>4.4000000000000004</v>
      </c>
      <c r="E411" s="1">
        <v>11.4</v>
      </c>
      <c r="F411" s="1">
        <v>353.5</v>
      </c>
      <c r="G411" s="1">
        <v>32.9</v>
      </c>
      <c r="H411" s="1">
        <v>32.6</v>
      </c>
      <c r="I411" s="1">
        <v>33.200000000000003</v>
      </c>
      <c r="J411" s="1">
        <v>35</v>
      </c>
      <c r="K411" s="1">
        <v>1</v>
      </c>
      <c r="L411" s="1">
        <v>16.298999999999999</v>
      </c>
      <c r="M411" s="1">
        <f t="shared" si="15"/>
        <v>35</v>
      </c>
    </row>
    <row r="412" spans="1:13">
      <c r="A412" s="1">
        <f t="shared" si="16"/>
        <v>6.849999999999981</v>
      </c>
      <c r="B412" s="2">
        <v>45118</v>
      </c>
      <c r="C412" s="3">
        <v>0.70439814814814816</v>
      </c>
      <c r="D412" s="1">
        <v>3.9</v>
      </c>
      <c r="E412" s="1">
        <v>11.9</v>
      </c>
      <c r="F412" s="1">
        <v>353.5</v>
      </c>
      <c r="G412" s="1">
        <v>32.799999999999997</v>
      </c>
      <c r="H412" s="1">
        <v>32.5</v>
      </c>
      <c r="I412" s="1">
        <v>33</v>
      </c>
      <c r="J412" s="1">
        <v>35</v>
      </c>
      <c r="K412" s="1">
        <v>0.9</v>
      </c>
      <c r="L412" s="1">
        <v>16.300999999999998</v>
      </c>
      <c r="M412" s="1">
        <f t="shared" si="15"/>
        <v>31.5</v>
      </c>
    </row>
    <row r="413" spans="1:13">
      <c r="A413" s="1">
        <f t="shared" si="16"/>
        <v>6.8666666666666476</v>
      </c>
      <c r="B413" s="2">
        <v>45118</v>
      </c>
      <c r="C413" s="3">
        <v>0.70509259259259249</v>
      </c>
      <c r="D413" s="1">
        <v>3.3</v>
      </c>
      <c r="E413" s="1">
        <v>11.9</v>
      </c>
      <c r="F413" s="1">
        <v>353.5</v>
      </c>
      <c r="G413" s="1">
        <v>32.6</v>
      </c>
      <c r="H413" s="1">
        <v>32.4</v>
      </c>
      <c r="I413" s="1">
        <v>32.799999999999997</v>
      </c>
      <c r="J413" s="1">
        <v>35</v>
      </c>
      <c r="K413" s="1">
        <v>1</v>
      </c>
      <c r="L413" s="1">
        <v>16.303000000000001</v>
      </c>
      <c r="M413" s="1">
        <f t="shared" si="15"/>
        <v>35</v>
      </c>
    </row>
    <row r="414" spans="1:13">
      <c r="A414" s="1">
        <f t="shared" si="16"/>
        <v>6.8833333333333142</v>
      </c>
      <c r="B414" s="2">
        <v>45118</v>
      </c>
      <c r="C414" s="3">
        <v>0.70578703703703705</v>
      </c>
      <c r="D414" s="1">
        <v>3.3</v>
      </c>
      <c r="E414" s="1">
        <v>11.9</v>
      </c>
      <c r="F414" s="1">
        <v>353.5</v>
      </c>
      <c r="G414" s="1">
        <v>32.5</v>
      </c>
      <c r="H414" s="1">
        <v>32.1</v>
      </c>
      <c r="I414" s="1">
        <v>32.700000000000003</v>
      </c>
      <c r="J414" s="1">
        <v>35</v>
      </c>
      <c r="K414" s="1">
        <v>0.9</v>
      </c>
      <c r="L414" s="1">
        <v>16.303999999999998</v>
      </c>
      <c r="M414" s="1">
        <f t="shared" si="15"/>
        <v>31.5</v>
      </c>
    </row>
    <row r="415" spans="1:13">
      <c r="A415" s="1">
        <f t="shared" si="16"/>
        <v>6.8999999999999808</v>
      </c>
      <c r="B415" s="2">
        <v>45118</v>
      </c>
      <c r="C415" s="3">
        <v>0.70648148148148149</v>
      </c>
      <c r="D415" s="1">
        <v>3.3</v>
      </c>
      <c r="E415" s="1">
        <v>11.9</v>
      </c>
      <c r="F415" s="1">
        <v>353.5</v>
      </c>
      <c r="G415" s="1">
        <v>32.5</v>
      </c>
      <c r="H415" s="1">
        <v>32</v>
      </c>
      <c r="I415" s="1">
        <v>32.5</v>
      </c>
      <c r="J415" s="1">
        <v>35</v>
      </c>
      <c r="K415" s="1">
        <v>0.9</v>
      </c>
      <c r="L415" s="1">
        <v>16.306000000000001</v>
      </c>
      <c r="M415" s="1">
        <f t="shared" si="15"/>
        <v>31.5</v>
      </c>
    </row>
    <row r="416" spans="1:13">
      <c r="A416" s="1">
        <f t="shared" si="16"/>
        <v>6.9166666666666474</v>
      </c>
      <c r="B416" s="2">
        <v>45118</v>
      </c>
      <c r="C416" s="3">
        <v>0.70717592592592593</v>
      </c>
      <c r="D416" s="1">
        <v>3.3</v>
      </c>
      <c r="E416" s="1">
        <v>11.4</v>
      </c>
      <c r="F416" s="1">
        <v>354.1</v>
      </c>
      <c r="G416" s="1">
        <v>32.299999999999997</v>
      </c>
      <c r="H416" s="1">
        <v>32</v>
      </c>
      <c r="I416" s="1">
        <v>32.299999999999997</v>
      </c>
      <c r="J416" s="1">
        <v>35</v>
      </c>
      <c r="K416" s="1">
        <v>0.8</v>
      </c>
      <c r="L416" s="1">
        <v>16.306999999999999</v>
      </c>
      <c r="M416" s="1">
        <f t="shared" si="15"/>
        <v>28</v>
      </c>
    </row>
    <row r="417" spans="1:13">
      <c r="A417" s="1">
        <f t="shared" si="16"/>
        <v>6.933333333333314</v>
      </c>
      <c r="B417" s="2">
        <v>45118</v>
      </c>
      <c r="C417" s="3">
        <v>0.70787037037037026</v>
      </c>
      <c r="D417" s="1">
        <v>3.3</v>
      </c>
      <c r="E417" s="1">
        <v>11.9</v>
      </c>
      <c r="F417" s="1">
        <v>353</v>
      </c>
      <c r="G417" s="1">
        <v>32.200000000000003</v>
      </c>
      <c r="H417" s="1">
        <v>31.7</v>
      </c>
      <c r="I417" s="1">
        <v>32.299999999999997</v>
      </c>
      <c r="J417" s="1">
        <v>35</v>
      </c>
      <c r="K417" s="1">
        <v>0.9</v>
      </c>
      <c r="L417" s="1">
        <v>16.308</v>
      </c>
      <c r="M417" s="1">
        <f t="shared" si="15"/>
        <v>31.5</v>
      </c>
    </row>
    <row r="418" spans="1:13">
      <c r="A418" s="1">
        <f t="shared" si="16"/>
        <v>6.9499999999999806</v>
      </c>
      <c r="B418" s="2">
        <v>45118</v>
      </c>
      <c r="C418" s="3">
        <v>0.70856481481481481</v>
      </c>
      <c r="D418" s="1">
        <v>3.3</v>
      </c>
      <c r="E418" s="1">
        <v>11.9</v>
      </c>
      <c r="F418" s="1">
        <v>353</v>
      </c>
      <c r="G418" s="1">
        <v>32</v>
      </c>
      <c r="H418" s="1">
        <v>31.7</v>
      </c>
      <c r="I418" s="1">
        <v>32.1</v>
      </c>
      <c r="J418" s="1">
        <v>35</v>
      </c>
      <c r="K418" s="1">
        <v>0.8</v>
      </c>
      <c r="L418" s="1">
        <v>16.309999999999999</v>
      </c>
      <c r="M418" s="1">
        <f t="shared" si="15"/>
        <v>28</v>
      </c>
    </row>
    <row r="419" spans="1:13">
      <c r="A419" s="1">
        <f t="shared" si="16"/>
        <v>6.9666666666666472</v>
      </c>
      <c r="B419" s="2">
        <v>45118</v>
      </c>
      <c r="C419" s="3">
        <v>0.70925925925925926</v>
      </c>
      <c r="D419" s="1">
        <v>2.8</v>
      </c>
      <c r="E419" s="1">
        <v>11.9</v>
      </c>
      <c r="F419" s="1">
        <v>353.5</v>
      </c>
      <c r="G419" s="1">
        <v>31.9</v>
      </c>
      <c r="H419" s="1">
        <v>31.5</v>
      </c>
      <c r="I419" s="1">
        <v>32</v>
      </c>
      <c r="J419" s="1">
        <v>35</v>
      </c>
      <c r="K419" s="1">
        <v>0.8</v>
      </c>
      <c r="L419" s="1">
        <v>16.311</v>
      </c>
      <c r="M419" s="1">
        <f t="shared" si="15"/>
        <v>28</v>
      </c>
    </row>
    <row r="420" spans="1:13">
      <c r="A420" s="1">
        <f t="shared" si="16"/>
        <v>6.9833333333333139</v>
      </c>
      <c r="B420" s="2">
        <v>45118</v>
      </c>
      <c r="C420" s="3">
        <v>0.7099537037037037</v>
      </c>
      <c r="D420" s="1">
        <v>3.3</v>
      </c>
      <c r="E420" s="1">
        <v>11.9</v>
      </c>
      <c r="F420" s="1">
        <v>352.4</v>
      </c>
      <c r="G420" s="1">
        <v>31.7</v>
      </c>
      <c r="H420" s="1">
        <v>31.4</v>
      </c>
      <c r="I420" s="1">
        <v>32</v>
      </c>
      <c r="J420" s="1">
        <v>35</v>
      </c>
      <c r="K420" s="1">
        <v>0.8</v>
      </c>
      <c r="L420" s="1">
        <v>16.312999999999999</v>
      </c>
      <c r="M420" s="1">
        <f t="shared" si="15"/>
        <v>28</v>
      </c>
    </row>
    <row r="421" spans="1:13">
      <c r="A421" s="1">
        <f t="shared" si="16"/>
        <v>6.9999999999999805</v>
      </c>
      <c r="B421" s="2">
        <v>45118</v>
      </c>
      <c r="C421" s="3">
        <v>0.71064814814814825</v>
      </c>
      <c r="D421" s="1">
        <v>3.3</v>
      </c>
      <c r="E421" s="1">
        <v>11.4</v>
      </c>
      <c r="F421" s="1">
        <v>353</v>
      </c>
      <c r="G421" s="1">
        <v>31.7</v>
      </c>
      <c r="H421" s="1">
        <v>31.3</v>
      </c>
      <c r="I421" s="1">
        <v>31.9</v>
      </c>
      <c r="J421" s="1">
        <v>35</v>
      </c>
      <c r="K421" s="1">
        <v>0.8</v>
      </c>
      <c r="L421" s="1">
        <v>16.314</v>
      </c>
      <c r="M421" s="1">
        <f t="shared" si="15"/>
        <v>28</v>
      </c>
    </row>
    <row r="422" spans="1:13">
      <c r="A422" s="1">
        <f t="shared" si="16"/>
        <v>7.0166666666666471</v>
      </c>
      <c r="B422" s="2">
        <v>45118</v>
      </c>
      <c r="C422" s="3">
        <v>0.71134259259259258</v>
      </c>
      <c r="D422" s="1">
        <v>3.3</v>
      </c>
      <c r="E422" s="1">
        <v>11.4</v>
      </c>
      <c r="F422" s="1">
        <v>353</v>
      </c>
      <c r="G422" s="1">
        <v>31.7</v>
      </c>
      <c r="H422" s="1">
        <v>31.1</v>
      </c>
      <c r="I422" s="1">
        <v>31.6</v>
      </c>
      <c r="J422" s="1">
        <v>35</v>
      </c>
      <c r="K422" s="1">
        <v>0.8</v>
      </c>
      <c r="L422" s="1">
        <v>16.315000000000001</v>
      </c>
      <c r="M422" s="1">
        <f t="shared" si="15"/>
        <v>28</v>
      </c>
    </row>
    <row r="423" spans="1:13">
      <c r="A423" s="1">
        <f t="shared" si="16"/>
        <v>7.0333333333333137</v>
      </c>
      <c r="B423" s="2">
        <v>45118</v>
      </c>
      <c r="C423" s="3">
        <v>0.71203703703703702</v>
      </c>
      <c r="D423" s="1">
        <v>3.3</v>
      </c>
      <c r="E423" s="1">
        <v>11.4</v>
      </c>
      <c r="F423" s="1">
        <v>352.4</v>
      </c>
      <c r="G423" s="1">
        <v>31.5</v>
      </c>
      <c r="H423" s="1">
        <v>31</v>
      </c>
      <c r="I423" s="1">
        <v>31.6</v>
      </c>
      <c r="J423" s="1">
        <v>35</v>
      </c>
      <c r="K423" s="1">
        <v>0.8</v>
      </c>
      <c r="L423" s="1">
        <v>16.315999999999999</v>
      </c>
      <c r="M423" s="1">
        <f t="shared" si="15"/>
        <v>28</v>
      </c>
    </row>
    <row r="424" spans="1:13">
      <c r="A424" s="1">
        <f t="shared" si="16"/>
        <v>7.0499999999999803</v>
      </c>
      <c r="B424" s="2">
        <v>45118</v>
      </c>
      <c r="C424" s="3">
        <v>0.71273148148148147</v>
      </c>
      <c r="D424" s="1">
        <v>3.3</v>
      </c>
      <c r="E424" s="1">
        <v>11.9</v>
      </c>
      <c r="F424" s="1">
        <v>352.4</v>
      </c>
      <c r="G424" s="1">
        <v>31.3</v>
      </c>
      <c r="H424" s="1">
        <v>30.8</v>
      </c>
      <c r="I424" s="1">
        <v>31.5</v>
      </c>
      <c r="J424" s="1">
        <v>35</v>
      </c>
      <c r="K424" s="1">
        <v>0.8</v>
      </c>
      <c r="L424" s="1">
        <v>16.318000000000001</v>
      </c>
      <c r="M424" s="1">
        <f t="shared" si="15"/>
        <v>28</v>
      </c>
    </row>
    <row r="425" spans="1:13">
      <c r="A425" s="1">
        <f t="shared" si="16"/>
        <v>7.0666666666666469</v>
      </c>
      <c r="B425" s="2">
        <v>45118</v>
      </c>
      <c r="C425" s="3">
        <v>0.71342592592592602</v>
      </c>
      <c r="D425" s="1">
        <v>3.3</v>
      </c>
      <c r="E425" s="1">
        <v>11.9</v>
      </c>
      <c r="F425" s="1">
        <v>353</v>
      </c>
      <c r="G425" s="1">
        <v>31.2</v>
      </c>
      <c r="H425" s="1">
        <v>30.7</v>
      </c>
      <c r="I425" s="1">
        <v>31.2</v>
      </c>
      <c r="J425" s="1">
        <v>35</v>
      </c>
      <c r="K425" s="1">
        <v>0.7</v>
      </c>
      <c r="L425" s="1">
        <v>16.318999999999999</v>
      </c>
      <c r="M425" s="1">
        <f t="shared" si="15"/>
        <v>24.5</v>
      </c>
    </row>
    <row r="426" spans="1:13">
      <c r="A426" s="1">
        <f t="shared" si="16"/>
        <v>7.0833333333333135</v>
      </c>
      <c r="B426" s="2">
        <v>45118</v>
      </c>
      <c r="C426" s="3">
        <v>0.71412037037037035</v>
      </c>
      <c r="D426" s="1">
        <v>3.3</v>
      </c>
      <c r="E426" s="1">
        <v>11.4</v>
      </c>
      <c r="F426" s="1">
        <v>353</v>
      </c>
      <c r="G426" s="1">
        <v>31.2</v>
      </c>
      <c r="H426" s="1">
        <v>30.6</v>
      </c>
      <c r="I426" s="1">
        <v>31.1</v>
      </c>
      <c r="J426" s="1">
        <v>35</v>
      </c>
      <c r="K426" s="1">
        <v>0.7</v>
      </c>
      <c r="L426" s="1">
        <v>16.32</v>
      </c>
      <c r="M426" s="1">
        <f t="shared" si="15"/>
        <v>24.5</v>
      </c>
    </row>
    <row r="427" spans="1:13">
      <c r="A427" s="1">
        <f t="shared" si="16"/>
        <v>7.0999999999999801</v>
      </c>
      <c r="B427" s="2">
        <v>45118</v>
      </c>
      <c r="C427" s="3">
        <v>0.71481481481481479</v>
      </c>
      <c r="D427" s="1">
        <v>3.3</v>
      </c>
      <c r="E427" s="1">
        <v>11.9</v>
      </c>
      <c r="F427" s="1">
        <v>352.4</v>
      </c>
      <c r="G427" s="1">
        <v>31.2</v>
      </c>
      <c r="H427" s="1">
        <v>30.6</v>
      </c>
      <c r="I427" s="1">
        <v>31</v>
      </c>
      <c r="J427" s="1">
        <v>35</v>
      </c>
      <c r="K427" s="1">
        <v>0.7</v>
      </c>
      <c r="L427" s="1">
        <v>16.321000000000002</v>
      </c>
      <c r="M427" s="1">
        <f t="shared" si="15"/>
        <v>24.5</v>
      </c>
    </row>
    <row r="428" spans="1:13">
      <c r="A428" s="1">
        <f t="shared" si="16"/>
        <v>7.1166666666666467</v>
      </c>
      <c r="B428" s="2">
        <v>45118</v>
      </c>
      <c r="C428" s="3">
        <v>0.71550925925925923</v>
      </c>
      <c r="D428" s="1">
        <v>3.9</v>
      </c>
      <c r="E428" s="1">
        <v>11.9</v>
      </c>
      <c r="F428" s="1">
        <v>353</v>
      </c>
      <c r="G428" s="1">
        <v>31.2</v>
      </c>
      <c r="H428" s="1">
        <v>30.4</v>
      </c>
      <c r="I428" s="1">
        <v>30.8</v>
      </c>
      <c r="J428" s="1">
        <v>35</v>
      </c>
      <c r="K428" s="1">
        <v>0.7</v>
      </c>
      <c r="L428" s="1">
        <v>16.323</v>
      </c>
      <c r="M428" s="1">
        <f t="shared" si="15"/>
        <v>24.5</v>
      </c>
    </row>
    <row r="429" spans="1:13">
      <c r="A429" s="1">
        <f t="shared" si="16"/>
        <v>7.1333333333333133</v>
      </c>
      <c r="B429" s="2">
        <v>45118</v>
      </c>
      <c r="C429" s="3">
        <v>0.71620370370370379</v>
      </c>
      <c r="D429" s="1">
        <v>3.3</v>
      </c>
      <c r="E429" s="1">
        <v>11.9</v>
      </c>
      <c r="F429" s="1">
        <v>352.4</v>
      </c>
      <c r="G429" s="1">
        <v>31.2</v>
      </c>
      <c r="H429" s="1">
        <v>30.3</v>
      </c>
      <c r="I429" s="1">
        <v>30.8</v>
      </c>
      <c r="J429" s="1">
        <v>35</v>
      </c>
      <c r="K429" s="1">
        <v>0.6</v>
      </c>
      <c r="L429" s="1">
        <v>16.324000000000002</v>
      </c>
      <c r="M429" s="1">
        <f t="shared" si="15"/>
        <v>21</v>
      </c>
    </row>
    <row r="430" spans="1:13">
      <c r="A430" s="1">
        <f t="shared" si="16"/>
        <v>7.1499999999999799</v>
      </c>
      <c r="B430" s="2">
        <v>45118</v>
      </c>
      <c r="C430" s="3">
        <v>0.71689814814814812</v>
      </c>
      <c r="D430" s="1">
        <v>3.9</v>
      </c>
      <c r="E430" s="1">
        <v>11.9</v>
      </c>
      <c r="F430" s="1">
        <v>352.4</v>
      </c>
      <c r="G430" s="1">
        <v>31.4</v>
      </c>
      <c r="H430" s="1">
        <v>30</v>
      </c>
      <c r="I430" s="1">
        <v>30.8</v>
      </c>
      <c r="J430" s="1">
        <v>35</v>
      </c>
      <c r="K430" s="1">
        <v>0.7</v>
      </c>
      <c r="L430" s="1">
        <v>16.324999999999999</v>
      </c>
      <c r="M430" s="1">
        <f t="shared" si="15"/>
        <v>24.5</v>
      </c>
    </row>
    <row r="431" spans="1:13">
      <c r="A431" s="1">
        <f t="shared" si="16"/>
        <v>7.1666666666666465</v>
      </c>
      <c r="B431" s="2">
        <v>45118</v>
      </c>
      <c r="C431" s="3">
        <v>0.71759259259259256</v>
      </c>
      <c r="D431" s="1">
        <v>3.9</v>
      </c>
      <c r="E431" s="1">
        <v>11.4</v>
      </c>
      <c r="F431" s="1">
        <v>352.4</v>
      </c>
      <c r="G431" s="1">
        <v>31.6</v>
      </c>
      <c r="H431" s="1">
        <v>30</v>
      </c>
      <c r="I431" s="1">
        <v>30.5</v>
      </c>
      <c r="J431" s="1">
        <v>35</v>
      </c>
      <c r="K431" s="1">
        <v>0.7</v>
      </c>
      <c r="L431" s="1">
        <v>16.326000000000001</v>
      </c>
      <c r="M431" s="1">
        <f t="shared" si="15"/>
        <v>24.5</v>
      </c>
    </row>
    <row r="432" spans="1:13">
      <c r="A432" s="1">
        <f t="shared" si="16"/>
        <v>7.1833333333333131</v>
      </c>
      <c r="B432" s="2">
        <v>45118</v>
      </c>
      <c r="C432" s="3">
        <v>0.718287037037037</v>
      </c>
      <c r="D432" s="1">
        <v>3.9</v>
      </c>
      <c r="E432" s="1">
        <v>11.9</v>
      </c>
      <c r="F432" s="1">
        <v>352.4</v>
      </c>
      <c r="G432" s="1">
        <v>31.7</v>
      </c>
      <c r="H432" s="1">
        <v>29.9</v>
      </c>
      <c r="I432" s="1">
        <v>30.4</v>
      </c>
      <c r="J432" s="1">
        <v>35</v>
      </c>
      <c r="K432" s="1">
        <v>0.6</v>
      </c>
      <c r="L432" s="1">
        <v>16.327000000000002</v>
      </c>
      <c r="M432" s="1">
        <f t="shared" si="15"/>
        <v>21</v>
      </c>
    </row>
    <row r="433" spans="1:13">
      <c r="A433" s="1">
        <f t="shared" si="16"/>
        <v>7.1999999999999797</v>
      </c>
      <c r="B433" s="2">
        <v>45118</v>
      </c>
      <c r="C433" s="3">
        <v>0.71898148148148155</v>
      </c>
      <c r="D433" s="1">
        <v>3.9</v>
      </c>
      <c r="E433" s="1">
        <v>11.4</v>
      </c>
      <c r="F433" s="1">
        <v>351.9</v>
      </c>
      <c r="G433" s="1">
        <v>31.9</v>
      </c>
      <c r="H433" s="1">
        <v>29.8</v>
      </c>
      <c r="I433" s="1">
        <v>30.4</v>
      </c>
      <c r="J433" s="1">
        <v>35</v>
      </c>
      <c r="K433" s="1">
        <v>0.6</v>
      </c>
      <c r="L433" s="1">
        <v>16.327999999999999</v>
      </c>
      <c r="M433" s="1">
        <f t="shared" si="15"/>
        <v>21</v>
      </c>
    </row>
    <row r="434" spans="1:13">
      <c r="A434" s="1">
        <f t="shared" si="16"/>
        <v>7.2166666666666464</v>
      </c>
      <c r="B434" s="2">
        <v>45118</v>
      </c>
      <c r="C434" s="3">
        <v>0.71967592592592589</v>
      </c>
      <c r="D434" s="1">
        <v>3.9</v>
      </c>
      <c r="E434" s="1">
        <v>11.4</v>
      </c>
      <c r="F434" s="1">
        <v>351.9</v>
      </c>
      <c r="G434" s="1">
        <v>32.200000000000003</v>
      </c>
      <c r="H434" s="1">
        <v>29.8</v>
      </c>
      <c r="I434" s="1">
        <v>30.2</v>
      </c>
      <c r="J434" s="1">
        <v>35</v>
      </c>
      <c r="K434" s="1">
        <v>0.8</v>
      </c>
      <c r="L434" s="1">
        <v>16.329000000000001</v>
      </c>
      <c r="M434" s="1">
        <f t="shared" si="15"/>
        <v>28</v>
      </c>
    </row>
    <row r="435" spans="1:13">
      <c r="A435" s="1">
        <f t="shared" si="16"/>
        <v>7.233333333333313</v>
      </c>
      <c r="B435" s="2">
        <v>45118</v>
      </c>
      <c r="C435" s="3">
        <v>0.72037037037037033</v>
      </c>
      <c r="D435" s="1">
        <v>3.9</v>
      </c>
      <c r="E435" s="1">
        <v>11.9</v>
      </c>
      <c r="F435" s="1">
        <v>351.9</v>
      </c>
      <c r="G435" s="1">
        <v>32.4</v>
      </c>
      <c r="H435" s="1">
        <v>29.5</v>
      </c>
      <c r="I435" s="1">
        <v>30.1</v>
      </c>
      <c r="J435" s="1">
        <v>35</v>
      </c>
      <c r="K435" s="1">
        <v>0.7</v>
      </c>
      <c r="L435" s="1">
        <v>16.329999999999998</v>
      </c>
      <c r="M435" s="1">
        <f t="shared" si="15"/>
        <v>24.5</v>
      </c>
    </row>
    <row r="436" spans="1:13">
      <c r="A436" s="1">
        <f t="shared" si="16"/>
        <v>7.2499999999999796</v>
      </c>
      <c r="B436" s="2">
        <v>45118</v>
      </c>
      <c r="C436" s="3">
        <v>0.72106481481481488</v>
      </c>
      <c r="D436" s="1">
        <v>3.9</v>
      </c>
      <c r="E436" s="1">
        <v>11.9</v>
      </c>
      <c r="F436" s="1">
        <v>352.4</v>
      </c>
      <c r="G436" s="1">
        <v>32.5</v>
      </c>
      <c r="H436" s="1">
        <v>29.6</v>
      </c>
      <c r="I436" s="1">
        <v>30</v>
      </c>
      <c r="J436" s="1">
        <v>35</v>
      </c>
      <c r="K436" s="1">
        <v>0.6</v>
      </c>
      <c r="L436" s="1">
        <v>16.331</v>
      </c>
      <c r="M436" s="1">
        <f t="shared" si="15"/>
        <v>21</v>
      </c>
    </row>
    <row r="437" spans="1:13">
      <c r="A437" s="1">
        <f t="shared" si="16"/>
        <v>7.2666666666666462</v>
      </c>
      <c r="B437" s="2">
        <v>45118</v>
      </c>
      <c r="C437" s="3">
        <v>0.72175925925925932</v>
      </c>
      <c r="D437" s="1">
        <v>3.9</v>
      </c>
      <c r="E437" s="1">
        <v>11.9</v>
      </c>
      <c r="F437" s="1">
        <v>351.4</v>
      </c>
      <c r="G437" s="1">
        <v>32.700000000000003</v>
      </c>
      <c r="H437" s="1">
        <v>29.4</v>
      </c>
      <c r="I437" s="1">
        <v>29.9</v>
      </c>
      <c r="J437" s="1">
        <v>35</v>
      </c>
      <c r="K437" s="1">
        <v>0.6</v>
      </c>
      <c r="L437" s="1">
        <v>16.332000000000001</v>
      </c>
      <c r="M437" s="1">
        <f t="shared" si="15"/>
        <v>21</v>
      </c>
    </row>
    <row r="438" spans="1:13">
      <c r="A438" s="1">
        <f t="shared" si="16"/>
        <v>7.2833333333333128</v>
      </c>
      <c r="B438" s="2">
        <v>45118</v>
      </c>
      <c r="C438" s="3">
        <v>0.72245370370370365</v>
      </c>
      <c r="D438" s="1">
        <v>4.4000000000000004</v>
      </c>
      <c r="E438" s="1">
        <v>11.4</v>
      </c>
      <c r="F438" s="1">
        <v>351.9</v>
      </c>
      <c r="G438" s="1">
        <v>33</v>
      </c>
      <c r="H438" s="1">
        <v>29.4</v>
      </c>
      <c r="I438" s="1">
        <v>29.8</v>
      </c>
      <c r="J438" s="1">
        <v>35</v>
      </c>
      <c r="K438" s="1">
        <v>0.7</v>
      </c>
      <c r="L438" s="1">
        <v>16.332999999999998</v>
      </c>
      <c r="M438" s="1">
        <f t="shared" si="15"/>
        <v>24.5</v>
      </c>
    </row>
    <row r="439" spans="1:13">
      <c r="A439" s="1">
        <f t="shared" si="16"/>
        <v>7.2999999999999794</v>
      </c>
      <c r="B439" s="2">
        <v>45118</v>
      </c>
      <c r="C439" s="3">
        <v>0.72315972222222225</v>
      </c>
      <c r="D439" s="1">
        <v>4.4000000000000004</v>
      </c>
      <c r="E439" s="1">
        <v>11.9</v>
      </c>
      <c r="F439" s="1">
        <v>352.4</v>
      </c>
      <c r="G439" s="1">
        <v>33.200000000000003</v>
      </c>
      <c r="H439" s="1">
        <v>29.2</v>
      </c>
      <c r="I439" s="1">
        <v>29.7</v>
      </c>
      <c r="J439" s="1">
        <v>35</v>
      </c>
      <c r="K439" s="1">
        <v>0.6</v>
      </c>
      <c r="L439" s="1">
        <v>16.334</v>
      </c>
      <c r="M439" s="1">
        <f t="shared" si="15"/>
        <v>21</v>
      </c>
    </row>
    <row r="440" spans="1:13">
      <c r="A440" s="1">
        <f t="shared" si="16"/>
        <v>7.316666666666646</v>
      </c>
      <c r="B440" s="2">
        <v>45118</v>
      </c>
      <c r="C440" s="3">
        <v>0.72385416666666658</v>
      </c>
      <c r="D440" s="1">
        <v>4.4000000000000004</v>
      </c>
      <c r="E440" s="1">
        <v>11.9</v>
      </c>
      <c r="F440" s="1">
        <v>352.4</v>
      </c>
      <c r="G440" s="1">
        <v>33.5</v>
      </c>
      <c r="H440" s="1">
        <v>29.2</v>
      </c>
      <c r="I440" s="1">
        <v>29.5</v>
      </c>
      <c r="J440" s="1">
        <v>35</v>
      </c>
      <c r="K440" s="1">
        <v>0.6</v>
      </c>
      <c r="L440" s="1">
        <v>16.335999999999999</v>
      </c>
      <c r="M440" s="1">
        <f t="shared" si="15"/>
        <v>21</v>
      </c>
    </row>
    <row r="441" spans="1:13">
      <c r="A441" s="1">
        <f t="shared" si="16"/>
        <v>7.3333333333333126</v>
      </c>
      <c r="B441" s="2">
        <v>45118</v>
      </c>
      <c r="C441" s="3">
        <v>0.72454861111111113</v>
      </c>
      <c r="D441" s="1">
        <v>4.4000000000000004</v>
      </c>
      <c r="E441" s="1">
        <v>11.9</v>
      </c>
      <c r="F441" s="1">
        <v>351.4</v>
      </c>
      <c r="G441" s="1">
        <v>33.6</v>
      </c>
      <c r="H441" s="1">
        <v>29.1</v>
      </c>
      <c r="I441" s="1">
        <v>29.6</v>
      </c>
      <c r="J441" s="1">
        <v>35</v>
      </c>
      <c r="K441" s="1">
        <v>0.6</v>
      </c>
      <c r="L441" s="1">
        <v>16.337</v>
      </c>
      <c r="M441" s="1">
        <f t="shared" si="15"/>
        <v>21</v>
      </c>
    </row>
    <row r="442" spans="1:13">
      <c r="A442" s="1">
        <f t="shared" si="16"/>
        <v>7.3499999999999792</v>
      </c>
      <c r="B442" s="2">
        <v>45118</v>
      </c>
      <c r="C442" s="3">
        <v>0.72524305555555557</v>
      </c>
      <c r="D442" s="1">
        <v>4.4000000000000004</v>
      </c>
      <c r="E442" s="1">
        <v>11.9</v>
      </c>
      <c r="F442" s="1">
        <v>351.4</v>
      </c>
      <c r="G442" s="1">
        <v>33.799999999999997</v>
      </c>
      <c r="H442" s="1">
        <v>28.9</v>
      </c>
      <c r="I442" s="1">
        <v>29.5</v>
      </c>
      <c r="J442" s="1">
        <v>35</v>
      </c>
      <c r="K442" s="1">
        <v>0.6</v>
      </c>
      <c r="L442" s="1">
        <v>16.338000000000001</v>
      </c>
      <c r="M442" s="1">
        <f t="shared" si="15"/>
        <v>21</v>
      </c>
    </row>
    <row r="443" spans="1:13">
      <c r="A443" s="1">
        <f t="shared" si="16"/>
        <v>7.3666666666666458</v>
      </c>
      <c r="B443" s="2">
        <v>45118</v>
      </c>
      <c r="C443" s="3">
        <v>0.72593750000000001</v>
      </c>
      <c r="D443" s="1">
        <v>4.4000000000000004</v>
      </c>
      <c r="E443" s="1">
        <v>11.9</v>
      </c>
      <c r="F443" s="1">
        <v>351.9</v>
      </c>
      <c r="G443" s="1">
        <v>34</v>
      </c>
      <c r="H443" s="1">
        <v>28.8</v>
      </c>
      <c r="I443" s="1">
        <v>29.3</v>
      </c>
      <c r="J443" s="1">
        <v>35</v>
      </c>
      <c r="K443" s="1">
        <v>0.6</v>
      </c>
      <c r="L443" s="1">
        <v>16.338999999999999</v>
      </c>
      <c r="M443" s="1">
        <f t="shared" si="15"/>
        <v>21</v>
      </c>
    </row>
    <row r="444" spans="1:13">
      <c r="A444" s="1">
        <f t="shared" si="16"/>
        <v>7.3833333333333124</v>
      </c>
      <c r="B444" s="2">
        <v>45118</v>
      </c>
      <c r="C444" s="3">
        <v>0.72663194444444434</v>
      </c>
      <c r="D444" s="1">
        <v>4.4000000000000004</v>
      </c>
      <c r="E444" s="1">
        <v>11.9</v>
      </c>
      <c r="F444" s="1">
        <v>351.9</v>
      </c>
      <c r="G444" s="1">
        <v>34.299999999999997</v>
      </c>
      <c r="H444" s="1">
        <v>28.9</v>
      </c>
      <c r="I444" s="1">
        <v>29.3</v>
      </c>
      <c r="J444" s="1">
        <v>35</v>
      </c>
      <c r="K444" s="1">
        <v>0.6</v>
      </c>
      <c r="L444" s="1">
        <v>16.34</v>
      </c>
      <c r="M444" s="1">
        <f t="shared" si="15"/>
        <v>21</v>
      </c>
    </row>
    <row r="445" spans="1:13">
      <c r="A445" s="1">
        <f t="shared" si="16"/>
        <v>7.399999999999979</v>
      </c>
      <c r="B445" s="2">
        <v>45118</v>
      </c>
      <c r="C445" s="3">
        <v>0.7273263888888889</v>
      </c>
      <c r="D445" s="1">
        <v>4.4000000000000004</v>
      </c>
      <c r="E445" s="1">
        <v>11.9</v>
      </c>
      <c r="F445" s="1">
        <v>351.4</v>
      </c>
      <c r="G445" s="1">
        <v>34.5</v>
      </c>
      <c r="H445" s="1">
        <v>28.9</v>
      </c>
      <c r="I445" s="1">
        <v>29.2</v>
      </c>
      <c r="J445" s="1">
        <v>35</v>
      </c>
      <c r="K445" s="1">
        <v>0.6</v>
      </c>
      <c r="L445" s="1">
        <v>16.341000000000001</v>
      </c>
      <c r="M445" s="1">
        <f t="shared" si="15"/>
        <v>21</v>
      </c>
    </row>
    <row r="446" spans="1:13">
      <c r="A446" s="1">
        <f t="shared" si="16"/>
        <v>7.4166666666666456</v>
      </c>
      <c r="B446" s="2">
        <v>45118</v>
      </c>
      <c r="C446" s="3">
        <v>0.72802083333333334</v>
      </c>
      <c r="D446" s="1">
        <v>4.4000000000000004</v>
      </c>
      <c r="E446" s="1">
        <v>11.4</v>
      </c>
      <c r="F446" s="1">
        <v>350.8</v>
      </c>
      <c r="G446" s="1">
        <v>34.799999999999997</v>
      </c>
      <c r="H446" s="1">
        <v>28.7</v>
      </c>
      <c r="I446" s="1">
        <v>29.2</v>
      </c>
      <c r="J446" s="1">
        <v>35</v>
      </c>
      <c r="K446" s="1">
        <v>0.6</v>
      </c>
      <c r="L446" s="1">
        <v>16.341999999999999</v>
      </c>
      <c r="M446" s="1">
        <f t="shared" si="15"/>
        <v>21</v>
      </c>
    </row>
    <row r="447" spans="1:13">
      <c r="A447" s="1">
        <f t="shared" si="16"/>
        <v>7.4333333333333123</v>
      </c>
      <c r="B447" s="2">
        <v>45118</v>
      </c>
      <c r="C447" s="3">
        <v>0.72871527777777778</v>
      </c>
      <c r="D447" s="1">
        <v>3.9</v>
      </c>
      <c r="E447" s="1">
        <v>11.9</v>
      </c>
      <c r="F447" s="1">
        <v>351.4</v>
      </c>
      <c r="G447" s="1">
        <v>35</v>
      </c>
      <c r="H447" s="1">
        <v>28.6</v>
      </c>
      <c r="I447" s="1">
        <v>29.1</v>
      </c>
      <c r="J447" s="1">
        <v>35</v>
      </c>
      <c r="K447" s="1">
        <v>0.6</v>
      </c>
      <c r="L447" s="1">
        <v>16.343</v>
      </c>
      <c r="M447" s="1">
        <f t="shared" si="15"/>
        <v>21</v>
      </c>
    </row>
    <row r="448" spans="1:13">
      <c r="A448" s="1">
        <f t="shared" si="16"/>
        <v>7.4499999999999789</v>
      </c>
      <c r="B448" s="2">
        <v>45118</v>
      </c>
      <c r="C448" s="3">
        <v>0.72940972222222233</v>
      </c>
      <c r="D448" s="1">
        <v>4.4000000000000004</v>
      </c>
      <c r="E448" s="1">
        <v>11.9</v>
      </c>
      <c r="F448" s="1">
        <v>351.4</v>
      </c>
      <c r="G448" s="1">
        <v>35.200000000000003</v>
      </c>
      <c r="H448" s="1">
        <v>28.7</v>
      </c>
      <c r="I448" s="1">
        <v>29</v>
      </c>
      <c r="J448" s="1">
        <v>35</v>
      </c>
      <c r="K448" s="1">
        <v>0.6</v>
      </c>
      <c r="L448" s="1">
        <v>16.344000000000001</v>
      </c>
      <c r="M448" s="1">
        <f t="shared" si="15"/>
        <v>21</v>
      </c>
    </row>
    <row r="449" spans="1:13">
      <c r="A449" s="1">
        <f t="shared" si="16"/>
        <v>7.4666666666666455</v>
      </c>
      <c r="B449" s="2">
        <v>45118</v>
      </c>
      <c r="C449" s="3">
        <v>0.73010416666666667</v>
      </c>
      <c r="D449" s="1">
        <v>3.9</v>
      </c>
      <c r="E449" s="1">
        <v>11.9</v>
      </c>
      <c r="F449" s="1">
        <v>351.9</v>
      </c>
      <c r="G449" s="1">
        <v>35.5</v>
      </c>
      <c r="H449" s="1">
        <v>28.5</v>
      </c>
      <c r="I449" s="1">
        <v>28.9</v>
      </c>
      <c r="J449" s="1">
        <v>35</v>
      </c>
      <c r="K449" s="1">
        <v>0.6</v>
      </c>
      <c r="L449" s="1">
        <v>16.344999999999999</v>
      </c>
      <c r="M449" s="1">
        <f t="shared" si="15"/>
        <v>21</v>
      </c>
    </row>
    <row r="450" spans="1:13">
      <c r="A450" s="1">
        <f t="shared" si="16"/>
        <v>7.4833333333333121</v>
      </c>
      <c r="B450" s="2">
        <v>45118</v>
      </c>
      <c r="C450" s="3">
        <v>0.73079861111111111</v>
      </c>
      <c r="D450" s="1">
        <v>4.4000000000000004</v>
      </c>
      <c r="E450" s="1">
        <v>11.4</v>
      </c>
      <c r="F450" s="1">
        <v>351.4</v>
      </c>
      <c r="G450" s="1">
        <v>35.6</v>
      </c>
      <c r="H450" s="1">
        <v>28.4</v>
      </c>
      <c r="I450" s="1">
        <v>28.9</v>
      </c>
      <c r="J450" s="1">
        <v>35</v>
      </c>
      <c r="K450" s="1">
        <v>0.6</v>
      </c>
      <c r="L450" s="1">
        <v>16.346</v>
      </c>
      <c r="M450" s="1">
        <f t="shared" si="15"/>
        <v>21</v>
      </c>
    </row>
    <row r="451" spans="1:13">
      <c r="A451" s="1">
        <f t="shared" si="16"/>
        <v>7.4999999999999787</v>
      </c>
      <c r="B451" s="2">
        <v>45118</v>
      </c>
      <c r="C451" s="3">
        <v>0.73149305555555555</v>
      </c>
      <c r="D451" s="1">
        <v>4.4000000000000004</v>
      </c>
      <c r="E451" s="1">
        <v>11.9</v>
      </c>
      <c r="F451" s="1">
        <v>350.8</v>
      </c>
      <c r="G451" s="1">
        <v>35.799999999999997</v>
      </c>
      <c r="H451" s="1">
        <v>28.4</v>
      </c>
      <c r="I451" s="1">
        <v>28.9</v>
      </c>
      <c r="J451" s="1">
        <v>35</v>
      </c>
      <c r="K451" s="1">
        <v>0.6</v>
      </c>
      <c r="L451" s="1">
        <v>16.347000000000001</v>
      </c>
      <c r="M451" s="1">
        <f t="shared" ref="M451:M514" si="17">J451*K451</f>
        <v>21</v>
      </c>
    </row>
    <row r="452" spans="1:13">
      <c r="A452" s="1">
        <f t="shared" si="16"/>
        <v>7.5166666666666453</v>
      </c>
      <c r="B452" s="2">
        <v>45118</v>
      </c>
      <c r="C452" s="3">
        <v>0.7321875000000001</v>
      </c>
      <c r="D452" s="1">
        <v>4.4000000000000004</v>
      </c>
      <c r="E452" s="1">
        <v>11.9</v>
      </c>
      <c r="F452" s="1">
        <v>350.8</v>
      </c>
      <c r="G452" s="1">
        <v>36.1</v>
      </c>
      <c r="H452" s="1">
        <v>28.2</v>
      </c>
      <c r="I452" s="1">
        <v>28.8</v>
      </c>
      <c r="J452" s="1">
        <v>35</v>
      </c>
      <c r="K452" s="1">
        <v>0.7</v>
      </c>
      <c r="L452" s="1">
        <v>16.347999999999999</v>
      </c>
      <c r="M452" s="1">
        <f t="shared" si="17"/>
        <v>24.5</v>
      </c>
    </row>
    <row r="453" spans="1:13">
      <c r="A453" s="1">
        <f t="shared" ref="A453:A516" si="18">A452+60/3600</f>
        <v>7.5333333333333119</v>
      </c>
      <c r="B453" s="2">
        <v>45118</v>
      </c>
      <c r="C453" s="3">
        <v>0.73288194444444443</v>
      </c>
      <c r="D453" s="1">
        <v>4.4000000000000004</v>
      </c>
      <c r="E453" s="1">
        <v>11.9</v>
      </c>
      <c r="F453" s="1">
        <v>350.8</v>
      </c>
      <c r="G453" s="1">
        <v>36.200000000000003</v>
      </c>
      <c r="H453" s="1">
        <v>28.2</v>
      </c>
      <c r="I453" s="1">
        <v>28.8</v>
      </c>
      <c r="J453" s="1">
        <v>35</v>
      </c>
      <c r="K453" s="1">
        <v>0.7</v>
      </c>
      <c r="L453" s="1">
        <v>16.349</v>
      </c>
      <c r="M453" s="1">
        <f t="shared" si="17"/>
        <v>24.5</v>
      </c>
    </row>
    <row r="454" spans="1:13">
      <c r="A454" s="1">
        <f t="shared" si="18"/>
        <v>7.5499999999999785</v>
      </c>
      <c r="B454" s="2">
        <v>45118</v>
      </c>
      <c r="C454" s="3">
        <v>0.73357638888888888</v>
      </c>
      <c r="D454" s="1">
        <v>4.4000000000000004</v>
      </c>
      <c r="E454" s="1">
        <v>11.4</v>
      </c>
      <c r="F454" s="1">
        <v>350.8</v>
      </c>
      <c r="G454" s="1">
        <v>36.200000000000003</v>
      </c>
      <c r="H454" s="1">
        <v>28.2</v>
      </c>
      <c r="I454" s="1">
        <v>28.8</v>
      </c>
      <c r="J454" s="1">
        <v>35</v>
      </c>
      <c r="K454" s="1">
        <v>0.6</v>
      </c>
      <c r="L454" s="1">
        <v>16.350000000000001</v>
      </c>
      <c r="M454" s="1">
        <f t="shared" si="17"/>
        <v>21</v>
      </c>
    </row>
    <row r="455" spans="1:13">
      <c r="A455" s="1">
        <f t="shared" si="18"/>
        <v>7.5666666666666451</v>
      </c>
      <c r="B455" s="2">
        <v>45118</v>
      </c>
      <c r="C455" s="3">
        <v>0.73427083333333332</v>
      </c>
      <c r="D455" s="1">
        <v>4.4000000000000004</v>
      </c>
      <c r="E455" s="1">
        <v>11.4</v>
      </c>
      <c r="F455" s="1">
        <v>350.8</v>
      </c>
      <c r="G455" s="1">
        <v>36.299999999999997</v>
      </c>
      <c r="H455" s="1">
        <v>28.1</v>
      </c>
      <c r="I455" s="1">
        <v>28.6</v>
      </c>
      <c r="J455" s="1">
        <v>35</v>
      </c>
      <c r="K455" s="1">
        <v>0.6</v>
      </c>
      <c r="L455" s="1">
        <v>16.350999999999999</v>
      </c>
      <c r="M455" s="1">
        <f t="shared" si="17"/>
        <v>21</v>
      </c>
    </row>
    <row r="456" spans="1:13">
      <c r="A456" s="1">
        <f t="shared" si="18"/>
        <v>7.5833333333333117</v>
      </c>
      <c r="B456" s="2">
        <v>45118</v>
      </c>
      <c r="C456" s="3">
        <v>0.73496527777777787</v>
      </c>
      <c r="D456" s="1">
        <v>4.4000000000000004</v>
      </c>
      <c r="E456" s="1">
        <v>11.9</v>
      </c>
      <c r="F456" s="1">
        <v>350.3</v>
      </c>
      <c r="G456" s="1">
        <v>36.5</v>
      </c>
      <c r="H456" s="1">
        <v>28.1</v>
      </c>
      <c r="I456" s="1">
        <v>28.6</v>
      </c>
      <c r="J456" s="1">
        <v>35</v>
      </c>
      <c r="K456" s="1">
        <v>0.6</v>
      </c>
      <c r="L456" s="1">
        <v>16.352</v>
      </c>
      <c r="M456" s="1">
        <f t="shared" si="17"/>
        <v>21</v>
      </c>
    </row>
    <row r="457" spans="1:13">
      <c r="A457" s="1">
        <f t="shared" si="18"/>
        <v>7.5999999999999783</v>
      </c>
      <c r="B457" s="2">
        <v>45118</v>
      </c>
      <c r="C457" s="3">
        <v>0.7356597222222222</v>
      </c>
      <c r="D457" s="1">
        <v>4.4000000000000004</v>
      </c>
      <c r="E457" s="1">
        <v>11.4</v>
      </c>
      <c r="F457" s="1">
        <v>350.3</v>
      </c>
      <c r="G457" s="1">
        <v>36.6</v>
      </c>
      <c r="H457" s="1">
        <v>28.1</v>
      </c>
      <c r="I457" s="1">
        <v>28.7</v>
      </c>
      <c r="J457" s="1">
        <v>35</v>
      </c>
      <c r="K457" s="1">
        <v>0.6</v>
      </c>
      <c r="L457" s="1">
        <v>16.353000000000002</v>
      </c>
      <c r="M457" s="1">
        <f t="shared" si="17"/>
        <v>21</v>
      </c>
    </row>
    <row r="458" spans="1:13">
      <c r="A458" s="1">
        <f t="shared" si="18"/>
        <v>7.6166666666666449</v>
      </c>
      <c r="B458" s="2">
        <v>45118</v>
      </c>
      <c r="C458" s="3">
        <v>0.73635416666666664</v>
      </c>
      <c r="D458" s="1">
        <v>4.4000000000000004</v>
      </c>
      <c r="E458" s="1">
        <v>11.4</v>
      </c>
      <c r="F458" s="1">
        <v>349.7</v>
      </c>
      <c r="G458" s="1">
        <v>36.700000000000003</v>
      </c>
      <c r="H458" s="1">
        <v>28</v>
      </c>
      <c r="I458" s="1">
        <v>28.6</v>
      </c>
      <c r="J458" s="1">
        <v>35</v>
      </c>
      <c r="K458" s="1">
        <v>0.6</v>
      </c>
      <c r="L458" s="1">
        <v>16.353999999999999</v>
      </c>
      <c r="M458" s="1">
        <f t="shared" si="17"/>
        <v>21</v>
      </c>
    </row>
    <row r="459" spans="1:13">
      <c r="A459" s="1">
        <f t="shared" si="18"/>
        <v>7.6333333333333115</v>
      </c>
      <c r="B459" s="2">
        <v>45118</v>
      </c>
      <c r="C459" s="3">
        <v>0.73704861111111108</v>
      </c>
      <c r="D459" s="1">
        <v>4.4000000000000004</v>
      </c>
      <c r="E459" s="1">
        <v>11.4</v>
      </c>
      <c r="F459" s="1">
        <v>350.3</v>
      </c>
      <c r="G459" s="1">
        <v>36.9</v>
      </c>
      <c r="H459" s="1">
        <v>28</v>
      </c>
      <c r="I459" s="1">
        <v>28.5</v>
      </c>
      <c r="J459" s="1">
        <v>35</v>
      </c>
      <c r="K459" s="1">
        <v>0.6</v>
      </c>
      <c r="L459" s="1">
        <v>16.355</v>
      </c>
      <c r="M459" s="1">
        <f t="shared" si="17"/>
        <v>21</v>
      </c>
    </row>
    <row r="460" spans="1:13">
      <c r="A460" s="1">
        <f t="shared" si="18"/>
        <v>7.6499999999999782</v>
      </c>
      <c r="B460" s="2">
        <v>45118</v>
      </c>
      <c r="C460" s="3">
        <v>0.73774305555555564</v>
      </c>
      <c r="D460" s="1">
        <v>4.4000000000000004</v>
      </c>
      <c r="E460" s="1">
        <v>11.9</v>
      </c>
      <c r="F460" s="1">
        <v>350.3</v>
      </c>
      <c r="G460" s="1">
        <v>37</v>
      </c>
      <c r="H460" s="1">
        <v>27.9</v>
      </c>
      <c r="I460" s="1">
        <v>28.4</v>
      </c>
      <c r="J460" s="1">
        <v>35</v>
      </c>
      <c r="K460" s="1">
        <v>0.6</v>
      </c>
      <c r="L460" s="1">
        <v>16.356000000000002</v>
      </c>
      <c r="M460" s="1">
        <f t="shared" si="17"/>
        <v>21</v>
      </c>
    </row>
    <row r="461" spans="1:13">
      <c r="A461" s="1">
        <f t="shared" si="18"/>
        <v>7.6666666666666448</v>
      </c>
      <c r="B461" s="2">
        <v>45118</v>
      </c>
      <c r="C461" s="3">
        <v>0.73843749999999997</v>
      </c>
      <c r="D461" s="1">
        <v>4.4000000000000004</v>
      </c>
      <c r="E461" s="1">
        <v>11.4</v>
      </c>
      <c r="F461" s="1">
        <v>350.3</v>
      </c>
      <c r="G461" s="1">
        <v>37.200000000000003</v>
      </c>
      <c r="H461" s="1">
        <v>27.9</v>
      </c>
      <c r="I461" s="1">
        <v>28.3</v>
      </c>
      <c r="J461" s="1">
        <v>35</v>
      </c>
      <c r="K461" s="1">
        <v>0.6</v>
      </c>
      <c r="L461" s="1">
        <v>16.356999999999999</v>
      </c>
      <c r="M461" s="1">
        <f t="shared" si="17"/>
        <v>21</v>
      </c>
    </row>
    <row r="462" spans="1:13">
      <c r="A462" s="1">
        <f t="shared" si="18"/>
        <v>7.6833333333333114</v>
      </c>
      <c r="B462" s="2">
        <v>45118</v>
      </c>
      <c r="C462" s="3">
        <v>0.73913194444444441</v>
      </c>
      <c r="D462" s="1">
        <v>4.4000000000000004</v>
      </c>
      <c r="E462" s="1">
        <v>11.9</v>
      </c>
      <c r="F462" s="1">
        <v>350.3</v>
      </c>
      <c r="G462" s="1">
        <v>37.4</v>
      </c>
      <c r="H462" s="1">
        <v>27.8</v>
      </c>
      <c r="I462" s="1">
        <v>28.3</v>
      </c>
      <c r="J462" s="1">
        <v>35</v>
      </c>
      <c r="K462" s="1">
        <v>0.6</v>
      </c>
      <c r="L462" s="1">
        <v>16.358000000000001</v>
      </c>
      <c r="M462" s="1">
        <f t="shared" si="17"/>
        <v>21</v>
      </c>
    </row>
    <row r="463" spans="1:13">
      <c r="A463" s="1">
        <f t="shared" si="18"/>
        <v>7.699999999999978</v>
      </c>
      <c r="B463" s="2">
        <v>45118</v>
      </c>
      <c r="C463" s="3">
        <v>0.73982638888888896</v>
      </c>
      <c r="D463" s="1">
        <v>4.4000000000000004</v>
      </c>
      <c r="E463" s="1">
        <v>11.9</v>
      </c>
      <c r="F463" s="1">
        <v>350.3</v>
      </c>
      <c r="G463" s="1">
        <v>37.5</v>
      </c>
      <c r="H463" s="1">
        <v>27.8</v>
      </c>
      <c r="I463" s="1">
        <v>28.3</v>
      </c>
      <c r="J463" s="1">
        <v>35</v>
      </c>
      <c r="K463" s="1">
        <v>0.6</v>
      </c>
      <c r="L463" s="1">
        <v>16.359000000000002</v>
      </c>
      <c r="M463" s="1">
        <f t="shared" si="17"/>
        <v>21</v>
      </c>
    </row>
    <row r="464" spans="1:13">
      <c r="A464" s="1">
        <f t="shared" si="18"/>
        <v>7.7166666666666446</v>
      </c>
      <c r="B464" s="2">
        <v>45118</v>
      </c>
      <c r="C464" s="3">
        <v>0.74052083333333341</v>
      </c>
      <c r="D464" s="1">
        <v>4.4000000000000004</v>
      </c>
      <c r="E464" s="1">
        <v>11.9</v>
      </c>
      <c r="F464" s="1">
        <v>349.7</v>
      </c>
      <c r="G464" s="1">
        <v>37.5</v>
      </c>
      <c r="H464" s="1">
        <v>27.8</v>
      </c>
      <c r="I464" s="1">
        <v>28.2</v>
      </c>
      <c r="J464" s="1">
        <v>35</v>
      </c>
      <c r="K464" s="1">
        <v>0.6</v>
      </c>
      <c r="L464" s="1">
        <v>16.36</v>
      </c>
      <c r="M464" s="1">
        <f t="shared" si="17"/>
        <v>21</v>
      </c>
    </row>
    <row r="465" spans="1:13">
      <c r="A465" s="1">
        <f t="shared" si="18"/>
        <v>7.7333333333333112</v>
      </c>
      <c r="B465" s="2">
        <v>45118</v>
      </c>
      <c r="C465" s="3">
        <v>0.74121527777777774</v>
      </c>
      <c r="D465" s="1">
        <v>4.4000000000000004</v>
      </c>
      <c r="E465" s="1">
        <v>11.9</v>
      </c>
      <c r="F465" s="1">
        <v>349.7</v>
      </c>
      <c r="G465" s="1">
        <v>37.799999999999997</v>
      </c>
      <c r="H465" s="1">
        <v>27.7</v>
      </c>
      <c r="I465" s="1">
        <v>28.2</v>
      </c>
      <c r="J465" s="1">
        <v>35</v>
      </c>
      <c r="K465" s="1">
        <v>0.6</v>
      </c>
      <c r="L465" s="1">
        <v>16.361000000000001</v>
      </c>
      <c r="M465" s="1">
        <f t="shared" si="17"/>
        <v>21</v>
      </c>
    </row>
    <row r="466" spans="1:13">
      <c r="A466" s="1">
        <f t="shared" si="18"/>
        <v>7.7499999999999778</v>
      </c>
      <c r="B466" s="2">
        <v>45118</v>
      </c>
      <c r="C466" s="3">
        <v>0.74190972222222218</v>
      </c>
      <c r="D466" s="1">
        <v>4.4000000000000004</v>
      </c>
      <c r="E466" s="1">
        <v>11.9</v>
      </c>
      <c r="F466" s="1">
        <v>349.7</v>
      </c>
      <c r="G466" s="1">
        <v>37.9</v>
      </c>
      <c r="H466" s="1">
        <v>27.7</v>
      </c>
      <c r="I466" s="1">
        <v>28.3</v>
      </c>
      <c r="J466" s="1">
        <v>35</v>
      </c>
      <c r="K466" s="1">
        <v>0.5</v>
      </c>
      <c r="L466" s="1">
        <v>16.361999999999998</v>
      </c>
      <c r="M466" s="1">
        <f t="shared" si="17"/>
        <v>17.5</v>
      </c>
    </row>
    <row r="467" spans="1:13">
      <c r="A467" s="1">
        <f t="shared" si="18"/>
        <v>7.7666666666666444</v>
      </c>
      <c r="B467" s="2">
        <v>45118</v>
      </c>
      <c r="C467" s="3">
        <v>0.74260416666666673</v>
      </c>
      <c r="D467" s="1">
        <v>4.4000000000000004</v>
      </c>
      <c r="E467" s="1">
        <v>11.4</v>
      </c>
      <c r="F467" s="1">
        <v>349.7</v>
      </c>
      <c r="G467" s="1">
        <v>38</v>
      </c>
      <c r="H467" s="1">
        <v>27.7</v>
      </c>
      <c r="I467" s="1">
        <v>28.2</v>
      </c>
      <c r="J467" s="1">
        <v>35</v>
      </c>
      <c r="K467" s="1">
        <v>0.6</v>
      </c>
      <c r="L467" s="1">
        <v>16.363</v>
      </c>
      <c r="M467" s="1">
        <f t="shared" si="17"/>
        <v>21</v>
      </c>
    </row>
    <row r="468" spans="1:13">
      <c r="A468" s="1">
        <f t="shared" si="18"/>
        <v>7.783333333333311</v>
      </c>
      <c r="B468" s="2">
        <v>45118</v>
      </c>
      <c r="C468" s="3">
        <v>0.74329861111111117</v>
      </c>
      <c r="D468" s="1">
        <v>4.4000000000000004</v>
      </c>
      <c r="E468" s="1">
        <v>11.9</v>
      </c>
      <c r="F468" s="1">
        <v>349.7</v>
      </c>
      <c r="G468" s="1">
        <v>38.1</v>
      </c>
      <c r="H468" s="1">
        <v>27.6</v>
      </c>
      <c r="I468" s="1">
        <v>28.1</v>
      </c>
      <c r="J468" s="1">
        <v>35</v>
      </c>
      <c r="K468" s="1">
        <v>0.6</v>
      </c>
      <c r="L468" s="1">
        <v>16.364000000000001</v>
      </c>
      <c r="M468" s="1">
        <f t="shared" si="17"/>
        <v>21</v>
      </c>
    </row>
    <row r="469" spans="1:13">
      <c r="A469" s="1">
        <f t="shared" si="18"/>
        <v>7.7999999999999776</v>
      </c>
      <c r="B469" s="2">
        <v>45118</v>
      </c>
      <c r="C469" s="3">
        <v>0.7439930555555555</v>
      </c>
      <c r="D469" s="1">
        <v>4.4000000000000004</v>
      </c>
      <c r="E469" s="1">
        <v>11.9</v>
      </c>
      <c r="F469" s="1">
        <v>349.7</v>
      </c>
      <c r="G469" s="1">
        <v>38.200000000000003</v>
      </c>
      <c r="H469" s="1">
        <v>27.5</v>
      </c>
      <c r="I469" s="1">
        <v>28.1</v>
      </c>
      <c r="J469" s="1">
        <v>35</v>
      </c>
      <c r="K469" s="1">
        <v>0.6</v>
      </c>
      <c r="L469" s="1">
        <v>16.364999999999998</v>
      </c>
      <c r="M469" s="1">
        <f t="shared" si="17"/>
        <v>21</v>
      </c>
    </row>
    <row r="470" spans="1:13">
      <c r="A470" s="1">
        <f t="shared" si="18"/>
        <v>7.8166666666666442</v>
      </c>
      <c r="B470" s="2">
        <v>45118</v>
      </c>
      <c r="C470" s="3">
        <v>0.74468749999999995</v>
      </c>
      <c r="D470" s="1">
        <v>4.4000000000000004</v>
      </c>
      <c r="E470" s="1">
        <v>11.9</v>
      </c>
      <c r="F470" s="1">
        <v>349.7</v>
      </c>
      <c r="G470" s="1">
        <v>38.4</v>
      </c>
      <c r="H470" s="1">
        <v>27.6</v>
      </c>
      <c r="I470" s="1">
        <v>28</v>
      </c>
      <c r="J470" s="1">
        <v>35</v>
      </c>
      <c r="K470" s="1">
        <v>0.5</v>
      </c>
      <c r="L470" s="1">
        <v>16.366</v>
      </c>
      <c r="M470" s="1">
        <f t="shared" si="17"/>
        <v>17.5</v>
      </c>
    </row>
    <row r="471" spans="1:13">
      <c r="A471" s="1">
        <f t="shared" si="18"/>
        <v>7.8333333333333108</v>
      </c>
      <c r="B471" s="2">
        <v>45118</v>
      </c>
      <c r="C471" s="3">
        <v>0.7453819444444445</v>
      </c>
      <c r="D471" s="1">
        <v>4.4000000000000004</v>
      </c>
      <c r="E471" s="1">
        <v>11.4</v>
      </c>
      <c r="F471" s="1">
        <v>349.7</v>
      </c>
      <c r="G471" s="1">
        <v>38.4</v>
      </c>
      <c r="H471" s="1">
        <v>27.6</v>
      </c>
      <c r="I471" s="1">
        <v>28</v>
      </c>
      <c r="J471" s="1">
        <v>35</v>
      </c>
      <c r="K471" s="1">
        <v>0.6</v>
      </c>
      <c r="L471" s="1">
        <v>16.367000000000001</v>
      </c>
      <c r="M471" s="1">
        <f t="shared" si="17"/>
        <v>21</v>
      </c>
    </row>
    <row r="472" spans="1:13">
      <c r="A472" s="1">
        <f t="shared" si="18"/>
        <v>7.8499999999999774</v>
      </c>
      <c r="B472" s="2">
        <v>45118</v>
      </c>
      <c r="C472" s="3">
        <v>0.74607638888888894</v>
      </c>
      <c r="D472" s="1">
        <v>4.4000000000000004</v>
      </c>
      <c r="E472" s="1">
        <v>11.4</v>
      </c>
      <c r="F472" s="1">
        <v>349.2</v>
      </c>
      <c r="G472" s="1">
        <v>38.5</v>
      </c>
      <c r="H472" s="1">
        <v>27.6</v>
      </c>
      <c r="I472" s="1">
        <v>28</v>
      </c>
      <c r="J472" s="1">
        <v>35</v>
      </c>
      <c r="K472" s="1">
        <v>0.6</v>
      </c>
      <c r="L472" s="1">
        <v>16.367999999999999</v>
      </c>
      <c r="M472" s="1">
        <f t="shared" si="17"/>
        <v>21</v>
      </c>
    </row>
    <row r="473" spans="1:13">
      <c r="A473" s="1">
        <f t="shared" si="18"/>
        <v>7.866666666666644</v>
      </c>
      <c r="B473" s="2">
        <v>45118</v>
      </c>
      <c r="C473" s="3">
        <v>0.74677083333333327</v>
      </c>
      <c r="D473" s="1">
        <v>4.4000000000000004</v>
      </c>
      <c r="E473" s="1">
        <v>11.4</v>
      </c>
      <c r="F473" s="1">
        <v>349.2</v>
      </c>
      <c r="G473" s="1">
        <v>38.700000000000003</v>
      </c>
      <c r="H473" s="1">
        <v>27.5</v>
      </c>
      <c r="I473" s="1">
        <v>28.1</v>
      </c>
      <c r="J473" s="1">
        <v>35</v>
      </c>
      <c r="K473" s="1">
        <v>0.6</v>
      </c>
      <c r="L473" s="1">
        <v>16.367999999999999</v>
      </c>
      <c r="M473" s="1">
        <f t="shared" si="17"/>
        <v>21</v>
      </c>
    </row>
    <row r="474" spans="1:13">
      <c r="A474" s="1">
        <f t="shared" si="18"/>
        <v>7.8833333333333107</v>
      </c>
      <c r="B474" s="2">
        <v>45118</v>
      </c>
      <c r="C474" s="3">
        <v>0.74746527777777771</v>
      </c>
      <c r="D474" s="1">
        <v>4.4000000000000004</v>
      </c>
      <c r="E474" s="1">
        <v>11.9</v>
      </c>
      <c r="F474" s="1">
        <v>349.2</v>
      </c>
      <c r="G474" s="1">
        <v>38.799999999999997</v>
      </c>
      <c r="H474" s="1">
        <v>27.5</v>
      </c>
      <c r="I474" s="1">
        <v>28.1</v>
      </c>
      <c r="J474" s="1">
        <v>35</v>
      </c>
      <c r="K474" s="1">
        <v>0.5</v>
      </c>
      <c r="L474" s="1">
        <v>16.369</v>
      </c>
      <c r="M474" s="1">
        <f t="shared" si="17"/>
        <v>17.5</v>
      </c>
    </row>
    <row r="475" spans="1:13">
      <c r="A475" s="1">
        <f t="shared" si="18"/>
        <v>7.8999999999999773</v>
      </c>
      <c r="B475" s="2">
        <v>45118</v>
      </c>
      <c r="C475" s="3">
        <v>0.74815972222222227</v>
      </c>
      <c r="D475" s="1">
        <v>4.4000000000000004</v>
      </c>
      <c r="E475" s="1">
        <v>11.9</v>
      </c>
      <c r="F475" s="1">
        <v>348.6</v>
      </c>
      <c r="G475" s="1">
        <v>38.799999999999997</v>
      </c>
      <c r="H475" s="1">
        <v>27.5</v>
      </c>
      <c r="I475" s="1">
        <v>28</v>
      </c>
      <c r="J475" s="1">
        <v>35</v>
      </c>
      <c r="K475" s="1">
        <v>0.5</v>
      </c>
      <c r="L475" s="1">
        <v>16.37</v>
      </c>
      <c r="M475" s="1">
        <f t="shared" si="17"/>
        <v>17.5</v>
      </c>
    </row>
    <row r="476" spans="1:13">
      <c r="A476" s="1">
        <f t="shared" si="18"/>
        <v>7.9166666666666439</v>
      </c>
      <c r="B476" s="2">
        <v>45118</v>
      </c>
      <c r="C476" s="3">
        <v>0.74885416666666671</v>
      </c>
      <c r="D476" s="1">
        <v>4.4000000000000004</v>
      </c>
      <c r="E476" s="1">
        <v>11.4</v>
      </c>
      <c r="F476" s="1">
        <v>348.6</v>
      </c>
      <c r="G476" s="1">
        <v>38.9</v>
      </c>
      <c r="H476" s="1">
        <v>27.4</v>
      </c>
      <c r="I476" s="1">
        <v>28.1</v>
      </c>
      <c r="J476" s="1">
        <v>35</v>
      </c>
      <c r="K476" s="1">
        <v>0.6</v>
      </c>
      <c r="L476" s="1">
        <v>16.370999999999999</v>
      </c>
      <c r="M476" s="1">
        <f t="shared" si="17"/>
        <v>21</v>
      </c>
    </row>
    <row r="477" spans="1:13">
      <c r="A477" s="1">
        <f t="shared" si="18"/>
        <v>7.9333333333333105</v>
      </c>
      <c r="B477" s="2">
        <v>45118</v>
      </c>
      <c r="C477" s="3">
        <v>0.74954861111111104</v>
      </c>
      <c r="D477" s="1">
        <v>4.4000000000000004</v>
      </c>
      <c r="E477" s="1">
        <v>11.4</v>
      </c>
      <c r="F477" s="1">
        <v>348.1</v>
      </c>
      <c r="G477" s="1">
        <v>39</v>
      </c>
      <c r="H477" s="1">
        <v>27.4</v>
      </c>
      <c r="I477" s="1">
        <v>28.1</v>
      </c>
      <c r="J477" s="1">
        <v>35</v>
      </c>
      <c r="K477" s="1">
        <v>0.6</v>
      </c>
      <c r="L477" s="1">
        <v>16.372</v>
      </c>
      <c r="M477" s="1">
        <f t="shared" si="17"/>
        <v>21</v>
      </c>
    </row>
    <row r="478" spans="1:13">
      <c r="A478" s="1">
        <f t="shared" si="18"/>
        <v>7.9499999999999771</v>
      </c>
      <c r="B478" s="2">
        <v>45118</v>
      </c>
      <c r="C478" s="3">
        <v>0.75024305555555548</v>
      </c>
      <c r="D478" s="1">
        <v>4.4000000000000004</v>
      </c>
      <c r="E478" s="1">
        <v>11.9</v>
      </c>
      <c r="F478" s="1">
        <v>348.6</v>
      </c>
      <c r="G478" s="1">
        <v>39.1</v>
      </c>
      <c r="H478" s="1">
        <v>27.4</v>
      </c>
      <c r="I478" s="1">
        <v>28</v>
      </c>
      <c r="J478" s="1">
        <v>35</v>
      </c>
      <c r="K478" s="1">
        <v>0.5</v>
      </c>
      <c r="L478" s="1">
        <v>16.373000000000001</v>
      </c>
      <c r="M478" s="1">
        <f t="shared" si="17"/>
        <v>17.5</v>
      </c>
    </row>
    <row r="479" spans="1:13">
      <c r="A479" s="1">
        <f t="shared" si="18"/>
        <v>7.9666666666666437</v>
      </c>
      <c r="B479" s="2">
        <v>45118</v>
      </c>
      <c r="C479" s="3">
        <v>0.75093750000000004</v>
      </c>
      <c r="D479" s="1">
        <v>4.4000000000000004</v>
      </c>
      <c r="E479" s="1">
        <v>11.4</v>
      </c>
      <c r="F479" s="1">
        <v>348.6</v>
      </c>
      <c r="G479" s="1">
        <v>39.200000000000003</v>
      </c>
      <c r="H479" s="1">
        <v>27.2</v>
      </c>
      <c r="I479" s="1">
        <v>27.9</v>
      </c>
      <c r="J479" s="1">
        <v>35</v>
      </c>
      <c r="K479" s="1">
        <v>0.5</v>
      </c>
      <c r="L479" s="1">
        <v>16.373999999999999</v>
      </c>
      <c r="M479" s="1">
        <f t="shared" si="17"/>
        <v>17.5</v>
      </c>
    </row>
    <row r="480" spans="1:13">
      <c r="A480" s="1">
        <f t="shared" si="18"/>
        <v>7.9833333333333103</v>
      </c>
      <c r="B480" s="2">
        <v>45118</v>
      </c>
      <c r="C480" s="3">
        <v>0.75163194444444448</v>
      </c>
      <c r="D480" s="1">
        <v>4.4000000000000004</v>
      </c>
      <c r="E480" s="1">
        <v>11.4</v>
      </c>
      <c r="F480" s="1">
        <v>348.1</v>
      </c>
      <c r="G480" s="1">
        <v>39.299999999999997</v>
      </c>
      <c r="H480" s="1">
        <v>27.3</v>
      </c>
      <c r="I480" s="1">
        <v>27.8</v>
      </c>
      <c r="J480" s="1">
        <v>35</v>
      </c>
      <c r="K480" s="1">
        <v>0.5</v>
      </c>
      <c r="L480" s="1">
        <v>16.375</v>
      </c>
      <c r="M480" s="1">
        <f t="shared" si="17"/>
        <v>17.5</v>
      </c>
    </row>
    <row r="481" spans="1:13">
      <c r="A481" s="1">
        <f t="shared" si="18"/>
        <v>7.9999999999999769</v>
      </c>
      <c r="B481" s="2">
        <v>45118</v>
      </c>
      <c r="C481" s="3">
        <v>0.75233796296296296</v>
      </c>
      <c r="D481" s="1">
        <v>4.4000000000000004</v>
      </c>
      <c r="E481" s="1">
        <v>11.9</v>
      </c>
      <c r="F481" s="1">
        <v>348.6</v>
      </c>
      <c r="G481" s="1">
        <v>39.299999999999997</v>
      </c>
      <c r="H481" s="1">
        <v>27.3</v>
      </c>
      <c r="I481" s="1">
        <v>27.8</v>
      </c>
      <c r="J481" s="1">
        <v>35</v>
      </c>
      <c r="K481" s="1">
        <v>0.5</v>
      </c>
      <c r="L481" s="1">
        <v>16.376000000000001</v>
      </c>
      <c r="M481" s="1">
        <f t="shared" si="17"/>
        <v>17.5</v>
      </c>
    </row>
    <row r="482" spans="1:13">
      <c r="A482" s="1">
        <f t="shared" si="18"/>
        <v>8.0166666666666444</v>
      </c>
      <c r="B482" s="2">
        <v>45118</v>
      </c>
      <c r="C482" s="3">
        <v>0.7530324074074074</v>
      </c>
      <c r="D482" s="1">
        <v>4.4000000000000004</v>
      </c>
      <c r="E482" s="1">
        <v>11.4</v>
      </c>
      <c r="F482" s="1">
        <v>348.6</v>
      </c>
      <c r="G482" s="1">
        <v>39.299999999999997</v>
      </c>
      <c r="H482" s="1">
        <v>27.4</v>
      </c>
      <c r="I482" s="1">
        <v>27.8</v>
      </c>
      <c r="J482" s="1">
        <v>35</v>
      </c>
      <c r="K482" s="1">
        <v>0.5</v>
      </c>
      <c r="L482" s="1">
        <v>16.376000000000001</v>
      </c>
      <c r="M482" s="1">
        <f t="shared" si="17"/>
        <v>17.5</v>
      </c>
    </row>
    <row r="483" spans="1:13">
      <c r="A483" s="1">
        <f t="shared" si="18"/>
        <v>8.0333333333333119</v>
      </c>
      <c r="B483" s="2">
        <v>45118</v>
      </c>
      <c r="C483" s="3">
        <v>0.75372685185185195</v>
      </c>
      <c r="D483" s="1">
        <v>4.4000000000000004</v>
      </c>
      <c r="E483" s="1">
        <v>11.4</v>
      </c>
      <c r="F483" s="1">
        <v>348.1</v>
      </c>
      <c r="G483" s="1">
        <v>39.4</v>
      </c>
      <c r="H483" s="1">
        <v>27.3</v>
      </c>
      <c r="I483" s="1">
        <v>27.9</v>
      </c>
      <c r="J483" s="1">
        <v>35</v>
      </c>
      <c r="K483" s="1">
        <v>0.5</v>
      </c>
      <c r="L483" s="1">
        <v>16.376999999999999</v>
      </c>
      <c r="M483" s="1">
        <f t="shared" si="17"/>
        <v>17.5</v>
      </c>
    </row>
    <row r="484" spans="1:13">
      <c r="A484" s="1">
        <f t="shared" si="18"/>
        <v>8.0499999999999794</v>
      </c>
      <c r="B484" s="2">
        <v>45118</v>
      </c>
      <c r="C484" s="3">
        <v>0.75442129629629628</v>
      </c>
      <c r="D484" s="1">
        <v>3.9</v>
      </c>
      <c r="E484" s="1">
        <v>11.9</v>
      </c>
      <c r="F484" s="1">
        <v>348.1</v>
      </c>
      <c r="G484" s="1">
        <v>39.5</v>
      </c>
      <c r="H484" s="1">
        <v>27.3</v>
      </c>
      <c r="I484" s="1">
        <v>27.8</v>
      </c>
      <c r="J484" s="1">
        <v>35</v>
      </c>
      <c r="K484" s="1">
        <v>0.5</v>
      </c>
      <c r="L484" s="1">
        <v>16.378</v>
      </c>
      <c r="M484" s="1">
        <f t="shared" si="17"/>
        <v>17.5</v>
      </c>
    </row>
    <row r="485" spans="1:13">
      <c r="A485" s="1">
        <f t="shared" si="18"/>
        <v>8.0666666666666469</v>
      </c>
      <c r="B485" s="2">
        <v>45118</v>
      </c>
      <c r="C485" s="3">
        <v>0.75511574074074073</v>
      </c>
      <c r="D485" s="1">
        <v>4.4000000000000004</v>
      </c>
      <c r="E485" s="1">
        <v>11.4</v>
      </c>
      <c r="F485" s="1">
        <v>348.1</v>
      </c>
      <c r="G485" s="1">
        <v>39.6</v>
      </c>
      <c r="H485" s="1">
        <v>27.3</v>
      </c>
      <c r="I485" s="1">
        <v>27.8</v>
      </c>
      <c r="J485" s="1">
        <v>35</v>
      </c>
      <c r="K485" s="1">
        <v>0.6</v>
      </c>
      <c r="L485" s="1">
        <v>16.379000000000001</v>
      </c>
      <c r="M485" s="1">
        <f t="shared" si="17"/>
        <v>21</v>
      </c>
    </row>
    <row r="486" spans="1:13">
      <c r="A486" s="1">
        <f t="shared" si="18"/>
        <v>8.0833333333333144</v>
      </c>
      <c r="B486" s="2">
        <v>45118</v>
      </c>
      <c r="C486" s="3">
        <v>0.75581018518518517</v>
      </c>
      <c r="D486" s="1">
        <v>4.4000000000000004</v>
      </c>
      <c r="E486" s="1">
        <v>11.4</v>
      </c>
      <c r="F486" s="1">
        <v>348.1</v>
      </c>
      <c r="G486" s="1">
        <v>39.6</v>
      </c>
      <c r="H486" s="1">
        <v>27.3</v>
      </c>
      <c r="I486" s="1">
        <v>27.8</v>
      </c>
      <c r="J486" s="1">
        <v>35</v>
      </c>
      <c r="K486" s="1">
        <v>0.5</v>
      </c>
      <c r="L486" s="1">
        <v>16.38</v>
      </c>
      <c r="M486" s="1">
        <f t="shared" si="17"/>
        <v>17.5</v>
      </c>
    </row>
    <row r="487" spans="1:13">
      <c r="A487" s="1">
        <f t="shared" si="18"/>
        <v>8.0999999999999819</v>
      </c>
      <c r="B487" s="2">
        <v>45118</v>
      </c>
      <c r="C487" s="3">
        <v>0.75650462962962972</v>
      </c>
      <c r="D487" s="1">
        <v>3.9</v>
      </c>
      <c r="E487" s="1">
        <v>11.9</v>
      </c>
      <c r="F487" s="1">
        <v>347.6</v>
      </c>
      <c r="G487" s="1">
        <v>39.6</v>
      </c>
      <c r="H487" s="1">
        <v>27.3</v>
      </c>
      <c r="I487" s="1">
        <v>27.8</v>
      </c>
      <c r="J487" s="1">
        <v>35</v>
      </c>
      <c r="K487" s="1">
        <v>0.5</v>
      </c>
      <c r="L487" s="1">
        <v>16.381</v>
      </c>
      <c r="M487" s="1">
        <f t="shared" si="17"/>
        <v>17.5</v>
      </c>
    </row>
    <row r="488" spans="1:13">
      <c r="A488" s="1">
        <f t="shared" si="18"/>
        <v>8.1166666666666494</v>
      </c>
      <c r="B488" s="2">
        <v>45118</v>
      </c>
      <c r="C488" s="3">
        <v>0.75719907407407405</v>
      </c>
      <c r="D488" s="1">
        <v>4.4000000000000004</v>
      </c>
      <c r="E488" s="1">
        <v>11.4</v>
      </c>
      <c r="F488" s="1">
        <v>347.6</v>
      </c>
      <c r="G488" s="1">
        <v>39.700000000000003</v>
      </c>
      <c r="H488" s="1">
        <v>27.2</v>
      </c>
      <c r="I488" s="1">
        <v>27.8</v>
      </c>
      <c r="J488" s="1">
        <v>35</v>
      </c>
      <c r="K488" s="1">
        <v>0.5</v>
      </c>
      <c r="L488" s="1">
        <v>16.381</v>
      </c>
      <c r="M488" s="1">
        <f t="shared" si="17"/>
        <v>17.5</v>
      </c>
    </row>
    <row r="489" spans="1:13">
      <c r="A489" s="1">
        <f t="shared" si="18"/>
        <v>8.1333333333333169</v>
      </c>
      <c r="B489" s="2">
        <v>45118</v>
      </c>
      <c r="C489" s="3">
        <v>0.75788194444444434</v>
      </c>
      <c r="D489" s="1">
        <v>4.4000000000000004</v>
      </c>
      <c r="E489" s="1">
        <v>11.9</v>
      </c>
      <c r="F489" s="1">
        <v>347.6</v>
      </c>
      <c r="G489" s="1">
        <v>39.799999999999997</v>
      </c>
      <c r="H489" s="1">
        <v>27.3</v>
      </c>
      <c r="I489" s="1">
        <v>27.8</v>
      </c>
      <c r="J489" s="1">
        <v>35</v>
      </c>
      <c r="K489" s="1">
        <v>0.5</v>
      </c>
      <c r="L489" s="1">
        <v>16.382000000000001</v>
      </c>
      <c r="M489" s="1">
        <f t="shared" si="17"/>
        <v>17.5</v>
      </c>
    </row>
    <row r="490" spans="1:13">
      <c r="A490" s="1">
        <f t="shared" si="18"/>
        <v>8.1499999999999844</v>
      </c>
      <c r="B490" s="2">
        <v>45118</v>
      </c>
      <c r="C490" s="3">
        <v>0.75858796296296294</v>
      </c>
      <c r="D490" s="1">
        <v>3.9</v>
      </c>
      <c r="E490" s="1">
        <v>11.9</v>
      </c>
      <c r="F490" s="1">
        <v>347.6</v>
      </c>
      <c r="G490" s="1">
        <v>39.799999999999997</v>
      </c>
      <c r="H490" s="1">
        <v>27.2</v>
      </c>
      <c r="I490" s="1">
        <v>27.8</v>
      </c>
      <c r="J490" s="1">
        <v>35</v>
      </c>
      <c r="K490" s="1">
        <v>0.5</v>
      </c>
      <c r="L490" s="1">
        <v>16.382999999999999</v>
      </c>
      <c r="M490" s="1">
        <f t="shared" si="17"/>
        <v>17.5</v>
      </c>
    </row>
    <row r="491" spans="1:13">
      <c r="A491" s="1">
        <f t="shared" si="18"/>
        <v>8.1666666666666519</v>
      </c>
      <c r="B491" s="2"/>
      <c r="C491" s="3"/>
      <c r="D491" s="1"/>
      <c r="E491" s="1"/>
      <c r="F491" s="1"/>
      <c r="G491" s="1"/>
      <c r="H491" s="1"/>
      <c r="I491" s="1"/>
      <c r="J491" s="1"/>
      <c r="K491" s="1"/>
      <c r="L491" s="1"/>
      <c r="M491" s="1">
        <f t="shared" si="17"/>
        <v>0</v>
      </c>
    </row>
    <row r="492" spans="1:13">
      <c r="A492" s="1">
        <f t="shared" si="18"/>
        <v>8.1833333333333194</v>
      </c>
      <c r="B492" s="2"/>
      <c r="C492" s="3"/>
      <c r="D492" s="1"/>
      <c r="E492" s="1"/>
      <c r="F492" s="1"/>
      <c r="G492" s="1"/>
      <c r="H492" s="1"/>
      <c r="I492" s="1"/>
      <c r="J492" s="1"/>
      <c r="K492" s="1"/>
      <c r="L492" s="1"/>
      <c r="M492" s="1">
        <f t="shared" si="17"/>
        <v>0</v>
      </c>
    </row>
    <row r="493" spans="1:13">
      <c r="A493" s="1">
        <f t="shared" si="18"/>
        <v>8.1999999999999869</v>
      </c>
      <c r="B493" s="2"/>
      <c r="C493" s="3"/>
      <c r="D493" s="1"/>
      <c r="E493" s="1"/>
      <c r="F493" s="1"/>
      <c r="G493" s="1"/>
      <c r="H493" s="1"/>
      <c r="I493" s="1"/>
      <c r="J493" s="1"/>
      <c r="K493" s="1"/>
      <c r="L493" s="1"/>
      <c r="M493" s="1">
        <f t="shared" si="17"/>
        <v>0</v>
      </c>
    </row>
    <row r="494" spans="1:13">
      <c r="A494" s="1">
        <f t="shared" si="18"/>
        <v>8.2166666666666544</v>
      </c>
      <c r="B494" s="2"/>
      <c r="C494" s="3"/>
      <c r="D494" s="1"/>
      <c r="E494" s="1"/>
      <c r="F494" s="1"/>
      <c r="G494" s="1"/>
      <c r="H494" s="1"/>
      <c r="I494" s="1"/>
      <c r="J494" s="1"/>
      <c r="K494" s="1"/>
      <c r="L494" s="1"/>
      <c r="M494" s="1">
        <f t="shared" si="17"/>
        <v>0</v>
      </c>
    </row>
    <row r="495" spans="1:13">
      <c r="A495" s="1">
        <f t="shared" si="18"/>
        <v>8.2333333333333218</v>
      </c>
      <c r="B495" s="2"/>
      <c r="C495" s="3"/>
      <c r="D495" s="1"/>
      <c r="E495" s="1"/>
      <c r="F495" s="1"/>
      <c r="G495" s="1"/>
      <c r="H495" s="1"/>
      <c r="I495" s="1"/>
      <c r="J495" s="1"/>
      <c r="K495" s="1"/>
      <c r="L495" s="1"/>
      <c r="M495" s="1">
        <f t="shared" si="17"/>
        <v>0</v>
      </c>
    </row>
    <row r="496" spans="1:13">
      <c r="A496" s="1">
        <f t="shared" si="18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17"/>
        <v>0</v>
      </c>
    </row>
    <row r="497" spans="1:13">
      <c r="A497" s="1">
        <f t="shared" si="18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17"/>
        <v>0</v>
      </c>
    </row>
    <row r="498" spans="1:13">
      <c r="A498" s="1">
        <f t="shared" si="18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17"/>
        <v>0</v>
      </c>
    </row>
    <row r="499" spans="1:13">
      <c r="A499" s="1">
        <f t="shared" si="18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17"/>
        <v>0</v>
      </c>
    </row>
    <row r="500" spans="1:13">
      <c r="A500" s="1">
        <f t="shared" si="18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17"/>
        <v>0</v>
      </c>
    </row>
    <row r="501" spans="1:13">
      <c r="A501" s="1">
        <f t="shared" si="18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17"/>
        <v>0</v>
      </c>
    </row>
    <row r="502" spans="1:13">
      <c r="A502" s="1">
        <f t="shared" si="18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17"/>
        <v>0</v>
      </c>
    </row>
    <row r="503" spans="1:13">
      <c r="A503" s="1">
        <f t="shared" si="18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17"/>
        <v>0</v>
      </c>
    </row>
    <row r="504" spans="1:13">
      <c r="A504" s="1">
        <f t="shared" si="18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17"/>
        <v>0</v>
      </c>
    </row>
    <row r="505" spans="1:13">
      <c r="A505" s="1">
        <f t="shared" si="18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17"/>
        <v>0</v>
      </c>
    </row>
    <row r="506" spans="1:13">
      <c r="A506" s="1">
        <f t="shared" si="18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17"/>
        <v>0</v>
      </c>
    </row>
    <row r="507" spans="1:13">
      <c r="A507" s="1">
        <f t="shared" si="18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17"/>
        <v>0</v>
      </c>
    </row>
    <row r="508" spans="1:13">
      <c r="A508" s="1">
        <f t="shared" si="18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17"/>
        <v>0</v>
      </c>
    </row>
    <row r="509" spans="1:13">
      <c r="A509" s="1">
        <f t="shared" si="18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17"/>
        <v>0</v>
      </c>
    </row>
    <row r="510" spans="1:13">
      <c r="A510" s="1">
        <f t="shared" si="18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17"/>
        <v>0</v>
      </c>
    </row>
    <row r="511" spans="1:13">
      <c r="A511" s="1">
        <f t="shared" si="18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17"/>
        <v>0</v>
      </c>
    </row>
    <row r="512" spans="1:13">
      <c r="A512" s="1">
        <f t="shared" si="18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17"/>
        <v>0</v>
      </c>
    </row>
    <row r="513" spans="1:13">
      <c r="A513" s="1">
        <f t="shared" si="18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17"/>
        <v>0</v>
      </c>
    </row>
    <row r="514" spans="1:13">
      <c r="A514" s="1">
        <f t="shared" si="18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17"/>
        <v>0</v>
      </c>
    </row>
    <row r="515" spans="1:13">
      <c r="A515" s="1">
        <f t="shared" si="18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19">J515*K515</f>
        <v>0</v>
      </c>
    </row>
    <row r="516" spans="1:13">
      <c r="A516" s="1">
        <f t="shared" si="18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19"/>
        <v>0</v>
      </c>
    </row>
    <row r="517" spans="1:13">
      <c r="A517" s="1">
        <f t="shared" ref="A517:A580" si="20">A516+60/3600</f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19"/>
        <v>0</v>
      </c>
    </row>
    <row r="518" spans="1:13">
      <c r="A518" s="1">
        <f t="shared" si="20"/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19"/>
        <v>0</v>
      </c>
    </row>
    <row r="519" spans="1:13">
      <c r="A519" s="1">
        <f t="shared" si="2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19"/>
        <v>0</v>
      </c>
    </row>
    <row r="520" spans="1:13">
      <c r="A520" s="1">
        <f t="shared" si="2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19"/>
        <v>0</v>
      </c>
    </row>
    <row r="521" spans="1:13">
      <c r="A521" s="1">
        <f t="shared" si="2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19"/>
        <v>0</v>
      </c>
    </row>
    <row r="522" spans="1:13">
      <c r="A522" s="1">
        <f t="shared" si="2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19"/>
        <v>0</v>
      </c>
    </row>
    <row r="523" spans="1:13">
      <c r="A523" s="1">
        <f t="shared" si="2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19"/>
        <v>0</v>
      </c>
    </row>
    <row r="524" spans="1:13">
      <c r="A524" s="1">
        <f t="shared" si="2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19"/>
        <v>0</v>
      </c>
    </row>
    <row r="525" spans="1:13">
      <c r="A525" s="1">
        <f t="shared" si="2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19"/>
        <v>0</v>
      </c>
    </row>
    <row r="526" spans="1:13">
      <c r="A526" s="1">
        <f t="shared" si="2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19"/>
        <v>0</v>
      </c>
    </row>
    <row r="527" spans="1:13">
      <c r="A527" s="1">
        <f t="shared" si="2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19"/>
        <v>0</v>
      </c>
    </row>
    <row r="528" spans="1:13">
      <c r="A528" s="1">
        <f t="shared" si="2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19"/>
        <v>0</v>
      </c>
    </row>
    <row r="529" spans="1:13">
      <c r="A529" s="1">
        <f t="shared" si="2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19"/>
        <v>0</v>
      </c>
    </row>
    <row r="530" spans="1:13">
      <c r="A530" s="1">
        <f t="shared" si="2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19"/>
        <v>0</v>
      </c>
    </row>
    <row r="531" spans="1:13">
      <c r="A531" s="1">
        <f t="shared" si="2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19"/>
        <v>0</v>
      </c>
    </row>
    <row r="532" spans="1:13">
      <c r="A532" s="1">
        <f t="shared" si="2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19"/>
        <v>0</v>
      </c>
    </row>
    <row r="533" spans="1:13">
      <c r="A533" s="1">
        <f t="shared" si="2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19"/>
        <v>0</v>
      </c>
    </row>
    <row r="534" spans="1:13">
      <c r="A534" s="1">
        <f t="shared" si="2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19"/>
        <v>0</v>
      </c>
    </row>
    <row r="535" spans="1:13">
      <c r="A535" s="1">
        <f t="shared" si="2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19"/>
        <v>0</v>
      </c>
    </row>
    <row r="536" spans="1:13">
      <c r="A536" s="1">
        <f t="shared" si="2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19"/>
        <v>0</v>
      </c>
    </row>
    <row r="537" spans="1:13">
      <c r="A537" s="1">
        <f t="shared" si="2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19"/>
        <v>0</v>
      </c>
    </row>
    <row r="538" spans="1:13">
      <c r="A538" s="1">
        <f t="shared" si="2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19"/>
        <v>0</v>
      </c>
    </row>
    <row r="539" spans="1:13">
      <c r="A539" s="1">
        <f t="shared" si="2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19"/>
        <v>0</v>
      </c>
    </row>
    <row r="540" spans="1:13">
      <c r="A540" s="1">
        <f t="shared" si="2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19"/>
        <v>0</v>
      </c>
    </row>
    <row r="541" spans="1:13">
      <c r="A541" s="1">
        <f t="shared" si="2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19"/>
        <v>0</v>
      </c>
    </row>
    <row r="542" spans="1:13">
      <c r="A542" s="1">
        <f t="shared" si="2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19"/>
        <v>0</v>
      </c>
    </row>
    <row r="543" spans="1:13">
      <c r="A543" s="1">
        <f t="shared" si="2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19"/>
        <v>0</v>
      </c>
    </row>
    <row r="544" spans="1:13">
      <c r="A544" s="1">
        <f t="shared" si="2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19"/>
        <v>0</v>
      </c>
    </row>
    <row r="545" spans="1:13">
      <c r="A545" s="1">
        <f t="shared" si="2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19"/>
        <v>0</v>
      </c>
    </row>
    <row r="546" spans="1:13">
      <c r="A546" s="1">
        <f t="shared" si="2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19"/>
        <v>0</v>
      </c>
    </row>
    <row r="547" spans="1:13">
      <c r="A547" s="1">
        <f t="shared" si="2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19"/>
        <v>0</v>
      </c>
    </row>
    <row r="548" spans="1:13">
      <c r="A548" s="1">
        <f t="shared" si="2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19"/>
        <v>0</v>
      </c>
    </row>
    <row r="549" spans="1:13">
      <c r="A549" s="1">
        <f t="shared" si="2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19"/>
        <v>0</v>
      </c>
    </row>
    <row r="550" spans="1:13">
      <c r="A550" s="1">
        <f t="shared" si="2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19"/>
        <v>0</v>
      </c>
    </row>
    <row r="551" spans="1:13">
      <c r="A551" s="1">
        <f t="shared" si="2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19"/>
        <v>0</v>
      </c>
    </row>
    <row r="552" spans="1:13">
      <c r="A552" s="1">
        <f t="shared" si="2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19"/>
        <v>0</v>
      </c>
    </row>
    <row r="553" spans="1:13">
      <c r="A553" s="1">
        <f t="shared" si="2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19"/>
        <v>0</v>
      </c>
    </row>
    <row r="554" spans="1:13">
      <c r="A554" s="1">
        <f t="shared" si="2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19"/>
        <v>0</v>
      </c>
    </row>
    <row r="555" spans="1:13">
      <c r="A555" s="1">
        <f t="shared" si="2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19"/>
        <v>0</v>
      </c>
    </row>
    <row r="556" spans="1:13">
      <c r="A556" s="1">
        <f t="shared" si="2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19"/>
        <v>0</v>
      </c>
    </row>
    <row r="557" spans="1:13">
      <c r="A557" s="1">
        <f t="shared" si="2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19"/>
        <v>0</v>
      </c>
    </row>
    <row r="558" spans="1:13">
      <c r="A558" s="1">
        <f t="shared" si="2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19"/>
        <v>0</v>
      </c>
    </row>
    <row r="559" spans="1:13">
      <c r="A559" s="1">
        <f t="shared" si="2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19"/>
        <v>0</v>
      </c>
    </row>
    <row r="560" spans="1:13">
      <c r="A560" s="1">
        <f t="shared" si="2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19"/>
        <v>0</v>
      </c>
    </row>
    <row r="561" spans="1:13">
      <c r="A561" s="1">
        <f t="shared" si="2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19"/>
        <v>0</v>
      </c>
    </row>
    <row r="562" spans="1:13">
      <c r="A562" s="1">
        <f t="shared" si="2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19"/>
        <v>0</v>
      </c>
    </row>
    <row r="563" spans="1:13">
      <c r="A563" s="1">
        <f t="shared" si="2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19"/>
        <v>0</v>
      </c>
    </row>
    <row r="564" spans="1:13">
      <c r="A564" s="1">
        <f t="shared" si="2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19"/>
        <v>0</v>
      </c>
    </row>
    <row r="565" spans="1:13">
      <c r="A565" s="1">
        <f t="shared" si="2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19"/>
        <v>0</v>
      </c>
    </row>
    <row r="566" spans="1:13">
      <c r="A566" s="1">
        <f t="shared" si="2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19"/>
        <v>0</v>
      </c>
    </row>
    <row r="567" spans="1:13">
      <c r="A567" s="1">
        <f t="shared" si="2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19"/>
        <v>0</v>
      </c>
    </row>
    <row r="568" spans="1:13">
      <c r="A568" s="1">
        <f t="shared" si="2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19"/>
        <v>0</v>
      </c>
    </row>
    <row r="569" spans="1:13">
      <c r="A569" s="1">
        <f t="shared" si="2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19"/>
        <v>0</v>
      </c>
    </row>
    <row r="570" spans="1:13">
      <c r="A570" s="1">
        <f t="shared" si="2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19"/>
        <v>0</v>
      </c>
    </row>
    <row r="571" spans="1:13">
      <c r="A571" s="1">
        <f t="shared" si="2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19"/>
        <v>0</v>
      </c>
    </row>
    <row r="572" spans="1:13">
      <c r="A572" s="1">
        <f t="shared" si="2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19"/>
        <v>0</v>
      </c>
    </row>
    <row r="573" spans="1:13">
      <c r="A573" s="1">
        <f t="shared" si="2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19"/>
        <v>0</v>
      </c>
    </row>
    <row r="574" spans="1:13">
      <c r="A574" s="1">
        <f t="shared" si="2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19"/>
        <v>0</v>
      </c>
    </row>
    <row r="575" spans="1:13">
      <c r="A575" s="1">
        <f t="shared" si="2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19"/>
        <v>0</v>
      </c>
    </row>
    <row r="576" spans="1:13">
      <c r="A576" s="1">
        <f t="shared" si="2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19"/>
        <v>0</v>
      </c>
    </row>
    <row r="577" spans="1:13">
      <c r="A577" s="1">
        <f t="shared" si="2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19"/>
        <v>0</v>
      </c>
    </row>
    <row r="578" spans="1:13">
      <c r="A578" s="1">
        <f t="shared" si="2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19"/>
        <v>0</v>
      </c>
    </row>
    <row r="579" spans="1:13">
      <c r="A579" s="1">
        <f t="shared" si="2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21">J579*K579</f>
        <v>0</v>
      </c>
    </row>
    <row r="580" spans="1:13">
      <c r="A580" s="1">
        <f t="shared" si="2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21"/>
        <v>0</v>
      </c>
    </row>
    <row r="581" spans="1:13">
      <c r="A581" s="1">
        <f t="shared" ref="A581:A644" si="22">A580+60/3600</f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21"/>
        <v>0</v>
      </c>
    </row>
    <row r="582" spans="1:13">
      <c r="A582" s="1">
        <f t="shared" si="22"/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21"/>
        <v>0</v>
      </c>
    </row>
    <row r="583" spans="1:13">
      <c r="A583" s="1">
        <f t="shared" si="22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21"/>
        <v>0</v>
      </c>
    </row>
    <row r="584" spans="1:13">
      <c r="A584" s="1">
        <f t="shared" si="22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21"/>
        <v>0</v>
      </c>
    </row>
    <row r="585" spans="1:13">
      <c r="A585" s="1">
        <f t="shared" si="22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21"/>
        <v>0</v>
      </c>
    </row>
    <row r="586" spans="1:13">
      <c r="A586" s="1">
        <f t="shared" si="22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21"/>
        <v>0</v>
      </c>
    </row>
    <row r="587" spans="1:13">
      <c r="A587" s="1">
        <f t="shared" si="22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21"/>
        <v>0</v>
      </c>
    </row>
    <row r="588" spans="1:13">
      <c r="A588" s="1">
        <f t="shared" si="22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21"/>
        <v>0</v>
      </c>
    </row>
    <row r="589" spans="1:13">
      <c r="A589" s="1">
        <f t="shared" si="22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21"/>
        <v>0</v>
      </c>
    </row>
    <row r="590" spans="1:13">
      <c r="A590" s="1">
        <f t="shared" si="22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21"/>
        <v>0</v>
      </c>
    </row>
    <row r="591" spans="1:13">
      <c r="A591" s="1">
        <f t="shared" si="22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21"/>
        <v>0</v>
      </c>
    </row>
    <row r="592" spans="1:13">
      <c r="A592" s="1">
        <f t="shared" si="22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21"/>
        <v>0</v>
      </c>
    </row>
    <row r="593" spans="1:13">
      <c r="A593" s="1">
        <f t="shared" si="22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21"/>
        <v>0</v>
      </c>
    </row>
    <row r="594" spans="1:13">
      <c r="A594" s="1">
        <f t="shared" si="22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21"/>
        <v>0</v>
      </c>
    </row>
    <row r="595" spans="1:13">
      <c r="A595" s="1">
        <f t="shared" si="22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21"/>
        <v>0</v>
      </c>
    </row>
    <row r="596" spans="1:13">
      <c r="A596" s="1">
        <f t="shared" si="22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21"/>
        <v>0</v>
      </c>
    </row>
    <row r="597" spans="1:13">
      <c r="A597" s="1">
        <f t="shared" si="22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21"/>
        <v>0</v>
      </c>
    </row>
    <row r="598" spans="1:13">
      <c r="A598" s="1">
        <f t="shared" si="22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21"/>
        <v>0</v>
      </c>
    </row>
    <row r="599" spans="1:13">
      <c r="A599" s="1">
        <f t="shared" si="22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21"/>
        <v>0</v>
      </c>
    </row>
    <row r="600" spans="1:13">
      <c r="A600" s="1">
        <f t="shared" si="22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21"/>
        <v>0</v>
      </c>
    </row>
    <row r="601" spans="1:13">
      <c r="A601" s="1">
        <f t="shared" si="22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21"/>
        <v>0</v>
      </c>
    </row>
    <row r="602" spans="1:13">
      <c r="A602" s="1">
        <f t="shared" si="22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21"/>
        <v>0</v>
      </c>
    </row>
    <row r="603" spans="1:13">
      <c r="A603" s="1">
        <f t="shared" si="22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21"/>
        <v>0</v>
      </c>
    </row>
    <row r="604" spans="1:13">
      <c r="A604" s="1">
        <f t="shared" si="22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21"/>
        <v>0</v>
      </c>
    </row>
    <row r="605" spans="1:13">
      <c r="A605" s="1">
        <f t="shared" si="22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21"/>
        <v>0</v>
      </c>
    </row>
    <row r="606" spans="1:13">
      <c r="A606" s="1">
        <f t="shared" si="22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21"/>
        <v>0</v>
      </c>
    </row>
    <row r="607" spans="1:13">
      <c r="A607" s="1">
        <f t="shared" si="22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21"/>
        <v>0</v>
      </c>
    </row>
    <row r="608" spans="1:13">
      <c r="A608" s="1">
        <f t="shared" si="22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21"/>
        <v>0</v>
      </c>
    </row>
    <row r="609" spans="1:13">
      <c r="A609" s="1">
        <f t="shared" si="22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21"/>
        <v>0</v>
      </c>
    </row>
    <row r="610" spans="1:13">
      <c r="A610" s="1">
        <f t="shared" si="22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21"/>
        <v>0</v>
      </c>
    </row>
    <row r="611" spans="1:13">
      <c r="A611" s="1">
        <f t="shared" si="22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21"/>
        <v>0</v>
      </c>
    </row>
    <row r="612" spans="1:13">
      <c r="A612" s="1">
        <f t="shared" si="22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21"/>
        <v>0</v>
      </c>
    </row>
    <row r="613" spans="1:13">
      <c r="A613" s="1">
        <f t="shared" si="22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21"/>
        <v>0</v>
      </c>
    </row>
    <row r="614" spans="1:13">
      <c r="A614" s="1">
        <f t="shared" si="22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21"/>
        <v>0</v>
      </c>
    </row>
    <row r="615" spans="1:13">
      <c r="A615" s="1">
        <f t="shared" si="22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21"/>
        <v>0</v>
      </c>
    </row>
    <row r="616" spans="1:13">
      <c r="A616" s="1">
        <f t="shared" si="22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21"/>
        <v>0</v>
      </c>
    </row>
    <row r="617" spans="1:13">
      <c r="A617" s="1">
        <f t="shared" si="22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21"/>
        <v>0</v>
      </c>
    </row>
    <row r="618" spans="1:13">
      <c r="A618" s="1">
        <f t="shared" si="22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21"/>
        <v>0</v>
      </c>
    </row>
    <row r="619" spans="1:13">
      <c r="A619" s="1">
        <f t="shared" si="22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21"/>
        <v>0</v>
      </c>
    </row>
    <row r="620" spans="1:13">
      <c r="A620" s="1">
        <f t="shared" si="22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21"/>
        <v>0</v>
      </c>
    </row>
    <row r="621" spans="1:13">
      <c r="A621" s="1">
        <f t="shared" si="22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21"/>
        <v>0</v>
      </c>
    </row>
    <row r="622" spans="1:13">
      <c r="A622" s="1">
        <f t="shared" si="22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21"/>
        <v>0</v>
      </c>
    </row>
    <row r="623" spans="1:13">
      <c r="A623" s="1">
        <f t="shared" si="22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21"/>
        <v>0</v>
      </c>
    </row>
    <row r="624" spans="1:13">
      <c r="A624" s="1">
        <f t="shared" si="22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21"/>
        <v>0</v>
      </c>
    </row>
    <row r="625" spans="1:13">
      <c r="A625" s="1">
        <f t="shared" si="22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21"/>
        <v>0</v>
      </c>
    </row>
    <row r="626" spans="1:13">
      <c r="A626" s="1">
        <f t="shared" si="22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21"/>
        <v>0</v>
      </c>
    </row>
    <row r="627" spans="1:13">
      <c r="A627" s="1">
        <f t="shared" si="22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21"/>
        <v>0</v>
      </c>
    </row>
    <row r="628" spans="1:13">
      <c r="A628" s="1">
        <f t="shared" si="22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21"/>
        <v>0</v>
      </c>
    </row>
    <row r="629" spans="1:13">
      <c r="A629" s="1">
        <f t="shared" si="22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21"/>
        <v>0</v>
      </c>
    </row>
    <row r="630" spans="1:13">
      <c r="A630" s="1">
        <f t="shared" si="22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21"/>
        <v>0</v>
      </c>
    </row>
    <row r="631" spans="1:13">
      <c r="A631" s="1">
        <f t="shared" si="22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21"/>
        <v>0</v>
      </c>
    </row>
    <row r="632" spans="1:13">
      <c r="A632" s="1">
        <f t="shared" si="22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21"/>
        <v>0</v>
      </c>
    </row>
    <row r="633" spans="1:13">
      <c r="A633" s="1">
        <f t="shared" si="22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21"/>
        <v>0</v>
      </c>
    </row>
    <row r="634" spans="1:13">
      <c r="A634" s="1">
        <f t="shared" si="22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21"/>
        <v>0</v>
      </c>
    </row>
    <row r="635" spans="1:13">
      <c r="A635" s="1">
        <f t="shared" si="22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21"/>
        <v>0</v>
      </c>
    </row>
    <row r="636" spans="1:13">
      <c r="A636" s="1">
        <f t="shared" si="22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21"/>
        <v>0</v>
      </c>
    </row>
    <row r="637" spans="1:13">
      <c r="A637" s="1">
        <f t="shared" si="22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21"/>
        <v>0</v>
      </c>
    </row>
    <row r="638" spans="1:13">
      <c r="A638" s="1">
        <f t="shared" si="22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21"/>
        <v>0</v>
      </c>
    </row>
    <row r="639" spans="1:13">
      <c r="A639" s="1">
        <f t="shared" si="22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21"/>
        <v>0</v>
      </c>
    </row>
    <row r="640" spans="1:13">
      <c r="A640" s="1">
        <f t="shared" si="22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21"/>
        <v>0</v>
      </c>
    </row>
    <row r="641" spans="1:13">
      <c r="A641" s="1">
        <f t="shared" si="22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21"/>
        <v>0</v>
      </c>
    </row>
    <row r="642" spans="1:13">
      <c r="A642" s="1">
        <f t="shared" si="22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21"/>
        <v>0</v>
      </c>
    </row>
    <row r="643" spans="1:13">
      <c r="A643" s="1">
        <f t="shared" si="22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23">J643*K643</f>
        <v>0</v>
      </c>
    </row>
    <row r="644" spans="1:13">
      <c r="A644" s="1">
        <f t="shared" si="22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23"/>
        <v>0</v>
      </c>
    </row>
    <row r="645" spans="1:13">
      <c r="A645" s="1">
        <f t="shared" ref="A645:A708" si="24">A644+60/3600</f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23"/>
        <v>0</v>
      </c>
    </row>
    <row r="646" spans="1:13">
      <c r="A646" s="1">
        <f t="shared" si="24"/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23"/>
        <v>0</v>
      </c>
    </row>
    <row r="647" spans="1:13">
      <c r="A647" s="1">
        <f t="shared" si="24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23"/>
        <v>0</v>
      </c>
    </row>
    <row r="648" spans="1:13">
      <c r="A648" s="1">
        <f t="shared" si="24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23"/>
        <v>0</v>
      </c>
    </row>
    <row r="649" spans="1:13">
      <c r="A649" s="1">
        <f t="shared" si="24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23"/>
        <v>0</v>
      </c>
    </row>
    <row r="650" spans="1:13">
      <c r="A650" s="1">
        <f t="shared" si="24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23"/>
        <v>0</v>
      </c>
    </row>
    <row r="651" spans="1:13">
      <c r="A651" s="1">
        <f t="shared" si="24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23"/>
        <v>0</v>
      </c>
    </row>
    <row r="652" spans="1:13">
      <c r="A652" s="1">
        <f t="shared" si="24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23"/>
        <v>0</v>
      </c>
    </row>
    <row r="653" spans="1:13">
      <c r="A653" s="1">
        <f t="shared" si="24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23"/>
        <v>0</v>
      </c>
    </row>
    <row r="654" spans="1:13">
      <c r="A654" s="1">
        <f t="shared" si="24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23"/>
        <v>0</v>
      </c>
    </row>
    <row r="655" spans="1:13">
      <c r="A655" s="1">
        <f t="shared" si="24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23"/>
        <v>0</v>
      </c>
    </row>
    <row r="656" spans="1:13">
      <c r="A656" s="1">
        <f t="shared" si="24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23"/>
        <v>0</v>
      </c>
    </row>
    <row r="657" spans="1:13">
      <c r="A657" s="1">
        <f t="shared" si="24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23"/>
        <v>0</v>
      </c>
    </row>
    <row r="658" spans="1:13">
      <c r="A658" s="1">
        <f t="shared" si="24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23"/>
        <v>0</v>
      </c>
    </row>
    <row r="659" spans="1:13">
      <c r="A659" s="1">
        <f t="shared" si="24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23"/>
        <v>0</v>
      </c>
    </row>
    <row r="660" spans="1:13">
      <c r="A660" s="1">
        <f t="shared" si="24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23"/>
        <v>0</v>
      </c>
    </row>
    <row r="661" spans="1:13">
      <c r="A661" s="1">
        <f t="shared" si="24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23"/>
        <v>0</v>
      </c>
    </row>
    <row r="662" spans="1:13">
      <c r="A662" s="1">
        <f t="shared" si="24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23"/>
        <v>0</v>
      </c>
    </row>
    <row r="663" spans="1:13">
      <c r="A663" s="1">
        <f t="shared" si="24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23"/>
        <v>0</v>
      </c>
    </row>
    <row r="664" spans="1:13">
      <c r="A664" s="1">
        <f t="shared" si="24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23"/>
        <v>0</v>
      </c>
    </row>
    <row r="665" spans="1:13">
      <c r="A665" s="1">
        <f t="shared" si="24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23"/>
        <v>0</v>
      </c>
    </row>
    <row r="666" spans="1:13">
      <c r="A666" s="1">
        <f t="shared" si="24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23"/>
        <v>0</v>
      </c>
    </row>
    <row r="667" spans="1:13">
      <c r="A667" s="1">
        <f t="shared" si="24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23"/>
        <v>0</v>
      </c>
    </row>
    <row r="668" spans="1:13">
      <c r="A668" s="1">
        <f t="shared" si="24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23"/>
        <v>0</v>
      </c>
    </row>
    <row r="669" spans="1:13">
      <c r="A669" s="1">
        <f t="shared" si="24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23"/>
        <v>0</v>
      </c>
    </row>
    <row r="670" spans="1:13">
      <c r="A670" s="1">
        <f t="shared" si="24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23"/>
        <v>0</v>
      </c>
    </row>
    <row r="671" spans="1:13">
      <c r="A671" s="1">
        <f t="shared" si="24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23"/>
        <v>0</v>
      </c>
    </row>
    <row r="672" spans="1:13">
      <c r="A672" s="1">
        <f t="shared" si="24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23"/>
        <v>0</v>
      </c>
    </row>
    <row r="673" spans="1:13">
      <c r="A673" s="1">
        <f t="shared" si="24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23"/>
        <v>0</v>
      </c>
    </row>
    <row r="674" spans="1:13">
      <c r="A674" s="1">
        <f t="shared" si="24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23"/>
        <v>0</v>
      </c>
    </row>
    <row r="675" spans="1:13">
      <c r="A675" s="1">
        <f t="shared" si="24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23"/>
        <v>0</v>
      </c>
    </row>
    <row r="676" spans="1:13">
      <c r="A676" s="1">
        <f t="shared" si="24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23"/>
        <v>0</v>
      </c>
    </row>
    <row r="677" spans="1:13">
      <c r="A677" s="1">
        <f t="shared" si="24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23"/>
        <v>0</v>
      </c>
    </row>
    <row r="678" spans="1:13">
      <c r="A678" s="1">
        <f t="shared" si="24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23"/>
        <v>0</v>
      </c>
    </row>
    <row r="679" spans="1:13">
      <c r="A679" s="1">
        <f t="shared" si="24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23"/>
        <v>0</v>
      </c>
    </row>
    <row r="680" spans="1:13">
      <c r="A680" s="1">
        <f t="shared" si="24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23"/>
        <v>0</v>
      </c>
    </row>
    <row r="681" spans="1:13">
      <c r="A681" s="1">
        <f t="shared" si="24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23"/>
        <v>0</v>
      </c>
    </row>
    <row r="682" spans="1:13">
      <c r="A682" s="1">
        <f t="shared" si="24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23"/>
        <v>0</v>
      </c>
    </row>
    <row r="683" spans="1:13">
      <c r="A683" s="1">
        <f t="shared" si="24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23"/>
        <v>0</v>
      </c>
    </row>
    <row r="684" spans="1:13">
      <c r="A684" s="1">
        <f t="shared" si="24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23"/>
        <v>0</v>
      </c>
    </row>
    <row r="685" spans="1:13">
      <c r="A685" s="1">
        <f t="shared" si="24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23"/>
        <v>0</v>
      </c>
    </row>
    <row r="686" spans="1:13">
      <c r="A686" s="1">
        <f t="shared" si="24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23"/>
        <v>0</v>
      </c>
    </row>
    <row r="687" spans="1:13">
      <c r="A687" s="1">
        <f t="shared" si="24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23"/>
        <v>0</v>
      </c>
    </row>
    <row r="688" spans="1:13">
      <c r="A688" s="1">
        <f t="shared" si="24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23"/>
        <v>0</v>
      </c>
    </row>
    <row r="689" spans="1:13">
      <c r="A689" s="1">
        <f t="shared" si="24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23"/>
        <v>0</v>
      </c>
    </row>
    <row r="690" spans="1:13">
      <c r="A690" s="1">
        <f t="shared" si="24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23"/>
        <v>0</v>
      </c>
    </row>
    <row r="691" spans="1:13">
      <c r="A691" s="1">
        <f t="shared" si="24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23"/>
        <v>0</v>
      </c>
    </row>
    <row r="692" spans="1:13">
      <c r="A692" s="1">
        <f t="shared" si="24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23"/>
        <v>0</v>
      </c>
    </row>
    <row r="693" spans="1:13">
      <c r="A693" s="1">
        <f t="shared" si="24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23"/>
        <v>0</v>
      </c>
    </row>
    <row r="694" spans="1:13">
      <c r="A694" s="1">
        <f t="shared" si="24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23"/>
        <v>0</v>
      </c>
    </row>
    <row r="695" spans="1:13">
      <c r="A695" s="1">
        <f t="shared" si="24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23"/>
        <v>0</v>
      </c>
    </row>
    <row r="696" spans="1:13">
      <c r="A696" s="1">
        <f t="shared" si="24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23"/>
        <v>0</v>
      </c>
    </row>
    <row r="697" spans="1:13">
      <c r="A697" s="1">
        <f t="shared" si="24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23"/>
        <v>0</v>
      </c>
    </row>
    <row r="698" spans="1:13">
      <c r="A698" s="1">
        <f t="shared" si="24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23"/>
        <v>0</v>
      </c>
    </row>
    <row r="699" spans="1:13">
      <c r="A699" s="1">
        <f t="shared" si="24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23"/>
        <v>0</v>
      </c>
    </row>
    <row r="700" spans="1:13">
      <c r="A700" s="1">
        <f t="shared" si="24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23"/>
        <v>0</v>
      </c>
    </row>
    <row r="701" spans="1:13">
      <c r="A701" s="1">
        <f t="shared" si="24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23"/>
        <v>0</v>
      </c>
    </row>
    <row r="702" spans="1:13">
      <c r="A702" s="1">
        <f t="shared" si="24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23"/>
        <v>0</v>
      </c>
    </row>
    <row r="703" spans="1:13">
      <c r="A703" s="1">
        <f t="shared" si="24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23"/>
        <v>0</v>
      </c>
    </row>
    <row r="704" spans="1:13">
      <c r="A704" s="1">
        <f t="shared" si="24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23"/>
        <v>0</v>
      </c>
    </row>
    <row r="705" spans="1:13">
      <c r="A705" s="1">
        <f t="shared" si="24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23"/>
        <v>0</v>
      </c>
    </row>
    <row r="706" spans="1:13">
      <c r="A706" s="1">
        <f t="shared" si="24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23"/>
        <v>0</v>
      </c>
    </row>
    <row r="707" spans="1:13">
      <c r="A707" s="1">
        <f t="shared" si="24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25">J707*K707</f>
        <v>0</v>
      </c>
    </row>
    <row r="708" spans="1:13">
      <c r="A708" s="1">
        <f t="shared" si="24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25"/>
        <v>0</v>
      </c>
    </row>
    <row r="709" spans="1:13">
      <c r="A709" s="1">
        <f t="shared" ref="A709:A772" si="26">A708+60/3600</f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25"/>
        <v>0</v>
      </c>
    </row>
    <row r="710" spans="1:13">
      <c r="A710" s="1">
        <f t="shared" si="26"/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25"/>
        <v>0</v>
      </c>
    </row>
    <row r="711" spans="1:13">
      <c r="A711" s="1">
        <f t="shared" si="26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25"/>
        <v>0</v>
      </c>
    </row>
    <row r="712" spans="1:13">
      <c r="A712" s="1">
        <f t="shared" si="26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25"/>
        <v>0</v>
      </c>
    </row>
    <row r="713" spans="1:13">
      <c r="A713" s="1">
        <f t="shared" si="26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25"/>
        <v>0</v>
      </c>
    </row>
    <row r="714" spans="1:13">
      <c r="A714" s="1">
        <f t="shared" si="26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25"/>
        <v>0</v>
      </c>
    </row>
    <row r="715" spans="1:13">
      <c r="A715" s="1">
        <f t="shared" si="26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25"/>
        <v>0</v>
      </c>
    </row>
    <row r="716" spans="1:13">
      <c r="A716" s="1">
        <f t="shared" si="26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25"/>
        <v>0</v>
      </c>
    </row>
    <row r="717" spans="1:13">
      <c r="A717" s="1">
        <f t="shared" si="26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25"/>
        <v>0</v>
      </c>
    </row>
    <row r="718" spans="1:13">
      <c r="A718" s="1">
        <f t="shared" si="26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25"/>
        <v>0</v>
      </c>
    </row>
    <row r="719" spans="1:13">
      <c r="A719" s="1">
        <f t="shared" si="26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25"/>
        <v>0</v>
      </c>
    </row>
    <row r="720" spans="1:13">
      <c r="A720" s="1">
        <f t="shared" si="26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25"/>
        <v>0</v>
      </c>
    </row>
    <row r="721" spans="1:13">
      <c r="A721" s="1">
        <f t="shared" si="26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25"/>
        <v>0</v>
      </c>
    </row>
    <row r="722" spans="1:13">
      <c r="A722" s="1">
        <f t="shared" si="26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25"/>
        <v>0</v>
      </c>
    </row>
    <row r="723" spans="1:13">
      <c r="A723" s="1">
        <f t="shared" si="26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25"/>
        <v>0</v>
      </c>
    </row>
    <row r="724" spans="1:13">
      <c r="A724" s="1">
        <f t="shared" si="26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25"/>
        <v>0</v>
      </c>
    </row>
    <row r="725" spans="1:13">
      <c r="A725" s="1">
        <f t="shared" si="26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25"/>
        <v>0</v>
      </c>
    </row>
    <row r="726" spans="1:13">
      <c r="A726" s="1">
        <f t="shared" si="26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25"/>
        <v>0</v>
      </c>
    </row>
    <row r="727" spans="1:13">
      <c r="A727" s="1">
        <f t="shared" si="26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25"/>
        <v>0</v>
      </c>
    </row>
    <row r="728" spans="1:13">
      <c r="A728" s="1">
        <f t="shared" si="26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25"/>
        <v>0</v>
      </c>
    </row>
    <row r="729" spans="1:13">
      <c r="A729" s="1">
        <f t="shared" si="26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25"/>
        <v>0</v>
      </c>
    </row>
    <row r="730" spans="1:13">
      <c r="A730" s="1">
        <f t="shared" si="26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25"/>
        <v>0</v>
      </c>
    </row>
    <row r="731" spans="1:13">
      <c r="A731" s="1">
        <f t="shared" si="26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25"/>
        <v>0</v>
      </c>
    </row>
    <row r="732" spans="1:13">
      <c r="A732" s="1">
        <f t="shared" si="26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25"/>
        <v>0</v>
      </c>
    </row>
    <row r="733" spans="1:13">
      <c r="A733" s="1">
        <f t="shared" si="26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25"/>
        <v>0</v>
      </c>
    </row>
    <row r="734" spans="1:13">
      <c r="A734" s="1">
        <f t="shared" si="26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25"/>
        <v>0</v>
      </c>
    </row>
    <row r="735" spans="1:13">
      <c r="A735" s="1">
        <f t="shared" si="26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25"/>
        <v>0</v>
      </c>
    </row>
    <row r="736" spans="1:13">
      <c r="A736" s="1">
        <f t="shared" si="26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25"/>
        <v>0</v>
      </c>
    </row>
    <row r="737" spans="1:13">
      <c r="A737" s="1">
        <f t="shared" si="26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25"/>
        <v>0</v>
      </c>
    </row>
    <row r="738" spans="1:13">
      <c r="A738" s="1">
        <f t="shared" si="26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25"/>
        <v>0</v>
      </c>
    </row>
    <row r="739" spans="1:13">
      <c r="A739" s="1">
        <f t="shared" si="26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25"/>
        <v>0</v>
      </c>
    </row>
    <row r="740" spans="1:13">
      <c r="A740" s="1">
        <f t="shared" si="26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25"/>
        <v>0</v>
      </c>
    </row>
    <row r="741" spans="1:13">
      <c r="A741" s="1">
        <f t="shared" si="26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25"/>
        <v>0</v>
      </c>
    </row>
    <row r="742" spans="1:13">
      <c r="A742" s="1">
        <f t="shared" si="26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25"/>
        <v>0</v>
      </c>
    </row>
    <row r="743" spans="1:13">
      <c r="A743" s="1">
        <f t="shared" si="26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25"/>
        <v>0</v>
      </c>
    </row>
    <row r="744" spans="1:13">
      <c r="A744" s="1">
        <f t="shared" si="26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25"/>
        <v>0</v>
      </c>
    </row>
    <row r="745" spans="1:13">
      <c r="A745" s="1">
        <f t="shared" si="26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25"/>
        <v>0</v>
      </c>
    </row>
    <row r="746" spans="1:13">
      <c r="A746" s="1">
        <f t="shared" si="26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25"/>
        <v>0</v>
      </c>
    </row>
    <row r="747" spans="1:13">
      <c r="A747" s="1">
        <f t="shared" si="26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25"/>
        <v>0</v>
      </c>
    </row>
    <row r="748" spans="1:13">
      <c r="A748" s="1">
        <f t="shared" si="26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25"/>
        <v>0</v>
      </c>
    </row>
    <row r="749" spans="1:13">
      <c r="A749" s="1">
        <f t="shared" si="26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25"/>
        <v>0</v>
      </c>
    </row>
    <row r="750" spans="1:13">
      <c r="A750" s="1">
        <f t="shared" si="26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25"/>
        <v>0</v>
      </c>
    </row>
    <row r="751" spans="1:13">
      <c r="A751" s="1">
        <f t="shared" si="26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25"/>
        <v>0</v>
      </c>
    </row>
    <row r="752" spans="1:13">
      <c r="A752" s="1">
        <f t="shared" si="26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25"/>
        <v>0</v>
      </c>
    </row>
    <row r="753" spans="1:13">
      <c r="A753" s="1">
        <f t="shared" si="26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25"/>
        <v>0</v>
      </c>
    </row>
    <row r="754" spans="1:13">
      <c r="A754" s="1">
        <f t="shared" si="26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25"/>
        <v>0</v>
      </c>
    </row>
    <row r="755" spans="1:13">
      <c r="A755" s="1">
        <f t="shared" si="26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25"/>
        <v>0</v>
      </c>
    </row>
    <row r="756" spans="1:13">
      <c r="A756" s="1">
        <f t="shared" si="26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25"/>
        <v>0</v>
      </c>
    </row>
    <row r="757" spans="1:13">
      <c r="A757" s="1">
        <f t="shared" si="26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25"/>
        <v>0</v>
      </c>
    </row>
    <row r="758" spans="1:13">
      <c r="A758" s="1">
        <f t="shared" si="26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25"/>
        <v>0</v>
      </c>
    </row>
    <row r="759" spans="1:13">
      <c r="A759" s="1">
        <f t="shared" si="26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25"/>
        <v>0</v>
      </c>
    </row>
    <row r="760" spans="1:13">
      <c r="A760" s="1">
        <f t="shared" si="26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25"/>
        <v>0</v>
      </c>
    </row>
    <row r="761" spans="1:13">
      <c r="A761" s="1">
        <f t="shared" si="26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25"/>
        <v>0</v>
      </c>
    </row>
    <row r="762" spans="1:13">
      <c r="A762" s="1">
        <f t="shared" si="26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25"/>
        <v>0</v>
      </c>
    </row>
    <row r="763" spans="1:13">
      <c r="A763" s="1">
        <f t="shared" si="26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25"/>
        <v>0</v>
      </c>
    </row>
    <row r="764" spans="1:13">
      <c r="A764" s="1">
        <f t="shared" si="26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25"/>
        <v>0</v>
      </c>
    </row>
    <row r="765" spans="1:13">
      <c r="A765" s="1">
        <f t="shared" si="26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25"/>
        <v>0</v>
      </c>
    </row>
    <row r="766" spans="1:13">
      <c r="A766" s="1">
        <f t="shared" si="26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25"/>
        <v>0</v>
      </c>
    </row>
    <row r="767" spans="1:13">
      <c r="A767" s="1">
        <f t="shared" si="26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25"/>
        <v>0</v>
      </c>
    </row>
    <row r="768" spans="1:13">
      <c r="A768" s="1">
        <f t="shared" si="26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25"/>
        <v>0</v>
      </c>
    </row>
    <row r="769" spans="1:13">
      <c r="A769" s="1">
        <f t="shared" si="26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25"/>
        <v>0</v>
      </c>
    </row>
    <row r="770" spans="1:13">
      <c r="A770" s="1">
        <f t="shared" si="26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25"/>
        <v>0</v>
      </c>
    </row>
    <row r="771" spans="1:13">
      <c r="A771" s="1">
        <f t="shared" si="26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27">J771*K771</f>
        <v>0</v>
      </c>
    </row>
    <row r="772" spans="1:13">
      <c r="A772" s="1">
        <f t="shared" si="26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27"/>
        <v>0</v>
      </c>
    </row>
    <row r="773" spans="1:13">
      <c r="A773" s="1">
        <f t="shared" ref="A773:A836" si="28">A772+60/3600</f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27"/>
        <v>0</v>
      </c>
    </row>
    <row r="774" spans="1:13">
      <c r="A774" s="1">
        <f t="shared" si="28"/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27"/>
        <v>0</v>
      </c>
    </row>
    <row r="775" spans="1:13">
      <c r="A775" s="1">
        <f t="shared" si="28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27"/>
        <v>0</v>
      </c>
    </row>
    <row r="776" spans="1:13">
      <c r="A776" s="1">
        <f t="shared" si="28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27"/>
        <v>0</v>
      </c>
    </row>
    <row r="777" spans="1:13">
      <c r="A777" s="1">
        <f t="shared" si="28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27"/>
        <v>0</v>
      </c>
    </row>
    <row r="778" spans="1:13">
      <c r="A778" s="1">
        <f t="shared" si="28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27"/>
        <v>0</v>
      </c>
    </row>
    <row r="779" spans="1:13">
      <c r="A779" s="1">
        <f t="shared" si="28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27"/>
        <v>0</v>
      </c>
    </row>
    <row r="780" spans="1:13">
      <c r="A780" s="1">
        <f t="shared" si="28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27"/>
        <v>0</v>
      </c>
    </row>
    <row r="781" spans="1:13">
      <c r="A781" s="1">
        <f t="shared" si="28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27"/>
        <v>0</v>
      </c>
    </row>
    <row r="782" spans="1:13">
      <c r="A782" s="1">
        <f t="shared" si="28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27"/>
        <v>0</v>
      </c>
    </row>
    <row r="783" spans="1:13">
      <c r="A783" s="1">
        <f t="shared" si="28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27"/>
        <v>0</v>
      </c>
    </row>
    <row r="784" spans="1:13">
      <c r="A784" s="1">
        <f t="shared" si="28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27"/>
        <v>0</v>
      </c>
    </row>
    <row r="785" spans="1:13">
      <c r="A785" s="1">
        <f t="shared" si="28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27"/>
        <v>0</v>
      </c>
    </row>
    <row r="786" spans="1:13">
      <c r="A786" s="1">
        <f t="shared" si="28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27"/>
        <v>0</v>
      </c>
    </row>
    <row r="787" spans="1:13">
      <c r="A787" s="1">
        <f t="shared" si="28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27"/>
        <v>0</v>
      </c>
    </row>
    <row r="788" spans="1:13">
      <c r="A788" s="1">
        <f t="shared" si="28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27"/>
        <v>0</v>
      </c>
    </row>
    <row r="789" spans="1:13">
      <c r="A789" s="1">
        <f t="shared" si="28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27"/>
        <v>0</v>
      </c>
    </row>
    <row r="790" spans="1:13">
      <c r="A790" s="1">
        <f t="shared" si="28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27"/>
        <v>0</v>
      </c>
    </row>
    <row r="791" spans="1:13">
      <c r="A791" s="1">
        <f t="shared" si="28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27"/>
        <v>0</v>
      </c>
    </row>
    <row r="792" spans="1:13">
      <c r="A792" s="1">
        <f t="shared" si="28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27"/>
        <v>0</v>
      </c>
    </row>
    <row r="793" spans="1:13">
      <c r="A793" s="1">
        <f t="shared" si="28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27"/>
        <v>0</v>
      </c>
    </row>
    <row r="794" spans="1:13">
      <c r="A794" s="1">
        <f t="shared" si="28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27"/>
        <v>0</v>
      </c>
    </row>
    <row r="795" spans="1:13">
      <c r="A795" s="1">
        <f t="shared" si="28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27"/>
        <v>0</v>
      </c>
    </row>
    <row r="796" spans="1:13">
      <c r="A796" s="1">
        <f t="shared" si="28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27"/>
        <v>0</v>
      </c>
    </row>
    <row r="797" spans="1:13">
      <c r="A797" s="1">
        <f t="shared" si="28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27"/>
        <v>0</v>
      </c>
    </row>
    <row r="798" spans="1:13">
      <c r="A798" s="1">
        <f t="shared" si="28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27"/>
        <v>0</v>
      </c>
    </row>
    <row r="799" spans="1:13">
      <c r="A799" s="1">
        <f t="shared" si="28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27"/>
        <v>0</v>
      </c>
    </row>
    <row r="800" spans="1:13">
      <c r="A800" s="1">
        <f t="shared" si="28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27"/>
        <v>0</v>
      </c>
    </row>
    <row r="801" spans="1:13">
      <c r="A801" s="1">
        <f t="shared" si="28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27"/>
        <v>0</v>
      </c>
    </row>
    <row r="802" spans="1:13">
      <c r="A802" s="1">
        <f t="shared" si="28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27"/>
        <v>0</v>
      </c>
    </row>
    <row r="803" spans="1:13">
      <c r="A803" s="1">
        <f t="shared" si="28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27"/>
        <v>0</v>
      </c>
    </row>
    <row r="804" spans="1:13">
      <c r="A804" s="1">
        <f t="shared" si="28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27"/>
        <v>0</v>
      </c>
    </row>
    <row r="805" spans="1:13">
      <c r="A805" s="1">
        <f t="shared" si="28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27"/>
        <v>0</v>
      </c>
    </row>
    <row r="806" spans="1:13">
      <c r="A806" s="1">
        <f t="shared" si="28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27"/>
        <v>0</v>
      </c>
    </row>
    <row r="807" spans="1:13">
      <c r="A807" s="1">
        <f t="shared" si="28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27"/>
        <v>0</v>
      </c>
    </row>
    <row r="808" spans="1:13">
      <c r="A808" s="1">
        <f t="shared" si="28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27"/>
        <v>0</v>
      </c>
    </row>
    <row r="809" spans="1:13">
      <c r="A809" s="1">
        <f t="shared" si="28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27"/>
        <v>0</v>
      </c>
    </row>
    <row r="810" spans="1:13">
      <c r="A810" s="1">
        <f t="shared" si="28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27"/>
        <v>0</v>
      </c>
    </row>
    <row r="811" spans="1:13">
      <c r="A811" s="1">
        <f t="shared" si="28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27"/>
        <v>0</v>
      </c>
    </row>
    <row r="812" spans="1:13">
      <c r="A812" s="1">
        <f t="shared" si="28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27"/>
        <v>0</v>
      </c>
    </row>
    <row r="813" spans="1:13">
      <c r="A813" s="1">
        <f t="shared" si="28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27"/>
        <v>0</v>
      </c>
    </row>
    <row r="814" spans="1:13">
      <c r="A814" s="1">
        <f t="shared" si="28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27"/>
        <v>0</v>
      </c>
    </row>
    <row r="815" spans="1:13">
      <c r="A815" s="1">
        <f t="shared" si="28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27"/>
        <v>0</v>
      </c>
    </row>
    <row r="816" spans="1:13">
      <c r="A816" s="1">
        <f t="shared" si="28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27"/>
        <v>0</v>
      </c>
    </row>
    <row r="817" spans="1:13">
      <c r="A817" s="1">
        <f t="shared" si="28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27"/>
        <v>0</v>
      </c>
    </row>
    <row r="818" spans="1:13">
      <c r="A818" s="1">
        <f t="shared" si="28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27"/>
        <v>0</v>
      </c>
    </row>
    <row r="819" spans="1:13">
      <c r="A819" s="1">
        <f t="shared" si="28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27"/>
        <v>0</v>
      </c>
    </row>
    <row r="820" spans="1:13">
      <c r="A820" s="1">
        <f t="shared" si="28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27"/>
        <v>0</v>
      </c>
    </row>
    <row r="821" spans="1:13">
      <c r="A821" s="1">
        <f t="shared" si="28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27"/>
        <v>0</v>
      </c>
    </row>
    <row r="822" spans="1:13">
      <c r="A822" s="1">
        <f t="shared" si="28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27"/>
        <v>0</v>
      </c>
    </row>
    <row r="823" spans="1:13">
      <c r="A823" s="1">
        <f t="shared" si="28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27"/>
        <v>0</v>
      </c>
    </row>
    <row r="824" spans="1:13">
      <c r="A824" s="1">
        <f t="shared" si="28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27"/>
        <v>0</v>
      </c>
    </row>
    <row r="825" spans="1:13">
      <c r="A825" s="1">
        <f t="shared" si="28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27"/>
        <v>0</v>
      </c>
    </row>
    <row r="826" spans="1:13">
      <c r="A826" s="1">
        <f t="shared" si="28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27"/>
        <v>0</v>
      </c>
    </row>
    <row r="827" spans="1:13">
      <c r="A827" s="1">
        <f t="shared" si="28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27"/>
        <v>0</v>
      </c>
    </row>
    <row r="828" spans="1:13">
      <c r="A828" s="1">
        <f t="shared" si="28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27"/>
        <v>0</v>
      </c>
    </row>
    <row r="829" spans="1:13">
      <c r="A829" s="1">
        <f t="shared" si="28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27"/>
        <v>0</v>
      </c>
    </row>
    <row r="830" spans="1:13">
      <c r="A830" s="1">
        <f t="shared" si="28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27"/>
        <v>0</v>
      </c>
    </row>
    <row r="831" spans="1:13">
      <c r="A831" s="1">
        <f t="shared" si="28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27"/>
        <v>0</v>
      </c>
    </row>
    <row r="832" spans="1:13">
      <c r="A832" s="1">
        <f t="shared" si="28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27"/>
        <v>0</v>
      </c>
    </row>
    <row r="833" spans="1:13">
      <c r="A833" s="1">
        <f t="shared" si="28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27"/>
        <v>0</v>
      </c>
    </row>
    <row r="834" spans="1:13">
      <c r="A834" s="1">
        <f t="shared" si="28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27"/>
        <v>0</v>
      </c>
    </row>
    <row r="835" spans="1:13">
      <c r="A835" s="1">
        <f t="shared" si="28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29">J835*K835</f>
        <v>0</v>
      </c>
    </row>
    <row r="836" spans="1:13">
      <c r="A836" s="1">
        <f t="shared" si="28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29"/>
        <v>0</v>
      </c>
    </row>
    <row r="837" spans="1:13">
      <c r="A837" s="1">
        <f t="shared" ref="A837:A900" si="30">A836+60/3600</f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29"/>
        <v>0</v>
      </c>
    </row>
    <row r="838" spans="1:13">
      <c r="A838" s="1">
        <f t="shared" si="30"/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29"/>
        <v>0</v>
      </c>
    </row>
    <row r="839" spans="1:13">
      <c r="A839" s="1">
        <f t="shared" si="30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29"/>
        <v>0</v>
      </c>
    </row>
    <row r="840" spans="1:13">
      <c r="A840" s="1">
        <f t="shared" si="30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29"/>
        <v>0</v>
      </c>
    </row>
    <row r="841" spans="1:13">
      <c r="A841" s="1">
        <f t="shared" si="30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29"/>
        <v>0</v>
      </c>
    </row>
    <row r="842" spans="1:13">
      <c r="A842" s="1">
        <f t="shared" si="30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29"/>
        <v>0</v>
      </c>
    </row>
    <row r="843" spans="1:13">
      <c r="A843" s="1">
        <f t="shared" si="30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29"/>
        <v>0</v>
      </c>
    </row>
    <row r="844" spans="1:13">
      <c r="A844" s="1">
        <f t="shared" si="30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29"/>
        <v>0</v>
      </c>
    </row>
    <row r="845" spans="1:13">
      <c r="A845" s="1">
        <f t="shared" si="30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29"/>
        <v>0</v>
      </c>
    </row>
    <row r="846" spans="1:13">
      <c r="A846" s="1">
        <f t="shared" si="30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29"/>
        <v>0</v>
      </c>
    </row>
    <row r="847" spans="1:13">
      <c r="A847" s="1">
        <f t="shared" si="30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29"/>
        <v>0</v>
      </c>
    </row>
    <row r="848" spans="1:13">
      <c r="A848" s="1">
        <f t="shared" si="30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29"/>
        <v>0</v>
      </c>
    </row>
    <row r="849" spans="1:13">
      <c r="A849" s="1">
        <f t="shared" si="30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29"/>
        <v>0</v>
      </c>
    </row>
    <row r="850" spans="1:13">
      <c r="A850" s="1">
        <f t="shared" si="30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29"/>
        <v>0</v>
      </c>
    </row>
    <row r="851" spans="1:13">
      <c r="A851" s="1">
        <f t="shared" si="30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29"/>
        <v>0</v>
      </c>
    </row>
    <row r="852" spans="1:13">
      <c r="A852" s="1">
        <f t="shared" si="30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29"/>
        <v>0</v>
      </c>
    </row>
    <row r="853" spans="1:13">
      <c r="A853" s="1">
        <f t="shared" si="30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29"/>
        <v>0</v>
      </c>
    </row>
    <row r="854" spans="1:13">
      <c r="A854" s="1">
        <f t="shared" si="30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29"/>
        <v>0</v>
      </c>
    </row>
    <row r="855" spans="1:13">
      <c r="A855" s="1">
        <f t="shared" si="30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29"/>
        <v>0</v>
      </c>
    </row>
    <row r="856" spans="1:13">
      <c r="A856" s="1">
        <f t="shared" si="30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29"/>
        <v>0</v>
      </c>
    </row>
    <row r="857" spans="1:13">
      <c r="A857" s="1">
        <f t="shared" si="30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29"/>
        <v>0</v>
      </c>
    </row>
    <row r="858" spans="1:13">
      <c r="A858" s="1">
        <f t="shared" si="30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29"/>
        <v>0</v>
      </c>
    </row>
    <row r="859" spans="1:13">
      <c r="A859" s="1">
        <f t="shared" si="30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29"/>
        <v>0</v>
      </c>
    </row>
    <row r="860" spans="1:13">
      <c r="A860" s="1">
        <f t="shared" si="30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29"/>
        <v>0</v>
      </c>
    </row>
    <row r="861" spans="1:13">
      <c r="A861" s="1">
        <f t="shared" si="30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29"/>
        <v>0</v>
      </c>
    </row>
    <row r="862" spans="1:13">
      <c r="A862" s="1">
        <f t="shared" si="30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29"/>
        <v>0</v>
      </c>
    </row>
    <row r="863" spans="1:13">
      <c r="A863" s="1">
        <f t="shared" si="30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29"/>
        <v>0</v>
      </c>
    </row>
    <row r="864" spans="1:13">
      <c r="A864" s="1">
        <f t="shared" si="30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29"/>
        <v>0</v>
      </c>
    </row>
    <row r="865" spans="1:13">
      <c r="A865" s="1">
        <f t="shared" si="30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29"/>
        <v>0</v>
      </c>
    </row>
    <row r="866" spans="1:13">
      <c r="A866" s="1">
        <f t="shared" si="30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29"/>
        <v>0</v>
      </c>
    </row>
    <row r="867" spans="1:13">
      <c r="A867" s="1">
        <f t="shared" si="30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29"/>
        <v>0</v>
      </c>
    </row>
    <row r="868" spans="1:13">
      <c r="A868" s="1">
        <f t="shared" si="30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29"/>
        <v>0</v>
      </c>
    </row>
    <row r="869" spans="1:13">
      <c r="A869" s="1">
        <f t="shared" si="30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29"/>
        <v>0</v>
      </c>
    </row>
    <row r="870" spans="1:13">
      <c r="A870" s="1">
        <f t="shared" si="30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29"/>
        <v>0</v>
      </c>
    </row>
    <row r="871" spans="1:13">
      <c r="A871" s="1">
        <f t="shared" si="30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29"/>
        <v>0</v>
      </c>
    </row>
    <row r="872" spans="1:13">
      <c r="A872" s="1">
        <f t="shared" si="30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29"/>
        <v>0</v>
      </c>
    </row>
    <row r="873" spans="1:13">
      <c r="A873" s="1">
        <f t="shared" si="30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29"/>
        <v>0</v>
      </c>
    </row>
    <row r="874" spans="1:13">
      <c r="A874" s="1">
        <f t="shared" si="30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29"/>
        <v>0</v>
      </c>
    </row>
    <row r="875" spans="1:13">
      <c r="A875" s="1">
        <f t="shared" si="30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29"/>
        <v>0</v>
      </c>
    </row>
    <row r="876" spans="1:13">
      <c r="A876" s="1">
        <f t="shared" si="30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29"/>
        <v>0</v>
      </c>
    </row>
    <row r="877" spans="1:13">
      <c r="A877" s="1">
        <f t="shared" si="30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29"/>
        <v>0</v>
      </c>
    </row>
    <row r="878" spans="1:13">
      <c r="A878" s="1">
        <f t="shared" si="30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29"/>
        <v>0</v>
      </c>
    </row>
    <row r="879" spans="1:13">
      <c r="A879" s="1">
        <f t="shared" si="30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29"/>
        <v>0</v>
      </c>
    </row>
    <row r="880" spans="1:13">
      <c r="A880" s="1">
        <f t="shared" si="30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29"/>
        <v>0</v>
      </c>
    </row>
    <row r="881" spans="1:13">
      <c r="A881" s="1">
        <f t="shared" si="30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29"/>
        <v>0</v>
      </c>
    </row>
    <row r="882" spans="1:13">
      <c r="A882" s="1">
        <f t="shared" si="30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29"/>
        <v>0</v>
      </c>
    </row>
    <row r="883" spans="1:13">
      <c r="A883" s="1">
        <f t="shared" si="30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29"/>
        <v>0</v>
      </c>
    </row>
    <row r="884" spans="1:13">
      <c r="A884" s="1">
        <f t="shared" si="30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29"/>
        <v>0</v>
      </c>
    </row>
    <row r="885" spans="1:13">
      <c r="A885" s="1">
        <f t="shared" si="30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29"/>
        <v>0</v>
      </c>
    </row>
    <row r="886" spans="1:13">
      <c r="A886" s="1">
        <f t="shared" si="30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29"/>
        <v>0</v>
      </c>
    </row>
    <row r="887" spans="1:13">
      <c r="A887" s="1">
        <f t="shared" si="30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29"/>
        <v>0</v>
      </c>
    </row>
    <row r="888" spans="1:13">
      <c r="A888" s="1">
        <f t="shared" si="30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29"/>
        <v>0</v>
      </c>
    </row>
    <row r="889" spans="1:13">
      <c r="A889" s="1">
        <f t="shared" si="30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29"/>
        <v>0</v>
      </c>
    </row>
    <row r="890" spans="1:13">
      <c r="A890" s="1">
        <f t="shared" si="30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29"/>
        <v>0</v>
      </c>
    </row>
    <row r="891" spans="1:13">
      <c r="A891" s="1">
        <f t="shared" si="30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29"/>
        <v>0</v>
      </c>
    </row>
    <row r="892" spans="1:13">
      <c r="A892" s="1">
        <f t="shared" si="30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29"/>
        <v>0</v>
      </c>
    </row>
    <row r="893" spans="1:13">
      <c r="A893" s="1">
        <f t="shared" si="30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29"/>
        <v>0</v>
      </c>
    </row>
    <row r="894" spans="1:13">
      <c r="A894" s="1">
        <f t="shared" si="30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29"/>
        <v>0</v>
      </c>
    </row>
    <row r="895" spans="1:13">
      <c r="A895" s="1">
        <f t="shared" si="30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29"/>
        <v>0</v>
      </c>
    </row>
    <row r="896" spans="1:13">
      <c r="A896" s="1">
        <f t="shared" si="30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29"/>
        <v>0</v>
      </c>
    </row>
    <row r="897" spans="1:13">
      <c r="A897" s="1">
        <f t="shared" si="30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29"/>
        <v>0</v>
      </c>
    </row>
    <row r="898" spans="1:13">
      <c r="A898" s="1">
        <f t="shared" si="30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29"/>
        <v>0</v>
      </c>
    </row>
    <row r="899" spans="1:13">
      <c r="A899" s="1">
        <f t="shared" si="30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31">J899*K899</f>
        <v>0</v>
      </c>
    </row>
    <row r="900" spans="1:13">
      <c r="A900" s="1">
        <f t="shared" si="30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31"/>
        <v>0</v>
      </c>
    </row>
    <row r="901" spans="1:13">
      <c r="A901" s="1">
        <f t="shared" ref="A901:A964" si="32">A900+60/3600</f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31"/>
        <v>0</v>
      </c>
    </row>
    <row r="902" spans="1:13">
      <c r="A902" s="1">
        <f t="shared" si="32"/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31"/>
        <v>0</v>
      </c>
    </row>
    <row r="903" spans="1:13">
      <c r="A903" s="1">
        <f t="shared" si="32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31"/>
        <v>0</v>
      </c>
    </row>
    <row r="904" spans="1:13">
      <c r="A904" s="1">
        <f t="shared" si="32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31"/>
        <v>0</v>
      </c>
    </row>
    <row r="905" spans="1:13">
      <c r="A905" s="1">
        <f t="shared" si="32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31"/>
        <v>0</v>
      </c>
    </row>
    <row r="906" spans="1:13">
      <c r="A906" s="1">
        <f t="shared" si="32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31"/>
        <v>0</v>
      </c>
    </row>
    <row r="907" spans="1:13">
      <c r="A907" s="1">
        <f t="shared" si="32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31"/>
        <v>0</v>
      </c>
    </row>
    <row r="908" spans="1:13">
      <c r="A908" s="1">
        <f t="shared" si="32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31"/>
        <v>0</v>
      </c>
    </row>
    <row r="909" spans="1:13">
      <c r="A909" s="1">
        <f t="shared" si="32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31"/>
        <v>0</v>
      </c>
    </row>
    <row r="910" spans="1:13">
      <c r="A910" s="1">
        <f t="shared" si="32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31"/>
        <v>0</v>
      </c>
    </row>
    <row r="911" spans="1:13">
      <c r="A911" s="1">
        <f t="shared" si="32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31"/>
        <v>0</v>
      </c>
    </row>
    <row r="912" spans="1:13">
      <c r="A912" s="1">
        <f t="shared" si="32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31"/>
        <v>0</v>
      </c>
    </row>
    <row r="913" spans="1:13">
      <c r="A913" s="1">
        <f t="shared" si="32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31"/>
        <v>0</v>
      </c>
    </row>
    <row r="914" spans="1:13">
      <c r="A914" s="1">
        <f t="shared" si="32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31"/>
        <v>0</v>
      </c>
    </row>
    <row r="915" spans="1:13">
      <c r="A915" s="1">
        <f t="shared" si="32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31"/>
        <v>0</v>
      </c>
    </row>
    <row r="916" spans="1:13">
      <c r="A916" s="1">
        <f t="shared" si="32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31"/>
        <v>0</v>
      </c>
    </row>
    <row r="917" spans="1:13">
      <c r="A917" s="1">
        <f t="shared" si="32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31"/>
        <v>0</v>
      </c>
    </row>
    <row r="918" spans="1:13">
      <c r="A918" s="1">
        <f t="shared" si="32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31"/>
        <v>0</v>
      </c>
    </row>
    <row r="919" spans="1:13">
      <c r="A919" s="1">
        <f t="shared" si="32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31"/>
        <v>0</v>
      </c>
    </row>
    <row r="920" spans="1:13">
      <c r="A920" s="1">
        <f t="shared" si="32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31"/>
        <v>0</v>
      </c>
    </row>
    <row r="921" spans="1:13">
      <c r="A921" s="1">
        <f t="shared" si="32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31"/>
        <v>0</v>
      </c>
    </row>
    <row r="922" spans="1:13">
      <c r="A922" s="1">
        <f t="shared" si="32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31"/>
        <v>0</v>
      </c>
    </row>
    <row r="923" spans="1:13">
      <c r="A923" s="1">
        <f t="shared" si="32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31"/>
        <v>0</v>
      </c>
    </row>
    <row r="924" spans="1:13">
      <c r="A924" s="1">
        <f t="shared" si="32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31"/>
        <v>0</v>
      </c>
    </row>
    <row r="925" spans="1:13">
      <c r="A925" s="1">
        <f t="shared" si="32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31"/>
        <v>0</v>
      </c>
    </row>
    <row r="926" spans="1:13">
      <c r="A926" s="1">
        <f t="shared" si="32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31"/>
        <v>0</v>
      </c>
    </row>
    <row r="927" spans="1:13">
      <c r="A927" s="1">
        <f t="shared" si="32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31"/>
        <v>0</v>
      </c>
    </row>
    <row r="928" spans="1:13">
      <c r="A928" s="1">
        <f t="shared" si="32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31"/>
        <v>0</v>
      </c>
    </row>
    <row r="929" spans="1:13">
      <c r="A929" s="1">
        <f t="shared" si="32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31"/>
        <v>0</v>
      </c>
    </row>
    <row r="930" spans="1:13">
      <c r="A930" s="1">
        <f t="shared" si="32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31"/>
        <v>0</v>
      </c>
    </row>
    <row r="931" spans="1:13">
      <c r="A931" s="1">
        <f t="shared" si="32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31"/>
        <v>0</v>
      </c>
    </row>
    <row r="932" spans="1:13">
      <c r="A932" s="1">
        <f t="shared" si="32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31"/>
        <v>0</v>
      </c>
    </row>
    <row r="933" spans="1:13">
      <c r="A933" s="1">
        <f t="shared" si="32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31"/>
        <v>0</v>
      </c>
    </row>
    <row r="934" spans="1:13">
      <c r="A934" s="1">
        <f t="shared" si="32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31"/>
        <v>0</v>
      </c>
    </row>
    <row r="935" spans="1:13">
      <c r="A935" s="1">
        <f t="shared" si="32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31"/>
        <v>0</v>
      </c>
    </row>
    <row r="936" spans="1:13">
      <c r="A936" s="1">
        <f t="shared" si="32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31"/>
        <v>0</v>
      </c>
    </row>
    <row r="937" spans="1:13">
      <c r="A937" s="1">
        <f t="shared" si="32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31"/>
        <v>0</v>
      </c>
    </row>
    <row r="938" spans="1:13">
      <c r="A938" s="1">
        <f t="shared" si="32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31"/>
        <v>0</v>
      </c>
    </row>
    <row r="939" spans="1:13">
      <c r="A939" s="1">
        <f t="shared" si="32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31"/>
        <v>0</v>
      </c>
    </row>
    <row r="940" spans="1:13">
      <c r="A940" s="1">
        <f t="shared" si="32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31"/>
        <v>0</v>
      </c>
    </row>
    <row r="941" spans="1:13">
      <c r="A941" s="1">
        <f t="shared" si="32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31"/>
        <v>0</v>
      </c>
    </row>
    <row r="942" spans="1:13">
      <c r="A942" s="1">
        <f t="shared" si="32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31"/>
        <v>0</v>
      </c>
    </row>
    <row r="943" spans="1:13">
      <c r="A943" s="1">
        <f t="shared" si="32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31"/>
        <v>0</v>
      </c>
    </row>
    <row r="944" spans="1:13">
      <c r="A944" s="1">
        <f t="shared" si="32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31"/>
        <v>0</v>
      </c>
    </row>
    <row r="945" spans="1:13">
      <c r="A945" s="1">
        <f t="shared" si="32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31"/>
        <v>0</v>
      </c>
    </row>
    <row r="946" spans="1:13">
      <c r="A946" s="1">
        <f t="shared" si="32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31"/>
        <v>0</v>
      </c>
    </row>
    <row r="947" spans="1:13">
      <c r="A947" s="1">
        <f t="shared" si="32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31"/>
        <v>0</v>
      </c>
    </row>
    <row r="948" spans="1:13">
      <c r="A948" s="1">
        <f t="shared" si="32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31"/>
        <v>0</v>
      </c>
    </row>
    <row r="949" spans="1:13">
      <c r="A949" s="1">
        <f t="shared" si="32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31"/>
        <v>0</v>
      </c>
    </row>
    <row r="950" spans="1:13">
      <c r="A950" s="1">
        <f t="shared" si="32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31"/>
        <v>0</v>
      </c>
    </row>
    <row r="951" spans="1:13">
      <c r="A951" s="1">
        <f t="shared" si="32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31"/>
        <v>0</v>
      </c>
    </row>
    <row r="952" spans="1:13">
      <c r="A952" s="1">
        <f t="shared" si="32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31"/>
        <v>0</v>
      </c>
    </row>
    <row r="953" spans="1:13">
      <c r="A953" s="1">
        <f t="shared" si="32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31"/>
        <v>0</v>
      </c>
    </row>
    <row r="954" spans="1:13">
      <c r="A954" s="1">
        <f t="shared" si="32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31"/>
        <v>0</v>
      </c>
    </row>
    <row r="955" spans="1:13">
      <c r="A955" s="1">
        <f t="shared" si="32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31"/>
        <v>0</v>
      </c>
    </row>
    <row r="956" spans="1:13">
      <c r="A956" s="1">
        <f t="shared" si="32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31"/>
        <v>0</v>
      </c>
    </row>
    <row r="957" spans="1:13">
      <c r="A957" s="1">
        <f t="shared" si="32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31"/>
        <v>0</v>
      </c>
    </row>
    <row r="958" spans="1:13">
      <c r="A958" s="1">
        <f t="shared" si="32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31"/>
        <v>0</v>
      </c>
    </row>
    <row r="959" spans="1:13">
      <c r="A959" s="1">
        <f t="shared" si="32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31"/>
        <v>0</v>
      </c>
    </row>
    <row r="960" spans="1:13">
      <c r="A960" s="1">
        <f t="shared" si="32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31"/>
        <v>0</v>
      </c>
    </row>
    <row r="961" spans="1:13">
      <c r="A961" s="1">
        <f t="shared" si="32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31"/>
        <v>0</v>
      </c>
    </row>
    <row r="962" spans="1:13">
      <c r="A962" s="1">
        <f t="shared" si="32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31"/>
        <v>0</v>
      </c>
    </row>
    <row r="963" spans="1:13">
      <c r="A963" s="1">
        <f t="shared" si="32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33">J963*K963</f>
        <v>0</v>
      </c>
    </row>
    <row r="964" spans="1:13">
      <c r="A964" s="1">
        <f t="shared" si="32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33"/>
        <v>0</v>
      </c>
    </row>
    <row r="965" spans="1:13">
      <c r="A965" s="1">
        <f t="shared" ref="A965:A1028" si="34">A964+60/3600</f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33"/>
        <v>0</v>
      </c>
    </row>
    <row r="966" spans="1:13">
      <c r="A966" s="1">
        <f t="shared" si="34"/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33"/>
        <v>0</v>
      </c>
    </row>
    <row r="967" spans="1:13">
      <c r="A967" s="1">
        <f t="shared" si="34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33"/>
        <v>0</v>
      </c>
    </row>
    <row r="968" spans="1:13">
      <c r="A968" s="1">
        <f t="shared" si="34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33"/>
        <v>0</v>
      </c>
    </row>
    <row r="969" spans="1:13">
      <c r="A969" s="1">
        <f t="shared" si="34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33"/>
        <v>0</v>
      </c>
    </row>
    <row r="970" spans="1:13">
      <c r="A970" s="1">
        <f t="shared" si="34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33"/>
        <v>0</v>
      </c>
    </row>
    <row r="971" spans="1:13">
      <c r="A971" s="1">
        <f t="shared" si="34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33"/>
        <v>0</v>
      </c>
    </row>
    <row r="972" spans="1:13">
      <c r="A972" s="1">
        <f t="shared" si="34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33"/>
        <v>0</v>
      </c>
    </row>
    <row r="973" spans="1:13">
      <c r="A973" s="1">
        <f t="shared" si="34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33"/>
        <v>0</v>
      </c>
    </row>
    <row r="974" spans="1:13">
      <c r="A974" s="1">
        <f t="shared" si="34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33"/>
        <v>0</v>
      </c>
    </row>
    <row r="975" spans="1:13">
      <c r="A975" s="1">
        <f t="shared" si="34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33"/>
        <v>0</v>
      </c>
    </row>
    <row r="976" spans="1:13">
      <c r="A976" s="1">
        <f t="shared" si="34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33"/>
        <v>0</v>
      </c>
    </row>
    <row r="977" spans="1:13">
      <c r="A977" s="1">
        <f t="shared" si="34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33"/>
        <v>0</v>
      </c>
    </row>
    <row r="978" spans="1:13">
      <c r="A978" s="1">
        <f t="shared" si="34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33"/>
        <v>0</v>
      </c>
    </row>
    <row r="979" spans="1:13">
      <c r="A979" s="1">
        <f t="shared" si="34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33"/>
        <v>0</v>
      </c>
    </row>
    <row r="980" spans="1:13">
      <c r="A980" s="1">
        <f t="shared" si="34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33"/>
        <v>0</v>
      </c>
    </row>
    <row r="981" spans="1:13">
      <c r="A981" s="1">
        <f t="shared" si="34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33"/>
        <v>0</v>
      </c>
    </row>
    <row r="982" spans="1:13">
      <c r="A982" s="1">
        <f t="shared" si="34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33"/>
        <v>0</v>
      </c>
    </row>
    <row r="983" spans="1:13">
      <c r="A983" s="1">
        <f t="shared" si="34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33"/>
        <v>0</v>
      </c>
    </row>
    <row r="984" spans="1:13">
      <c r="A984" s="1">
        <f t="shared" si="34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33"/>
        <v>0</v>
      </c>
    </row>
    <row r="985" spans="1:13">
      <c r="A985" s="1">
        <f t="shared" si="34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33"/>
        <v>0</v>
      </c>
    </row>
    <row r="986" spans="1:13">
      <c r="A986" s="1">
        <f t="shared" si="34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33"/>
        <v>0</v>
      </c>
    </row>
    <row r="987" spans="1:13">
      <c r="A987" s="1">
        <f t="shared" si="34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33"/>
        <v>0</v>
      </c>
    </row>
    <row r="988" spans="1:13">
      <c r="A988" s="1">
        <f t="shared" si="34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33"/>
        <v>0</v>
      </c>
    </row>
    <row r="989" spans="1:13">
      <c r="A989" s="1">
        <f t="shared" si="34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33"/>
        <v>0</v>
      </c>
    </row>
    <row r="990" spans="1:13">
      <c r="A990" s="1">
        <f t="shared" si="34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33"/>
        <v>0</v>
      </c>
    </row>
    <row r="991" spans="1:13">
      <c r="A991" s="1">
        <f t="shared" si="34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33"/>
        <v>0</v>
      </c>
    </row>
    <row r="992" spans="1:13">
      <c r="A992" s="1">
        <f t="shared" si="34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33"/>
        <v>0</v>
      </c>
    </row>
    <row r="993" spans="1:13">
      <c r="A993" s="1">
        <f t="shared" si="34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33"/>
        <v>0</v>
      </c>
    </row>
    <row r="994" spans="1:13">
      <c r="A994" s="1">
        <f t="shared" si="34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33"/>
        <v>0</v>
      </c>
    </row>
    <row r="995" spans="1:13">
      <c r="A995" s="1">
        <f t="shared" si="34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33"/>
        <v>0</v>
      </c>
    </row>
    <row r="996" spans="1:13">
      <c r="A996" s="1">
        <f t="shared" si="34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33"/>
        <v>0</v>
      </c>
    </row>
    <row r="997" spans="1:13">
      <c r="A997" s="1">
        <f t="shared" si="34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33"/>
        <v>0</v>
      </c>
    </row>
    <row r="998" spans="1:13">
      <c r="A998" s="1">
        <f t="shared" si="34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33"/>
        <v>0</v>
      </c>
    </row>
    <row r="999" spans="1:13">
      <c r="A999" s="1">
        <f t="shared" si="34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33"/>
        <v>0</v>
      </c>
    </row>
    <row r="1000" spans="1:13">
      <c r="A1000" s="1">
        <f t="shared" si="34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33"/>
        <v>0</v>
      </c>
    </row>
    <row r="1001" spans="1:13">
      <c r="A1001" s="1">
        <f t="shared" si="34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33"/>
        <v>0</v>
      </c>
    </row>
    <row r="1002" spans="1:13">
      <c r="A1002" s="1">
        <f t="shared" si="34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33"/>
        <v>0</v>
      </c>
    </row>
    <row r="1003" spans="1:13">
      <c r="A1003" s="1">
        <f t="shared" si="34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33"/>
        <v>0</v>
      </c>
    </row>
    <row r="1004" spans="1:13">
      <c r="A1004" s="1">
        <f t="shared" si="34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33"/>
        <v>0</v>
      </c>
    </row>
    <row r="1005" spans="1:13">
      <c r="A1005" s="1">
        <f t="shared" si="34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33"/>
        <v>0</v>
      </c>
    </row>
    <row r="1006" spans="1:13">
      <c r="A1006" s="1">
        <f t="shared" si="34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33"/>
        <v>0</v>
      </c>
    </row>
    <row r="1007" spans="1:13">
      <c r="A1007" s="1">
        <f t="shared" si="34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33"/>
        <v>0</v>
      </c>
    </row>
    <row r="1008" spans="1:13">
      <c r="A1008" s="1">
        <f t="shared" si="34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33"/>
        <v>0</v>
      </c>
    </row>
    <row r="1009" spans="1:13">
      <c r="A1009" s="1">
        <f t="shared" si="34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33"/>
        <v>0</v>
      </c>
    </row>
    <row r="1010" spans="1:13">
      <c r="A1010" s="1">
        <f t="shared" si="34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33"/>
        <v>0</v>
      </c>
    </row>
    <row r="1011" spans="1:13">
      <c r="A1011" s="1">
        <f t="shared" si="34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33"/>
        <v>0</v>
      </c>
    </row>
    <row r="1012" spans="1:13">
      <c r="A1012" s="1">
        <f t="shared" si="34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33"/>
        <v>0</v>
      </c>
    </row>
    <row r="1013" spans="1:13">
      <c r="A1013" s="1">
        <f t="shared" si="34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33"/>
        <v>0</v>
      </c>
    </row>
    <row r="1014" spans="1:13">
      <c r="A1014" s="1">
        <f t="shared" si="34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33"/>
        <v>0</v>
      </c>
    </row>
    <row r="1015" spans="1:13">
      <c r="A1015" s="1">
        <f t="shared" si="34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33"/>
        <v>0</v>
      </c>
    </row>
    <row r="1016" spans="1:13">
      <c r="A1016" s="1">
        <f t="shared" si="34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33"/>
        <v>0</v>
      </c>
    </row>
    <row r="1017" spans="1:13">
      <c r="A1017" s="1">
        <f t="shared" si="34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33"/>
        <v>0</v>
      </c>
    </row>
    <row r="1018" spans="1:13">
      <c r="A1018" s="1">
        <f t="shared" si="34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33"/>
        <v>0</v>
      </c>
    </row>
    <row r="1019" spans="1:13">
      <c r="A1019" s="1">
        <f t="shared" si="34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33"/>
        <v>0</v>
      </c>
    </row>
    <row r="1020" spans="1:13">
      <c r="A1020" s="1">
        <f t="shared" si="34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33"/>
        <v>0</v>
      </c>
    </row>
    <row r="1021" spans="1:13">
      <c r="A1021" s="1">
        <f t="shared" si="34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33"/>
        <v>0</v>
      </c>
    </row>
    <row r="1022" spans="1:13">
      <c r="A1022" s="1">
        <f t="shared" si="34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33"/>
        <v>0</v>
      </c>
    </row>
    <row r="1023" spans="1:13">
      <c r="A1023" s="1">
        <f t="shared" si="34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33"/>
        <v>0</v>
      </c>
    </row>
    <row r="1024" spans="1:13">
      <c r="A1024" s="1">
        <f t="shared" si="34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33"/>
        <v>0</v>
      </c>
    </row>
    <row r="1025" spans="1:13">
      <c r="A1025" s="1">
        <f t="shared" si="34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33"/>
        <v>0</v>
      </c>
    </row>
    <row r="1026" spans="1:13">
      <c r="A1026" s="1">
        <f t="shared" si="34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33"/>
        <v>0</v>
      </c>
    </row>
    <row r="1027" spans="1:13">
      <c r="A1027" s="1">
        <f t="shared" si="34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35">J1027*K1027</f>
        <v>0</v>
      </c>
    </row>
    <row r="1028" spans="1:13">
      <c r="A1028" s="1">
        <f t="shared" si="34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35"/>
        <v>0</v>
      </c>
    </row>
    <row r="1029" spans="1:13">
      <c r="A1029" s="1">
        <f t="shared" ref="A1029:A1092" si="36">A1028+60/3600</f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35"/>
        <v>0</v>
      </c>
    </row>
    <row r="1030" spans="1:13">
      <c r="A1030" s="1">
        <f t="shared" si="36"/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35"/>
        <v>0</v>
      </c>
    </row>
    <row r="1031" spans="1:13">
      <c r="A1031" s="1">
        <f t="shared" si="36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35"/>
        <v>0</v>
      </c>
    </row>
    <row r="1032" spans="1:13">
      <c r="A1032" s="1">
        <f t="shared" si="36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35"/>
        <v>0</v>
      </c>
    </row>
    <row r="1033" spans="1:13">
      <c r="A1033" s="1">
        <f t="shared" si="36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35"/>
        <v>0</v>
      </c>
    </row>
    <row r="1034" spans="1:13">
      <c r="A1034" s="1">
        <f t="shared" si="36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35"/>
        <v>0</v>
      </c>
    </row>
    <row r="1035" spans="1:13">
      <c r="A1035" s="1">
        <f t="shared" si="36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35"/>
        <v>0</v>
      </c>
    </row>
    <row r="1036" spans="1:13">
      <c r="A1036" s="1">
        <f t="shared" si="36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35"/>
        <v>0</v>
      </c>
    </row>
    <row r="1037" spans="1:13">
      <c r="A1037" s="1">
        <f t="shared" si="36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35"/>
        <v>0</v>
      </c>
    </row>
    <row r="1038" spans="1:13">
      <c r="A1038" s="1">
        <f t="shared" si="36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35"/>
        <v>0</v>
      </c>
    </row>
    <row r="1039" spans="1:13">
      <c r="A1039" s="1">
        <f t="shared" si="36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35"/>
        <v>0</v>
      </c>
    </row>
    <row r="1040" spans="1:13">
      <c r="A1040" s="1">
        <f t="shared" si="36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35"/>
        <v>0</v>
      </c>
    </row>
    <row r="1041" spans="1:13">
      <c r="A1041" s="1">
        <f t="shared" si="36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35"/>
        <v>0</v>
      </c>
    </row>
    <row r="1042" spans="1:13">
      <c r="A1042" s="1">
        <f t="shared" si="36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35"/>
        <v>0</v>
      </c>
    </row>
    <row r="1043" spans="1:13">
      <c r="A1043" s="1">
        <f t="shared" si="36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35"/>
        <v>0</v>
      </c>
    </row>
    <row r="1044" spans="1:13">
      <c r="A1044" s="1">
        <f t="shared" si="36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35"/>
        <v>0</v>
      </c>
    </row>
    <row r="1045" spans="1:13">
      <c r="A1045" s="1">
        <f t="shared" si="36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35"/>
        <v>0</v>
      </c>
    </row>
    <row r="1046" spans="1:13">
      <c r="A1046" s="1">
        <f t="shared" si="36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35"/>
        <v>0</v>
      </c>
    </row>
    <row r="1047" spans="1:13">
      <c r="A1047" s="1">
        <f t="shared" si="36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35"/>
        <v>0</v>
      </c>
    </row>
    <row r="1048" spans="1:13">
      <c r="A1048" s="1">
        <f t="shared" si="36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35"/>
        <v>0</v>
      </c>
    </row>
    <row r="1049" spans="1:13">
      <c r="A1049" s="1">
        <f t="shared" si="36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35"/>
        <v>0</v>
      </c>
    </row>
    <row r="1050" spans="1:13">
      <c r="A1050" s="1">
        <f t="shared" si="36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35"/>
        <v>0</v>
      </c>
    </row>
    <row r="1051" spans="1:13">
      <c r="A1051" s="1">
        <f t="shared" si="36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35"/>
        <v>0</v>
      </c>
    </row>
    <row r="1052" spans="1:13">
      <c r="A1052" s="1">
        <f t="shared" si="36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35"/>
        <v>0</v>
      </c>
    </row>
    <row r="1053" spans="1:13">
      <c r="A1053" s="1">
        <f t="shared" si="36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35"/>
        <v>0</v>
      </c>
    </row>
    <row r="1054" spans="1:13">
      <c r="A1054" s="1">
        <f t="shared" si="36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35"/>
        <v>0</v>
      </c>
    </row>
    <row r="1055" spans="1:13">
      <c r="A1055" s="1">
        <f t="shared" si="36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35"/>
        <v>0</v>
      </c>
    </row>
    <row r="1056" spans="1:13">
      <c r="A1056" s="1">
        <f t="shared" si="36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35"/>
        <v>0</v>
      </c>
    </row>
    <row r="1057" spans="1:13">
      <c r="A1057" s="1">
        <f t="shared" si="36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35"/>
        <v>0</v>
      </c>
    </row>
    <row r="1058" spans="1:13">
      <c r="A1058" s="1">
        <f t="shared" si="36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35"/>
        <v>0</v>
      </c>
    </row>
    <row r="1059" spans="1:13">
      <c r="A1059" s="1">
        <f t="shared" si="36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35"/>
        <v>0</v>
      </c>
    </row>
    <row r="1060" spans="1:13">
      <c r="A1060" s="1">
        <f t="shared" si="36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35"/>
        <v>0</v>
      </c>
    </row>
    <row r="1061" spans="1:13">
      <c r="A1061" s="1">
        <f t="shared" si="36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35"/>
        <v>0</v>
      </c>
    </row>
    <row r="1062" spans="1:13">
      <c r="A1062" s="1">
        <f t="shared" si="36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35"/>
        <v>0</v>
      </c>
    </row>
    <row r="1063" spans="1:13">
      <c r="A1063" s="1">
        <f t="shared" si="36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35"/>
        <v>0</v>
      </c>
    </row>
    <row r="1064" spans="1:13">
      <c r="A1064" s="1">
        <f t="shared" si="36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35"/>
        <v>0</v>
      </c>
    </row>
    <row r="1065" spans="1:13">
      <c r="A1065" s="1">
        <f t="shared" si="36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35"/>
        <v>0</v>
      </c>
    </row>
    <row r="1066" spans="1:13">
      <c r="A1066" s="1">
        <f t="shared" si="36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35"/>
        <v>0</v>
      </c>
    </row>
    <row r="1067" spans="1:13">
      <c r="A1067" s="1">
        <f t="shared" si="36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35"/>
        <v>0</v>
      </c>
    </row>
    <row r="1068" spans="1:13">
      <c r="A1068" s="1">
        <f t="shared" si="36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35"/>
        <v>0</v>
      </c>
    </row>
    <row r="1069" spans="1:13">
      <c r="A1069" s="1">
        <f t="shared" si="36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35"/>
        <v>0</v>
      </c>
    </row>
    <row r="1070" spans="1:13">
      <c r="A1070" s="1">
        <f t="shared" si="36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35"/>
        <v>0</v>
      </c>
    </row>
    <row r="1071" spans="1:13">
      <c r="A1071" s="1">
        <f t="shared" si="36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35"/>
        <v>0</v>
      </c>
    </row>
    <row r="1072" spans="1:13">
      <c r="A1072" s="1">
        <f t="shared" si="36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35"/>
        <v>0</v>
      </c>
    </row>
    <row r="1073" spans="1:13">
      <c r="A1073" s="1">
        <f t="shared" si="36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35"/>
        <v>0</v>
      </c>
    </row>
    <row r="1074" spans="1:13">
      <c r="A1074" s="1">
        <f t="shared" si="36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35"/>
        <v>0</v>
      </c>
    </row>
    <row r="1075" spans="1:13">
      <c r="A1075" s="1">
        <f t="shared" si="36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35"/>
        <v>0</v>
      </c>
    </row>
    <row r="1076" spans="1:13">
      <c r="A1076" s="1">
        <f t="shared" si="36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35"/>
        <v>0</v>
      </c>
    </row>
    <row r="1077" spans="1:13">
      <c r="A1077" s="1">
        <f t="shared" si="36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35"/>
        <v>0</v>
      </c>
    </row>
    <row r="1078" spans="1:13">
      <c r="A1078" s="1">
        <f t="shared" si="36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35"/>
        <v>0</v>
      </c>
    </row>
    <row r="1079" spans="1:13">
      <c r="A1079" s="1">
        <f t="shared" si="36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35"/>
        <v>0</v>
      </c>
    </row>
    <row r="1080" spans="1:13">
      <c r="A1080" s="1">
        <f t="shared" si="36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35"/>
        <v>0</v>
      </c>
    </row>
    <row r="1081" spans="1:13">
      <c r="A1081" s="1">
        <f t="shared" si="36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35"/>
        <v>0</v>
      </c>
    </row>
    <row r="1082" spans="1:13">
      <c r="A1082" s="1">
        <f t="shared" si="36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35"/>
        <v>0</v>
      </c>
    </row>
    <row r="1083" spans="1:13">
      <c r="A1083" s="1">
        <f t="shared" si="36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35"/>
        <v>0</v>
      </c>
    </row>
    <row r="1084" spans="1:13">
      <c r="A1084" s="1">
        <f t="shared" si="36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35"/>
        <v>0</v>
      </c>
    </row>
    <row r="1085" spans="1:13">
      <c r="A1085" s="1">
        <f t="shared" si="36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35"/>
        <v>0</v>
      </c>
    </row>
    <row r="1086" spans="1:13">
      <c r="A1086" s="1">
        <f t="shared" si="36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35"/>
        <v>0</v>
      </c>
    </row>
    <row r="1087" spans="1:13">
      <c r="A1087" s="1">
        <f t="shared" si="36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35"/>
        <v>0</v>
      </c>
    </row>
    <row r="1088" spans="1:13">
      <c r="A1088" s="1">
        <f t="shared" si="36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35"/>
        <v>0</v>
      </c>
    </row>
    <row r="1089" spans="1:13">
      <c r="A1089" s="1">
        <f t="shared" si="36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35"/>
        <v>0</v>
      </c>
    </row>
    <row r="1090" spans="1:13">
      <c r="A1090" s="1">
        <f t="shared" si="36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35"/>
        <v>0</v>
      </c>
    </row>
    <row r="1091" spans="1:13">
      <c r="A1091" s="1">
        <f t="shared" si="36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37">J1091*K1091</f>
        <v>0</v>
      </c>
    </row>
    <row r="1092" spans="1:13">
      <c r="A1092" s="1">
        <f t="shared" si="36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37"/>
        <v>0</v>
      </c>
    </row>
    <row r="1093" spans="1:13">
      <c r="A1093" s="1">
        <f t="shared" ref="A1093:A1156" si="38">A1092+60/3600</f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37"/>
        <v>0</v>
      </c>
    </row>
    <row r="1094" spans="1:13">
      <c r="A1094" s="1">
        <f t="shared" si="38"/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37"/>
        <v>0</v>
      </c>
    </row>
    <row r="1095" spans="1:13">
      <c r="A1095" s="1">
        <f t="shared" si="38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37"/>
        <v>0</v>
      </c>
    </row>
    <row r="1096" spans="1:13">
      <c r="A1096" s="1">
        <f t="shared" si="38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37"/>
        <v>0</v>
      </c>
    </row>
    <row r="1097" spans="1:13">
      <c r="A1097" s="1">
        <f t="shared" si="38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37"/>
        <v>0</v>
      </c>
    </row>
    <row r="1098" spans="1:13">
      <c r="A1098" s="1">
        <f t="shared" si="38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37"/>
        <v>0</v>
      </c>
    </row>
    <row r="1099" spans="1:13">
      <c r="A1099" s="1">
        <f t="shared" si="38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37"/>
        <v>0</v>
      </c>
    </row>
    <row r="1100" spans="1:13">
      <c r="A1100" s="1">
        <f t="shared" si="38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37"/>
        <v>0</v>
      </c>
    </row>
    <row r="1101" spans="1:13">
      <c r="A1101" s="1">
        <f t="shared" si="38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37"/>
        <v>0</v>
      </c>
    </row>
    <row r="1102" spans="1:13">
      <c r="A1102" s="1">
        <f t="shared" si="38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37"/>
        <v>0</v>
      </c>
    </row>
    <row r="1103" spans="1:13">
      <c r="A1103" s="1">
        <f t="shared" si="38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37"/>
        <v>0</v>
      </c>
    </row>
    <row r="1104" spans="1:13">
      <c r="A1104" s="1">
        <f t="shared" si="38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37"/>
        <v>0</v>
      </c>
    </row>
    <row r="1105" spans="1:13">
      <c r="A1105" s="1">
        <f t="shared" si="38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37"/>
        <v>0</v>
      </c>
    </row>
    <row r="1106" spans="1:13">
      <c r="A1106" s="1">
        <f t="shared" si="38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37"/>
        <v>0</v>
      </c>
    </row>
    <row r="1107" spans="1:13">
      <c r="A1107" s="1">
        <f t="shared" si="38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37"/>
        <v>0</v>
      </c>
    </row>
    <row r="1108" spans="1:13">
      <c r="A1108" s="1">
        <f t="shared" si="38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37"/>
        <v>0</v>
      </c>
    </row>
    <row r="1109" spans="1:13">
      <c r="A1109" s="1">
        <f t="shared" si="38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37"/>
        <v>0</v>
      </c>
    </row>
    <row r="1110" spans="1:13">
      <c r="A1110" s="1">
        <f t="shared" si="38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37"/>
        <v>0</v>
      </c>
    </row>
    <row r="1111" spans="1:13">
      <c r="A1111" s="1">
        <f t="shared" si="38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37"/>
        <v>0</v>
      </c>
    </row>
    <row r="1112" spans="1:13">
      <c r="A1112" s="1">
        <f t="shared" si="38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37"/>
        <v>0</v>
      </c>
    </row>
    <row r="1113" spans="1:13">
      <c r="A1113" s="1">
        <f t="shared" si="38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37"/>
        <v>0</v>
      </c>
    </row>
    <row r="1114" spans="1:13">
      <c r="A1114" s="1">
        <f t="shared" si="38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37"/>
        <v>0</v>
      </c>
    </row>
    <row r="1115" spans="1:13">
      <c r="A1115" s="1">
        <f t="shared" si="38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37"/>
        <v>0</v>
      </c>
    </row>
    <row r="1116" spans="1:13">
      <c r="A1116" s="1">
        <f t="shared" si="38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37"/>
        <v>0</v>
      </c>
    </row>
    <row r="1117" spans="1:13">
      <c r="A1117" s="1">
        <f t="shared" si="38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37"/>
        <v>0</v>
      </c>
    </row>
    <row r="1118" spans="1:13">
      <c r="A1118" s="1">
        <f t="shared" si="38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37"/>
        <v>0</v>
      </c>
    </row>
    <row r="1119" spans="1:13">
      <c r="A1119" s="1">
        <f t="shared" si="38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37"/>
        <v>0</v>
      </c>
    </row>
    <row r="1120" spans="1:13">
      <c r="A1120" s="1">
        <f t="shared" si="38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37"/>
        <v>0</v>
      </c>
    </row>
    <row r="1121" spans="1:13">
      <c r="A1121" s="1">
        <f t="shared" si="38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37"/>
        <v>0</v>
      </c>
    </row>
    <row r="1122" spans="1:13">
      <c r="A1122" s="1">
        <f t="shared" si="38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37"/>
        <v>0</v>
      </c>
    </row>
    <row r="1123" spans="1:13">
      <c r="A1123" s="1">
        <f t="shared" si="38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37"/>
        <v>0</v>
      </c>
    </row>
    <row r="1124" spans="1:13">
      <c r="A1124" s="1">
        <f t="shared" si="38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37"/>
        <v>0</v>
      </c>
    </row>
    <row r="1125" spans="1:13">
      <c r="A1125" s="1">
        <f t="shared" si="38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37"/>
        <v>0</v>
      </c>
    </row>
    <row r="1126" spans="1:13">
      <c r="A1126" s="1">
        <f t="shared" si="38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37"/>
        <v>0</v>
      </c>
    </row>
    <row r="1127" spans="1:13">
      <c r="A1127" s="1">
        <f t="shared" si="38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37"/>
        <v>0</v>
      </c>
    </row>
    <row r="1128" spans="1:13">
      <c r="A1128" s="1">
        <f t="shared" si="38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37"/>
        <v>0</v>
      </c>
    </row>
    <row r="1129" spans="1:13">
      <c r="A1129" s="1">
        <f t="shared" si="38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37"/>
        <v>0</v>
      </c>
    </row>
    <row r="1130" spans="1:13">
      <c r="A1130" s="1">
        <f t="shared" si="38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37"/>
        <v>0</v>
      </c>
    </row>
    <row r="1131" spans="1:13">
      <c r="A1131" s="1">
        <f t="shared" si="38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37"/>
        <v>0</v>
      </c>
    </row>
    <row r="1132" spans="1:13">
      <c r="A1132" s="1">
        <f t="shared" si="38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37"/>
        <v>0</v>
      </c>
    </row>
    <row r="1133" spans="1:13">
      <c r="A1133" s="1">
        <f t="shared" si="38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37"/>
        <v>0</v>
      </c>
    </row>
    <row r="1134" spans="1:13">
      <c r="A1134" s="1">
        <f t="shared" si="38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37"/>
        <v>0</v>
      </c>
    </row>
    <row r="1135" spans="1:13">
      <c r="A1135" s="1">
        <f t="shared" si="38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37"/>
        <v>0</v>
      </c>
    </row>
    <row r="1136" spans="1:13">
      <c r="A1136" s="1">
        <f t="shared" si="38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37"/>
        <v>0</v>
      </c>
    </row>
    <row r="1137" spans="1:13">
      <c r="A1137" s="1">
        <f t="shared" si="38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37"/>
        <v>0</v>
      </c>
    </row>
    <row r="1138" spans="1:13">
      <c r="A1138" s="1">
        <f t="shared" si="38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37"/>
        <v>0</v>
      </c>
    </row>
    <row r="1139" spans="1:13">
      <c r="A1139" s="1">
        <f t="shared" si="38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37"/>
        <v>0</v>
      </c>
    </row>
    <row r="1140" spans="1:13">
      <c r="A1140" s="1">
        <f t="shared" si="38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37"/>
        <v>0</v>
      </c>
    </row>
    <row r="1141" spans="1:13">
      <c r="A1141" s="1">
        <f t="shared" si="38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37"/>
        <v>0</v>
      </c>
    </row>
    <row r="1142" spans="1:13">
      <c r="A1142" s="1">
        <f t="shared" si="38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37"/>
        <v>0</v>
      </c>
    </row>
    <row r="1143" spans="1:13">
      <c r="A1143" s="1">
        <f t="shared" si="38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37"/>
        <v>0</v>
      </c>
    </row>
    <row r="1144" spans="1:13">
      <c r="A1144" s="1">
        <f t="shared" si="38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37"/>
        <v>0</v>
      </c>
    </row>
    <row r="1145" spans="1:13">
      <c r="A1145" s="1">
        <f t="shared" si="38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37"/>
        <v>0</v>
      </c>
    </row>
    <row r="1146" spans="1:13">
      <c r="A1146" s="1">
        <f t="shared" si="38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37"/>
        <v>0</v>
      </c>
    </row>
    <row r="1147" spans="1:13">
      <c r="A1147" s="1">
        <f t="shared" si="38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37"/>
        <v>0</v>
      </c>
    </row>
    <row r="1148" spans="1:13">
      <c r="A1148" s="1">
        <f t="shared" si="38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37"/>
        <v>0</v>
      </c>
    </row>
    <row r="1149" spans="1:13">
      <c r="A1149" s="1">
        <f t="shared" si="38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37"/>
        <v>0</v>
      </c>
    </row>
    <row r="1150" spans="1:13">
      <c r="A1150" s="1">
        <f t="shared" si="38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37"/>
        <v>0</v>
      </c>
    </row>
    <row r="1151" spans="1:13">
      <c r="A1151" s="1">
        <f t="shared" si="38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37"/>
        <v>0</v>
      </c>
    </row>
    <row r="1152" spans="1:13">
      <c r="A1152" s="1">
        <f t="shared" si="38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37"/>
        <v>0</v>
      </c>
    </row>
    <row r="1153" spans="1:13">
      <c r="A1153" s="1">
        <f t="shared" si="38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37"/>
        <v>0</v>
      </c>
    </row>
    <row r="1154" spans="1:13">
      <c r="A1154" s="1">
        <f t="shared" si="38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37"/>
        <v>0</v>
      </c>
    </row>
    <row r="1155" spans="1:13">
      <c r="A1155" s="1">
        <f t="shared" si="38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39">J1155*K1155</f>
        <v>0</v>
      </c>
    </row>
    <row r="1156" spans="1:13">
      <c r="A1156" s="1">
        <f t="shared" si="38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39"/>
        <v>0</v>
      </c>
    </row>
    <row r="1157" spans="1:13">
      <c r="A1157" s="1">
        <f t="shared" ref="A1157:A1220" si="40">A1156+60/3600</f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39"/>
        <v>0</v>
      </c>
    </row>
    <row r="1158" spans="1:13">
      <c r="A1158" s="1">
        <f t="shared" si="40"/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39"/>
        <v>0</v>
      </c>
    </row>
    <row r="1159" spans="1:13">
      <c r="A1159" s="1">
        <f t="shared" si="4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39"/>
        <v>0</v>
      </c>
    </row>
    <row r="1160" spans="1:13">
      <c r="A1160" s="1">
        <f t="shared" si="4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39"/>
        <v>0</v>
      </c>
    </row>
    <row r="1161" spans="1:13">
      <c r="A1161" s="1">
        <f t="shared" si="4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39"/>
        <v>0</v>
      </c>
    </row>
    <row r="1162" spans="1:13">
      <c r="A1162" s="1">
        <f t="shared" si="4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39"/>
        <v>0</v>
      </c>
    </row>
    <row r="1163" spans="1:13">
      <c r="A1163" s="1">
        <f t="shared" si="4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39"/>
        <v>0</v>
      </c>
    </row>
    <row r="1164" spans="1:13">
      <c r="A1164" s="1">
        <f t="shared" si="4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39"/>
        <v>0</v>
      </c>
    </row>
    <row r="1165" spans="1:13">
      <c r="A1165" s="1">
        <f t="shared" si="4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39"/>
        <v>0</v>
      </c>
    </row>
    <row r="1166" spans="1:13">
      <c r="A1166" s="1">
        <f t="shared" si="4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39"/>
        <v>0</v>
      </c>
    </row>
    <row r="1167" spans="1:13">
      <c r="A1167" s="1">
        <f t="shared" si="4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39"/>
        <v>0</v>
      </c>
    </row>
    <row r="1168" spans="1:13">
      <c r="A1168" s="1">
        <f t="shared" si="4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39"/>
        <v>0</v>
      </c>
    </row>
    <row r="1169" spans="1:13">
      <c r="A1169" s="1">
        <f t="shared" si="4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39"/>
        <v>0</v>
      </c>
    </row>
    <row r="1170" spans="1:13">
      <c r="A1170" s="1">
        <f t="shared" si="4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39"/>
        <v>0</v>
      </c>
    </row>
    <row r="1171" spans="1:13">
      <c r="A1171" s="1">
        <f t="shared" si="4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39"/>
        <v>0</v>
      </c>
    </row>
    <row r="1172" spans="1:13">
      <c r="A1172" s="1">
        <f t="shared" si="4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39"/>
        <v>0</v>
      </c>
    </row>
    <row r="1173" spans="1:13">
      <c r="A1173" s="1">
        <f t="shared" si="4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39"/>
        <v>0</v>
      </c>
    </row>
    <row r="1174" spans="1:13">
      <c r="A1174" s="1">
        <f t="shared" si="4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39"/>
        <v>0</v>
      </c>
    </row>
    <row r="1175" spans="1:13">
      <c r="A1175" s="1">
        <f t="shared" si="4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39"/>
        <v>0</v>
      </c>
    </row>
    <row r="1176" spans="1:13">
      <c r="A1176" s="1">
        <f t="shared" si="4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39"/>
        <v>0</v>
      </c>
    </row>
    <row r="1177" spans="1:13">
      <c r="A1177" s="1">
        <f t="shared" si="4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39"/>
        <v>0</v>
      </c>
    </row>
    <row r="1178" spans="1:13">
      <c r="A1178" s="1">
        <f t="shared" si="4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39"/>
        <v>0</v>
      </c>
    </row>
    <row r="1179" spans="1:13">
      <c r="A1179" s="1">
        <f t="shared" si="4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39"/>
        <v>0</v>
      </c>
    </row>
    <row r="1180" spans="1:13">
      <c r="A1180" s="1">
        <f t="shared" si="4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39"/>
        <v>0</v>
      </c>
    </row>
    <row r="1181" spans="1:13">
      <c r="A1181" s="1">
        <f t="shared" si="4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39"/>
        <v>0</v>
      </c>
    </row>
    <row r="1182" spans="1:13">
      <c r="A1182" s="1">
        <f t="shared" si="4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39"/>
        <v>0</v>
      </c>
    </row>
    <row r="1183" spans="1:13">
      <c r="A1183" s="1">
        <f t="shared" si="4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39"/>
        <v>0</v>
      </c>
    </row>
    <row r="1184" spans="1:13">
      <c r="A1184" s="1">
        <f t="shared" si="4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39"/>
        <v>0</v>
      </c>
    </row>
    <row r="1185" spans="1:13">
      <c r="A1185" s="1">
        <f t="shared" si="4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39"/>
        <v>0</v>
      </c>
    </row>
    <row r="1186" spans="1:13">
      <c r="A1186" s="1">
        <f t="shared" si="4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39"/>
        <v>0</v>
      </c>
    </row>
    <row r="1187" spans="1:13">
      <c r="A1187" s="1">
        <f t="shared" si="4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39"/>
        <v>0</v>
      </c>
    </row>
    <row r="1188" spans="1:13">
      <c r="A1188" s="1">
        <f t="shared" si="4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39"/>
        <v>0</v>
      </c>
    </row>
    <row r="1189" spans="1:13">
      <c r="A1189" s="1">
        <f t="shared" si="4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39"/>
        <v>0</v>
      </c>
    </row>
    <row r="1190" spans="1:13">
      <c r="A1190" s="1">
        <f t="shared" si="4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39"/>
        <v>0</v>
      </c>
    </row>
    <row r="1191" spans="1:13">
      <c r="A1191" s="1">
        <f t="shared" si="4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39"/>
        <v>0</v>
      </c>
    </row>
    <row r="1192" spans="1:13">
      <c r="A1192" s="1">
        <f t="shared" si="4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39"/>
        <v>0</v>
      </c>
    </row>
    <row r="1193" spans="1:13">
      <c r="A1193" s="1">
        <f t="shared" si="4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39"/>
        <v>0</v>
      </c>
    </row>
    <row r="1194" spans="1:13">
      <c r="A1194" s="1">
        <f t="shared" si="4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39"/>
        <v>0</v>
      </c>
    </row>
    <row r="1195" spans="1:13">
      <c r="A1195" s="1">
        <f t="shared" si="4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39"/>
        <v>0</v>
      </c>
    </row>
    <row r="1196" spans="1:13">
      <c r="A1196" s="1">
        <f t="shared" si="4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39"/>
        <v>0</v>
      </c>
    </row>
    <row r="1197" spans="1:13">
      <c r="A1197" s="1">
        <f t="shared" si="4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39"/>
        <v>0</v>
      </c>
    </row>
    <row r="1198" spans="1:13">
      <c r="A1198" s="1">
        <f t="shared" si="4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39"/>
        <v>0</v>
      </c>
    </row>
    <row r="1199" spans="1:13">
      <c r="A1199" s="1">
        <f t="shared" si="4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39"/>
        <v>0</v>
      </c>
    </row>
    <row r="1200" spans="1:13">
      <c r="A1200" s="1">
        <f t="shared" si="4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39"/>
        <v>0</v>
      </c>
    </row>
    <row r="1201" spans="1:13">
      <c r="A1201" s="1">
        <f t="shared" si="4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39"/>
        <v>0</v>
      </c>
    </row>
    <row r="1202" spans="1:13">
      <c r="A1202" s="1">
        <f t="shared" si="4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39"/>
        <v>0</v>
      </c>
    </row>
    <row r="1203" spans="1:13">
      <c r="A1203" s="1">
        <f t="shared" si="4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39"/>
        <v>0</v>
      </c>
    </row>
    <row r="1204" spans="1:13">
      <c r="A1204" s="1">
        <f t="shared" si="4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39"/>
        <v>0</v>
      </c>
    </row>
    <row r="1205" spans="1:13">
      <c r="A1205" s="1">
        <f t="shared" si="4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39"/>
        <v>0</v>
      </c>
    </row>
    <row r="1206" spans="1:13">
      <c r="A1206" s="1">
        <f t="shared" si="4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39"/>
        <v>0</v>
      </c>
    </row>
    <row r="1207" spans="1:13">
      <c r="A1207" s="1">
        <f t="shared" si="4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39"/>
        <v>0</v>
      </c>
    </row>
    <row r="1208" spans="1:13">
      <c r="A1208" s="1">
        <f t="shared" si="4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39"/>
        <v>0</v>
      </c>
    </row>
    <row r="1209" spans="1:13">
      <c r="A1209" s="1">
        <f t="shared" si="4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39"/>
        <v>0</v>
      </c>
    </row>
    <row r="1210" spans="1:13">
      <c r="A1210" s="1">
        <f t="shared" si="4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39"/>
        <v>0</v>
      </c>
    </row>
    <row r="1211" spans="1:13">
      <c r="A1211" s="1">
        <f t="shared" si="4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39"/>
        <v>0</v>
      </c>
    </row>
    <row r="1212" spans="1:13">
      <c r="A1212" s="1">
        <f t="shared" si="4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39"/>
        <v>0</v>
      </c>
    </row>
    <row r="1213" spans="1:13">
      <c r="A1213" s="1">
        <f t="shared" si="4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39"/>
        <v>0</v>
      </c>
    </row>
    <row r="1214" spans="1:13">
      <c r="A1214" s="1">
        <f t="shared" si="4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39"/>
        <v>0</v>
      </c>
    </row>
    <row r="1215" spans="1:13">
      <c r="A1215" s="1">
        <f t="shared" si="4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39"/>
        <v>0</v>
      </c>
    </row>
    <row r="1216" spans="1:13">
      <c r="A1216" s="1">
        <f t="shared" si="4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39"/>
        <v>0</v>
      </c>
    </row>
    <row r="1217" spans="1:13">
      <c r="A1217" s="1">
        <f t="shared" si="4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39"/>
        <v>0</v>
      </c>
    </row>
    <row r="1218" spans="1:13">
      <c r="A1218" s="1">
        <f t="shared" si="4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39"/>
        <v>0</v>
      </c>
    </row>
    <row r="1219" spans="1:13">
      <c r="A1219" s="1">
        <f t="shared" si="4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41">J1219*K1219</f>
        <v>0</v>
      </c>
    </row>
    <row r="1220" spans="1:13">
      <c r="A1220" s="1">
        <f t="shared" si="4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41"/>
        <v>0</v>
      </c>
    </row>
    <row r="1221" spans="1:13">
      <c r="A1221" s="1">
        <f t="shared" ref="A1221:A1284" si="42">A1220+60/3600</f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41"/>
        <v>0</v>
      </c>
    </row>
    <row r="1222" spans="1:13">
      <c r="A1222" s="1">
        <f t="shared" si="42"/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41"/>
        <v>0</v>
      </c>
    </row>
    <row r="1223" spans="1:13">
      <c r="A1223" s="1">
        <f t="shared" si="42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41"/>
        <v>0</v>
      </c>
    </row>
    <row r="1224" spans="1:13">
      <c r="A1224" s="1">
        <f t="shared" si="42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41"/>
        <v>0</v>
      </c>
    </row>
    <row r="1225" spans="1:13">
      <c r="A1225" s="1">
        <f t="shared" si="42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41"/>
        <v>0</v>
      </c>
    </row>
    <row r="1226" spans="1:13">
      <c r="A1226" s="1">
        <f t="shared" si="42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41"/>
        <v>0</v>
      </c>
    </row>
    <row r="1227" spans="1:13">
      <c r="A1227" s="1">
        <f t="shared" si="42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41"/>
        <v>0</v>
      </c>
    </row>
    <row r="1228" spans="1:13">
      <c r="A1228" s="1">
        <f t="shared" si="42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41"/>
        <v>0</v>
      </c>
    </row>
    <row r="1229" spans="1:13">
      <c r="A1229" s="1">
        <f t="shared" si="42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41"/>
        <v>0</v>
      </c>
    </row>
    <row r="1230" spans="1:13">
      <c r="A1230" s="1">
        <f t="shared" si="42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41"/>
        <v>0</v>
      </c>
    </row>
    <row r="1231" spans="1:13">
      <c r="A1231" s="1">
        <f t="shared" si="42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41"/>
        <v>0</v>
      </c>
    </row>
    <row r="1232" spans="1:13">
      <c r="A1232" s="1">
        <f t="shared" si="42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41"/>
        <v>0</v>
      </c>
    </row>
    <row r="1233" spans="1:13">
      <c r="A1233" s="1">
        <f t="shared" si="42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41"/>
        <v>0</v>
      </c>
    </row>
    <row r="1234" spans="1:13">
      <c r="A1234" s="1">
        <f t="shared" si="42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41"/>
        <v>0</v>
      </c>
    </row>
    <row r="1235" spans="1:13">
      <c r="A1235" s="1">
        <f t="shared" si="42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41"/>
        <v>0</v>
      </c>
    </row>
    <row r="1236" spans="1:13">
      <c r="A1236" s="1">
        <f t="shared" si="42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41"/>
        <v>0</v>
      </c>
    </row>
    <row r="1237" spans="1:13">
      <c r="A1237" s="1">
        <f t="shared" si="42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41"/>
        <v>0</v>
      </c>
    </row>
    <row r="1238" spans="1:13">
      <c r="A1238" s="1">
        <f t="shared" si="42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41"/>
        <v>0</v>
      </c>
    </row>
    <row r="1239" spans="1:13">
      <c r="A1239" s="1">
        <f t="shared" si="42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41"/>
        <v>0</v>
      </c>
    </row>
    <row r="1240" spans="1:13">
      <c r="A1240" s="1">
        <f t="shared" si="42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41"/>
        <v>0</v>
      </c>
    </row>
    <row r="1241" spans="1:13">
      <c r="A1241" s="1">
        <f t="shared" si="42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41"/>
        <v>0</v>
      </c>
    </row>
    <row r="1242" spans="1:13">
      <c r="A1242" s="1">
        <f t="shared" si="42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41"/>
        <v>0</v>
      </c>
    </row>
    <row r="1243" spans="1:13">
      <c r="A1243" s="1">
        <f t="shared" si="42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41"/>
        <v>0</v>
      </c>
    </row>
    <row r="1244" spans="1:13">
      <c r="A1244" s="1">
        <f t="shared" si="42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41"/>
        <v>0</v>
      </c>
    </row>
    <row r="1245" spans="1:13">
      <c r="A1245" s="1">
        <f t="shared" si="42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41"/>
        <v>0</v>
      </c>
    </row>
    <row r="1246" spans="1:13">
      <c r="A1246" s="1">
        <f t="shared" si="42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41"/>
        <v>0</v>
      </c>
    </row>
    <row r="1247" spans="1:13">
      <c r="A1247" s="1">
        <f t="shared" si="42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41"/>
        <v>0</v>
      </c>
    </row>
    <row r="1248" spans="1:13">
      <c r="A1248" s="1">
        <f t="shared" si="42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41"/>
        <v>0</v>
      </c>
    </row>
    <row r="1249" spans="1:13">
      <c r="A1249" s="1">
        <f t="shared" si="42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41"/>
        <v>0</v>
      </c>
    </row>
    <row r="1250" spans="1:13">
      <c r="A1250" s="1">
        <f t="shared" si="42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41"/>
        <v>0</v>
      </c>
    </row>
    <row r="1251" spans="1:13">
      <c r="A1251" s="1">
        <f t="shared" si="42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41"/>
        <v>0</v>
      </c>
    </row>
    <row r="1252" spans="1:13">
      <c r="A1252" s="1">
        <f t="shared" si="42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41"/>
        <v>0</v>
      </c>
    </row>
    <row r="1253" spans="1:13">
      <c r="A1253" s="1">
        <f t="shared" si="42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41"/>
        <v>0</v>
      </c>
    </row>
    <row r="1254" spans="1:13">
      <c r="A1254" s="1">
        <f t="shared" si="42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41"/>
        <v>0</v>
      </c>
    </row>
    <row r="1255" spans="1:13">
      <c r="A1255" s="1">
        <f t="shared" si="42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41"/>
        <v>0</v>
      </c>
    </row>
    <row r="1256" spans="1:13">
      <c r="A1256" s="1">
        <f t="shared" si="42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41"/>
        <v>0</v>
      </c>
    </row>
    <row r="1257" spans="1:13">
      <c r="A1257" s="1">
        <f t="shared" si="42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41"/>
        <v>0</v>
      </c>
    </row>
    <row r="1258" spans="1:13">
      <c r="A1258" s="1">
        <f t="shared" si="42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41"/>
        <v>0</v>
      </c>
    </row>
    <row r="1259" spans="1:13">
      <c r="A1259" s="1">
        <f t="shared" si="42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41"/>
        <v>0</v>
      </c>
    </row>
    <row r="1260" spans="1:13">
      <c r="A1260" s="1">
        <f t="shared" si="42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41"/>
        <v>0</v>
      </c>
    </row>
    <row r="1261" spans="1:13">
      <c r="A1261" s="1">
        <f t="shared" si="42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41"/>
        <v>0</v>
      </c>
    </row>
    <row r="1262" spans="1:13">
      <c r="A1262" s="1">
        <f t="shared" si="42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41"/>
        <v>0</v>
      </c>
    </row>
    <row r="1263" spans="1:13">
      <c r="A1263" s="1">
        <f t="shared" si="42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41"/>
        <v>0</v>
      </c>
    </row>
    <row r="1264" spans="1:13">
      <c r="A1264" s="1">
        <f t="shared" si="42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41"/>
        <v>0</v>
      </c>
    </row>
    <row r="1265" spans="1:13">
      <c r="A1265" s="1">
        <f t="shared" si="42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41"/>
        <v>0</v>
      </c>
    </row>
    <row r="1266" spans="1:13">
      <c r="A1266" s="1">
        <f t="shared" si="42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41"/>
        <v>0</v>
      </c>
    </row>
    <row r="1267" spans="1:13">
      <c r="A1267" s="1">
        <f t="shared" si="42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41"/>
        <v>0</v>
      </c>
    </row>
    <row r="1268" spans="1:13">
      <c r="A1268" s="1">
        <f t="shared" si="42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41"/>
        <v>0</v>
      </c>
    </row>
    <row r="1269" spans="1:13">
      <c r="A1269" s="1">
        <f t="shared" si="42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41"/>
        <v>0</v>
      </c>
    </row>
    <row r="1270" spans="1:13">
      <c r="A1270" s="1">
        <f t="shared" si="42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41"/>
        <v>0</v>
      </c>
    </row>
    <row r="1271" spans="1:13">
      <c r="A1271" s="1">
        <f t="shared" si="42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41"/>
        <v>0</v>
      </c>
    </row>
    <row r="1272" spans="1:13">
      <c r="A1272" s="1">
        <f t="shared" si="42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41"/>
        <v>0</v>
      </c>
    </row>
    <row r="1273" spans="1:13">
      <c r="A1273" s="1">
        <f t="shared" si="42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41"/>
        <v>0</v>
      </c>
    </row>
    <row r="1274" spans="1:13">
      <c r="A1274" s="1">
        <f t="shared" si="42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41"/>
        <v>0</v>
      </c>
    </row>
    <row r="1275" spans="1:13">
      <c r="A1275" s="1">
        <f t="shared" si="42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41"/>
        <v>0</v>
      </c>
    </row>
    <row r="1276" spans="1:13">
      <c r="A1276" s="1">
        <f t="shared" si="42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41"/>
        <v>0</v>
      </c>
    </row>
    <row r="1277" spans="1:13">
      <c r="A1277" s="1">
        <f t="shared" si="42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41"/>
        <v>0</v>
      </c>
    </row>
    <row r="1278" spans="1:13">
      <c r="A1278" s="1">
        <f t="shared" si="42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41"/>
        <v>0</v>
      </c>
    </row>
    <row r="1279" spans="1:13">
      <c r="A1279" s="1">
        <f t="shared" si="42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41"/>
        <v>0</v>
      </c>
    </row>
    <row r="1280" spans="1:13">
      <c r="A1280" s="1">
        <f t="shared" si="42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41"/>
        <v>0</v>
      </c>
    </row>
    <row r="1281" spans="1:13">
      <c r="A1281" s="1">
        <f t="shared" si="42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41"/>
        <v>0</v>
      </c>
    </row>
    <row r="1282" spans="1:13">
      <c r="A1282" s="1">
        <f t="shared" si="42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41"/>
        <v>0</v>
      </c>
    </row>
    <row r="1283" spans="1:13">
      <c r="A1283" s="1">
        <f t="shared" si="42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43">J1283*K1283</f>
        <v>0</v>
      </c>
    </row>
    <row r="1284" spans="1:13">
      <c r="A1284" s="1">
        <f t="shared" si="42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43"/>
        <v>0</v>
      </c>
    </row>
    <row r="1285" spans="1:13">
      <c r="A1285" s="1">
        <f t="shared" ref="A1285:A1348" si="44">A1284+60/3600</f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43"/>
        <v>0</v>
      </c>
    </row>
    <row r="1286" spans="1:13">
      <c r="A1286" s="1">
        <f t="shared" si="44"/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43"/>
        <v>0</v>
      </c>
    </row>
    <row r="1287" spans="1:13">
      <c r="A1287" s="1">
        <f t="shared" si="44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43"/>
        <v>0</v>
      </c>
    </row>
    <row r="1288" spans="1:13">
      <c r="A1288" s="1">
        <f t="shared" si="44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43"/>
        <v>0</v>
      </c>
    </row>
    <row r="1289" spans="1:13">
      <c r="A1289" s="1">
        <f t="shared" si="44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43"/>
        <v>0</v>
      </c>
    </row>
    <row r="1290" spans="1:13">
      <c r="A1290" s="1">
        <f t="shared" si="44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43"/>
        <v>0</v>
      </c>
    </row>
    <row r="1291" spans="1:13">
      <c r="A1291" s="1">
        <f t="shared" si="44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43"/>
        <v>0</v>
      </c>
    </row>
    <row r="1292" spans="1:13">
      <c r="A1292" s="1">
        <f t="shared" si="44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43"/>
        <v>0</v>
      </c>
    </row>
    <row r="1293" spans="1:13">
      <c r="A1293" s="1">
        <f t="shared" si="44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43"/>
        <v>0</v>
      </c>
    </row>
    <row r="1294" spans="1:13">
      <c r="A1294" s="1">
        <f t="shared" si="44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43"/>
        <v>0</v>
      </c>
    </row>
    <row r="1295" spans="1:13">
      <c r="A1295" s="1">
        <f t="shared" si="44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43"/>
        <v>0</v>
      </c>
    </row>
    <row r="1296" spans="1:13">
      <c r="A1296" s="1">
        <f t="shared" si="44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43"/>
        <v>0</v>
      </c>
    </row>
    <row r="1297" spans="1:13">
      <c r="A1297" s="1">
        <f t="shared" si="44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43"/>
        <v>0</v>
      </c>
    </row>
    <row r="1298" spans="1:13">
      <c r="A1298" s="1">
        <f t="shared" si="44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43"/>
        <v>0</v>
      </c>
    </row>
    <row r="1299" spans="1:13">
      <c r="A1299" s="1">
        <f t="shared" si="44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43"/>
        <v>0</v>
      </c>
    </row>
    <row r="1300" spans="1:13">
      <c r="A1300" s="1">
        <f t="shared" si="44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43"/>
        <v>0</v>
      </c>
    </row>
    <row r="1301" spans="1:13">
      <c r="A1301" s="1">
        <f t="shared" si="44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43"/>
        <v>0</v>
      </c>
    </row>
    <row r="1302" spans="1:13">
      <c r="A1302" s="1">
        <f t="shared" si="44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43"/>
        <v>0</v>
      </c>
    </row>
    <row r="1303" spans="1:13">
      <c r="A1303" s="1">
        <f t="shared" si="44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43"/>
        <v>0</v>
      </c>
    </row>
    <row r="1304" spans="1:13">
      <c r="A1304" s="1">
        <f t="shared" si="44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43"/>
        <v>0</v>
      </c>
    </row>
    <row r="1305" spans="1:13">
      <c r="A1305" s="1">
        <f t="shared" si="44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43"/>
        <v>0</v>
      </c>
    </row>
    <row r="1306" spans="1:13">
      <c r="A1306" s="1">
        <f t="shared" si="44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43"/>
        <v>0</v>
      </c>
    </row>
    <row r="1307" spans="1:13">
      <c r="A1307" s="1">
        <f t="shared" si="44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43"/>
        <v>0</v>
      </c>
    </row>
    <row r="1308" spans="1:13">
      <c r="A1308" s="1">
        <f t="shared" si="44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43"/>
        <v>0</v>
      </c>
    </row>
    <row r="1309" spans="1:13">
      <c r="A1309" s="1">
        <f t="shared" si="44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43"/>
        <v>0</v>
      </c>
    </row>
    <row r="1310" spans="1:13">
      <c r="A1310" s="1">
        <f t="shared" si="44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43"/>
        <v>0</v>
      </c>
    </row>
    <row r="1311" spans="1:13">
      <c r="A1311" s="1">
        <f t="shared" si="44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43"/>
        <v>0</v>
      </c>
    </row>
    <row r="1312" spans="1:13">
      <c r="A1312" s="1">
        <f t="shared" si="44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43"/>
        <v>0</v>
      </c>
    </row>
    <row r="1313" spans="1:13">
      <c r="A1313" s="1">
        <f t="shared" si="44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43"/>
        <v>0</v>
      </c>
    </row>
    <row r="1314" spans="1:13">
      <c r="A1314" s="1">
        <f t="shared" si="44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43"/>
        <v>0</v>
      </c>
    </row>
    <row r="1315" spans="1:13">
      <c r="A1315" s="1">
        <f t="shared" si="44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43"/>
        <v>0</v>
      </c>
    </row>
    <row r="1316" spans="1:13">
      <c r="A1316" s="1">
        <f t="shared" si="44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43"/>
        <v>0</v>
      </c>
    </row>
    <row r="1317" spans="1:13">
      <c r="A1317" s="1">
        <f t="shared" si="44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43"/>
        <v>0</v>
      </c>
    </row>
    <row r="1318" spans="1:13">
      <c r="A1318" s="1">
        <f t="shared" si="44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43"/>
        <v>0</v>
      </c>
    </row>
    <row r="1319" spans="1:13">
      <c r="A1319" s="1">
        <f t="shared" si="44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43"/>
        <v>0</v>
      </c>
    </row>
    <row r="1320" spans="1:13">
      <c r="A1320" s="1">
        <f t="shared" si="44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43"/>
        <v>0</v>
      </c>
    </row>
    <row r="1321" spans="1:13">
      <c r="A1321" s="1">
        <f t="shared" si="44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43"/>
        <v>0</v>
      </c>
    </row>
    <row r="1322" spans="1:13">
      <c r="A1322" s="1">
        <f t="shared" si="44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43"/>
        <v>0</v>
      </c>
    </row>
    <row r="1323" spans="1:13">
      <c r="A1323" s="1">
        <f t="shared" si="44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43"/>
        <v>0</v>
      </c>
    </row>
    <row r="1324" spans="1:13">
      <c r="A1324" s="1">
        <f t="shared" si="44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43"/>
        <v>0</v>
      </c>
    </row>
    <row r="1325" spans="1:13">
      <c r="A1325" s="1">
        <f t="shared" si="44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43"/>
        <v>0</v>
      </c>
    </row>
    <row r="1326" spans="1:13">
      <c r="A1326" s="1">
        <f t="shared" si="44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43"/>
        <v>0</v>
      </c>
    </row>
    <row r="1327" spans="1:13">
      <c r="A1327" s="1">
        <f t="shared" si="44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43"/>
        <v>0</v>
      </c>
    </row>
    <row r="1328" spans="1:13">
      <c r="A1328" s="1">
        <f t="shared" si="44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43"/>
        <v>0</v>
      </c>
    </row>
    <row r="1329" spans="1:13">
      <c r="A1329" s="1">
        <f t="shared" si="44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43"/>
        <v>0</v>
      </c>
    </row>
    <row r="1330" spans="1:13">
      <c r="A1330" s="1">
        <f t="shared" si="44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43"/>
        <v>0</v>
      </c>
    </row>
    <row r="1331" spans="1:13">
      <c r="A1331" s="1">
        <f t="shared" si="44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43"/>
        <v>0</v>
      </c>
    </row>
    <row r="1332" spans="1:13">
      <c r="A1332" s="1">
        <f t="shared" si="44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43"/>
        <v>0</v>
      </c>
    </row>
    <row r="1333" spans="1:13">
      <c r="A1333" s="1">
        <f t="shared" si="44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43"/>
        <v>0</v>
      </c>
    </row>
    <row r="1334" spans="1:13">
      <c r="A1334" s="1">
        <f t="shared" si="44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43"/>
        <v>0</v>
      </c>
    </row>
    <row r="1335" spans="1:13">
      <c r="A1335" s="1">
        <f t="shared" si="44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43"/>
        <v>0</v>
      </c>
    </row>
    <row r="1336" spans="1:13">
      <c r="A1336" s="1">
        <f t="shared" si="44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43"/>
        <v>0</v>
      </c>
    </row>
    <row r="1337" spans="1:13">
      <c r="A1337" s="1">
        <f t="shared" si="44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43"/>
        <v>0</v>
      </c>
    </row>
    <row r="1338" spans="1:13">
      <c r="A1338" s="1">
        <f t="shared" si="44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43"/>
        <v>0</v>
      </c>
    </row>
    <row r="1339" spans="1:13">
      <c r="A1339" s="1">
        <f t="shared" si="44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43"/>
        <v>0</v>
      </c>
    </row>
    <row r="1340" spans="1:13">
      <c r="A1340" s="1">
        <f t="shared" si="44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43"/>
        <v>0</v>
      </c>
    </row>
    <row r="1341" spans="1:13">
      <c r="A1341" s="1">
        <f t="shared" si="44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43"/>
        <v>0</v>
      </c>
    </row>
    <row r="1342" spans="1:13">
      <c r="A1342" s="1">
        <f t="shared" si="44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43"/>
        <v>0</v>
      </c>
    </row>
    <row r="1343" spans="1:13">
      <c r="A1343" s="1">
        <f t="shared" si="44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43"/>
        <v>0</v>
      </c>
    </row>
    <row r="1344" spans="1:13">
      <c r="A1344" s="1">
        <f t="shared" si="44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43"/>
        <v>0</v>
      </c>
    </row>
    <row r="1345" spans="1:13">
      <c r="A1345" s="1">
        <f t="shared" si="44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43"/>
        <v>0</v>
      </c>
    </row>
    <row r="1346" spans="1:13">
      <c r="A1346" s="1">
        <f t="shared" si="44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43"/>
        <v>0</v>
      </c>
    </row>
    <row r="1347" spans="1:13">
      <c r="A1347" s="1">
        <f t="shared" si="44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45">J1347*K1347</f>
        <v>0</v>
      </c>
    </row>
    <row r="1348" spans="1:13">
      <c r="A1348" s="1">
        <f t="shared" si="44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45"/>
        <v>0</v>
      </c>
    </row>
    <row r="1349" spans="1:13">
      <c r="A1349" s="1">
        <f t="shared" ref="A1349:A1412" si="46">A1348+60/3600</f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45"/>
        <v>0</v>
      </c>
    </row>
    <row r="1350" spans="1:13">
      <c r="A1350" s="1">
        <f t="shared" si="46"/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45"/>
        <v>0</v>
      </c>
    </row>
    <row r="1351" spans="1:13">
      <c r="A1351" s="1">
        <f t="shared" si="46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45"/>
        <v>0</v>
      </c>
    </row>
    <row r="1352" spans="1:13">
      <c r="A1352" s="1">
        <f t="shared" si="46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45"/>
        <v>0</v>
      </c>
    </row>
    <row r="1353" spans="1:13">
      <c r="A1353" s="1">
        <f t="shared" si="46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45"/>
        <v>0</v>
      </c>
    </row>
    <row r="1354" spans="1:13">
      <c r="A1354" s="1">
        <f t="shared" si="46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45"/>
        <v>0</v>
      </c>
    </row>
    <row r="1355" spans="1:13">
      <c r="A1355" s="1">
        <f t="shared" si="46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45"/>
        <v>0</v>
      </c>
    </row>
    <row r="1356" spans="1:13">
      <c r="A1356" s="1">
        <f t="shared" si="46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45"/>
        <v>0</v>
      </c>
    </row>
    <row r="1357" spans="1:13">
      <c r="A1357" s="1">
        <f t="shared" si="46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45"/>
        <v>0</v>
      </c>
    </row>
    <row r="1358" spans="1:13">
      <c r="A1358" s="1">
        <f t="shared" si="46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45"/>
        <v>0</v>
      </c>
    </row>
    <row r="1359" spans="1:13">
      <c r="A1359" s="1">
        <f t="shared" si="46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45"/>
        <v>0</v>
      </c>
    </row>
    <row r="1360" spans="1:13">
      <c r="A1360" s="1">
        <f t="shared" si="46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45"/>
        <v>0</v>
      </c>
    </row>
    <row r="1361" spans="1:13">
      <c r="A1361" s="1">
        <f t="shared" si="46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45"/>
        <v>0</v>
      </c>
    </row>
    <row r="1362" spans="1:13">
      <c r="A1362" s="1">
        <f t="shared" si="46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45"/>
        <v>0</v>
      </c>
    </row>
    <row r="1363" spans="1:13">
      <c r="A1363" s="1">
        <f t="shared" si="46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45"/>
        <v>0</v>
      </c>
    </row>
    <row r="1364" spans="1:13">
      <c r="A1364" s="1">
        <f t="shared" si="46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45"/>
        <v>0</v>
      </c>
    </row>
    <row r="1365" spans="1:13">
      <c r="A1365" s="1">
        <f t="shared" si="46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45"/>
        <v>0</v>
      </c>
    </row>
    <row r="1366" spans="1:13">
      <c r="A1366" s="1">
        <f t="shared" si="46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45"/>
        <v>0</v>
      </c>
    </row>
    <row r="1367" spans="1:13">
      <c r="A1367" s="1">
        <f t="shared" si="46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45"/>
        <v>0</v>
      </c>
    </row>
    <row r="1368" spans="1:13">
      <c r="A1368" s="1">
        <f t="shared" si="46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45"/>
        <v>0</v>
      </c>
    </row>
    <row r="1369" spans="1:13">
      <c r="A1369" s="1">
        <f t="shared" si="46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45"/>
        <v>0</v>
      </c>
    </row>
    <row r="1370" spans="1:13">
      <c r="A1370" s="1">
        <f t="shared" si="46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45"/>
        <v>0</v>
      </c>
    </row>
    <row r="1371" spans="1:13">
      <c r="A1371" s="1">
        <f t="shared" si="46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45"/>
        <v>0</v>
      </c>
    </row>
    <row r="1372" spans="1:13">
      <c r="A1372" s="1">
        <f t="shared" si="46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45"/>
        <v>0</v>
      </c>
    </row>
    <row r="1373" spans="1:13">
      <c r="A1373" s="1">
        <f t="shared" si="46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45"/>
        <v>0</v>
      </c>
    </row>
    <row r="1374" spans="1:13">
      <c r="A1374" s="1">
        <f t="shared" si="46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45"/>
        <v>0</v>
      </c>
    </row>
    <row r="1375" spans="1:13">
      <c r="A1375" s="1">
        <f t="shared" si="46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45"/>
        <v>0</v>
      </c>
    </row>
    <row r="1376" spans="1:13">
      <c r="A1376" s="1">
        <f t="shared" si="46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45"/>
        <v>0</v>
      </c>
    </row>
    <row r="1377" spans="1:13">
      <c r="A1377" s="1">
        <f t="shared" si="46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45"/>
        <v>0</v>
      </c>
    </row>
    <row r="1378" spans="1:13">
      <c r="A1378" s="1">
        <f t="shared" si="46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45"/>
        <v>0</v>
      </c>
    </row>
    <row r="1379" spans="1:13">
      <c r="A1379" s="1">
        <f t="shared" si="46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45"/>
        <v>0</v>
      </c>
    </row>
    <row r="1380" spans="1:13">
      <c r="A1380" s="1">
        <f t="shared" si="46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45"/>
        <v>0</v>
      </c>
    </row>
    <row r="1381" spans="1:13">
      <c r="A1381" s="1">
        <f t="shared" si="46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45"/>
        <v>0</v>
      </c>
    </row>
    <row r="1382" spans="1:13">
      <c r="A1382" s="1">
        <f t="shared" si="46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45"/>
        <v>0</v>
      </c>
    </row>
    <row r="1383" spans="1:13">
      <c r="A1383" s="1">
        <f t="shared" si="46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45"/>
        <v>0</v>
      </c>
    </row>
    <row r="1384" spans="1:13">
      <c r="A1384" s="1">
        <f t="shared" si="46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45"/>
        <v>0</v>
      </c>
    </row>
    <row r="1385" spans="1:13">
      <c r="A1385" s="1">
        <f t="shared" si="46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45"/>
        <v>0</v>
      </c>
    </row>
    <row r="1386" spans="1:13">
      <c r="A1386" s="1">
        <f t="shared" si="46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45"/>
        <v>0</v>
      </c>
    </row>
    <row r="1387" spans="1:13">
      <c r="A1387" s="1">
        <f t="shared" si="46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45"/>
        <v>0</v>
      </c>
    </row>
    <row r="1388" spans="1:13">
      <c r="A1388" s="1">
        <f t="shared" si="46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45"/>
        <v>0</v>
      </c>
    </row>
    <row r="1389" spans="1:13">
      <c r="A1389" s="1">
        <f t="shared" si="46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45"/>
        <v>0</v>
      </c>
    </row>
    <row r="1390" spans="1:13">
      <c r="A1390" s="1">
        <f t="shared" si="46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45"/>
        <v>0</v>
      </c>
    </row>
    <row r="1391" spans="1:13">
      <c r="A1391" s="1">
        <f t="shared" si="46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45"/>
        <v>0</v>
      </c>
    </row>
    <row r="1392" spans="1:13">
      <c r="A1392" s="1">
        <f t="shared" si="46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45"/>
        <v>0</v>
      </c>
    </row>
    <row r="1393" spans="1:13">
      <c r="A1393" s="1">
        <f t="shared" si="46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45"/>
        <v>0</v>
      </c>
    </row>
    <row r="1394" spans="1:13">
      <c r="A1394" s="1">
        <f t="shared" si="46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45"/>
        <v>0</v>
      </c>
    </row>
    <row r="1395" spans="1:13">
      <c r="A1395" s="1">
        <f t="shared" si="46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45"/>
        <v>0</v>
      </c>
    </row>
    <row r="1396" spans="1:13">
      <c r="A1396" s="1">
        <f t="shared" si="46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45"/>
        <v>0</v>
      </c>
    </row>
    <row r="1397" spans="1:13">
      <c r="A1397" s="1">
        <f t="shared" si="46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45"/>
        <v>0</v>
      </c>
    </row>
    <row r="1398" spans="1:13">
      <c r="A1398" s="1">
        <f t="shared" si="46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45"/>
        <v>0</v>
      </c>
    </row>
    <row r="1399" spans="1:13">
      <c r="A1399" s="1">
        <f t="shared" si="46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45"/>
        <v>0</v>
      </c>
    </row>
    <row r="1400" spans="1:13">
      <c r="A1400" s="1">
        <f t="shared" si="46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45"/>
        <v>0</v>
      </c>
    </row>
    <row r="1401" spans="1:13">
      <c r="A1401" s="1">
        <f t="shared" si="46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45"/>
        <v>0</v>
      </c>
    </row>
    <row r="1402" spans="1:13">
      <c r="A1402" s="1">
        <f t="shared" si="46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45"/>
        <v>0</v>
      </c>
    </row>
    <row r="1403" spans="1:13">
      <c r="A1403" s="1">
        <f t="shared" si="46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45"/>
        <v>0</v>
      </c>
    </row>
    <row r="1404" spans="1:13">
      <c r="A1404" s="1">
        <f t="shared" si="46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45"/>
        <v>0</v>
      </c>
    </row>
    <row r="1405" spans="1:13">
      <c r="A1405" s="1">
        <f t="shared" si="46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45"/>
        <v>0</v>
      </c>
    </row>
    <row r="1406" spans="1:13">
      <c r="A1406" s="1">
        <f t="shared" si="46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45"/>
        <v>0</v>
      </c>
    </row>
    <row r="1407" spans="1:13">
      <c r="A1407" s="1">
        <f t="shared" si="46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45"/>
        <v>0</v>
      </c>
    </row>
    <row r="1408" spans="1:13">
      <c r="A1408" s="1">
        <f t="shared" si="46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45"/>
        <v>0</v>
      </c>
    </row>
    <row r="1409" spans="1:13">
      <c r="A1409" s="1">
        <f t="shared" si="46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45"/>
        <v>0</v>
      </c>
    </row>
    <row r="1410" spans="1:13">
      <c r="A1410" s="1">
        <f t="shared" si="46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45"/>
        <v>0</v>
      </c>
    </row>
    <row r="1411" spans="1:13">
      <c r="A1411" s="1">
        <f t="shared" si="46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47">J1411*K1411</f>
        <v>0</v>
      </c>
    </row>
    <row r="1412" spans="1:13">
      <c r="A1412" s="1">
        <f t="shared" si="46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47"/>
        <v>0</v>
      </c>
    </row>
    <row r="1413" spans="1:13">
      <c r="A1413" s="1">
        <f t="shared" ref="A1413:A1476" si="48">A1412+60/3600</f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47"/>
        <v>0</v>
      </c>
    </row>
    <row r="1414" spans="1:13">
      <c r="A1414" s="1">
        <f t="shared" si="48"/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47"/>
        <v>0</v>
      </c>
    </row>
    <row r="1415" spans="1:13">
      <c r="A1415" s="1">
        <f t="shared" si="48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47"/>
        <v>0</v>
      </c>
    </row>
    <row r="1416" spans="1:13">
      <c r="A1416" s="1">
        <f t="shared" si="48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47"/>
        <v>0</v>
      </c>
    </row>
    <row r="1417" spans="1:13">
      <c r="A1417" s="1">
        <f t="shared" si="48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47"/>
        <v>0</v>
      </c>
    </row>
    <row r="1418" spans="1:13">
      <c r="A1418" s="1">
        <f t="shared" si="48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47"/>
        <v>0</v>
      </c>
    </row>
    <row r="1419" spans="1:13">
      <c r="A1419" s="1">
        <f t="shared" si="48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47"/>
        <v>0</v>
      </c>
    </row>
    <row r="1420" spans="1:13">
      <c r="A1420" s="1">
        <f t="shared" si="48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47"/>
        <v>0</v>
      </c>
    </row>
    <row r="1421" spans="1:13">
      <c r="A1421" s="1">
        <f t="shared" si="48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47"/>
        <v>0</v>
      </c>
    </row>
    <row r="1422" spans="1:13">
      <c r="A1422" s="1">
        <f t="shared" si="48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47"/>
        <v>0</v>
      </c>
    </row>
    <row r="1423" spans="1:13">
      <c r="A1423" s="1">
        <f t="shared" si="48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47"/>
        <v>0</v>
      </c>
    </row>
    <row r="1424" spans="1:13">
      <c r="A1424" s="1">
        <f t="shared" si="48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47"/>
        <v>0</v>
      </c>
    </row>
    <row r="1425" spans="1:13">
      <c r="A1425" s="1">
        <f t="shared" si="48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47"/>
        <v>0</v>
      </c>
    </row>
    <row r="1426" spans="1:13">
      <c r="A1426" s="1">
        <f t="shared" si="48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47"/>
        <v>0</v>
      </c>
    </row>
    <row r="1427" spans="1:13">
      <c r="A1427" s="1">
        <f t="shared" si="48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47"/>
        <v>0</v>
      </c>
    </row>
    <row r="1428" spans="1:13">
      <c r="A1428" s="1">
        <f t="shared" si="48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47"/>
        <v>0</v>
      </c>
    </row>
    <row r="1429" spans="1:13">
      <c r="A1429" s="1">
        <f t="shared" si="48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47"/>
        <v>0</v>
      </c>
    </row>
    <row r="1430" spans="1:13">
      <c r="A1430" s="1">
        <f t="shared" si="48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47"/>
        <v>0</v>
      </c>
    </row>
    <row r="1431" spans="1:13">
      <c r="A1431" s="1">
        <f t="shared" si="48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47"/>
        <v>0</v>
      </c>
    </row>
    <row r="1432" spans="1:13">
      <c r="A1432" s="1">
        <f t="shared" si="48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47"/>
        <v>0</v>
      </c>
    </row>
    <row r="1433" spans="1:13">
      <c r="A1433" s="1">
        <f t="shared" si="48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47"/>
        <v>0</v>
      </c>
    </row>
    <row r="1434" spans="1:13">
      <c r="A1434" s="1">
        <f t="shared" si="48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47"/>
        <v>0</v>
      </c>
    </row>
    <row r="1435" spans="1:13">
      <c r="A1435" s="1">
        <f t="shared" si="48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47"/>
        <v>0</v>
      </c>
    </row>
    <row r="1436" spans="1:13">
      <c r="A1436" s="1">
        <f t="shared" si="48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47"/>
        <v>0</v>
      </c>
    </row>
    <row r="1437" spans="1:13">
      <c r="A1437" s="1">
        <f t="shared" si="48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47"/>
        <v>0</v>
      </c>
    </row>
    <row r="1438" spans="1:13">
      <c r="A1438" s="1">
        <f t="shared" si="48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47"/>
        <v>0</v>
      </c>
    </row>
    <row r="1439" spans="1:13">
      <c r="A1439" s="1">
        <f t="shared" si="48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47"/>
        <v>0</v>
      </c>
    </row>
    <row r="1440" spans="1:13">
      <c r="A1440" s="1">
        <f t="shared" si="48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47"/>
        <v>0</v>
      </c>
    </row>
    <row r="1441" spans="1:13">
      <c r="A1441" s="1">
        <f t="shared" si="48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47"/>
        <v>0</v>
      </c>
    </row>
    <row r="1442" spans="1:13">
      <c r="A1442" s="1">
        <f t="shared" si="48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47"/>
        <v>0</v>
      </c>
    </row>
    <row r="1443" spans="1:13">
      <c r="A1443" s="1">
        <f t="shared" si="48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47"/>
        <v>0</v>
      </c>
    </row>
    <row r="1444" spans="1:13">
      <c r="A1444" s="1">
        <f t="shared" si="48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47"/>
        <v>0</v>
      </c>
    </row>
    <row r="1445" spans="1:13">
      <c r="A1445" s="1">
        <f t="shared" si="48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47"/>
        <v>0</v>
      </c>
    </row>
    <row r="1446" spans="1:13">
      <c r="A1446" s="1">
        <f t="shared" si="48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47"/>
        <v>0</v>
      </c>
    </row>
    <row r="1447" spans="1:13">
      <c r="A1447" s="1">
        <f t="shared" si="48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47"/>
        <v>0</v>
      </c>
    </row>
    <row r="1448" spans="1:13">
      <c r="A1448" s="1">
        <f t="shared" si="48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47"/>
        <v>0</v>
      </c>
    </row>
    <row r="1449" spans="1:13">
      <c r="A1449" s="1">
        <f t="shared" si="48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47"/>
        <v>0</v>
      </c>
    </row>
    <row r="1450" spans="1:13">
      <c r="A1450" s="1">
        <f t="shared" si="48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47"/>
        <v>0</v>
      </c>
    </row>
    <row r="1451" spans="1:13">
      <c r="A1451" s="1">
        <f t="shared" si="48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47"/>
        <v>0</v>
      </c>
    </row>
    <row r="1452" spans="1:13">
      <c r="A1452" s="1">
        <f t="shared" si="48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47"/>
        <v>0</v>
      </c>
    </row>
    <row r="1453" spans="1:13">
      <c r="A1453" s="1">
        <f t="shared" si="48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47"/>
        <v>0</v>
      </c>
    </row>
    <row r="1454" spans="1:13">
      <c r="A1454" s="1">
        <f t="shared" si="48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47"/>
        <v>0</v>
      </c>
    </row>
    <row r="1455" spans="1:13">
      <c r="A1455" s="1">
        <f t="shared" si="48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47"/>
        <v>0</v>
      </c>
    </row>
    <row r="1456" spans="1:13">
      <c r="A1456" s="1">
        <f t="shared" si="48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47"/>
        <v>0</v>
      </c>
    </row>
    <row r="1457" spans="1:13">
      <c r="A1457" s="1">
        <f t="shared" si="48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47"/>
        <v>0</v>
      </c>
    </row>
    <row r="1458" spans="1:13">
      <c r="A1458" s="1">
        <f t="shared" si="48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47"/>
        <v>0</v>
      </c>
    </row>
    <row r="1459" spans="1:13">
      <c r="A1459" s="1">
        <f t="shared" si="48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47"/>
        <v>0</v>
      </c>
    </row>
    <row r="1460" spans="1:13">
      <c r="A1460" s="1">
        <f t="shared" si="48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47"/>
        <v>0</v>
      </c>
    </row>
    <row r="1461" spans="1:13">
      <c r="A1461" s="1">
        <f t="shared" si="48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47"/>
        <v>0</v>
      </c>
    </row>
    <row r="1462" spans="1:13">
      <c r="A1462" s="1">
        <f t="shared" si="48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47"/>
        <v>0</v>
      </c>
    </row>
    <row r="1463" spans="1:13">
      <c r="A1463" s="1">
        <f t="shared" si="48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47"/>
        <v>0</v>
      </c>
    </row>
    <row r="1464" spans="1:13">
      <c r="A1464" s="1">
        <f t="shared" si="48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47"/>
        <v>0</v>
      </c>
    </row>
    <row r="1465" spans="1:13">
      <c r="A1465" s="1">
        <f t="shared" si="48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47"/>
        <v>0</v>
      </c>
    </row>
    <row r="1466" spans="1:13">
      <c r="A1466" s="1">
        <f t="shared" si="48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47"/>
        <v>0</v>
      </c>
    </row>
    <row r="1467" spans="1:13">
      <c r="A1467" s="1">
        <f t="shared" si="48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47"/>
        <v>0</v>
      </c>
    </row>
    <row r="1468" spans="1:13">
      <c r="A1468" s="1">
        <f t="shared" si="48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47"/>
        <v>0</v>
      </c>
    </row>
    <row r="1469" spans="1:13">
      <c r="A1469" s="1">
        <f t="shared" si="48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47"/>
        <v>0</v>
      </c>
    </row>
    <row r="1470" spans="1:13">
      <c r="A1470" s="1">
        <f t="shared" si="48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47"/>
        <v>0</v>
      </c>
    </row>
    <row r="1471" spans="1:13">
      <c r="A1471" s="1">
        <f t="shared" si="48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47"/>
        <v>0</v>
      </c>
    </row>
    <row r="1472" spans="1:13">
      <c r="A1472" s="1">
        <f t="shared" si="48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47"/>
        <v>0</v>
      </c>
    </row>
    <row r="1473" spans="1:13">
      <c r="A1473" s="1">
        <f t="shared" si="48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47"/>
        <v>0</v>
      </c>
    </row>
    <row r="1474" spans="1:13">
      <c r="A1474" s="1">
        <f t="shared" si="48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47"/>
        <v>0</v>
      </c>
    </row>
    <row r="1475" spans="1:13">
      <c r="A1475" s="1">
        <f t="shared" si="48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49">J1475*K1475</f>
        <v>0</v>
      </c>
    </row>
    <row r="1476" spans="1:13">
      <c r="A1476" s="1">
        <f t="shared" si="48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49"/>
        <v>0</v>
      </c>
    </row>
    <row r="1477" spans="1:13">
      <c r="A1477" s="1">
        <f t="shared" ref="A1477:A1540" si="50">A1476+60/3600</f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49"/>
        <v>0</v>
      </c>
    </row>
    <row r="1478" spans="1:13">
      <c r="A1478" s="1">
        <f t="shared" si="50"/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49"/>
        <v>0</v>
      </c>
    </row>
    <row r="1479" spans="1:13">
      <c r="A1479" s="1">
        <f t="shared" si="50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49"/>
        <v>0</v>
      </c>
    </row>
    <row r="1480" spans="1:13">
      <c r="A1480" s="1">
        <f t="shared" si="50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49"/>
        <v>0</v>
      </c>
    </row>
    <row r="1481" spans="1:13">
      <c r="A1481" s="1">
        <f t="shared" si="50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49"/>
        <v>0</v>
      </c>
    </row>
    <row r="1482" spans="1:13">
      <c r="A1482" s="1">
        <f t="shared" si="50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49"/>
        <v>0</v>
      </c>
    </row>
    <row r="1483" spans="1:13">
      <c r="A1483" s="1">
        <f t="shared" si="50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49"/>
        <v>0</v>
      </c>
    </row>
    <row r="1484" spans="1:13">
      <c r="A1484" s="1">
        <f t="shared" si="50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49"/>
        <v>0</v>
      </c>
    </row>
    <row r="1485" spans="1:13">
      <c r="A1485" s="1">
        <f t="shared" si="50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49"/>
        <v>0</v>
      </c>
    </row>
    <row r="1486" spans="1:13">
      <c r="A1486" s="1">
        <f t="shared" si="50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49"/>
        <v>0</v>
      </c>
    </row>
    <row r="1487" spans="1:13">
      <c r="A1487" s="1">
        <f t="shared" si="50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49"/>
        <v>0</v>
      </c>
    </row>
    <row r="1488" spans="1:13">
      <c r="A1488" s="1">
        <f t="shared" si="50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49"/>
        <v>0</v>
      </c>
    </row>
    <row r="1489" spans="1:13">
      <c r="A1489" s="1">
        <f t="shared" si="50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49"/>
        <v>0</v>
      </c>
    </row>
    <row r="1490" spans="1:13">
      <c r="A1490" s="1">
        <f t="shared" si="50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49"/>
        <v>0</v>
      </c>
    </row>
    <row r="1491" spans="1:13">
      <c r="A1491" s="1">
        <f t="shared" si="50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49"/>
        <v>0</v>
      </c>
    </row>
    <row r="1492" spans="1:13">
      <c r="A1492" s="1">
        <f t="shared" si="50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49"/>
        <v>0</v>
      </c>
    </row>
    <row r="1493" spans="1:13">
      <c r="A1493" s="1">
        <f t="shared" si="50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49"/>
        <v>0</v>
      </c>
    </row>
    <row r="1494" spans="1:13">
      <c r="A1494" s="1">
        <f t="shared" si="50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49"/>
        <v>0</v>
      </c>
    </row>
    <row r="1495" spans="1:13">
      <c r="A1495" s="1">
        <f t="shared" si="50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49"/>
        <v>0</v>
      </c>
    </row>
    <row r="1496" spans="1:13">
      <c r="A1496" s="1">
        <f t="shared" si="50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49"/>
        <v>0</v>
      </c>
    </row>
    <row r="1497" spans="1:13">
      <c r="A1497" s="1">
        <f t="shared" si="50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49"/>
        <v>0</v>
      </c>
    </row>
    <row r="1498" spans="1:13">
      <c r="A1498" s="1">
        <f t="shared" si="50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49"/>
        <v>0</v>
      </c>
    </row>
    <row r="1499" spans="1:13">
      <c r="A1499" s="1">
        <f t="shared" si="50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49"/>
        <v>0</v>
      </c>
    </row>
    <row r="1500" spans="1:13">
      <c r="A1500" s="1">
        <f t="shared" si="50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49"/>
        <v>0</v>
      </c>
    </row>
    <row r="1501" spans="1:13">
      <c r="A1501" s="1">
        <f t="shared" si="50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49"/>
        <v>0</v>
      </c>
    </row>
    <row r="1502" spans="1:13">
      <c r="A1502" s="1">
        <f t="shared" si="50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49"/>
        <v>0</v>
      </c>
    </row>
    <row r="1503" spans="1:13">
      <c r="A1503" s="1">
        <f t="shared" si="50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49"/>
        <v>0</v>
      </c>
    </row>
    <row r="1504" spans="1:13">
      <c r="A1504" s="1">
        <f t="shared" si="50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49"/>
        <v>0</v>
      </c>
    </row>
    <row r="1505" spans="1:13">
      <c r="A1505" s="1">
        <f t="shared" si="50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49"/>
        <v>0</v>
      </c>
    </row>
    <row r="1506" spans="1:13">
      <c r="A1506" s="1">
        <f t="shared" si="50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49"/>
        <v>0</v>
      </c>
    </row>
    <row r="1507" spans="1:13">
      <c r="A1507" s="1">
        <f t="shared" si="50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49"/>
        <v>0</v>
      </c>
    </row>
    <row r="1508" spans="1:13">
      <c r="A1508" s="1">
        <f t="shared" si="50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49"/>
        <v>0</v>
      </c>
    </row>
    <row r="1509" spans="1:13">
      <c r="A1509" s="1">
        <f t="shared" si="50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49"/>
        <v>0</v>
      </c>
    </row>
    <row r="1510" spans="1:13">
      <c r="A1510" s="1">
        <f t="shared" si="50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49"/>
        <v>0</v>
      </c>
    </row>
    <row r="1511" spans="1:13">
      <c r="A1511" s="1">
        <f t="shared" si="50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49"/>
        <v>0</v>
      </c>
    </row>
    <row r="1512" spans="1:13">
      <c r="A1512" s="1">
        <f t="shared" si="50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49"/>
        <v>0</v>
      </c>
    </row>
    <row r="1513" spans="1:13">
      <c r="A1513" s="1">
        <f t="shared" si="50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49"/>
        <v>0</v>
      </c>
    </row>
    <row r="1514" spans="1:13">
      <c r="A1514" s="1">
        <f t="shared" si="50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49"/>
        <v>0</v>
      </c>
    </row>
    <row r="1515" spans="1:13">
      <c r="A1515" s="1">
        <f t="shared" si="50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49"/>
        <v>0</v>
      </c>
    </row>
    <row r="1516" spans="1:13">
      <c r="A1516" s="1">
        <f t="shared" si="50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49"/>
        <v>0</v>
      </c>
    </row>
    <row r="1517" spans="1:13">
      <c r="A1517" s="1">
        <f t="shared" si="50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49"/>
        <v>0</v>
      </c>
    </row>
    <row r="1518" spans="1:13">
      <c r="A1518" s="1">
        <f t="shared" si="50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49"/>
        <v>0</v>
      </c>
    </row>
    <row r="1519" spans="1:13">
      <c r="A1519" s="1">
        <f t="shared" si="50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49"/>
        <v>0</v>
      </c>
    </row>
    <row r="1520" spans="1:13">
      <c r="A1520" s="1">
        <f t="shared" si="50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49"/>
        <v>0</v>
      </c>
    </row>
    <row r="1521" spans="1:13">
      <c r="A1521" s="1">
        <f t="shared" si="50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49"/>
        <v>0</v>
      </c>
    </row>
    <row r="1522" spans="1:13">
      <c r="A1522" s="1">
        <f t="shared" si="50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49"/>
        <v>0</v>
      </c>
    </row>
    <row r="1523" spans="1:13">
      <c r="A1523" s="1">
        <f t="shared" si="50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49"/>
        <v>0</v>
      </c>
    </row>
    <row r="1524" spans="1:13">
      <c r="A1524" s="1">
        <f t="shared" si="50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49"/>
        <v>0</v>
      </c>
    </row>
    <row r="1525" spans="1:13">
      <c r="A1525" s="1">
        <f t="shared" si="50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49"/>
        <v>0</v>
      </c>
    </row>
    <row r="1526" spans="1:13">
      <c r="A1526" s="1">
        <f t="shared" si="50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49"/>
        <v>0</v>
      </c>
    </row>
    <row r="1527" spans="1:13">
      <c r="A1527" s="1">
        <f t="shared" si="50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49"/>
        <v>0</v>
      </c>
    </row>
    <row r="1528" spans="1:13">
      <c r="A1528" s="1">
        <f t="shared" si="50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49"/>
        <v>0</v>
      </c>
    </row>
    <row r="1529" spans="1:13">
      <c r="A1529" s="1">
        <f t="shared" si="50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49"/>
        <v>0</v>
      </c>
    </row>
    <row r="1530" spans="1:13">
      <c r="A1530" s="1">
        <f t="shared" si="50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49"/>
        <v>0</v>
      </c>
    </row>
    <row r="1531" spans="1:13">
      <c r="A1531" s="1">
        <f t="shared" si="50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49"/>
        <v>0</v>
      </c>
    </row>
    <row r="1532" spans="1:13">
      <c r="A1532" s="1">
        <f t="shared" si="50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49"/>
        <v>0</v>
      </c>
    </row>
    <row r="1533" spans="1:13">
      <c r="A1533" s="1">
        <f t="shared" si="50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49"/>
        <v>0</v>
      </c>
    </row>
    <row r="1534" spans="1:13">
      <c r="A1534" s="1">
        <f t="shared" si="50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49"/>
        <v>0</v>
      </c>
    </row>
    <row r="1535" spans="1:13">
      <c r="A1535" s="1">
        <f t="shared" si="50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49"/>
        <v>0</v>
      </c>
    </row>
    <row r="1536" spans="1:13">
      <c r="A1536" s="1">
        <f t="shared" si="50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49"/>
        <v>0</v>
      </c>
    </row>
    <row r="1537" spans="1:13">
      <c r="A1537" s="1">
        <f t="shared" si="50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49"/>
        <v>0</v>
      </c>
    </row>
    <row r="1538" spans="1:13">
      <c r="A1538" s="1">
        <f t="shared" si="50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49"/>
        <v>0</v>
      </c>
    </row>
    <row r="1539" spans="1:13">
      <c r="A1539" s="1">
        <f t="shared" si="50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51">J1539*K1539</f>
        <v>0</v>
      </c>
    </row>
    <row r="1540" spans="1:13">
      <c r="A1540" s="1">
        <f t="shared" si="50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51"/>
        <v>0</v>
      </c>
    </row>
    <row r="1541" spans="1:13">
      <c r="A1541" s="1">
        <f t="shared" ref="A1541:A1604" si="52">A1540+60/3600</f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51"/>
        <v>0</v>
      </c>
    </row>
    <row r="1542" spans="1:13">
      <c r="A1542" s="1">
        <f t="shared" si="52"/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51"/>
        <v>0</v>
      </c>
    </row>
    <row r="1543" spans="1:13">
      <c r="A1543" s="1">
        <f t="shared" si="52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51"/>
        <v>0</v>
      </c>
    </row>
    <row r="1544" spans="1:13">
      <c r="A1544" s="1">
        <f t="shared" si="52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51"/>
        <v>0</v>
      </c>
    </row>
    <row r="1545" spans="1:13">
      <c r="A1545" s="1">
        <f t="shared" si="52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51"/>
        <v>0</v>
      </c>
    </row>
    <row r="1546" spans="1:13">
      <c r="A1546" s="1">
        <f t="shared" si="52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51"/>
        <v>0</v>
      </c>
    </row>
    <row r="1547" spans="1:13">
      <c r="A1547" s="1">
        <f t="shared" si="52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51"/>
        <v>0</v>
      </c>
    </row>
    <row r="1548" spans="1:13">
      <c r="A1548" s="1">
        <f t="shared" si="52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51"/>
        <v>0</v>
      </c>
    </row>
    <row r="1549" spans="1:13">
      <c r="A1549" s="1">
        <f t="shared" si="52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51"/>
        <v>0</v>
      </c>
    </row>
    <row r="1550" spans="1:13">
      <c r="A1550" s="1">
        <f t="shared" si="52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51"/>
        <v>0</v>
      </c>
    </row>
    <row r="1551" spans="1:13">
      <c r="A1551" s="1">
        <f t="shared" si="52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51"/>
        <v>0</v>
      </c>
    </row>
    <row r="1552" spans="1:13">
      <c r="A1552" s="1">
        <f t="shared" si="52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51"/>
        <v>0</v>
      </c>
    </row>
    <row r="1553" spans="1:13">
      <c r="A1553" s="1">
        <f t="shared" si="52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51"/>
        <v>0</v>
      </c>
    </row>
    <row r="1554" spans="1:13">
      <c r="A1554" s="1">
        <f t="shared" si="52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51"/>
        <v>0</v>
      </c>
    </row>
    <row r="1555" spans="1:13">
      <c r="A1555" s="1">
        <f t="shared" si="52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51"/>
        <v>0</v>
      </c>
    </row>
    <row r="1556" spans="1:13">
      <c r="A1556" s="1">
        <f t="shared" si="52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51"/>
        <v>0</v>
      </c>
    </row>
    <row r="1557" spans="1:13">
      <c r="A1557" s="1">
        <f t="shared" si="52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51"/>
        <v>0</v>
      </c>
    </row>
    <row r="1558" spans="1:13">
      <c r="A1558" s="1">
        <f t="shared" si="52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51"/>
        <v>0</v>
      </c>
    </row>
    <row r="1559" spans="1:13">
      <c r="A1559" s="1">
        <f t="shared" si="52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51"/>
        <v>0</v>
      </c>
    </row>
    <row r="1560" spans="1:13">
      <c r="A1560" s="1">
        <f t="shared" si="52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51"/>
        <v>0</v>
      </c>
    </row>
    <row r="1561" spans="1:13">
      <c r="A1561" s="1">
        <f t="shared" si="52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51"/>
        <v>0</v>
      </c>
    </row>
    <row r="1562" spans="1:13">
      <c r="A1562" s="1">
        <f t="shared" si="52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51"/>
        <v>0</v>
      </c>
    </row>
    <row r="1563" spans="1:13">
      <c r="A1563" s="1">
        <f t="shared" si="52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51"/>
        <v>0</v>
      </c>
    </row>
    <row r="1564" spans="1:13">
      <c r="A1564" s="1">
        <f t="shared" si="52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51"/>
        <v>0</v>
      </c>
    </row>
    <row r="1565" spans="1:13">
      <c r="A1565" s="1">
        <f t="shared" si="52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51"/>
        <v>0</v>
      </c>
    </row>
    <row r="1566" spans="1:13">
      <c r="A1566" s="1">
        <f t="shared" si="52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51"/>
        <v>0</v>
      </c>
    </row>
    <row r="1567" spans="1:13">
      <c r="A1567" s="1">
        <f t="shared" si="52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51"/>
        <v>0</v>
      </c>
    </row>
    <row r="1568" spans="1:13">
      <c r="A1568" s="1">
        <f t="shared" si="52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51"/>
        <v>0</v>
      </c>
    </row>
    <row r="1569" spans="1:13">
      <c r="A1569" s="1">
        <f t="shared" si="52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51"/>
        <v>0</v>
      </c>
    </row>
    <row r="1570" spans="1:13">
      <c r="A1570" s="1">
        <f t="shared" si="52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51"/>
        <v>0</v>
      </c>
    </row>
    <row r="1571" spans="1:13">
      <c r="A1571" s="1">
        <f t="shared" si="52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51"/>
        <v>0</v>
      </c>
    </row>
    <row r="1572" spans="1:13">
      <c r="A1572" s="1">
        <f t="shared" si="52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51"/>
        <v>0</v>
      </c>
    </row>
    <row r="1573" spans="1:13">
      <c r="A1573" s="1">
        <f t="shared" si="52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51"/>
        <v>0</v>
      </c>
    </row>
    <row r="1574" spans="1:13">
      <c r="A1574" s="1">
        <f t="shared" si="52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51"/>
        <v>0</v>
      </c>
    </row>
    <row r="1575" spans="1:13">
      <c r="A1575" s="1">
        <f t="shared" si="52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51"/>
        <v>0</v>
      </c>
    </row>
    <row r="1576" spans="1:13">
      <c r="A1576" s="1">
        <f t="shared" si="52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51"/>
        <v>0</v>
      </c>
    </row>
    <row r="1577" spans="1:13">
      <c r="A1577" s="1">
        <f t="shared" si="52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51"/>
        <v>0</v>
      </c>
    </row>
    <row r="1578" spans="1:13">
      <c r="A1578" s="1">
        <f t="shared" si="52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51"/>
        <v>0</v>
      </c>
    </row>
    <row r="1579" spans="1:13">
      <c r="A1579" s="1">
        <f t="shared" si="52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51"/>
        <v>0</v>
      </c>
    </row>
    <row r="1580" spans="1:13">
      <c r="A1580" s="1">
        <f t="shared" si="52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51"/>
        <v>0</v>
      </c>
    </row>
    <row r="1581" spans="1:13">
      <c r="A1581" s="1">
        <f t="shared" si="52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51"/>
        <v>0</v>
      </c>
    </row>
    <row r="1582" spans="1:13">
      <c r="A1582" s="1">
        <f t="shared" si="52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51"/>
        <v>0</v>
      </c>
    </row>
    <row r="1583" spans="1:13">
      <c r="A1583" s="1">
        <f t="shared" si="52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51"/>
        <v>0</v>
      </c>
    </row>
    <row r="1584" spans="1:13">
      <c r="A1584" s="1">
        <f t="shared" si="52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51"/>
        <v>0</v>
      </c>
    </row>
    <row r="1585" spans="1:13">
      <c r="A1585" s="1">
        <f t="shared" si="52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51"/>
        <v>0</v>
      </c>
    </row>
    <row r="1586" spans="1:13">
      <c r="A1586" s="1">
        <f t="shared" si="52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51"/>
        <v>0</v>
      </c>
    </row>
    <row r="1587" spans="1:13">
      <c r="A1587" s="1">
        <f t="shared" si="52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51"/>
        <v>0</v>
      </c>
    </row>
    <row r="1588" spans="1:13">
      <c r="A1588" s="1">
        <f t="shared" si="52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51"/>
        <v>0</v>
      </c>
    </row>
    <row r="1589" spans="1:13">
      <c r="A1589" s="1">
        <f t="shared" si="52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51"/>
        <v>0</v>
      </c>
    </row>
    <row r="1590" spans="1:13">
      <c r="A1590" s="1">
        <f t="shared" si="52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51"/>
        <v>0</v>
      </c>
    </row>
    <row r="1591" spans="1:13">
      <c r="A1591" s="1">
        <f t="shared" si="52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51"/>
        <v>0</v>
      </c>
    </row>
    <row r="1592" spans="1:13">
      <c r="A1592" s="1">
        <f t="shared" si="52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51"/>
        <v>0</v>
      </c>
    </row>
    <row r="1593" spans="1:13">
      <c r="A1593" s="1">
        <f t="shared" si="52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51"/>
        <v>0</v>
      </c>
    </row>
    <row r="1594" spans="1:13">
      <c r="A1594" s="1">
        <f t="shared" si="52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51"/>
        <v>0</v>
      </c>
    </row>
    <row r="1595" spans="1:13">
      <c r="A1595" s="1">
        <f t="shared" si="52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51"/>
        <v>0</v>
      </c>
    </row>
    <row r="1596" spans="1:13">
      <c r="A1596" s="1">
        <f t="shared" si="52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51"/>
        <v>0</v>
      </c>
    </row>
    <row r="1597" spans="1:13">
      <c r="A1597" s="1">
        <f t="shared" si="52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51"/>
        <v>0</v>
      </c>
    </row>
    <row r="1598" spans="1:13">
      <c r="A1598" s="1">
        <f t="shared" si="52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51"/>
        <v>0</v>
      </c>
    </row>
    <row r="1599" spans="1:13">
      <c r="A1599" s="1">
        <f t="shared" si="52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51"/>
        <v>0</v>
      </c>
    </row>
    <row r="1600" spans="1:13">
      <c r="A1600" s="1">
        <f t="shared" si="52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51"/>
        <v>0</v>
      </c>
    </row>
    <row r="1601" spans="1:13">
      <c r="A1601" s="1">
        <f t="shared" si="52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51"/>
        <v>0</v>
      </c>
    </row>
    <row r="1602" spans="1:13">
      <c r="A1602" s="1">
        <f t="shared" si="52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51"/>
        <v>0</v>
      </c>
    </row>
    <row r="1603" spans="1:13">
      <c r="A1603" s="1">
        <f t="shared" si="52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53">J1603*K1603</f>
        <v>0</v>
      </c>
    </row>
    <row r="1604" spans="1:13">
      <c r="A1604" s="1">
        <f t="shared" si="52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53"/>
        <v>0</v>
      </c>
    </row>
    <row r="1605" spans="1:13">
      <c r="A1605" s="1">
        <f t="shared" ref="A1605:A1668" si="54">A1604+60/3600</f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53"/>
        <v>0</v>
      </c>
    </row>
    <row r="1606" spans="1:13">
      <c r="A1606" s="1">
        <f t="shared" si="54"/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53"/>
        <v>0</v>
      </c>
    </row>
    <row r="1607" spans="1:13">
      <c r="A1607" s="1">
        <f t="shared" si="54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53"/>
        <v>0</v>
      </c>
    </row>
    <row r="1608" spans="1:13">
      <c r="A1608" s="1">
        <f t="shared" si="54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53"/>
        <v>0</v>
      </c>
    </row>
    <row r="1609" spans="1:13">
      <c r="A1609" s="1">
        <f t="shared" si="54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53"/>
        <v>0</v>
      </c>
    </row>
    <row r="1610" spans="1:13">
      <c r="A1610" s="1">
        <f t="shared" si="54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53"/>
        <v>0</v>
      </c>
    </row>
    <row r="1611" spans="1:13">
      <c r="A1611" s="1">
        <f t="shared" si="54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53"/>
        <v>0</v>
      </c>
    </row>
    <row r="1612" spans="1:13">
      <c r="A1612" s="1">
        <f t="shared" si="54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53"/>
        <v>0</v>
      </c>
    </row>
    <row r="1613" spans="1:13">
      <c r="A1613" s="1">
        <f t="shared" si="54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53"/>
        <v>0</v>
      </c>
    </row>
    <row r="1614" spans="1:13">
      <c r="A1614" s="1">
        <f t="shared" si="54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53"/>
        <v>0</v>
      </c>
    </row>
    <row r="1615" spans="1:13">
      <c r="A1615" s="1">
        <f t="shared" si="54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53"/>
        <v>0</v>
      </c>
    </row>
    <row r="1616" spans="1:13">
      <c r="A1616" s="1">
        <f t="shared" si="54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53"/>
        <v>0</v>
      </c>
    </row>
    <row r="1617" spans="1:13">
      <c r="A1617" s="1">
        <f t="shared" si="54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53"/>
        <v>0</v>
      </c>
    </row>
    <row r="1618" spans="1:13">
      <c r="A1618" s="1">
        <f t="shared" si="54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53"/>
        <v>0</v>
      </c>
    </row>
    <row r="1619" spans="1:13">
      <c r="A1619" s="1">
        <f t="shared" si="54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53"/>
        <v>0</v>
      </c>
    </row>
    <row r="1620" spans="1:13">
      <c r="A1620" s="1">
        <f t="shared" si="54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53"/>
        <v>0</v>
      </c>
    </row>
    <row r="1621" spans="1:13">
      <c r="A1621" s="1">
        <f t="shared" si="54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53"/>
        <v>0</v>
      </c>
    </row>
    <row r="1622" spans="1:13">
      <c r="A1622" s="1">
        <f t="shared" si="54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53"/>
        <v>0</v>
      </c>
    </row>
    <row r="1623" spans="1:13">
      <c r="A1623" s="1">
        <f t="shared" si="54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53"/>
        <v>0</v>
      </c>
    </row>
    <row r="1624" spans="1:13">
      <c r="A1624" s="1">
        <f t="shared" si="54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53"/>
        <v>0</v>
      </c>
    </row>
    <row r="1625" spans="1:13">
      <c r="A1625" s="1">
        <f t="shared" si="54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53"/>
        <v>0</v>
      </c>
    </row>
    <row r="1626" spans="1:13">
      <c r="A1626" s="1">
        <f t="shared" si="54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53"/>
        <v>0</v>
      </c>
    </row>
    <row r="1627" spans="1:13">
      <c r="A1627" s="1">
        <f t="shared" si="54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53"/>
        <v>0</v>
      </c>
    </row>
    <row r="1628" spans="1:13">
      <c r="A1628" s="1">
        <f t="shared" si="54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53"/>
        <v>0</v>
      </c>
    </row>
    <row r="1629" spans="1:13">
      <c r="A1629" s="1">
        <f t="shared" si="54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53"/>
        <v>0</v>
      </c>
    </row>
    <row r="1630" spans="1:13">
      <c r="A1630" s="1">
        <f t="shared" si="54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53"/>
        <v>0</v>
      </c>
    </row>
    <row r="1631" spans="1:13">
      <c r="A1631" s="1">
        <f t="shared" si="54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53"/>
        <v>0</v>
      </c>
    </row>
    <row r="1632" spans="1:13">
      <c r="A1632" s="1">
        <f t="shared" si="54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53"/>
        <v>0</v>
      </c>
    </row>
    <row r="1633" spans="1:13">
      <c r="A1633" s="1">
        <f t="shared" si="54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53"/>
        <v>0</v>
      </c>
    </row>
    <row r="1634" spans="1:13">
      <c r="A1634" s="1">
        <f t="shared" si="54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53"/>
        <v>0</v>
      </c>
    </row>
    <row r="1635" spans="1:13">
      <c r="A1635" s="1">
        <f t="shared" si="54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53"/>
        <v>0</v>
      </c>
    </row>
    <row r="1636" spans="1:13">
      <c r="A1636" s="1">
        <f t="shared" si="54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53"/>
        <v>0</v>
      </c>
    </row>
    <row r="1637" spans="1:13">
      <c r="A1637" s="1">
        <f t="shared" si="54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53"/>
        <v>0</v>
      </c>
    </row>
    <row r="1638" spans="1:13">
      <c r="A1638" s="1">
        <f t="shared" si="54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53"/>
        <v>0</v>
      </c>
    </row>
    <row r="1639" spans="1:13">
      <c r="A1639" s="1">
        <f t="shared" si="54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53"/>
        <v>0</v>
      </c>
    </row>
    <row r="1640" spans="1:13">
      <c r="A1640" s="1">
        <f t="shared" si="54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53"/>
        <v>0</v>
      </c>
    </row>
    <row r="1641" spans="1:13">
      <c r="A1641" s="1">
        <f t="shared" si="54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53"/>
        <v>0</v>
      </c>
    </row>
    <row r="1642" spans="1:13">
      <c r="A1642" s="1">
        <f t="shared" si="54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53"/>
        <v>0</v>
      </c>
    </row>
    <row r="1643" spans="1:13">
      <c r="A1643" s="1">
        <f t="shared" si="54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53"/>
        <v>0</v>
      </c>
    </row>
    <row r="1644" spans="1:13">
      <c r="A1644" s="1">
        <f t="shared" si="54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53"/>
        <v>0</v>
      </c>
    </row>
    <row r="1645" spans="1:13">
      <c r="A1645" s="1">
        <f t="shared" si="54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53"/>
        <v>0</v>
      </c>
    </row>
    <row r="1646" spans="1:13">
      <c r="A1646" s="1">
        <f t="shared" si="54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53"/>
        <v>0</v>
      </c>
    </row>
    <row r="1647" spans="1:13">
      <c r="A1647" s="1">
        <f t="shared" si="54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53"/>
        <v>0</v>
      </c>
    </row>
    <row r="1648" spans="1:13">
      <c r="A1648" s="1">
        <f t="shared" si="54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53"/>
        <v>0</v>
      </c>
    </row>
    <row r="1649" spans="1:13">
      <c r="A1649" s="1">
        <f t="shared" si="54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53"/>
        <v>0</v>
      </c>
    </row>
    <row r="1650" spans="1:13">
      <c r="A1650" s="1">
        <f t="shared" si="54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53"/>
        <v>0</v>
      </c>
    </row>
    <row r="1651" spans="1:13">
      <c r="A1651" s="1">
        <f t="shared" si="54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53"/>
        <v>0</v>
      </c>
    </row>
    <row r="1652" spans="1:13">
      <c r="A1652" s="1">
        <f t="shared" si="54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53"/>
        <v>0</v>
      </c>
    </row>
    <row r="1653" spans="1:13">
      <c r="A1653" s="1">
        <f t="shared" si="54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53"/>
        <v>0</v>
      </c>
    </row>
    <row r="1654" spans="1:13">
      <c r="A1654" s="1">
        <f t="shared" si="54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53"/>
        <v>0</v>
      </c>
    </row>
    <row r="1655" spans="1:13">
      <c r="A1655" s="1">
        <f t="shared" si="54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53"/>
        <v>0</v>
      </c>
    </row>
    <row r="1656" spans="1:13">
      <c r="A1656" s="1">
        <f t="shared" si="54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53"/>
        <v>0</v>
      </c>
    </row>
    <row r="1657" spans="1:13">
      <c r="A1657" s="1">
        <f t="shared" si="54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53"/>
        <v>0</v>
      </c>
    </row>
    <row r="1658" spans="1:13">
      <c r="A1658" s="1">
        <f t="shared" si="54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53"/>
        <v>0</v>
      </c>
    </row>
    <row r="1659" spans="1:13">
      <c r="A1659" s="1">
        <f t="shared" si="54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53"/>
        <v>0</v>
      </c>
    </row>
    <row r="1660" spans="1:13">
      <c r="A1660" s="1">
        <f t="shared" si="54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53"/>
        <v>0</v>
      </c>
    </row>
    <row r="1661" spans="1:13">
      <c r="A1661" s="1">
        <f t="shared" si="54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53"/>
        <v>0</v>
      </c>
    </row>
    <row r="1662" spans="1:13">
      <c r="A1662" s="1">
        <f t="shared" si="54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53"/>
        <v>0</v>
      </c>
    </row>
    <row r="1663" spans="1:13">
      <c r="A1663" s="1">
        <f t="shared" si="54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53"/>
        <v>0</v>
      </c>
    </row>
    <row r="1664" spans="1:13">
      <c r="A1664" s="1">
        <f t="shared" si="54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53"/>
        <v>0</v>
      </c>
    </row>
    <row r="1665" spans="1:13">
      <c r="A1665" s="1">
        <f t="shared" si="54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53"/>
        <v>0</v>
      </c>
    </row>
    <row r="1666" spans="1:13">
      <c r="A1666" s="1">
        <f t="shared" si="54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53"/>
        <v>0</v>
      </c>
    </row>
    <row r="1667" spans="1:13">
      <c r="A1667" s="1">
        <f t="shared" si="54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55">J1667*K1667</f>
        <v>0</v>
      </c>
    </row>
    <row r="1668" spans="1:13">
      <c r="A1668" s="1">
        <f t="shared" si="54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55"/>
        <v>0</v>
      </c>
    </row>
    <row r="1669" spans="1:13">
      <c r="A1669" s="1">
        <f t="shared" ref="A1669:A1732" si="56">A1668+60/3600</f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55"/>
        <v>0</v>
      </c>
    </row>
    <row r="1670" spans="1:13">
      <c r="A1670" s="1">
        <f t="shared" si="56"/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55"/>
        <v>0</v>
      </c>
    </row>
    <row r="1671" spans="1:13">
      <c r="A1671" s="1">
        <f t="shared" si="56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55"/>
        <v>0</v>
      </c>
    </row>
    <row r="1672" spans="1:13">
      <c r="A1672" s="1">
        <f t="shared" si="56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55"/>
        <v>0</v>
      </c>
    </row>
    <row r="1673" spans="1:13">
      <c r="A1673" s="1">
        <f t="shared" si="56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55"/>
        <v>0</v>
      </c>
    </row>
    <row r="1674" spans="1:13">
      <c r="A1674" s="1">
        <f t="shared" si="56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55"/>
        <v>0</v>
      </c>
    </row>
    <row r="1675" spans="1:13">
      <c r="A1675" s="1">
        <f t="shared" si="56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55"/>
        <v>0</v>
      </c>
    </row>
    <row r="1676" spans="1:13">
      <c r="A1676" s="1">
        <f t="shared" si="56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55"/>
        <v>0</v>
      </c>
    </row>
    <row r="1677" spans="1:13">
      <c r="A1677" s="1">
        <f t="shared" si="56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55"/>
        <v>0</v>
      </c>
    </row>
    <row r="1678" spans="1:13">
      <c r="A1678" s="1">
        <f t="shared" si="56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55"/>
        <v>0</v>
      </c>
    </row>
    <row r="1679" spans="1:13">
      <c r="A1679" s="1">
        <f t="shared" si="56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55"/>
        <v>0</v>
      </c>
    </row>
    <row r="1680" spans="1:13">
      <c r="A1680" s="1">
        <f t="shared" si="56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55"/>
        <v>0</v>
      </c>
    </row>
    <row r="1681" spans="1:13">
      <c r="A1681" s="1">
        <f t="shared" si="56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55"/>
        <v>0</v>
      </c>
    </row>
    <row r="1682" spans="1:13">
      <c r="A1682" s="1">
        <f t="shared" si="56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55"/>
        <v>0</v>
      </c>
    </row>
    <row r="1683" spans="1:13">
      <c r="A1683" s="1">
        <f t="shared" si="56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55"/>
        <v>0</v>
      </c>
    </row>
    <row r="1684" spans="1:13">
      <c r="A1684" s="1">
        <f t="shared" si="56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55"/>
        <v>0</v>
      </c>
    </row>
    <row r="1685" spans="1:13">
      <c r="A1685" s="1">
        <f t="shared" si="56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55"/>
        <v>0</v>
      </c>
    </row>
    <row r="1686" spans="1:13">
      <c r="A1686" s="1">
        <f t="shared" si="56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55"/>
        <v>0</v>
      </c>
    </row>
    <row r="1687" spans="1:13">
      <c r="A1687" s="1">
        <f t="shared" si="56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55"/>
        <v>0</v>
      </c>
    </row>
    <row r="1688" spans="1:13">
      <c r="A1688" s="1">
        <f t="shared" si="56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55"/>
        <v>0</v>
      </c>
    </row>
    <row r="1689" spans="1:13">
      <c r="A1689" s="1">
        <f t="shared" si="56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55"/>
        <v>0</v>
      </c>
    </row>
    <row r="1690" spans="1:13">
      <c r="A1690" s="1">
        <f t="shared" si="56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55"/>
        <v>0</v>
      </c>
    </row>
    <row r="1691" spans="1:13">
      <c r="A1691" s="1">
        <f t="shared" si="56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55"/>
        <v>0</v>
      </c>
    </row>
    <row r="1692" spans="1:13">
      <c r="A1692" s="1">
        <f t="shared" si="56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55"/>
        <v>0</v>
      </c>
    </row>
    <row r="1693" spans="1:13">
      <c r="A1693" s="1">
        <f t="shared" si="56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55"/>
        <v>0</v>
      </c>
    </row>
    <row r="1694" spans="1:13">
      <c r="A1694" s="1">
        <f t="shared" si="56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55"/>
        <v>0</v>
      </c>
    </row>
    <row r="1695" spans="1:13">
      <c r="A1695" s="1">
        <f t="shared" si="56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55"/>
        <v>0</v>
      </c>
    </row>
    <row r="1696" spans="1:13">
      <c r="A1696" s="1">
        <f t="shared" si="56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55"/>
        <v>0</v>
      </c>
    </row>
    <row r="1697" spans="1:13">
      <c r="A1697" s="1">
        <f t="shared" si="56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55"/>
        <v>0</v>
      </c>
    </row>
    <row r="1698" spans="1:13">
      <c r="A1698" s="1">
        <f t="shared" si="56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55"/>
        <v>0</v>
      </c>
    </row>
    <row r="1699" spans="1:13">
      <c r="A1699" s="1">
        <f t="shared" si="56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55"/>
        <v>0</v>
      </c>
    </row>
    <row r="1700" spans="1:13">
      <c r="A1700" s="1">
        <f t="shared" si="56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55"/>
        <v>0</v>
      </c>
    </row>
    <row r="1701" spans="1:13">
      <c r="A1701" s="1">
        <f t="shared" si="56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55"/>
        <v>0</v>
      </c>
    </row>
    <row r="1702" spans="1:13">
      <c r="A1702" s="1">
        <f t="shared" si="56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55"/>
        <v>0</v>
      </c>
    </row>
    <row r="1703" spans="1:13">
      <c r="A1703" s="1">
        <f t="shared" si="56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55"/>
        <v>0</v>
      </c>
    </row>
    <row r="1704" spans="1:13">
      <c r="A1704" s="1">
        <f t="shared" si="56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55"/>
        <v>0</v>
      </c>
    </row>
    <row r="1705" spans="1:13">
      <c r="A1705" s="1">
        <f t="shared" si="56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55"/>
        <v>0</v>
      </c>
    </row>
    <row r="1706" spans="1:13">
      <c r="A1706" s="1">
        <f t="shared" si="56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55"/>
        <v>0</v>
      </c>
    </row>
    <row r="1707" spans="1:13">
      <c r="A1707" s="1">
        <f t="shared" si="56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55"/>
        <v>0</v>
      </c>
    </row>
    <row r="1708" spans="1:13">
      <c r="A1708" s="1">
        <f t="shared" si="56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55"/>
        <v>0</v>
      </c>
    </row>
    <row r="1709" spans="1:13">
      <c r="A1709" s="1">
        <f t="shared" si="56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55"/>
        <v>0</v>
      </c>
    </row>
    <row r="1710" spans="1:13">
      <c r="A1710" s="1">
        <f t="shared" si="56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55"/>
        <v>0</v>
      </c>
    </row>
    <row r="1711" spans="1:13">
      <c r="A1711" s="1">
        <f t="shared" si="56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55"/>
        <v>0</v>
      </c>
    </row>
    <row r="1712" spans="1:13">
      <c r="A1712" s="1">
        <f t="shared" si="56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55"/>
        <v>0</v>
      </c>
    </row>
    <row r="1713" spans="1:13">
      <c r="A1713" s="1">
        <f t="shared" si="56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55"/>
        <v>0</v>
      </c>
    </row>
    <row r="1714" spans="1:13">
      <c r="A1714" s="1">
        <f t="shared" si="56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55"/>
        <v>0</v>
      </c>
    </row>
    <row r="1715" spans="1:13">
      <c r="A1715" s="1">
        <f t="shared" si="56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55"/>
        <v>0</v>
      </c>
    </row>
    <row r="1716" spans="1:13">
      <c r="A1716" s="1">
        <f t="shared" si="56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55"/>
        <v>0</v>
      </c>
    </row>
    <row r="1717" spans="1:13">
      <c r="A1717" s="1">
        <f t="shared" si="56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55"/>
        <v>0</v>
      </c>
    </row>
    <row r="1718" spans="1:13">
      <c r="A1718" s="1">
        <f t="shared" si="56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55"/>
        <v>0</v>
      </c>
    </row>
    <row r="1719" spans="1:13">
      <c r="A1719" s="1">
        <f t="shared" si="56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55"/>
        <v>0</v>
      </c>
    </row>
    <row r="1720" spans="1:13">
      <c r="A1720" s="1">
        <f t="shared" si="56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55"/>
        <v>0</v>
      </c>
    </row>
    <row r="1721" spans="1:13">
      <c r="A1721" s="1">
        <f t="shared" si="56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55"/>
        <v>0</v>
      </c>
    </row>
    <row r="1722" spans="1:13">
      <c r="A1722" s="1">
        <f t="shared" si="56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55"/>
        <v>0</v>
      </c>
    </row>
    <row r="1723" spans="1:13">
      <c r="A1723" s="1">
        <f t="shared" si="56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55"/>
        <v>0</v>
      </c>
    </row>
    <row r="1724" spans="1:13">
      <c r="A1724" s="1">
        <f t="shared" si="56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55"/>
        <v>0</v>
      </c>
    </row>
    <row r="1725" spans="1:13">
      <c r="A1725" s="1">
        <f t="shared" si="56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55"/>
        <v>0</v>
      </c>
    </row>
    <row r="1726" spans="1:13">
      <c r="A1726" s="1">
        <f t="shared" si="56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55"/>
        <v>0</v>
      </c>
    </row>
    <row r="1727" spans="1:13">
      <c r="A1727" s="1">
        <f t="shared" si="56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55"/>
        <v>0</v>
      </c>
    </row>
    <row r="1728" spans="1:13">
      <c r="A1728" s="1">
        <f t="shared" si="56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55"/>
        <v>0</v>
      </c>
    </row>
    <row r="1729" spans="1:13">
      <c r="A1729" s="1">
        <f t="shared" si="56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55"/>
        <v>0</v>
      </c>
    </row>
    <row r="1730" spans="1:13">
      <c r="A1730" s="1">
        <f t="shared" si="56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55"/>
        <v>0</v>
      </c>
    </row>
    <row r="1731" spans="1:13">
      <c r="A1731" s="1">
        <f t="shared" si="56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57">J1731*K1731</f>
        <v>0</v>
      </c>
    </row>
    <row r="1732" spans="1:13">
      <c r="A1732" s="1">
        <f t="shared" si="56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57"/>
        <v>0</v>
      </c>
    </row>
    <row r="1733" spans="1:13">
      <c r="A1733" s="1">
        <f t="shared" ref="A1733:A1796" si="58">A1732+60/3600</f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57"/>
        <v>0</v>
      </c>
    </row>
    <row r="1734" spans="1:13">
      <c r="A1734" s="1">
        <f t="shared" si="58"/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57"/>
        <v>0</v>
      </c>
    </row>
    <row r="1735" spans="1:13">
      <c r="A1735" s="1">
        <f t="shared" si="58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57"/>
        <v>0</v>
      </c>
    </row>
    <row r="1736" spans="1:13">
      <c r="A1736" s="1">
        <f t="shared" si="58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57"/>
        <v>0</v>
      </c>
    </row>
    <row r="1737" spans="1:13">
      <c r="A1737" s="1">
        <f t="shared" si="58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57"/>
        <v>0</v>
      </c>
    </row>
    <row r="1738" spans="1:13">
      <c r="A1738" s="1">
        <f t="shared" si="58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57"/>
        <v>0</v>
      </c>
    </row>
    <row r="1739" spans="1:13">
      <c r="A1739" s="1">
        <f t="shared" si="58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57"/>
        <v>0</v>
      </c>
    </row>
    <row r="1740" spans="1:13">
      <c r="A1740" s="1">
        <f t="shared" si="58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57"/>
        <v>0</v>
      </c>
    </row>
    <row r="1741" spans="1:13">
      <c r="A1741" s="1">
        <f t="shared" si="58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57"/>
        <v>0</v>
      </c>
    </row>
    <row r="1742" spans="1:13">
      <c r="A1742" s="1">
        <f t="shared" si="58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57"/>
        <v>0</v>
      </c>
    </row>
    <row r="1743" spans="1:13">
      <c r="A1743" s="1">
        <f t="shared" si="58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57"/>
        <v>0</v>
      </c>
    </row>
    <row r="1744" spans="1:13">
      <c r="A1744" s="1">
        <f t="shared" si="58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57"/>
        <v>0</v>
      </c>
    </row>
    <row r="1745" spans="1:13">
      <c r="A1745" s="1">
        <f t="shared" si="58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57"/>
        <v>0</v>
      </c>
    </row>
    <row r="1746" spans="1:13">
      <c r="A1746" s="1">
        <f t="shared" si="58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57"/>
        <v>0</v>
      </c>
    </row>
    <row r="1747" spans="1:13">
      <c r="A1747" s="1">
        <f t="shared" si="58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57"/>
        <v>0</v>
      </c>
    </row>
    <row r="1748" spans="1:13">
      <c r="A1748" s="1">
        <f t="shared" si="58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57"/>
        <v>0</v>
      </c>
    </row>
    <row r="1749" spans="1:13">
      <c r="A1749" s="1">
        <f t="shared" si="58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57"/>
        <v>0</v>
      </c>
    </row>
    <row r="1750" spans="1:13">
      <c r="A1750" s="1">
        <f t="shared" si="58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57"/>
        <v>0</v>
      </c>
    </row>
    <row r="1751" spans="1:13">
      <c r="A1751" s="1">
        <f t="shared" si="58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57"/>
        <v>0</v>
      </c>
    </row>
    <row r="1752" spans="1:13">
      <c r="A1752" s="1">
        <f t="shared" si="58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57"/>
        <v>0</v>
      </c>
    </row>
    <row r="1753" spans="1:13">
      <c r="A1753" s="1">
        <f t="shared" si="58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57"/>
        <v>0</v>
      </c>
    </row>
    <row r="1754" spans="1:13">
      <c r="A1754" s="1">
        <f t="shared" si="58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57"/>
        <v>0</v>
      </c>
    </row>
    <row r="1755" spans="1:13">
      <c r="A1755" s="1">
        <f t="shared" si="58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57"/>
        <v>0</v>
      </c>
    </row>
    <row r="1756" spans="1:13">
      <c r="A1756" s="1">
        <f t="shared" si="58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57"/>
        <v>0</v>
      </c>
    </row>
    <row r="1757" spans="1:13">
      <c r="A1757" s="1">
        <f t="shared" si="58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57"/>
        <v>0</v>
      </c>
    </row>
    <row r="1758" spans="1:13">
      <c r="A1758" s="1">
        <f t="shared" si="58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57"/>
        <v>0</v>
      </c>
    </row>
    <row r="1759" spans="1:13">
      <c r="A1759" s="1">
        <f t="shared" si="58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57"/>
        <v>0</v>
      </c>
    </row>
    <row r="1760" spans="1:13">
      <c r="A1760" s="1">
        <f t="shared" si="58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57"/>
        <v>0</v>
      </c>
    </row>
    <row r="1761" spans="1:13">
      <c r="A1761" s="1">
        <f t="shared" si="58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57"/>
        <v>0</v>
      </c>
    </row>
    <row r="1762" spans="1:13">
      <c r="A1762" s="1">
        <f t="shared" si="58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57"/>
        <v>0</v>
      </c>
    </row>
    <row r="1763" spans="1:13">
      <c r="A1763" s="1">
        <f t="shared" si="58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57"/>
        <v>0</v>
      </c>
    </row>
    <row r="1764" spans="1:13">
      <c r="A1764" s="1">
        <f t="shared" si="58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57"/>
        <v>0</v>
      </c>
    </row>
    <row r="1765" spans="1:13">
      <c r="A1765" s="1">
        <f t="shared" si="58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57"/>
        <v>0</v>
      </c>
    </row>
    <row r="1766" spans="1:13">
      <c r="A1766" s="1">
        <f t="shared" si="58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57"/>
        <v>0</v>
      </c>
    </row>
    <row r="1767" spans="1:13">
      <c r="A1767" s="1">
        <f t="shared" si="58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57"/>
        <v>0</v>
      </c>
    </row>
    <row r="1768" spans="1:13">
      <c r="A1768" s="1">
        <f t="shared" si="58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57"/>
        <v>0</v>
      </c>
    </row>
    <row r="1769" spans="1:13">
      <c r="A1769" s="1">
        <f t="shared" si="58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57"/>
        <v>0</v>
      </c>
    </row>
    <row r="1770" spans="1:13">
      <c r="A1770" s="1">
        <f t="shared" si="58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57"/>
        <v>0</v>
      </c>
    </row>
    <row r="1771" spans="1:13">
      <c r="A1771" s="1">
        <f t="shared" si="58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57"/>
        <v>0</v>
      </c>
    </row>
    <row r="1772" spans="1:13">
      <c r="A1772" s="1">
        <f t="shared" si="58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57"/>
        <v>0</v>
      </c>
    </row>
    <row r="1773" spans="1:13">
      <c r="A1773" s="1">
        <f t="shared" si="58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57"/>
        <v>0</v>
      </c>
    </row>
    <row r="1774" spans="1:13">
      <c r="A1774" s="1">
        <f t="shared" si="58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57"/>
        <v>0</v>
      </c>
    </row>
    <row r="1775" spans="1:13">
      <c r="A1775" s="1">
        <f t="shared" si="58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57"/>
        <v>0</v>
      </c>
    </row>
    <row r="1776" spans="1:13">
      <c r="A1776" s="1">
        <f t="shared" si="58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57"/>
        <v>0</v>
      </c>
    </row>
    <row r="1777" spans="1:13">
      <c r="A1777" s="1">
        <f t="shared" si="58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57"/>
        <v>0</v>
      </c>
    </row>
    <row r="1778" spans="1:13">
      <c r="A1778" s="1">
        <f t="shared" si="58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57"/>
        <v>0</v>
      </c>
    </row>
    <row r="1779" spans="1:13">
      <c r="A1779" s="1">
        <f t="shared" si="58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57"/>
        <v>0</v>
      </c>
    </row>
    <row r="1780" spans="1:13">
      <c r="A1780" s="1">
        <f t="shared" si="58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57"/>
        <v>0</v>
      </c>
    </row>
    <row r="1781" spans="1:13">
      <c r="A1781" s="1">
        <f t="shared" si="58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57"/>
        <v>0</v>
      </c>
    </row>
    <row r="1782" spans="1:13">
      <c r="A1782" s="1">
        <f t="shared" si="58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57"/>
        <v>0</v>
      </c>
    </row>
    <row r="1783" spans="1:13">
      <c r="A1783" s="1">
        <f t="shared" si="58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57"/>
        <v>0</v>
      </c>
    </row>
    <row r="1784" spans="1:13">
      <c r="A1784" s="1">
        <f t="shared" si="58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57"/>
        <v>0</v>
      </c>
    </row>
    <row r="1785" spans="1:13">
      <c r="A1785" s="1">
        <f t="shared" si="58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57"/>
        <v>0</v>
      </c>
    </row>
    <row r="1786" spans="1:13">
      <c r="A1786" s="1">
        <f t="shared" si="58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57"/>
        <v>0</v>
      </c>
    </row>
    <row r="1787" spans="1:13">
      <c r="A1787" s="1">
        <f t="shared" si="58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57"/>
        <v>0</v>
      </c>
    </row>
    <row r="1788" spans="1:13">
      <c r="A1788" s="1">
        <f t="shared" si="58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57"/>
        <v>0</v>
      </c>
    </row>
    <row r="1789" spans="1:13">
      <c r="A1789" s="1">
        <f t="shared" si="58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57"/>
        <v>0</v>
      </c>
    </row>
    <row r="1790" spans="1:13">
      <c r="A1790" s="1">
        <f t="shared" si="58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57"/>
        <v>0</v>
      </c>
    </row>
    <row r="1791" spans="1:13">
      <c r="A1791" s="1">
        <f t="shared" si="58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57"/>
        <v>0</v>
      </c>
    </row>
    <row r="1792" spans="1:13">
      <c r="A1792" s="1">
        <f t="shared" si="58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57"/>
        <v>0</v>
      </c>
    </row>
    <row r="1793" spans="1:13">
      <c r="A1793" s="1">
        <f t="shared" si="58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57"/>
        <v>0</v>
      </c>
    </row>
    <row r="1794" spans="1:13">
      <c r="A1794" s="1">
        <f t="shared" si="58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57"/>
        <v>0</v>
      </c>
    </row>
    <row r="1795" spans="1:13">
      <c r="A1795" s="1">
        <f t="shared" si="58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59">J1795*K1795</f>
        <v>0</v>
      </c>
    </row>
    <row r="1796" spans="1:13">
      <c r="A1796" s="1">
        <f t="shared" si="58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59"/>
        <v>0</v>
      </c>
    </row>
    <row r="1797" spans="1:13">
      <c r="A1797" s="1">
        <f t="shared" ref="A1797:A1860" si="60">A1796+60/3600</f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59"/>
        <v>0</v>
      </c>
    </row>
    <row r="1798" spans="1:13">
      <c r="A1798" s="1">
        <f t="shared" si="60"/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59"/>
        <v>0</v>
      </c>
    </row>
    <row r="1799" spans="1:13">
      <c r="A1799" s="1">
        <f t="shared" si="6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59"/>
        <v>0</v>
      </c>
    </row>
    <row r="1800" spans="1:13">
      <c r="A1800" s="1">
        <f t="shared" si="6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59"/>
        <v>0</v>
      </c>
    </row>
    <row r="1801" spans="1:13">
      <c r="A1801" s="1">
        <f t="shared" si="6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59"/>
        <v>0</v>
      </c>
    </row>
    <row r="1802" spans="1:13">
      <c r="A1802" s="1">
        <f t="shared" si="6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59"/>
        <v>0</v>
      </c>
    </row>
    <row r="1803" spans="1:13">
      <c r="A1803" s="1">
        <f t="shared" si="6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59"/>
        <v>0</v>
      </c>
    </row>
    <row r="1804" spans="1:13">
      <c r="A1804" s="1">
        <f t="shared" si="6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59"/>
        <v>0</v>
      </c>
    </row>
    <row r="1805" spans="1:13">
      <c r="A1805" s="1">
        <f t="shared" si="6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59"/>
        <v>0</v>
      </c>
    </row>
    <row r="1806" spans="1:13">
      <c r="A1806" s="1">
        <f t="shared" si="6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59"/>
        <v>0</v>
      </c>
    </row>
    <row r="1807" spans="1:13">
      <c r="A1807" s="1">
        <f t="shared" si="6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59"/>
        <v>0</v>
      </c>
    </row>
    <row r="1808" spans="1:13">
      <c r="A1808" s="1">
        <f t="shared" si="6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59"/>
        <v>0</v>
      </c>
    </row>
    <row r="1809" spans="1:13">
      <c r="A1809" s="1">
        <f t="shared" si="6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59"/>
        <v>0</v>
      </c>
    </row>
    <row r="1810" spans="1:13">
      <c r="A1810" s="1">
        <f t="shared" si="6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59"/>
        <v>0</v>
      </c>
    </row>
    <row r="1811" spans="1:13">
      <c r="A1811" s="1">
        <f t="shared" si="6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59"/>
        <v>0</v>
      </c>
    </row>
    <row r="1812" spans="1:13">
      <c r="A1812" s="1">
        <f t="shared" si="6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59"/>
        <v>0</v>
      </c>
    </row>
    <row r="1813" spans="1:13">
      <c r="A1813" s="1">
        <f t="shared" si="6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59"/>
        <v>0</v>
      </c>
    </row>
    <row r="1814" spans="1:13">
      <c r="A1814" s="1">
        <f t="shared" si="6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59"/>
        <v>0</v>
      </c>
    </row>
    <row r="1815" spans="1:13">
      <c r="A1815" s="1">
        <f t="shared" si="6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59"/>
        <v>0</v>
      </c>
    </row>
    <row r="1816" spans="1:13">
      <c r="A1816" s="1">
        <f t="shared" si="6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59"/>
        <v>0</v>
      </c>
    </row>
    <row r="1817" spans="1:13">
      <c r="A1817" s="1">
        <f t="shared" si="6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59"/>
        <v>0</v>
      </c>
    </row>
    <row r="1818" spans="1:13">
      <c r="A1818" s="1">
        <f t="shared" si="6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59"/>
        <v>0</v>
      </c>
    </row>
    <row r="1819" spans="1:13">
      <c r="A1819" s="1">
        <f t="shared" si="6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59"/>
        <v>0</v>
      </c>
    </row>
    <row r="1820" spans="1:13">
      <c r="A1820" s="1">
        <f t="shared" si="6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59"/>
        <v>0</v>
      </c>
    </row>
    <row r="1821" spans="1:13">
      <c r="A1821" s="1">
        <f t="shared" si="6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59"/>
        <v>0</v>
      </c>
    </row>
    <row r="1822" spans="1:13">
      <c r="A1822" s="1">
        <f t="shared" si="6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59"/>
        <v>0</v>
      </c>
    </row>
    <row r="1823" spans="1:13">
      <c r="A1823" s="1">
        <f t="shared" si="6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59"/>
        <v>0</v>
      </c>
    </row>
    <row r="1824" spans="1:13">
      <c r="A1824" s="1">
        <f t="shared" si="6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59"/>
        <v>0</v>
      </c>
    </row>
    <row r="1825" spans="1:13">
      <c r="A1825" s="1">
        <f t="shared" si="6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59"/>
        <v>0</v>
      </c>
    </row>
    <row r="1826" spans="1:13">
      <c r="A1826" s="1">
        <f t="shared" si="6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59"/>
        <v>0</v>
      </c>
    </row>
    <row r="1827" spans="1:13">
      <c r="A1827" s="1">
        <f t="shared" si="6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59"/>
        <v>0</v>
      </c>
    </row>
    <row r="1828" spans="1:13">
      <c r="A1828" s="1">
        <f t="shared" si="6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59"/>
        <v>0</v>
      </c>
    </row>
    <row r="1829" spans="1:13">
      <c r="A1829" s="1">
        <f t="shared" si="6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59"/>
        <v>0</v>
      </c>
    </row>
    <row r="1830" spans="1:13">
      <c r="A1830" s="1">
        <f t="shared" si="6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59"/>
        <v>0</v>
      </c>
    </row>
    <row r="1831" spans="1:13">
      <c r="A1831" s="1">
        <f t="shared" si="6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59"/>
        <v>0</v>
      </c>
    </row>
    <row r="1832" spans="1:13">
      <c r="A1832" s="1">
        <f t="shared" si="6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59"/>
        <v>0</v>
      </c>
    </row>
    <row r="1833" spans="1:13">
      <c r="A1833" s="1">
        <f t="shared" si="6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59"/>
        <v>0</v>
      </c>
    </row>
    <row r="1834" spans="1:13">
      <c r="A1834" s="1">
        <f t="shared" si="6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59"/>
        <v>0</v>
      </c>
    </row>
    <row r="1835" spans="1:13">
      <c r="A1835" s="1">
        <f t="shared" si="6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59"/>
        <v>0</v>
      </c>
    </row>
    <row r="1836" spans="1:13">
      <c r="A1836" s="1">
        <f t="shared" si="6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59"/>
        <v>0</v>
      </c>
    </row>
    <row r="1837" spans="1:13">
      <c r="A1837" s="1">
        <f t="shared" si="6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59"/>
        <v>0</v>
      </c>
    </row>
    <row r="1838" spans="1:13">
      <c r="A1838" s="1">
        <f t="shared" si="6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59"/>
        <v>0</v>
      </c>
    </row>
    <row r="1839" spans="1:13">
      <c r="A1839" s="1">
        <f t="shared" si="6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59"/>
        <v>0</v>
      </c>
    </row>
    <row r="1840" spans="1:13">
      <c r="A1840" s="1">
        <f t="shared" si="6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59"/>
        <v>0</v>
      </c>
    </row>
    <row r="1841" spans="1:13">
      <c r="A1841" s="1">
        <f t="shared" si="6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59"/>
        <v>0</v>
      </c>
    </row>
    <row r="1842" spans="1:13">
      <c r="A1842" s="1">
        <f t="shared" si="6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59"/>
        <v>0</v>
      </c>
    </row>
    <row r="1843" spans="1:13">
      <c r="A1843" s="1">
        <f t="shared" si="6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59"/>
        <v>0</v>
      </c>
    </row>
    <row r="1844" spans="1:13">
      <c r="A1844" s="1">
        <f t="shared" si="6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59"/>
        <v>0</v>
      </c>
    </row>
    <row r="1845" spans="1:13">
      <c r="A1845" s="1">
        <f t="shared" si="6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59"/>
        <v>0</v>
      </c>
    </row>
    <row r="1846" spans="1:13">
      <c r="A1846" s="1">
        <f t="shared" si="6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59"/>
        <v>0</v>
      </c>
    </row>
    <row r="1847" spans="1:13">
      <c r="A1847" s="1">
        <f t="shared" si="6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59"/>
        <v>0</v>
      </c>
    </row>
    <row r="1848" spans="1:13">
      <c r="A1848" s="1">
        <f t="shared" si="6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59"/>
        <v>0</v>
      </c>
    </row>
    <row r="1849" spans="1:13">
      <c r="A1849" s="1">
        <f t="shared" si="6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59"/>
        <v>0</v>
      </c>
    </row>
    <row r="1850" spans="1:13">
      <c r="A1850" s="1">
        <f t="shared" si="6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59"/>
        <v>0</v>
      </c>
    </row>
    <row r="1851" spans="1:13">
      <c r="A1851" s="1">
        <f t="shared" si="6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59"/>
        <v>0</v>
      </c>
    </row>
    <row r="1852" spans="1:13">
      <c r="A1852" s="1">
        <f t="shared" si="6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59"/>
        <v>0</v>
      </c>
    </row>
    <row r="1853" spans="1:13">
      <c r="A1853" s="1">
        <f t="shared" si="6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59"/>
        <v>0</v>
      </c>
    </row>
    <row r="1854" spans="1:13">
      <c r="A1854" s="1">
        <f t="shared" si="6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59"/>
        <v>0</v>
      </c>
    </row>
    <row r="1855" spans="1:13">
      <c r="A1855" s="1">
        <f t="shared" si="6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59"/>
        <v>0</v>
      </c>
    </row>
    <row r="1856" spans="1:13">
      <c r="A1856" s="1">
        <f t="shared" si="6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59"/>
        <v>0</v>
      </c>
    </row>
    <row r="1857" spans="1:13">
      <c r="A1857" s="1">
        <f t="shared" si="6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59"/>
        <v>0</v>
      </c>
    </row>
    <row r="1858" spans="1:13">
      <c r="A1858" s="1">
        <f t="shared" si="6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59"/>
        <v>0</v>
      </c>
    </row>
    <row r="1859" spans="1:13">
      <c r="A1859" s="1">
        <f t="shared" si="6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61">J1859*K1859</f>
        <v>0</v>
      </c>
    </row>
    <row r="1860" spans="1:13">
      <c r="A1860" s="1">
        <f t="shared" si="6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61"/>
        <v>0</v>
      </c>
    </row>
    <row r="1861" spans="1:13">
      <c r="A1861" s="1">
        <f t="shared" ref="A1861:A1924" si="62">A1860+60/3600</f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61"/>
        <v>0</v>
      </c>
    </row>
    <row r="1862" spans="1:13">
      <c r="A1862" s="1">
        <f t="shared" si="62"/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61"/>
        <v>0</v>
      </c>
    </row>
    <row r="1863" spans="1:13">
      <c r="A1863" s="1">
        <f t="shared" si="62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61"/>
        <v>0</v>
      </c>
    </row>
    <row r="1864" spans="1:13">
      <c r="A1864" s="1">
        <f t="shared" si="62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61"/>
        <v>0</v>
      </c>
    </row>
    <row r="1865" spans="1:13">
      <c r="A1865" s="1">
        <f t="shared" si="62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61"/>
        <v>0</v>
      </c>
    </row>
    <row r="1866" spans="1:13">
      <c r="A1866" s="1">
        <f t="shared" si="62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61"/>
        <v>0</v>
      </c>
    </row>
    <row r="1867" spans="1:13">
      <c r="A1867" s="1">
        <f t="shared" si="62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61"/>
        <v>0</v>
      </c>
    </row>
    <row r="1868" spans="1:13">
      <c r="A1868" s="1">
        <f t="shared" si="62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61"/>
        <v>0</v>
      </c>
    </row>
    <row r="1869" spans="1:13">
      <c r="A1869" s="1">
        <f t="shared" si="62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61"/>
        <v>0</v>
      </c>
    </row>
    <row r="1870" spans="1:13">
      <c r="A1870" s="1">
        <f t="shared" si="62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61"/>
        <v>0</v>
      </c>
    </row>
    <row r="1871" spans="1:13">
      <c r="A1871" s="1">
        <f t="shared" si="62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61"/>
        <v>0</v>
      </c>
    </row>
    <row r="1872" spans="1:13">
      <c r="A1872" s="1">
        <f t="shared" si="62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61"/>
        <v>0</v>
      </c>
    </row>
    <row r="1873" spans="1:13">
      <c r="A1873" s="1">
        <f t="shared" si="62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61"/>
        <v>0</v>
      </c>
    </row>
    <row r="1874" spans="1:13">
      <c r="A1874" s="1">
        <f t="shared" si="62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61"/>
        <v>0</v>
      </c>
    </row>
    <row r="1875" spans="1:13">
      <c r="A1875" s="1">
        <f t="shared" si="62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61"/>
        <v>0</v>
      </c>
    </row>
    <row r="1876" spans="1:13">
      <c r="A1876" s="1">
        <f t="shared" si="62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61"/>
        <v>0</v>
      </c>
    </row>
    <row r="1877" spans="1:13">
      <c r="A1877" s="1">
        <f t="shared" si="62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61"/>
        <v>0</v>
      </c>
    </row>
    <row r="1878" spans="1:13">
      <c r="A1878" s="1">
        <f t="shared" si="62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61"/>
        <v>0</v>
      </c>
    </row>
    <row r="1879" spans="1:13">
      <c r="A1879" s="1">
        <f t="shared" si="62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61"/>
        <v>0</v>
      </c>
    </row>
    <row r="1880" spans="1:13">
      <c r="A1880" s="1">
        <f t="shared" si="62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61"/>
        <v>0</v>
      </c>
    </row>
    <row r="1881" spans="1:13">
      <c r="A1881" s="1">
        <f t="shared" si="62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61"/>
        <v>0</v>
      </c>
    </row>
    <row r="1882" spans="1:13">
      <c r="A1882" s="1">
        <f t="shared" si="62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61"/>
        <v>0</v>
      </c>
    </row>
    <row r="1883" spans="1:13">
      <c r="A1883" s="1">
        <f t="shared" si="62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61"/>
        <v>0</v>
      </c>
    </row>
    <row r="1884" spans="1:13">
      <c r="A1884" s="1">
        <f t="shared" si="62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61"/>
        <v>0</v>
      </c>
    </row>
    <row r="1885" spans="1:13">
      <c r="A1885" s="1">
        <f t="shared" si="62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61"/>
        <v>0</v>
      </c>
    </row>
    <row r="1886" spans="1:13">
      <c r="A1886" s="1">
        <f t="shared" si="62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61"/>
        <v>0</v>
      </c>
    </row>
    <row r="1887" spans="1:13">
      <c r="A1887" s="1">
        <f t="shared" si="62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61"/>
        <v>0</v>
      </c>
    </row>
    <row r="1888" spans="1:13">
      <c r="A1888" s="1">
        <f t="shared" si="62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61"/>
        <v>0</v>
      </c>
    </row>
    <row r="1889" spans="1:13">
      <c r="A1889" s="1">
        <f t="shared" si="62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61"/>
        <v>0</v>
      </c>
    </row>
    <row r="1890" spans="1:13">
      <c r="A1890" s="1">
        <f t="shared" si="62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61"/>
        <v>0</v>
      </c>
    </row>
    <row r="1891" spans="1:13">
      <c r="A1891" s="1">
        <f t="shared" si="62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61"/>
        <v>0</v>
      </c>
    </row>
    <row r="1892" spans="1:13">
      <c r="A1892" s="1">
        <f t="shared" si="62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61"/>
        <v>0</v>
      </c>
    </row>
    <row r="1893" spans="1:13">
      <c r="A1893" s="1">
        <f t="shared" si="62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61"/>
        <v>0</v>
      </c>
    </row>
    <row r="1894" spans="1:13">
      <c r="A1894" s="1">
        <f t="shared" si="62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61"/>
        <v>0</v>
      </c>
    </row>
    <row r="1895" spans="1:13">
      <c r="A1895" s="1">
        <f t="shared" si="62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61"/>
        <v>0</v>
      </c>
    </row>
    <row r="1896" spans="1:13">
      <c r="A1896" s="1">
        <f t="shared" si="62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61"/>
        <v>0</v>
      </c>
    </row>
    <row r="1897" spans="1:13">
      <c r="A1897" s="1">
        <f t="shared" si="62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61"/>
        <v>0</v>
      </c>
    </row>
    <row r="1898" spans="1:13">
      <c r="A1898" s="1">
        <f t="shared" si="62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61"/>
        <v>0</v>
      </c>
    </row>
    <row r="1899" spans="1:13">
      <c r="A1899" s="1">
        <f t="shared" si="62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61"/>
        <v>0</v>
      </c>
    </row>
    <row r="1900" spans="1:13">
      <c r="A1900" s="1">
        <f t="shared" si="62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61"/>
        <v>0</v>
      </c>
    </row>
    <row r="1901" spans="1:13">
      <c r="A1901" s="1">
        <f t="shared" si="62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61"/>
        <v>0</v>
      </c>
    </row>
    <row r="1902" spans="1:13">
      <c r="A1902" s="1">
        <f t="shared" si="62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61"/>
        <v>0</v>
      </c>
    </row>
    <row r="1903" spans="1:13">
      <c r="A1903" s="1">
        <f t="shared" si="62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61"/>
        <v>0</v>
      </c>
    </row>
    <row r="1904" spans="1:13">
      <c r="A1904" s="1">
        <f t="shared" si="62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61"/>
        <v>0</v>
      </c>
    </row>
    <row r="1905" spans="1:13">
      <c r="A1905" s="1">
        <f t="shared" si="62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61"/>
        <v>0</v>
      </c>
    </row>
    <row r="1906" spans="1:13">
      <c r="A1906" s="1">
        <f t="shared" si="62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61"/>
        <v>0</v>
      </c>
    </row>
    <row r="1907" spans="1:13">
      <c r="A1907" s="1">
        <f t="shared" si="62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61"/>
        <v>0</v>
      </c>
    </row>
    <row r="1908" spans="1:13">
      <c r="A1908" s="1">
        <f t="shared" si="62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61"/>
        <v>0</v>
      </c>
    </row>
    <row r="1909" spans="1:13">
      <c r="A1909" s="1">
        <f t="shared" si="62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61"/>
        <v>0</v>
      </c>
    </row>
    <row r="1910" spans="1:13">
      <c r="A1910" s="1">
        <f t="shared" si="62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61"/>
        <v>0</v>
      </c>
    </row>
    <row r="1911" spans="1:13">
      <c r="A1911" s="1">
        <f t="shared" si="62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61"/>
        <v>0</v>
      </c>
    </row>
    <row r="1912" spans="1:13">
      <c r="A1912" s="1">
        <f t="shared" si="62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61"/>
        <v>0</v>
      </c>
    </row>
    <row r="1913" spans="1:13">
      <c r="A1913" s="1">
        <f t="shared" si="62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61"/>
        <v>0</v>
      </c>
    </row>
    <row r="1914" spans="1:13">
      <c r="A1914" s="1">
        <f t="shared" si="62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61"/>
        <v>0</v>
      </c>
    </row>
    <row r="1915" spans="1:13">
      <c r="A1915" s="1">
        <f t="shared" si="62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61"/>
        <v>0</v>
      </c>
    </row>
    <row r="1916" spans="1:13">
      <c r="A1916" s="1">
        <f t="shared" si="62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61"/>
        <v>0</v>
      </c>
    </row>
    <row r="1917" spans="1:13">
      <c r="A1917" s="1">
        <f t="shared" si="62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61"/>
        <v>0</v>
      </c>
    </row>
    <row r="1918" spans="1:13">
      <c r="A1918" s="1">
        <f t="shared" si="62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61"/>
        <v>0</v>
      </c>
    </row>
    <row r="1919" spans="1:13">
      <c r="A1919" s="1">
        <f t="shared" si="62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61"/>
        <v>0</v>
      </c>
    </row>
    <row r="1920" spans="1:13">
      <c r="A1920" s="1">
        <f t="shared" si="62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61"/>
        <v>0</v>
      </c>
    </row>
    <row r="1921" spans="1:13">
      <c r="A1921" s="1">
        <f t="shared" si="62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61"/>
        <v>0</v>
      </c>
    </row>
    <row r="1922" spans="1:13">
      <c r="A1922" s="1">
        <f t="shared" si="62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61"/>
        <v>0</v>
      </c>
    </row>
    <row r="1923" spans="1:13">
      <c r="A1923" s="1">
        <f t="shared" si="62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63">J1923*K1923</f>
        <v>0</v>
      </c>
    </row>
    <row r="1924" spans="1:13">
      <c r="A1924" s="1">
        <f t="shared" si="62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63"/>
        <v>0</v>
      </c>
    </row>
    <row r="1925" spans="1:13">
      <c r="A1925" s="1">
        <f t="shared" ref="A1925:A1988" si="64">A1924+60/3600</f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63"/>
        <v>0</v>
      </c>
    </row>
    <row r="1926" spans="1:13">
      <c r="A1926" s="1">
        <f t="shared" si="64"/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63"/>
        <v>0</v>
      </c>
    </row>
    <row r="1927" spans="1:13">
      <c r="A1927" s="1">
        <f t="shared" si="64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63"/>
        <v>0</v>
      </c>
    </row>
    <row r="1928" spans="1:13">
      <c r="A1928" s="1">
        <f t="shared" si="64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63"/>
        <v>0</v>
      </c>
    </row>
    <row r="1929" spans="1:13">
      <c r="A1929" s="1">
        <f t="shared" si="64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63"/>
        <v>0</v>
      </c>
    </row>
    <row r="1930" spans="1:13">
      <c r="A1930" s="1">
        <f t="shared" si="64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63"/>
        <v>0</v>
      </c>
    </row>
    <row r="1931" spans="1:13">
      <c r="A1931" s="1">
        <f t="shared" si="64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63"/>
        <v>0</v>
      </c>
    </row>
    <row r="1932" spans="1:13">
      <c r="A1932" s="1">
        <f t="shared" si="64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63"/>
        <v>0</v>
      </c>
    </row>
    <row r="1933" spans="1:13">
      <c r="A1933" s="1">
        <f t="shared" si="64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63"/>
        <v>0</v>
      </c>
    </row>
    <row r="1934" spans="1:13">
      <c r="A1934" s="1">
        <f t="shared" si="64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63"/>
        <v>0</v>
      </c>
    </row>
    <row r="1935" spans="1:13">
      <c r="A1935" s="1">
        <f t="shared" si="64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63"/>
        <v>0</v>
      </c>
    </row>
    <row r="1936" spans="1:13">
      <c r="A1936" s="1">
        <f t="shared" si="64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63"/>
        <v>0</v>
      </c>
    </row>
    <row r="1937" spans="1:13">
      <c r="A1937" s="1">
        <f t="shared" si="64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63"/>
        <v>0</v>
      </c>
    </row>
    <row r="1938" spans="1:13">
      <c r="A1938" s="1">
        <f t="shared" si="64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63"/>
        <v>0</v>
      </c>
    </row>
    <row r="1939" spans="1:13">
      <c r="A1939" s="1">
        <f t="shared" si="64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63"/>
        <v>0</v>
      </c>
    </row>
    <row r="1940" spans="1:13">
      <c r="A1940" s="1">
        <f t="shared" si="64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63"/>
        <v>0</v>
      </c>
    </row>
    <row r="1941" spans="1:13">
      <c r="A1941" s="1">
        <f t="shared" si="64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63"/>
        <v>0</v>
      </c>
    </row>
    <row r="1942" spans="1:13">
      <c r="A1942" s="1">
        <f t="shared" si="64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63"/>
        <v>0</v>
      </c>
    </row>
    <row r="1943" spans="1:13">
      <c r="A1943" s="1">
        <f t="shared" si="64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63"/>
        <v>0</v>
      </c>
    </row>
    <row r="1944" spans="1:13">
      <c r="A1944" s="1">
        <f t="shared" si="64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63"/>
        <v>0</v>
      </c>
    </row>
    <row r="1945" spans="1:13">
      <c r="A1945" s="1">
        <f t="shared" si="64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63"/>
        <v>0</v>
      </c>
    </row>
    <row r="1946" spans="1:13">
      <c r="A1946" s="1">
        <f t="shared" si="64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63"/>
        <v>0</v>
      </c>
    </row>
    <row r="1947" spans="1:13">
      <c r="A1947" s="1">
        <f t="shared" si="64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63"/>
        <v>0</v>
      </c>
    </row>
    <row r="1948" spans="1:13">
      <c r="A1948" s="1">
        <f t="shared" si="64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63"/>
        <v>0</v>
      </c>
    </row>
    <row r="1949" spans="1:13">
      <c r="A1949" s="1">
        <f t="shared" si="64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63"/>
        <v>0</v>
      </c>
    </row>
    <row r="1950" spans="1:13">
      <c r="A1950" s="1">
        <f t="shared" si="64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63"/>
        <v>0</v>
      </c>
    </row>
    <row r="1951" spans="1:13">
      <c r="A1951" s="1">
        <f t="shared" si="64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63"/>
        <v>0</v>
      </c>
    </row>
    <row r="1952" spans="1:13">
      <c r="A1952" s="1">
        <f t="shared" si="64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63"/>
        <v>0</v>
      </c>
    </row>
    <row r="1953" spans="1:13">
      <c r="A1953" s="1">
        <f t="shared" si="64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63"/>
        <v>0</v>
      </c>
    </row>
    <row r="1954" spans="1:13">
      <c r="A1954" s="1">
        <f t="shared" si="64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63"/>
        <v>0</v>
      </c>
    </row>
    <row r="1955" spans="1:13">
      <c r="A1955" s="1">
        <f t="shared" si="64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63"/>
        <v>0</v>
      </c>
    </row>
    <row r="1956" spans="1:13">
      <c r="A1956" s="1">
        <f t="shared" si="64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63"/>
        <v>0</v>
      </c>
    </row>
    <row r="1957" spans="1:13">
      <c r="A1957" s="1">
        <f t="shared" si="64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63"/>
        <v>0</v>
      </c>
    </row>
    <row r="1958" spans="1:13">
      <c r="A1958" s="1">
        <f t="shared" si="64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63"/>
        <v>0</v>
      </c>
    </row>
    <row r="1959" spans="1:13">
      <c r="A1959" s="1">
        <f t="shared" si="64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63"/>
        <v>0</v>
      </c>
    </row>
    <row r="1960" spans="1:13">
      <c r="A1960" s="1">
        <f t="shared" si="64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63"/>
        <v>0</v>
      </c>
    </row>
    <row r="1961" spans="1:13">
      <c r="A1961" s="1">
        <f t="shared" si="64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63"/>
        <v>0</v>
      </c>
    </row>
    <row r="1962" spans="1:13">
      <c r="A1962" s="1">
        <f t="shared" si="64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63"/>
        <v>0</v>
      </c>
    </row>
    <row r="1963" spans="1:13">
      <c r="A1963" s="1">
        <f t="shared" si="64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63"/>
        <v>0</v>
      </c>
    </row>
    <row r="1964" spans="1:13">
      <c r="A1964" s="1">
        <f t="shared" si="64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63"/>
        <v>0</v>
      </c>
    </row>
    <row r="1965" spans="1:13">
      <c r="A1965" s="1">
        <f t="shared" si="64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63"/>
        <v>0</v>
      </c>
    </row>
    <row r="1966" spans="1:13">
      <c r="A1966" s="1">
        <f t="shared" si="64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63"/>
        <v>0</v>
      </c>
    </row>
    <row r="1967" spans="1:13">
      <c r="A1967" s="1">
        <f t="shared" si="64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63"/>
        <v>0</v>
      </c>
    </row>
    <row r="1968" spans="1:13">
      <c r="A1968" s="1">
        <f t="shared" si="64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63"/>
        <v>0</v>
      </c>
    </row>
    <row r="1969" spans="1:13">
      <c r="A1969" s="1">
        <f t="shared" si="64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63"/>
        <v>0</v>
      </c>
    </row>
    <row r="1970" spans="1:13">
      <c r="A1970" s="1">
        <f t="shared" si="64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63"/>
        <v>0</v>
      </c>
    </row>
    <row r="1971" spans="1:13">
      <c r="A1971" s="1">
        <f t="shared" si="64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63"/>
        <v>0</v>
      </c>
    </row>
    <row r="1972" spans="1:13">
      <c r="A1972" s="1">
        <f t="shared" si="64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63"/>
        <v>0</v>
      </c>
    </row>
    <row r="1973" spans="1:13">
      <c r="A1973" s="1">
        <f t="shared" si="64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63"/>
        <v>0</v>
      </c>
    </row>
    <row r="1974" spans="1:13">
      <c r="A1974" s="1">
        <f t="shared" si="64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63"/>
        <v>0</v>
      </c>
    </row>
    <row r="1975" spans="1:13">
      <c r="A1975" s="1">
        <f t="shared" si="64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63"/>
        <v>0</v>
      </c>
    </row>
    <row r="1976" spans="1:13">
      <c r="A1976" s="1">
        <f t="shared" si="64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63"/>
        <v>0</v>
      </c>
    </row>
    <row r="1977" spans="1:13">
      <c r="A1977" s="1">
        <f t="shared" si="64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63"/>
        <v>0</v>
      </c>
    </row>
    <row r="1978" spans="1:13">
      <c r="A1978" s="1">
        <f t="shared" si="64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63"/>
        <v>0</v>
      </c>
    </row>
    <row r="1979" spans="1:13">
      <c r="A1979" s="1">
        <f t="shared" si="64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63"/>
        <v>0</v>
      </c>
    </row>
    <row r="1980" spans="1:13">
      <c r="A1980" s="1">
        <f t="shared" si="64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63"/>
        <v>0</v>
      </c>
    </row>
    <row r="1981" spans="1:13">
      <c r="A1981" s="1">
        <f t="shared" si="64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63"/>
        <v>0</v>
      </c>
    </row>
    <row r="1982" spans="1:13">
      <c r="A1982" s="1">
        <f t="shared" si="64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63"/>
        <v>0</v>
      </c>
    </row>
    <row r="1983" spans="1:13">
      <c r="A1983" s="1">
        <f t="shared" si="64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63"/>
        <v>0</v>
      </c>
    </row>
    <row r="1984" spans="1:13">
      <c r="A1984" s="1">
        <f t="shared" si="64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63"/>
        <v>0</v>
      </c>
    </row>
    <row r="1985" spans="1:13">
      <c r="A1985" s="1">
        <f t="shared" si="64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63"/>
        <v>0</v>
      </c>
    </row>
    <row r="1986" spans="1:13">
      <c r="A1986" s="1">
        <f t="shared" si="64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63"/>
        <v>0</v>
      </c>
    </row>
    <row r="1987" spans="1:13">
      <c r="A1987" s="1">
        <f t="shared" si="64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65">J1987*K1987</f>
        <v>0</v>
      </c>
    </row>
    <row r="1988" spans="1:13">
      <c r="A1988" s="1">
        <f t="shared" si="64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65"/>
        <v>0</v>
      </c>
    </row>
    <row r="1989" spans="1:13">
      <c r="A1989" s="1">
        <f t="shared" ref="A1989:A2052" si="66">A1988+60/3600</f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65"/>
        <v>0</v>
      </c>
    </row>
    <row r="1990" spans="1:13">
      <c r="A1990" s="1">
        <f t="shared" si="66"/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65"/>
        <v>0</v>
      </c>
    </row>
    <row r="1991" spans="1:13">
      <c r="A1991" s="1">
        <f t="shared" si="66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65"/>
        <v>0</v>
      </c>
    </row>
    <row r="1992" spans="1:13">
      <c r="A1992" s="1">
        <f t="shared" si="66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65"/>
        <v>0</v>
      </c>
    </row>
    <row r="1993" spans="1:13">
      <c r="A1993" s="1">
        <f t="shared" si="66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65"/>
        <v>0</v>
      </c>
    </row>
    <row r="1994" spans="1:13">
      <c r="A1994" s="1">
        <f t="shared" si="66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65"/>
        <v>0</v>
      </c>
    </row>
    <row r="1995" spans="1:13">
      <c r="A1995" s="1">
        <f t="shared" si="66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65"/>
        <v>0</v>
      </c>
    </row>
    <row r="1996" spans="1:13">
      <c r="A1996" s="1">
        <f t="shared" si="66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65"/>
        <v>0</v>
      </c>
    </row>
    <row r="1997" spans="1:13">
      <c r="A1997" s="1">
        <f t="shared" si="66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65"/>
        <v>0</v>
      </c>
    </row>
    <row r="1998" spans="1:13">
      <c r="A1998" s="1">
        <f t="shared" si="66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65"/>
        <v>0</v>
      </c>
    </row>
    <row r="1999" spans="1:13">
      <c r="A1999" s="1">
        <f t="shared" si="66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65"/>
        <v>0</v>
      </c>
    </row>
    <row r="2000" spans="1:13">
      <c r="A2000" s="1">
        <f t="shared" si="66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65"/>
        <v>0</v>
      </c>
    </row>
    <row r="2001" spans="1:13">
      <c r="A2001" s="1">
        <f t="shared" si="66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65"/>
        <v>0</v>
      </c>
    </row>
    <row r="2002" spans="1:13">
      <c r="A2002" s="1">
        <f t="shared" si="66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65"/>
        <v>0</v>
      </c>
    </row>
    <row r="2003" spans="1:13">
      <c r="A2003" s="1">
        <f t="shared" si="66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65"/>
        <v>0</v>
      </c>
    </row>
    <row r="2004" spans="1:13">
      <c r="A2004" s="1">
        <f t="shared" si="66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65"/>
        <v>0</v>
      </c>
    </row>
    <row r="2005" spans="1:13">
      <c r="A2005" s="1">
        <f t="shared" si="66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65"/>
        <v>0</v>
      </c>
    </row>
    <row r="2006" spans="1:13">
      <c r="A2006" s="1">
        <f t="shared" si="66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65"/>
        <v>0</v>
      </c>
    </row>
    <row r="2007" spans="1:13">
      <c r="A2007" s="1">
        <f t="shared" si="66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65"/>
        <v>0</v>
      </c>
    </row>
    <row r="2008" spans="1:13">
      <c r="A2008" s="1">
        <f t="shared" si="66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65"/>
        <v>0</v>
      </c>
    </row>
    <row r="2009" spans="1:13">
      <c r="A2009" s="1">
        <f t="shared" si="66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65"/>
        <v>0</v>
      </c>
    </row>
    <row r="2010" spans="1:13">
      <c r="A2010" s="1">
        <f t="shared" si="66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65"/>
        <v>0</v>
      </c>
    </row>
    <row r="2011" spans="1:13">
      <c r="A2011" s="1">
        <f t="shared" si="66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65"/>
        <v>0</v>
      </c>
    </row>
    <row r="2012" spans="1:13">
      <c r="A2012" s="1">
        <f t="shared" si="66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65"/>
        <v>0</v>
      </c>
    </row>
    <row r="2013" spans="1:13">
      <c r="A2013" s="1">
        <f t="shared" si="66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65"/>
        <v>0</v>
      </c>
    </row>
    <row r="2014" spans="1:13">
      <c r="A2014" s="1">
        <f t="shared" si="66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65"/>
        <v>0</v>
      </c>
    </row>
    <row r="2015" spans="1:13">
      <c r="A2015" s="1">
        <f t="shared" si="66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65"/>
        <v>0</v>
      </c>
    </row>
    <row r="2016" spans="1:13">
      <c r="A2016" s="1">
        <f t="shared" si="66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65"/>
        <v>0</v>
      </c>
    </row>
    <row r="2017" spans="1:13">
      <c r="A2017" s="1">
        <f t="shared" si="66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65"/>
        <v>0</v>
      </c>
    </row>
    <row r="2018" spans="1:13">
      <c r="A2018" s="1">
        <f t="shared" si="66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65"/>
        <v>0</v>
      </c>
    </row>
    <row r="2019" spans="1:13">
      <c r="A2019" s="1">
        <f t="shared" si="66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65"/>
        <v>0</v>
      </c>
    </row>
    <row r="2020" spans="1:13">
      <c r="A2020" s="1">
        <f t="shared" si="66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65"/>
        <v>0</v>
      </c>
    </row>
    <row r="2021" spans="1:13">
      <c r="A2021" s="1">
        <f t="shared" si="66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65"/>
        <v>0</v>
      </c>
    </row>
    <row r="2022" spans="1:13">
      <c r="A2022" s="1">
        <f t="shared" si="66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65"/>
        <v>0</v>
      </c>
    </row>
    <row r="2023" spans="1:13">
      <c r="A2023" s="1">
        <f t="shared" si="66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65"/>
        <v>0</v>
      </c>
    </row>
    <row r="2024" spans="1:13">
      <c r="A2024" s="1">
        <f t="shared" si="66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65"/>
        <v>0</v>
      </c>
    </row>
    <row r="2025" spans="1:13">
      <c r="A2025" s="1">
        <f t="shared" si="66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65"/>
        <v>0</v>
      </c>
    </row>
    <row r="2026" spans="1:13">
      <c r="A2026" s="1">
        <f t="shared" si="66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65"/>
        <v>0</v>
      </c>
    </row>
    <row r="2027" spans="1:13">
      <c r="A2027" s="1">
        <f t="shared" si="66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65"/>
        <v>0</v>
      </c>
    </row>
    <row r="2028" spans="1:13">
      <c r="A2028" s="1">
        <f t="shared" si="66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65"/>
        <v>0</v>
      </c>
    </row>
    <row r="2029" spans="1:13">
      <c r="A2029" s="1">
        <f t="shared" si="66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65"/>
        <v>0</v>
      </c>
    </row>
    <row r="2030" spans="1:13">
      <c r="A2030" s="1">
        <f t="shared" si="66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65"/>
        <v>0</v>
      </c>
    </row>
    <row r="2031" spans="1:13">
      <c r="A2031" s="1">
        <f t="shared" si="66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65"/>
        <v>0</v>
      </c>
    </row>
    <row r="2032" spans="1:13">
      <c r="A2032" s="1">
        <f t="shared" si="66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65"/>
        <v>0</v>
      </c>
    </row>
    <row r="2033" spans="1:13">
      <c r="A2033" s="1">
        <f t="shared" si="66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65"/>
        <v>0</v>
      </c>
    </row>
    <row r="2034" spans="1:13">
      <c r="A2034" s="1">
        <f t="shared" si="66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65"/>
        <v>0</v>
      </c>
    </row>
    <row r="2035" spans="1:13">
      <c r="A2035" s="1">
        <f t="shared" si="66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65"/>
        <v>0</v>
      </c>
    </row>
    <row r="2036" spans="1:13">
      <c r="A2036" s="1">
        <f t="shared" si="66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65"/>
        <v>0</v>
      </c>
    </row>
    <row r="2037" spans="1:13">
      <c r="A2037" s="1">
        <f t="shared" si="66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65"/>
        <v>0</v>
      </c>
    </row>
    <row r="2038" spans="1:13">
      <c r="A2038" s="1">
        <f t="shared" si="66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65"/>
        <v>0</v>
      </c>
    </row>
    <row r="2039" spans="1:13">
      <c r="A2039" s="1">
        <f t="shared" si="66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65"/>
        <v>0</v>
      </c>
    </row>
    <row r="2040" spans="1:13">
      <c r="A2040" s="1">
        <f t="shared" si="66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65"/>
        <v>0</v>
      </c>
    </row>
    <row r="2041" spans="1:13">
      <c r="A2041" s="1">
        <f t="shared" si="66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65"/>
        <v>0</v>
      </c>
    </row>
    <row r="2042" spans="1:13">
      <c r="A2042" s="1">
        <f t="shared" si="66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65"/>
        <v>0</v>
      </c>
    </row>
    <row r="2043" spans="1:13">
      <c r="A2043" s="1">
        <f t="shared" si="66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65"/>
        <v>0</v>
      </c>
    </row>
    <row r="2044" spans="1:13">
      <c r="A2044" s="1">
        <f t="shared" si="66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65"/>
        <v>0</v>
      </c>
    </row>
    <row r="2045" spans="1:13">
      <c r="A2045" s="1">
        <f t="shared" si="66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65"/>
        <v>0</v>
      </c>
    </row>
    <row r="2046" spans="1:13">
      <c r="A2046" s="1">
        <f t="shared" si="66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65"/>
        <v>0</v>
      </c>
    </row>
    <row r="2047" spans="1:13">
      <c r="A2047" s="1">
        <f t="shared" si="66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65"/>
        <v>0</v>
      </c>
    </row>
    <row r="2048" spans="1:13">
      <c r="A2048" s="1">
        <f t="shared" si="66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65"/>
        <v>0</v>
      </c>
    </row>
    <row r="2049" spans="1:13">
      <c r="A2049" s="1">
        <f t="shared" si="66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65"/>
        <v>0</v>
      </c>
    </row>
    <row r="2050" spans="1:13">
      <c r="A2050" s="1">
        <f t="shared" si="66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65"/>
        <v>0</v>
      </c>
    </row>
    <row r="2051" spans="1:13">
      <c r="A2051" s="1">
        <f t="shared" si="66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67">J2051*K2051</f>
        <v>0</v>
      </c>
    </row>
    <row r="2052" spans="1:13">
      <c r="A2052" s="1">
        <f t="shared" si="66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67"/>
        <v>0</v>
      </c>
    </row>
    <row r="2053" spans="1:13">
      <c r="A2053" s="1">
        <f t="shared" ref="A2053:A2116" si="68">A2052+60/3600</f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67"/>
        <v>0</v>
      </c>
    </row>
    <row r="2054" spans="1:13">
      <c r="A2054" s="1">
        <f t="shared" si="68"/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67"/>
        <v>0</v>
      </c>
    </row>
    <row r="2055" spans="1:13">
      <c r="A2055" s="1">
        <f t="shared" si="68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67"/>
        <v>0</v>
      </c>
    </row>
    <row r="2056" spans="1:13">
      <c r="A2056" s="1">
        <f t="shared" si="68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67"/>
        <v>0</v>
      </c>
    </row>
    <row r="2057" spans="1:13">
      <c r="A2057" s="1">
        <f t="shared" si="68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67"/>
        <v>0</v>
      </c>
    </row>
    <row r="2058" spans="1:13">
      <c r="A2058" s="1">
        <f t="shared" si="68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67"/>
        <v>0</v>
      </c>
    </row>
    <row r="2059" spans="1:13">
      <c r="A2059" s="1">
        <f t="shared" si="68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67"/>
        <v>0</v>
      </c>
    </row>
    <row r="2060" spans="1:13">
      <c r="A2060" s="1">
        <f t="shared" si="68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67"/>
        <v>0</v>
      </c>
    </row>
    <row r="2061" spans="1:13">
      <c r="A2061" s="1">
        <f t="shared" si="68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67"/>
        <v>0</v>
      </c>
    </row>
    <row r="2062" spans="1:13">
      <c r="A2062" s="1">
        <f t="shared" si="68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67"/>
        <v>0</v>
      </c>
    </row>
    <row r="2063" spans="1:13">
      <c r="A2063" s="1">
        <f t="shared" si="68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67"/>
        <v>0</v>
      </c>
    </row>
    <row r="2064" spans="1:13">
      <c r="A2064" s="1">
        <f t="shared" si="68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67"/>
        <v>0</v>
      </c>
    </row>
    <row r="2065" spans="1:13">
      <c r="A2065" s="1">
        <f t="shared" si="68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67"/>
        <v>0</v>
      </c>
    </row>
    <row r="2066" spans="1:13">
      <c r="A2066" s="1">
        <f t="shared" si="68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67"/>
        <v>0</v>
      </c>
    </row>
    <row r="2067" spans="1:13">
      <c r="A2067" s="1">
        <f t="shared" si="68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67"/>
        <v>0</v>
      </c>
    </row>
    <row r="2068" spans="1:13">
      <c r="A2068" s="1">
        <f t="shared" si="68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67"/>
        <v>0</v>
      </c>
    </row>
    <row r="2069" spans="1:13">
      <c r="A2069" s="1">
        <f t="shared" si="68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67"/>
        <v>0</v>
      </c>
    </row>
    <row r="2070" spans="1:13">
      <c r="A2070" s="1">
        <f t="shared" si="68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67"/>
        <v>0</v>
      </c>
    </row>
    <row r="2071" spans="1:13">
      <c r="A2071" s="1">
        <f t="shared" si="68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67"/>
        <v>0</v>
      </c>
    </row>
    <row r="2072" spans="1:13">
      <c r="A2072" s="1">
        <f t="shared" si="68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67"/>
        <v>0</v>
      </c>
    </row>
    <row r="2073" spans="1:13">
      <c r="A2073" s="1">
        <f t="shared" si="68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67"/>
        <v>0</v>
      </c>
    </row>
    <row r="2074" spans="1:13">
      <c r="A2074" s="1">
        <f t="shared" si="68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67"/>
        <v>0</v>
      </c>
    </row>
    <row r="2075" spans="1:13">
      <c r="A2075" s="1">
        <f t="shared" si="68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67"/>
        <v>0</v>
      </c>
    </row>
    <row r="2076" spans="1:13">
      <c r="A2076" s="1">
        <f t="shared" si="68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67"/>
        <v>0</v>
      </c>
    </row>
    <row r="2077" spans="1:13">
      <c r="A2077" s="1">
        <f t="shared" si="68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67"/>
        <v>0</v>
      </c>
    </row>
    <row r="2078" spans="1:13">
      <c r="A2078" s="1">
        <f t="shared" si="68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67"/>
        <v>0</v>
      </c>
    </row>
    <row r="2079" spans="1:13">
      <c r="A2079" s="1">
        <f t="shared" si="68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67"/>
        <v>0</v>
      </c>
    </row>
    <row r="2080" spans="1:13">
      <c r="A2080" s="1">
        <f t="shared" si="68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67"/>
        <v>0</v>
      </c>
    </row>
    <row r="2081" spans="1:13">
      <c r="A2081" s="1">
        <f t="shared" si="68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67"/>
        <v>0</v>
      </c>
    </row>
    <row r="2082" spans="1:13">
      <c r="A2082" s="1">
        <f t="shared" si="68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67"/>
        <v>0</v>
      </c>
    </row>
    <row r="2083" spans="1:13">
      <c r="A2083" s="1">
        <f t="shared" si="68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67"/>
        <v>0</v>
      </c>
    </row>
    <row r="2084" spans="1:13">
      <c r="A2084" s="1">
        <f t="shared" si="68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67"/>
        <v>0</v>
      </c>
    </row>
    <row r="2085" spans="1:13">
      <c r="A2085" s="1">
        <f t="shared" si="68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67"/>
        <v>0</v>
      </c>
    </row>
    <row r="2086" spans="1:13">
      <c r="A2086" s="1">
        <f t="shared" si="68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67"/>
        <v>0</v>
      </c>
    </row>
    <row r="2087" spans="1:13">
      <c r="A2087" s="1">
        <f t="shared" si="68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67"/>
        <v>0</v>
      </c>
    </row>
    <row r="2088" spans="1:13">
      <c r="A2088" s="1">
        <f t="shared" si="68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67"/>
        <v>0</v>
      </c>
    </row>
    <row r="2089" spans="1:13">
      <c r="A2089" s="1">
        <f t="shared" si="68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67"/>
        <v>0</v>
      </c>
    </row>
    <row r="2090" spans="1:13">
      <c r="A2090" s="1">
        <f t="shared" si="68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67"/>
        <v>0</v>
      </c>
    </row>
    <row r="2091" spans="1:13">
      <c r="A2091" s="1">
        <f t="shared" si="68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67"/>
        <v>0</v>
      </c>
    </row>
    <row r="2092" spans="1:13">
      <c r="A2092" s="1">
        <f t="shared" si="68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67"/>
        <v>0</v>
      </c>
    </row>
    <row r="2093" spans="1:13">
      <c r="A2093" s="1">
        <f t="shared" si="68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67"/>
        <v>0</v>
      </c>
    </row>
    <row r="2094" spans="1:13">
      <c r="A2094" s="1">
        <f t="shared" si="68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67"/>
        <v>0</v>
      </c>
    </row>
    <row r="2095" spans="1:13">
      <c r="A2095" s="1">
        <f t="shared" si="68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67"/>
        <v>0</v>
      </c>
    </row>
    <row r="2096" spans="1:13">
      <c r="A2096" s="1">
        <f t="shared" si="68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67"/>
        <v>0</v>
      </c>
    </row>
    <row r="2097" spans="1:13">
      <c r="A2097" s="1">
        <f t="shared" si="68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67"/>
        <v>0</v>
      </c>
    </row>
    <row r="2098" spans="1:13">
      <c r="A2098" s="1">
        <f t="shared" si="68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67"/>
        <v>0</v>
      </c>
    </row>
    <row r="2099" spans="1:13">
      <c r="A2099" s="1">
        <f t="shared" si="68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67"/>
        <v>0</v>
      </c>
    </row>
    <row r="2100" spans="1:13">
      <c r="A2100" s="1">
        <f t="shared" si="68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67"/>
        <v>0</v>
      </c>
    </row>
    <row r="2101" spans="1:13">
      <c r="A2101" s="1">
        <f t="shared" si="68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67"/>
        <v>0</v>
      </c>
    </row>
    <row r="2102" spans="1:13">
      <c r="A2102" s="1">
        <f t="shared" si="68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67"/>
        <v>0</v>
      </c>
    </row>
    <row r="2103" spans="1:13">
      <c r="A2103" s="1">
        <f t="shared" si="68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67"/>
        <v>0</v>
      </c>
    </row>
    <row r="2104" spans="1:13">
      <c r="A2104" s="1">
        <f t="shared" si="68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67"/>
        <v>0</v>
      </c>
    </row>
    <row r="2105" spans="1:13">
      <c r="A2105" s="1">
        <f t="shared" si="68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67"/>
        <v>0</v>
      </c>
    </row>
    <row r="2106" spans="1:13">
      <c r="A2106" s="1">
        <f t="shared" si="68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67"/>
        <v>0</v>
      </c>
    </row>
    <row r="2107" spans="1:13">
      <c r="A2107" s="1">
        <f t="shared" si="68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67"/>
        <v>0</v>
      </c>
    </row>
    <row r="2108" spans="1:13">
      <c r="A2108" s="1">
        <f t="shared" si="68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67"/>
        <v>0</v>
      </c>
    </row>
    <row r="2109" spans="1:13">
      <c r="A2109" s="1">
        <f t="shared" si="68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67"/>
        <v>0</v>
      </c>
    </row>
    <row r="2110" spans="1:13">
      <c r="A2110" s="1">
        <f t="shared" si="68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67"/>
        <v>0</v>
      </c>
    </row>
    <row r="2111" spans="1:13">
      <c r="A2111" s="1">
        <f t="shared" si="68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67"/>
        <v>0</v>
      </c>
    </row>
    <row r="2112" spans="1:13">
      <c r="A2112" s="1">
        <f t="shared" si="68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67"/>
        <v>0</v>
      </c>
    </row>
    <row r="2113" spans="1:13">
      <c r="A2113" s="1">
        <f t="shared" si="68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67"/>
        <v>0</v>
      </c>
    </row>
    <row r="2114" spans="1:13">
      <c r="A2114" s="1">
        <f t="shared" si="68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67"/>
        <v>0</v>
      </c>
    </row>
    <row r="2115" spans="1:13">
      <c r="A2115" s="1">
        <f t="shared" si="68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69">J2115*K2115</f>
        <v>0</v>
      </c>
    </row>
    <row r="2116" spans="1:13">
      <c r="A2116" s="1">
        <f t="shared" si="68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69"/>
        <v>0</v>
      </c>
    </row>
    <row r="2117" spans="1:13">
      <c r="A2117" s="1">
        <f t="shared" ref="A2117:A2180" si="70">A2116+60/3600</f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69"/>
        <v>0</v>
      </c>
    </row>
    <row r="2118" spans="1:13">
      <c r="A2118" s="1">
        <f t="shared" si="70"/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69"/>
        <v>0</v>
      </c>
    </row>
    <row r="2119" spans="1:13">
      <c r="A2119" s="1">
        <f t="shared" si="70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69"/>
        <v>0</v>
      </c>
    </row>
    <row r="2120" spans="1:13">
      <c r="A2120" s="1">
        <f t="shared" si="70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69"/>
        <v>0</v>
      </c>
    </row>
    <row r="2121" spans="1:13">
      <c r="A2121" s="1">
        <f t="shared" si="70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69"/>
        <v>0</v>
      </c>
    </row>
    <row r="2122" spans="1:13">
      <c r="A2122" s="1">
        <f t="shared" si="70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69"/>
        <v>0</v>
      </c>
    </row>
    <row r="2123" spans="1:13">
      <c r="A2123" s="1">
        <f t="shared" si="70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69"/>
        <v>0</v>
      </c>
    </row>
    <row r="2124" spans="1:13">
      <c r="A2124" s="1">
        <f t="shared" si="70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69"/>
        <v>0</v>
      </c>
    </row>
    <row r="2125" spans="1:13">
      <c r="A2125" s="1">
        <f t="shared" si="70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69"/>
        <v>0</v>
      </c>
    </row>
    <row r="2126" spans="1:13">
      <c r="A2126" s="1">
        <f t="shared" si="70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69"/>
        <v>0</v>
      </c>
    </row>
    <row r="2127" spans="1:13">
      <c r="A2127" s="1">
        <f t="shared" si="70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69"/>
        <v>0</v>
      </c>
    </row>
    <row r="2128" spans="1:13">
      <c r="A2128" s="1">
        <f t="shared" si="70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69"/>
        <v>0</v>
      </c>
    </row>
    <row r="2129" spans="1:13">
      <c r="A2129" s="1">
        <f t="shared" si="70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69"/>
        <v>0</v>
      </c>
    </row>
    <row r="2130" spans="1:13">
      <c r="A2130" s="1">
        <f t="shared" si="70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69"/>
        <v>0</v>
      </c>
    </row>
    <row r="2131" spans="1:13">
      <c r="A2131" s="1">
        <f t="shared" si="70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69"/>
        <v>0</v>
      </c>
    </row>
    <row r="2132" spans="1:13">
      <c r="A2132" s="1">
        <f t="shared" si="70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69"/>
        <v>0</v>
      </c>
    </row>
    <row r="2133" spans="1:13">
      <c r="A2133" s="1">
        <f t="shared" si="70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69"/>
        <v>0</v>
      </c>
    </row>
    <row r="2134" spans="1:13">
      <c r="A2134" s="1">
        <f t="shared" si="70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69"/>
        <v>0</v>
      </c>
    </row>
    <row r="2135" spans="1:13">
      <c r="A2135" s="1">
        <f t="shared" si="70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69"/>
        <v>0</v>
      </c>
    </row>
    <row r="2136" spans="1:13">
      <c r="A2136" s="1">
        <f t="shared" si="70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69"/>
        <v>0</v>
      </c>
    </row>
    <row r="2137" spans="1:13">
      <c r="A2137" s="1">
        <f t="shared" si="70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69"/>
        <v>0</v>
      </c>
    </row>
    <row r="2138" spans="1:13">
      <c r="A2138" s="1">
        <f t="shared" si="70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69"/>
        <v>0</v>
      </c>
    </row>
    <row r="2139" spans="1:13">
      <c r="A2139" s="1">
        <f t="shared" si="70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69"/>
        <v>0</v>
      </c>
    </row>
    <row r="2140" spans="1:13">
      <c r="A2140" s="1">
        <f t="shared" si="70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69"/>
        <v>0</v>
      </c>
    </row>
    <row r="2141" spans="1:13">
      <c r="A2141" s="1">
        <f t="shared" si="70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69"/>
        <v>0</v>
      </c>
    </row>
    <row r="2142" spans="1:13">
      <c r="A2142" s="1">
        <f t="shared" si="70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69"/>
        <v>0</v>
      </c>
    </row>
    <row r="2143" spans="1:13">
      <c r="A2143" s="1">
        <f t="shared" si="70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69"/>
        <v>0</v>
      </c>
    </row>
    <row r="2144" spans="1:13">
      <c r="A2144" s="1">
        <f t="shared" si="70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69"/>
        <v>0</v>
      </c>
    </row>
    <row r="2145" spans="1:13">
      <c r="A2145" s="1">
        <f t="shared" si="70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69"/>
        <v>0</v>
      </c>
    </row>
    <row r="2146" spans="1:13">
      <c r="A2146" s="1">
        <f t="shared" si="70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69"/>
        <v>0</v>
      </c>
    </row>
    <row r="2147" spans="1:13">
      <c r="A2147" s="1">
        <f t="shared" si="70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69"/>
        <v>0</v>
      </c>
    </row>
    <row r="2148" spans="1:13">
      <c r="A2148" s="1">
        <f t="shared" si="70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69"/>
        <v>0</v>
      </c>
    </row>
    <row r="2149" spans="1:13">
      <c r="A2149" s="1">
        <f t="shared" si="70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69"/>
        <v>0</v>
      </c>
    </row>
    <row r="2150" spans="1:13">
      <c r="A2150" s="1">
        <f t="shared" si="70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69"/>
        <v>0</v>
      </c>
    </row>
    <row r="2151" spans="1:13">
      <c r="A2151" s="1">
        <f t="shared" si="70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69"/>
        <v>0</v>
      </c>
    </row>
    <row r="2152" spans="1:13">
      <c r="A2152" s="1">
        <f t="shared" si="70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69"/>
        <v>0</v>
      </c>
    </row>
    <row r="2153" spans="1:13">
      <c r="A2153" s="1">
        <f t="shared" si="70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69"/>
        <v>0</v>
      </c>
    </row>
    <row r="2154" spans="1:13">
      <c r="A2154" s="1">
        <f t="shared" si="70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69"/>
        <v>0</v>
      </c>
    </row>
    <row r="2155" spans="1:13">
      <c r="A2155" s="1">
        <f t="shared" si="70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69"/>
        <v>0</v>
      </c>
    </row>
    <row r="2156" spans="1:13">
      <c r="A2156" s="1">
        <f t="shared" si="70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69"/>
        <v>0</v>
      </c>
    </row>
    <row r="2157" spans="1:13">
      <c r="A2157" s="1">
        <f t="shared" si="70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69"/>
        <v>0</v>
      </c>
    </row>
    <row r="2158" spans="1:13">
      <c r="A2158" s="1">
        <f t="shared" si="70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69"/>
        <v>0</v>
      </c>
    </row>
    <row r="2159" spans="1:13">
      <c r="A2159" s="1">
        <f t="shared" si="70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69"/>
        <v>0</v>
      </c>
    </row>
    <row r="2160" spans="1:13">
      <c r="A2160" s="1">
        <f t="shared" si="70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69"/>
        <v>0</v>
      </c>
    </row>
    <row r="2161" spans="1:13">
      <c r="A2161" s="1">
        <f t="shared" si="70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69"/>
        <v>0</v>
      </c>
    </row>
    <row r="2162" spans="1:13">
      <c r="A2162" s="1">
        <f t="shared" si="70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69"/>
        <v>0</v>
      </c>
    </row>
    <row r="2163" spans="1:13">
      <c r="A2163" s="1">
        <f t="shared" si="70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69"/>
        <v>0</v>
      </c>
    </row>
    <row r="2164" spans="1:13">
      <c r="A2164" s="1">
        <f t="shared" si="70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69"/>
        <v>0</v>
      </c>
    </row>
    <row r="2165" spans="1:13">
      <c r="A2165" s="1">
        <f t="shared" si="70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69"/>
        <v>0</v>
      </c>
    </row>
    <row r="2166" spans="1:13">
      <c r="A2166" s="1">
        <f t="shared" si="70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69"/>
        <v>0</v>
      </c>
    </row>
    <row r="2167" spans="1:13">
      <c r="A2167" s="1">
        <f t="shared" si="70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69"/>
        <v>0</v>
      </c>
    </row>
    <row r="2168" spans="1:13">
      <c r="A2168" s="1">
        <f t="shared" si="70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69"/>
        <v>0</v>
      </c>
    </row>
    <row r="2169" spans="1:13">
      <c r="A2169" s="1">
        <f t="shared" si="70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69"/>
        <v>0</v>
      </c>
    </row>
    <row r="2170" spans="1:13">
      <c r="A2170" s="1">
        <f t="shared" si="70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69"/>
        <v>0</v>
      </c>
    </row>
    <row r="2171" spans="1:13">
      <c r="A2171" s="1">
        <f t="shared" si="70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69"/>
        <v>0</v>
      </c>
    </row>
    <row r="2172" spans="1:13">
      <c r="A2172" s="1">
        <f t="shared" si="70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69"/>
        <v>0</v>
      </c>
    </row>
    <row r="2173" spans="1:13">
      <c r="A2173" s="1">
        <f t="shared" si="70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69"/>
        <v>0</v>
      </c>
    </row>
    <row r="2174" spans="1:13">
      <c r="A2174" s="1">
        <f t="shared" si="70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69"/>
        <v>0</v>
      </c>
    </row>
    <row r="2175" spans="1:13">
      <c r="A2175" s="1">
        <f t="shared" si="70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69"/>
        <v>0</v>
      </c>
    </row>
    <row r="2176" spans="1:13">
      <c r="A2176" s="1">
        <f t="shared" si="70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69"/>
        <v>0</v>
      </c>
    </row>
    <row r="2177" spans="1:13">
      <c r="A2177" s="1">
        <f t="shared" si="70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69"/>
        <v>0</v>
      </c>
    </row>
    <row r="2178" spans="1:13">
      <c r="A2178" s="1">
        <f t="shared" si="70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69"/>
        <v>0</v>
      </c>
    </row>
    <row r="2179" spans="1:13">
      <c r="A2179" s="1">
        <f t="shared" si="70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71">J2179*K2179</f>
        <v>0</v>
      </c>
    </row>
    <row r="2180" spans="1:13">
      <c r="A2180" s="1">
        <f t="shared" si="70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71"/>
        <v>0</v>
      </c>
    </row>
    <row r="2181" spans="1:13">
      <c r="A2181" s="1">
        <f t="shared" ref="A2181:A2244" si="72">A2180+60/3600</f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71"/>
        <v>0</v>
      </c>
    </row>
    <row r="2182" spans="1:13">
      <c r="A2182" s="1">
        <f t="shared" si="72"/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71"/>
        <v>0</v>
      </c>
    </row>
    <row r="2183" spans="1:13">
      <c r="A2183" s="1">
        <f t="shared" si="72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71"/>
        <v>0</v>
      </c>
    </row>
    <row r="2184" spans="1:13">
      <c r="A2184" s="1">
        <f t="shared" si="72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71"/>
        <v>0</v>
      </c>
    </row>
    <row r="2185" spans="1:13">
      <c r="A2185" s="1">
        <f t="shared" si="72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71"/>
        <v>0</v>
      </c>
    </row>
    <row r="2186" spans="1:13">
      <c r="A2186" s="1">
        <f t="shared" si="72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71"/>
        <v>0</v>
      </c>
    </row>
    <row r="2187" spans="1:13">
      <c r="A2187" s="1">
        <f t="shared" si="72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71"/>
        <v>0</v>
      </c>
    </row>
    <row r="2188" spans="1:13">
      <c r="A2188" s="1">
        <f t="shared" si="72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71"/>
        <v>0</v>
      </c>
    </row>
    <row r="2189" spans="1:13">
      <c r="A2189" s="1">
        <f t="shared" si="72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71"/>
        <v>0</v>
      </c>
    </row>
    <row r="2190" spans="1:13">
      <c r="A2190" s="1">
        <f t="shared" si="72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71"/>
        <v>0</v>
      </c>
    </row>
    <row r="2191" spans="1:13">
      <c r="A2191" s="1">
        <f t="shared" si="72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71"/>
        <v>0</v>
      </c>
    </row>
    <row r="2192" spans="1:13">
      <c r="A2192" s="1">
        <f t="shared" si="72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71"/>
        <v>0</v>
      </c>
    </row>
    <row r="2193" spans="1:13">
      <c r="A2193" s="1">
        <f t="shared" si="72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71"/>
        <v>0</v>
      </c>
    </row>
    <row r="2194" spans="1:13">
      <c r="A2194" s="1">
        <f t="shared" si="72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71"/>
        <v>0</v>
      </c>
    </row>
    <row r="2195" spans="1:13">
      <c r="A2195" s="1">
        <f t="shared" si="72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71"/>
        <v>0</v>
      </c>
    </row>
    <row r="2196" spans="1:13">
      <c r="A2196" s="1">
        <f t="shared" si="72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71"/>
        <v>0</v>
      </c>
    </row>
    <row r="2197" spans="1:13">
      <c r="A2197" s="1">
        <f t="shared" si="72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71"/>
        <v>0</v>
      </c>
    </row>
    <row r="2198" spans="1:13">
      <c r="A2198" s="1">
        <f t="shared" si="72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71"/>
        <v>0</v>
      </c>
    </row>
    <row r="2199" spans="1:13">
      <c r="A2199" s="1">
        <f t="shared" si="72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71"/>
        <v>0</v>
      </c>
    </row>
    <row r="2200" spans="1:13">
      <c r="A2200" s="1">
        <f t="shared" si="72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71"/>
        <v>0</v>
      </c>
    </row>
    <row r="2201" spans="1:13">
      <c r="A2201" s="1">
        <f t="shared" si="72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71"/>
        <v>0</v>
      </c>
    </row>
    <row r="2202" spans="1:13">
      <c r="A2202" s="1">
        <f t="shared" si="72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71"/>
        <v>0</v>
      </c>
    </row>
    <row r="2203" spans="1:13">
      <c r="A2203" s="1">
        <f t="shared" si="72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71"/>
        <v>0</v>
      </c>
    </row>
    <row r="2204" spans="1:13">
      <c r="A2204" s="1">
        <f t="shared" si="72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71"/>
        <v>0</v>
      </c>
    </row>
    <row r="2205" spans="1:13">
      <c r="A2205" s="1">
        <f t="shared" si="72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71"/>
        <v>0</v>
      </c>
    </row>
    <row r="2206" spans="1:13">
      <c r="A2206" s="1">
        <f t="shared" si="72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71"/>
        <v>0</v>
      </c>
    </row>
    <row r="2207" spans="1:13">
      <c r="A2207" s="1">
        <f t="shared" si="72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71"/>
        <v>0</v>
      </c>
    </row>
    <row r="2208" spans="1:13">
      <c r="A2208" s="1">
        <f t="shared" si="72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71"/>
        <v>0</v>
      </c>
    </row>
    <row r="2209" spans="1:13">
      <c r="A2209" s="1">
        <f t="shared" si="72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71"/>
        <v>0</v>
      </c>
    </row>
    <row r="2210" spans="1:13">
      <c r="A2210" s="1">
        <f t="shared" si="72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71"/>
        <v>0</v>
      </c>
    </row>
    <row r="2211" spans="1:13">
      <c r="A2211" s="1">
        <f t="shared" si="72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71"/>
        <v>0</v>
      </c>
    </row>
    <row r="2212" spans="1:13">
      <c r="A2212" s="1">
        <f t="shared" si="72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71"/>
        <v>0</v>
      </c>
    </row>
    <row r="2213" spans="1:13">
      <c r="A2213" s="1">
        <f t="shared" si="72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71"/>
        <v>0</v>
      </c>
    </row>
    <row r="2214" spans="1:13">
      <c r="A2214" s="1">
        <f t="shared" si="72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71"/>
        <v>0</v>
      </c>
    </row>
    <row r="2215" spans="1:13">
      <c r="A2215" s="1">
        <f t="shared" si="72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71"/>
        <v>0</v>
      </c>
    </row>
    <row r="2216" spans="1:13">
      <c r="A2216" s="1">
        <f t="shared" si="72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71"/>
        <v>0</v>
      </c>
    </row>
    <row r="2217" spans="1:13">
      <c r="A2217" s="1">
        <f t="shared" si="72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71"/>
        <v>0</v>
      </c>
    </row>
    <row r="2218" spans="1:13">
      <c r="A2218" s="1">
        <f t="shared" si="72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71"/>
        <v>0</v>
      </c>
    </row>
    <row r="2219" spans="1:13">
      <c r="A2219" s="1">
        <f t="shared" si="72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71"/>
        <v>0</v>
      </c>
    </row>
    <row r="2220" spans="1:13">
      <c r="A2220" s="1">
        <f t="shared" si="72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71"/>
        <v>0</v>
      </c>
    </row>
    <row r="2221" spans="1:13">
      <c r="A2221" s="1">
        <f t="shared" si="72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71"/>
        <v>0</v>
      </c>
    </row>
    <row r="2222" spans="1:13">
      <c r="A2222" s="1">
        <f t="shared" si="72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71"/>
        <v>0</v>
      </c>
    </row>
    <row r="2223" spans="1:13">
      <c r="A2223" s="1">
        <f t="shared" si="72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71"/>
        <v>0</v>
      </c>
    </row>
    <row r="2224" spans="1:13">
      <c r="A2224" s="1">
        <f t="shared" si="72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71"/>
        <v>0</v>
      </c>
    </row>
    <row r="2225" spans="1:13">
      <c r="A2225" s="1">
        <f t="shared" si="72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71"/>
        <v>0</v>
      </c>
    </row>
    <row r="2226" spans="1:13">
      <c r="A2226" s="1">
        <f t="shared" si="72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71"/>
        <v>0</v>
      </c>
    </row>
    <row r="2227" spans="1:13">
      <c r="A2227" s="1">
        <f t="shared" si="72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71"/>
        <v>0</v>
      </c>
    </row>
    <row r="2228" spans="1:13">
      <c r="A2228" s="1">
        <f t="shared" si="72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71"/>
        <v>0</v>
      </c>
    </row>
    <row r="2229" spans="1:13">
      <c r="A2229" s="1">
        <f t="shared" si="72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71"/>
        <v>0</v>
      </c>
    </row>
    <row r="2230" spans="1:13">
      <c r="A2230" s="1">
        <f t="shared" si="72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71"/>
        <v>0</v>
      </c>
    </row>
    <row r="2231" spans="1:13">
      <c r="A2231" s="1">
        <f t="shared" si="72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71"/>
        <v>0</v>
      </c>
    </row>
    <row r="2232" spans="1:13">
      <c r="A2232" s="1">
        <f t="shared" si="72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71"/>
        <v>0</v>
      </c>
    </row>
    <row r="2233" spans="1:13">
      <c r="A2233" s="1">
        <f t="shared" si="72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71"/>
        <v>0</v>
      </c>
    </row>
    <row r="2234" spans="1:13">
      <c r="A2234" s="1">
        <f t="shared" si="72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71"/>
        <v>0</v>
      </c>
    </row>
    <row r="2235" spans="1:13">
      <c r="A2235" s="1">
        <f t="shared" si="72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71"/>
        <v>0</v>
      </c>
    </row>
    <row r="2236" spans="1:13">
      <c r="A2236" s="1">
        <f t="shared" si="72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71"/>
        <v>0</v>
      </c>
    </row>
    <row r="2237" spans="1:13">
      <c r="A2237" s="1">
        <f t="shared" si="72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71"/>
        <v>0</v>
      </c>
    </row>
    <row r="2238" spans="1:13">
      <c r="A2238" s="1">
        <f t="shared" si="72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71"/>
        <v>0</v>
      </c>
    </row>
    <row r="2239" spans="1:13">
      <c r="A2239" s="1">
        <f t="shared" si="72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71"/>
        <v>0</v>
      </c>
    </row>
    <row r="2240" spans="1:13">
      <c r="A2240" s="1">
        <f t="shared" si="72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71"/>
        <v>0</v>
      </c>
    </row>
    <row r="2241" spans="1:13">
      <c r="A2241" s="1">
        <f t="shared" si="72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71"/>
        <v>0</v>
      </c>
    </row>
    <row r="2242" spans="1:13">
      <c r="A2242" s="1">
        <f t="shared" si="72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71"/>
        <v>0</v>
      </c>
    </row>
    <row r="2243" spans="1:13">
      <c r="A2243" s="1">
        <f t="shared" si="72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73">J2243*K2243</f>
        <v>0</v>
      </c>
    </row>
    <row r="2244" spans="1:13">
      <c r="A2244" s="1">
        <f t="shared" si="72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73"/>
        <v>0</v>
      </c>
    </row>
    <row r="2245" spans="1:13">
      <c r="A2245" s="1">
        <f t="shared" ref="A2245:A2308" si="74">A2244+60/3600</f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73"/>
        <v>0</v>
      </c>
    </row>
    <row r="2246" spans="1:13">
      <c r="A2246" s="1">
        <f t="shared" si="74"/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73"/>
        <v>0</v>
      </c>
    </row>
    <row r="2247" spans="1:13">
      <c r="A2247" s="1">
        <f t="shared" si="74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73"/>
        <v>0</v>
      </c>
    </row>
    <row r="2248" spans="1:13">
      <c r="A2248" s="1">
        <f t="shared" si="74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73"/>
        <v>0</v>
      </c>
    </row>
    <row r="2249" spans="1:13">
      <c r="A2249" s="1">
        <f t="shared" si="74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73"/>
        <v>0</v>
      </c>
    </row>
    <row r="2250" spans="1:13">
      <c r="A2250" s="1">
        <f t="shared" si="74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73"/>
        <v>0</v>
      </c>
    </row>
    <row r="2251" spans="1:13">
      <c r="A2251" s="1">
        <f t="shared" si="74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73"/>
        <v>0</v>
      </c>
    </row>
    <row r="2252" spans="1:13">
      <c r="A2252" s="1">
        <f t="shared" si="74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73"/>
        <v>0</v>
      </c>
    </row>
    <row r="2253" spans="1:13">
      <c r="A2253" s="1">
        <f t="shared" si="74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73"/>
        <v>0</v>
      </c>
    </row>
    <row r="2254" spans="1:13">
      <c r="A2254" s="1">
        <f t="shared" si="74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73"/>
        <v>0</v>
      </c>
    </row>
    <row r="2255" spans="1:13">
      <c r="A2255" s="1">
        <f t="shared" si="74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73"/>
        <v>0</v>
      </c>
    </row>
    <row r="2256" spans="1:13">
      <c r="A2256" s="1">
        <f t="shared" si="74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73"/>
        <v>0</v>
      </c>
    </row>
    <row r="2257" spans="1:13">
      <c r="A2257" s="1">
        <f t="shared" si="74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73"/>
        <v>0</v>
      </c>
    </row>
    <row r="2258" spans="1:13">
      <c r="A2258" s="1">
        <f t="shared" si="74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73"/>
        <v>0</v>
      </c>
    </row>
    <row r="2259" spans="1:13">
      <c r="A2259" s="1">
        <f t="shared" si="74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73"/>
        <v>0</v>
      </c>
    </row>
    <row r="2260" spans="1:13">
      <c r="A2260" s="1">
        <f t="shared" si="74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73"/>
        <v>0</v>
      </c>
    </row>
    <row r="2261" spans="1:13">
      <c r="A2261" s="1">
        <f t="shared" si="74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73"/>
        <v>0</v>
      </c>
    </row>
    <row r="2262" spans="1:13">
      <c r="A2262" s="1">
        <f t="shared" si="74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73"/>
        <v>0</v>
      </c>
    </row>
    <row r="2263" spans="1:13">
      <c r="A2263" s="1">
        <f t="shared" si="74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73"/>
        <v>0</v>
      </c>
    </row>
    <row r="2264" spans="1:13">
      <c r="A2264" s="1">
        <f t="shared" si="74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73"/>
        <v>0</v>
      </c>
    </row>
    <row r="2265" spans="1:13">
      <c r="A2265" s="1">
        <f t="shared" si="74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73"/>
        <v>0</v>
      </c>
    </row>
    <row r="2266" spans="1:13">
      <c r="A2266" s="1">
        <f t="shared" si="74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73"/>
        <v>0</v>
      </c>
    </row>
    <row r="2267" spans="1:13">
      <c r="A2267" s="1">
        <f t="shared" si="74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73"/>
        <v>0</v>
      </c>
    </row>
    <row r="2268" spans="1:13">
      <c r="A2268" s="1">
        <f t="shared" si="74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73"/>
        <v>0</v>
      </c>
    </row>
    <row r="2269" spans="1:13">
      <c r="A2269" s="1">
        <f t="shared" si="74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73"/>
        <v>0</v>
      </c>
    </row>
    <row r="2270" spans="1:13">
      <c r="A2270" s="1">
        <f t="shared" si="74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73"/>
        <v>0</v>
      </c>
    </row>
    <row r="2271" spans="1:13">
      <c r="A2271" s="1">
        <f t="shared" si="74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73"/>
        <v>0</v>
      </c>
    </row>
    <row r="2272" spans="1:13">
      <c r="A2272" s="1">
        <f t="shared" si="74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73"/>
        <v>0</v>
      </c>
    </row>
    <row r="2273" spans="1:13">
      <c r="A2273" s="1">
        <f t="shared" si="74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73"/>
        <v>0</v>
      </c>
    </row>
    <row r="2274" spans="1:13">
      <c r="A2274" s="1">
        <f t="shared" si="74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73"/>
        <v>0</v>
      </c>
    </row>
    <row r="2275" spans="1:13">
      <c r="A2275" s="1">
        <f t="shared" si="74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73"/>
        <v>0</v>
      </c>
    </row>
    <row r="2276" spans="1:13">
      <c r="A2276" s="1">
        <f t="shared" si="74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73"/>
        <v>0</v>
      </c>
    </row>
    <row r="2277" spans="1:13">
      <c r="A2277" s="1">
        <f t="shared" si="74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73"/>
        <v>0</v>
      </c>
    </row>
    <row r="2278" spans="1:13">
      <c r="A2278" s="1">
        <f t="shared" si="74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73"/>
        <v>0</v>
      </c>
    </row>
    <row r="2279" spans="1:13">
      <c r="A2279" s="1">
        <f t="shared" si="74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73"/>
        <v>0</v>
      </c>
    </row>
    <row r="2280" spans="1:13">
      <c r="A2280" s="1">
        <f t="shared" si="74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73"/>
        <v>0</v>
      </c>
    </row>
    <row r="2281" spans="1:13">
      <c r="A2281" s="1">
        <f t="shared" si="74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73"/>
        <v>0</v>
      </c>
    </row>
    <row r="2282" spans="1:13">
      <c r="A2282" s="1">
        <f t="shared" si="74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73"/>
        <v>0</v>
      </c>
    </row>
    <row r="2283" spans="1:13">
      <c r="A2283" s="1">
        <f t="shared" si="74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73"/>
        <v>0</v>
      </c>
    </row>
    <row r="2284" spans="1:13">
      <c r="A2284" s="1">
        <f t="shared" si="74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73"/>
        <v>0</v>
      </c>
    </row>
    <row r="2285" spans="1:13">
      <c r="A2285" s="1">
        <f t="shared" si="74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73"/>
        <v>0</v>
      </c>
    </row>
    <row r="2286" spans="1:13">
      <c r="A2286" s="1">
        <f t="shared" si="74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73"/>
        <v>0</v>
      </c>
    </row>
    <row r="2287" spans="1:13">
      <c r="A2287" s="1">
        <f t="shared" si="74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73"/>
        <v>0</v>
      </c>
    </row>
    <row r="2288" spans="1:13">
      <c r="A2288" s="1">
        <f t="shared" si="74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73"/>
        <v>0</v>
      </c>
    </row>
    <row r="2289" spans="1:13">
      <c r="A2289" s="1">
        <f t="shared" si="74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73"/>
        <v>0</v>
      </c>
    </row>
    <row r="2290" spans="1:13">
      <c r="A2290" s="1">
        <f t="shared" si="74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73"/>
        <v>0</v>
      </c>
    </row>
    <row r="2291" spans="1:13">
      <c r="A2291" s="1">
        <f t="shared" si="74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73"/>
        <v>0</v>
      </c>
    </row>
    <row r="2292" spans="1:13">
      <c r="A2292" s="1">
        <f t="shared" si="74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73"/>
        <v>0</v>
      </c>
    </row>
    <row r="2293" spans="1:13">
      <c r="A2293" s="1">
        <f t="shared" si="74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73"/>
        <v>0</v>
      </c>
    </row>
    <row r="2294" spans="1:13">
      <c r="A2294" s="1">
        <f t="shared" si="74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73"/>
        <v>0</v>
      </c>
    </row>
    <row r="2295" spans="1:13">
      <c r="A2295" s="1">
        <f t="shared" si="74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73"/>
        <v>0</v>
      </c>
    </row>
    <row r="2296" spans="1:13">
      <c r="A2296" s="1">
        <f t="shared" si="74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73"/>
        <v>0</v>
      </c>
    </row>
    <row r="2297" spans="1:13">
      <c r="A2297" s="1">
        <f t="shared" si="74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73"/>
        <v>0</v>
      </c>
    </row>
    <row r="2298" spans="1:13">
      <c r="A2298" s="1">
        <f t="shared" si="74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73"/>
        <v>0</v>
      </c>
    </row>
    <row r="2299" spans="1:13">
      <c r="A2299" s="1">
        <f t="shared" si="74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73"/>
        <v>0</v>
      </c>
    </row>
    <row r="2300" spans="1:13">
      <c r="A2300" s="1">
        <f t="shared" si="74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73"/>
        <v>0</v>
      </c>
    </row>
    <row r="2301" spans="1:13">
      <c r="A2301" s="1">
        <f t="shared" si="74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73"/>
        <v>0</v>
      </c>
    </row>
    <row r="2302" spans="1:13">
      <c r="A2302" s="1">
        <f t="shared" si="74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73"/>
        <v>0</v>
      </c>
    </row>
    <row r="2303" spans="1:13">
      <c r="A2303" s="1">
        <f t="shared" si="74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73"/>
        <v>0</v>
      </c>
    </row>
    <row r="2304" spans="1:13">
      <c r="A2304" s="1">
        <f t="shared" si="74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73"/>
        <v>0</v>
      </c>
    </row>
    <row r="2305" spans="1:13">
      <c r="A2305" s="1">
        <f t="shared" si="74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73"/>
        <v>0</v>
      </c>
    </row>
    <row r="2306" spans="1:13">
      <c r="A2306" s="1">
        <f t="shared" si="74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73"/>
        <v>0</v>
      </c>
    </row>
    <row r="2307" spans="1:13">
      <c r="A2307" s="1">
        <f t="shared" si="74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75">J2307*K2307</f>
        <v>0</v>
      </c>
    </row>
    <row r="2308" spans="1:13">
      <c r="A2308" s="1">
        <f t="shared" si="74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75"/>
        <v>0</v>
      </c>
    </row>
    <row r="2309" spans="1:13">
      <c r="A2309" s="1">
        <f t="shared" ref="A2309:A2372" si="76">A2308+60/3600</f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75"/>
        <v>0</v>
      </c>
    </row>
    <row r="2310" spans="1:13">
      <c r="A2310" s="1">
        <f t="shared" si="76"/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75"/>
        <v>0</v>
      </c>
    </row>
    <row r="2311" spans="1:13">
      <c r="A2311" s="1">
        <f t="shared" si="76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75"/>
        <v>0</v>
      </c>
    </row>
    <row r="2312" spans="1:13">
      <c r="A2312" s="1">
        <f t="shared" si="76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75"/>
        <v>0</v>
      </c>
    </row>
    <row r="2313" spans="1:13">
      <c r="A2313" s="1">
        <f t="shared" si="76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75"/>
        <v>0</v>
      </c>
    </row>
    <row r="2314" spans="1:13">
      <c r="A2314" s="1">
        <f t="shared" si="76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75"/>
        <v>0</v>
      </c>
    </row>
    <row r="2315" spans="1:13">
      <c r="A2315" s="1">
        <f t="shared" si="76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75"/>
        <v>0</v>
      </c>
    </row>
    <row r="2316" spans="1:13">
      <c r="A2316" s="1">
        <f t="shared" si="76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75"/>
        <v>0</v>
      </c>
    </row>
    <row r="2317" spans="1:13">
      <c r="A2317" s="1">
        <f t="shared" si="76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75"/>
        <v>0</v>
      </c>
    </row>
    <row r="2318" spans="1:13">
      <c r="A2318" s="1">
        <f t="shared" si="76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75"/>
        <v>0</v>
      </c>
    </row>
    <row r="2319" spans="1:13">
      <c r="A2319" s="1">
        <f t="shared" si="76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75"/>
        <v>0</v>
      </c>
    </row>
    <row r="2320" spans="1:13">
      <c r="A2320" s="1">
        <f t="shared" si="76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75"/>
        <v>0</v>
      </c>
    </row>
    <row r="2321" spans="1:13">
      <c r="A2321" s="1">
        <f t="shared" si="76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75"/>
        <v>0</v>
      </c>
    </row>
    <row r="2322" spans="1:13">
      <c r="A2322" s="1">
        <f t="shared" si="76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75"/>
        <v>0</v>
      </c>
    </row>
    <row r="2323" spans="1:13">
      <c r="A2323" s="1">
        <f t="shared" si="76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75"/>
        <v>0</v>
      </c>
    </row>
    <row r="2324" spans="1:13">
      <c r="A2324" s="1">
        <f t="shared" si="76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75"/>
        <v>0</v>
      </c>
    </row>
    <row r="2325" spans="1:13">
      <c r="A2325" s="1">
        <f t="shared" si="76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75"/>
        <v>0</v>
      </c>
    </row>
    <row r="2326" spans="1:13">
      <c r="A2326" s="1">
        <f t="shared" si="76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75"/>
        <v>0</v>
      </c>
    </row>
    <row r="2327" spans="1:13">
      <c r="A2327" s="1">
        <f t="shared" si="76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75"/>
        <v>0</v>
      </c>
    </row>
    <row r="2328" spans="1:13">
      <c r="A2328" s="1">
        <f t="shared" si="76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75"/>
        <v>0</v>
      </c>
    </row>
    <row r="2329" spans="1:13">
      <c r="A2329" s="1">
        <f t="shared" si="76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75"/>
        <v>0</v>
      </c>
    </row>
    <row r="2330" spans="1:13">
      <c r="A2330" s="1">
        <f t="shared" si="76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75"/>
        <v>0</v>
      </c>
    </row>
    <row r="2331" spans="1:13">
      <c r="A2331" s="1">
        <f t="shared" si="76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75"/>
        <v>0</v>
      </c>
    </row>
    <row r="2332" spans="1:13">
      <c r="A2332" s="1">
        <f t="shared" si="76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75"/>
        <v>0</v>
      </c>
    </row>
    <row r="2333" spans="1:13">
      <c r="A2333" s="1">
        <f t="shared" si="76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75"/>
        <v>0</v>
      </c>
    </row>
    <row r="2334" spans="1:13">
      <c r="A2334" s="1">
        <f t="shared" si="76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75"/>
        <v>0</v>
      </c>
    </row>
    <row r="2335" spans="1:13">
      <c r="A2335" s="1">
        <f t="shared" si="76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75"/>
        <v>0</v>
      </c>
    </row>
    <row r="2336" spans="1:13">
      <c r="A2336" s="1">
        <f t="shared" si="76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75"/>
        <v>0</v>
      </c>
    </row>
    <row r="2337" spans="1:13">
      <c r="A2337" s="1">
        <f t="shared" si="76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75"/>
        <v>0</v>
      </c>
    </row>
    <row r="2338" spans="1:13">
      <c r="A2338" s="1">
        <f t="shared" si="76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75"/>
        <v>0</v>
      </c>
    </row>
    <row r="2339" spans="1:13">
      <c r="A2339" s="1">
        <f t="shared" si="76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75"/>
        <v>0</v>
      </c>
    </row>
    <row r="2340" spans="1:13">
      <c r="A2340" s="1">
        <f t="shared" si="76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75"/>
        <v>0</v>
      </c>
    </row>
    <row r="2341" spans="1:13">
      <c r="A2341" s="1">
        <f t="shared" si="76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75"/>
        <v>0</v>
      </c>
    </row>
    <row r="2342" spans="1:13">
      <c r="A2342" s="1">
        <f t="shared" si="76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75"/>
        <v>0</v>
      </c>
    </row>
    <row r="2343" spans="1:13">
      <c r="A2343" s="1">
        <f t="shared" si="76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75"/>
        <v>0</v>
      </c>
    </row>
    <row r="2344" spans="1:13">
      <c r="A2344" s="1">
        <f t="shared" si="76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75"/>
        <v>0</v>
      </c>
    </row>
    <row r="2345" spans="1:13">
      <c r="A2345" s="1">
        <f t="shared" si="76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75"/>
        <v>0</v>
      </c>
    </row>
    <row r="2346" spans="1:13">
      <c r="A2346" s="1">
        <f t="shared" si="76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75"/>
        <v>0</v>
      </c>
    </row>
    <row r="2347" spans="1:13">
      <c r="A2347" s="1">
        <f t="shared" si="76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75"/>
        <v>0</v>
      </c>
    </row>
    <row r="2348" spans="1:13">
      <c r="A2348" s="1">
        <f t="shared" si="76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75"/>
        <v>0</v>
      </c>
    </row>
    <row r="2349" spans="1:13">
      <c r="A2349" s="1">
        <f t="shared" si="76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75"/>
        <v>0</v>
      </c>
    </row>
    <row r="2350" spans="1:13">
      <c r="A2350" s="1">
        <f t="shared" si="76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75"/>
        <v>0</v>
      </c>
    </row>
    <row r="2351" spans="1:13">
      <c r="A2351" s="1">
        <f t="shared" si="76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75"/>
        <v>0</v>
      </c>
    </row>
    <row r="2352" spans="1:13">
      <c r="A2352" s="1">
        <f t="shared" si="76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75"/>
        <v>0</v>
      </c>
    </row>
    <row r="2353" spans="1:13">
      <c r="A2353" s="1">
        <f t="shared" si="76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75"/>
        <v>0</v>
      </c>
    </row>
    <row r="2354" spans="1:13">
      <c r="A2354" s="1">
        <f t="shared" si="76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75"/>
        <v>0</v>
      </c>
    </row>
    <row r="2355" spans="1:13">
      <c r="A2355" s="1">
        <f t="shared" si="76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75"/>
        <v>0</v>
      </c>
    </row>
    <row r="2356" spans="1:13">
      <c r="A2356" s="1">
        <f t="shared" si="76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75"/>
        <v>0</v>
      </c>
    </row>
    <row r="2357" spans="1:13">
      <c r="A2357" s="1">
        <f t="shared" si="76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75"/>
        <v>0</v>
      </c>
    </row>
    <row r="2358" spans="1:13">
      <c r="A2358" s="1">
        <f t="shared" si="76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75"/>
        <v>0</v>
      </c>
    </row>
    <row r="2359" spans="1:13">
      <c r="A2359" s="1">
        <f t="shared" si="76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75"/>
        <v>0</v>
      </c>
    </row>
    <row r="2360" spans="1:13">
      <c r="A2360" s="1">
        <f t="shared" si="76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75"/>
        <v>0</v>
      </c>
    </row>
    <row r="2361" spans="1:13">
      <c r="A2361" s="1">
        <f t="shared" si="76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75"/>
        <v>0</v>
      </c>
    </row>
    <row r="2362" spans="1:13">
      <c r="A2362" s="1">
        <f t="shared" si="76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75"/>
        <v>0</v>
      </c>
    </row>
    <row r="2363" spans="1:13">
      <c r="A2363" s="1">
        <f t="shared" si="76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75"/>
        <v>0</v>
      </c>
    </row>
    <row r="2364" spans="1:13">
      <c r="A2364" s="1">
        <f t="shared" si="76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75"/>
        <v>0</v>
      </c>
    </row>
    <row r="2365" spans="1:13">
      <c r="A2365" s="1">
        <f t="shared" si="76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75"/>
        <v>0</v>
      </c>
    </row>
    <row r="2366" spans="1:13">
      <c r="A2366" s="1">
        <f t="shared" si="76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75"/>
        <v>0</v>
      </c>
    </row>
    <row r="2367" spans="1:13">
      <c r="A2367" s="1">
        <f t="shared" si="76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75"/>
        <v>0</v>
      </c>
    </row>
    <row r="2368" spans="1:13">
      <c r="A2368" s="1">
        <f t="shared" si="76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75"/>
        <v>0</v>
      </c>
    </row>
    <row r="2369" spans="1:13">
      <c r="A2369" s="1">
        <f t="shared" si="76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75"/>
        <v>0</v>
      </c>
    </row>
    <row r="2370" spans="1:13">
      <c r="A2370" s="1">
        <f t="shared" si="76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75"/>
        <v>0</v>
      </c>
    </row>
    <row r="2371" spans="1:13">
      <c r="A2371" s="1">
        <f t="shared" si="76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77">J2371*K2371</f>
        <v>0</v>
      </c>
    </row>
    <row r="2372" spans="1:13">
      <c r="A2372" s="1">
        <f t="shared" si="76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77"/>
        <v>0</v>
      </c>
    </row>
    <row r="2373" spans="1:13">
      <c r="A2373" s="1">
        <f t="shared" ref="A2373:A2436" si="78">A2372+60/3600</f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77"/>
        <v>0</v>
      </c>
    </row>
    <row r="2374" spans="1:13">
      <c r="A2374" s="1">
        <f t="shared" si="78"/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77"/>
        <v>0</v>
      </c>
    </row>
    <row r="2375" spans="1:13">
      <c r="A2375" s="1">
        <f t="shared" si="78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77"/>
        <v>0</v>
      </c>
    </row>
    <row r="2376" spans="1:13">
      <c r="A2376" s="1">
        <f t="shared" si="78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77"/>
        <v>0</v>
      </c>
    </row>
    <row r="2377" spans="1:13">
      <c r="A2377" s="1">
        <f t="shared" si="78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77"/>
        <v>0</v>
      </c>
    </row>
    <row r="2378" spans="1:13">
      <c r="A2378" s="1">
        <f t="shared" si="78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77"/>
        <v>0</v>
      </c>
    </row>
    <row r="2379" spans="1:13">
      <c r="A2379" s="1">
        <f t="shared" si="78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77"/>
        <v>0</v>
      </c>
    </row>
    <row r="2380" spans="1:13">
      <c r="A2380" s="1">
        <f t="shared" si="78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77"/>
        <v>0</v>
      </c>
    </row>
    <row r="2381" spans="1:13">
      <c r="A2381" s="1">
        <f t="shared" si="78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77"/>
        <v>0</v>
      </c>
    </row>
    <row r="2382" spans="1:13">
      <c r="A2382" s="1">
        <f t="shared" si="78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77"/>
        <v>0</v>
      </c>
    </row>
    <row r="2383" spans="1:13">
      <c r="A2383" s="1">
        <f t="shared" si="78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77"/>
        <v>0</v>
      </c>
    </row>
    <row r="2384" spans="1:13">
      <c r="A2384" s="1">
        <f t="shared" si="78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77"/>
        <v>0</v>
      </c>
    </row>
    <row r="2385" spans="1:13">
      <c r="A2385" s="1">
        <f t="shared" si="78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77"/>
        <v>0</v>
      </c>
    </row>
    <row r="2386" spans="1:13">
      <c r="A2386" s="1">
        <f t="shared" si="78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77"/>
        <v>0</v>
      </c>
    </row>
    <row r="2387" spans="1:13">
      <c r="A2387" s="1">
        <f t="shared" si="78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77"/>
        <v>0</v>
      </c>
    </row>
    <row r="2388" spans="1:13">
      <c r="A2388" s="1">
        <f t="shared" si="78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77"/>
        <v>0</v>
      </c>
    </row>
    <row r="2389" spans="1:13">
      <c r="A2389" s="1">
        <f t="shared" si="78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77"/>
        <v>0</v>
      </c>
    </row>
    <row r="2390" spans="1:13">
      <c r="A2390" s="1">
        <f t="shared" si="78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77"/>
        <v>0</v>
      </c>
    </row>
    <row r="2391" spans="1:13">
      <c r="A2391" s="1">
        <f t="shared" si="78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77"/>
        <v>0</v>
      </c>
    </row>
    <row r="2392" spans="1:13">
      <c r="A2392" s="1">
        <f t="shared" si="78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77"/>
        <v>0</v>
      </c>
    </row>
    <row r="2393" spans="1:13">
      <c r="A2393" s="1">
        <f t="shared" si="78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77"/>
        <v>0</v>
      </c>
    </row>
    <row r="2394" spans="1:13">
      <c r="A2394" s="1">
        <f t="shared" si="78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77"/>
        <v>0</v>
      </c>
    </row>
    <row r="2395" spans="1:13">
      <c r="A2395" s="1">
        <f t="shared" si="78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77"/>
        <v>0</v>
      </c>
    </row>
    <row r="2396" spans="1:13">
      <c r="A2396" s="1">
        <f t="shared" si="78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77"/>
        <v>0</v>
      </c>
    </row>
    <row r="2397" spans="1:13">
      <c r="A2397" s="1">
        <f t="shared" si="78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77"/>
        <v>0</v>
      </c>
    </row>
    <row r="2398" spans="1:13">
      <c r="A2398" s="1">
        <f t="shared" si="78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77"/>
        <v>0</v>
      </c>
    </row>
    <row r="2399" spans="1:13">
      <c r="A2399" s="1">
        <f t="shared" si="78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77"/>
        <v>0</v>
      </c>
    </row>
    <row r="2400" spans="1:13">
      <c r="A2400" s="1">
        <f t="shared" si="78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77"/>
        <v>0</v>
      </c>
    </row>
    <row r="2401" spans="1:13">
      <c r="A2401" s="1">
        <f t="shared" si="78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77"/>
        <v>0</v>
      </c>
    </row>
    <row r="2402" spans="1:13">
      <c r="A2402" s="1">
        <f t="shared" si="78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77"/>
        <v>0</v>
      </c>
    </row>
    <row r="2403" spans="1:13">
      <c r="A2403" s="1">
        <f t="shared" si="78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77"/>
        <v>0</v>
      </c>
    </row>
    <row r="2404" spans="1:13">
      <c r="A2404" s="1">
        <f t="shared" si="78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77"/>
        <v>0</v>
      </c>
    </row>
    <row r="2405" spans="1:13">
      <c r="A2405" s="1">
        <f t="shared" si="78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77"/>
        <v>0</v>
      </c>
    </row>
    <row r="2406" spans="1:13">
      <c r="A2406" s="1">
        <f t="shared" si="78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77"/>
        <v>0</v>
      </c>
    </row>
    <row r="2407" spans="1:13">
      <c r="A2407" s="1">
        <f t="shared" si="78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77"/>
        <v>0</v>
      </c>
    </row>
    <row r="2408" spans="1:13">
      <c r="A2408" s="1">
        <f t="shared" si="78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77"/>
        <v>0</v>
      </c>
    </row>
    <row r="2409" spans="1:13">
      <c r="A2409" s="1">
        <f t="shared" si="78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77"/>
        <v>0</v>
      </c>
    </row>
    <row r="2410" spans="1:13">
      <c r="A2410" s="1">
        <f t="shared" si="78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77"/>
        <v>0</v>
      </c>
    </row>
    <row r="2411" spans="1:13">
      <c r="A2411" s="1">
        <f t="shared" si="78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77"/>
        <v>0</v>
      </c>
    </row>
    <row r="2412" spans="1:13">
      <c r="A2412" s="1">
        <f t="shared" si="78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77"/>
        <v>0</v>
      </c>
    </row>
    <row r="2413" spans="1:13">
      <c r="A2413" s="1">
        <f t="shared" si="78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77"/>
        <v>0</v>
      </c>
    </row>
    <row r="2414" spans="1:13">
      <c r="A2414" s="1">
        <f t="shared" si="78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77"/>
        <v>0</v>
      </c>
    </row>
    <row r="2415" spans="1:13">
      <c r="A2415" s="1">
        <f t="shared" si="78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77"/>
        <v>0</v>
      </c>
    </row>
    <row r="2416" spans="1:13">
      <c r="A2416" s="1">
        <f t="shared" si="78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77"/>
        <v>0</v>
      </c>
    </row>
    <row r="2417" spans="1:13">
      <c r="A2417" s="1">
        <f t="shared" si="78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77"/>
        <v>0</v>
      </c>
    </row>
    <row r="2418" spans="1:13">
      <c r="A2418" s="1">
        <f t="shared" si="78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77"/>
        <v>0</v>
      </c>
    </row>
    <row r="2419" spans="1:13">
      <c r="A2419" s="1">
        <f t="shared" si="78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77"/>
        <v>0</v>
      </c>
    </row>
    <row r="2420" spans="1:13">
      <c r="A2420" s="1">
        <f t="shared" si="78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77"/>
        <v>0</v>
      </c>
    </row>
    <row r="2421" spans="1:13">
      <c r="A2421" s="1">
        <f t="shared" si="78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77"/>
        <v>0</v>
      </c>
    </row>
    <row r="2422" spans="1:13">
      <c r="A2422" s="1">
        <f t="shared" si="78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77"/>
        <v>0</v>
      </c>
    </row>
    <row r="2423" spans="1:13">
      <c r="A2423" s="1">
        <f t="shared" si="78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77"/>
        <v>0</v>
      </c>
    </row>
    <row r="2424" spans="1:13">
      <c r="A2424" s="1">
        <f t="shared" si="78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77"/>
        <v>0</v>
      </c>
    </row>
    <row r="2425" spans="1:13">
      <c r="A2425" s="1">
        <f t="shared" si="78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77"/>
        <v>0</v>
      </c>
    </row>
    <row r="2426" spans="1:13">
      <c r="A2426" s="1">
        <f t="shared" si="78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77"/>
        <v>0</v>
      </c>
    </row>
    <row r="2427" spans="1:13">
      <c r="A2427" s="1">
        <f t="shared" si="78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77"/>
        <v>0</v>
      </c>
    </row>
    <row r="2428" spans="1:13">
      <c r="A2428" s="1">
        <f t="shared" si="78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77"/>
        <v>0</v>
      </c>
    </row>
    <row r="2429" spans="1:13">
      <c r="A2429" s="1">
        <f t="shared" si="78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77"/>
        <v>0</v>
      </c>
    </row>
    <row r="2430" spans="1:13">
      <c r="A2430" s="1">
        <f t="shared" si="78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77"/>
        <v>0</v>
      </c>
    </row>
    <row r="2431" spans="1:13">
      <c r="A2431" s="1">
        <f t="shared" si="78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77"/>
        <v>0</v>
      </c>
    </row>
    <row r="2432" spans="1:13">
      <c r="A2432" s="1">
        <f t="shared" si="78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77"/>
        <v>0</v>
      </c>
    </row>
    <row r="2433" spans="1:13">
      <c r="A2433" s="1">
        <f t="shared" si="78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77"/>
        <v>0</v>
      </c>
    </row>
    <row r="2434" spans="1:13">
      <c r="A2434" s="1">
        <f t="shared" si="78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77"/>
        <v>0</v>
      </c>
    </row>
    <row r="2435" spans="1:13">
      <c r="A2435" s="1">
        <f t="shared" si="78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79">J2435*K2435</f>
        <v>0</v>
      </c>
    </row>
    <row r="2436" spans="1:13">
      <c r="A2436" s="1">
        <f t="shared" si="78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79"/>
        <v>0</v>
      </c>
    </row>
    <row r="2437" spans="1:13">
      <c r="A2437" s="1">
        <f t="shared" ref="A2437:A2500" si="80">A2436+60/3600</f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79"/>
        <v>0</v>
      </c>
    </row>
    <row r="2438" spans="1:13">
      <c r="A2438" s="1">
        <f t="shared" si="80"/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79"/>
        <v>0</v>
      </c>
    </row>
    <row r="2439" spans="1:13">
      <c r="A2439" s="1">
        <f t="shared" si="8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79"/>
        <v>0</v>
      </c>
    </row>
    <row r="2440" spans="1:13">
      <c r="A2440" s="1">
        <f t="shared" si="8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79"/>
        <v>0</v>
      </c>
    </row>
    <row r="2441" spans="1:13">
      <c r="A2441" s="1">
        <f t="shared" si="8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79"/>
        <v>0</v>
      </c>
    </row>
    <row r="2442" spans="1:13">
      <c r="A2442" s="1">
        <f t="shared" si="8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79"/>
        <v>0</v>
      </c>
    </row>
    <row r="2443" spans="1:13">
      <c r="A2443" s="1">
        <f t="shared" si="8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79"/>
        <v>0</v>
      </c>
    </row>
    <row r="2444" spans="1:13">
      <c r="A2444" s="1">
        <f t="shared" si="8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79"/>
        <v>0</v>
      </c>
    </row>
    <row r="2445" spans="1:13">
      <c r="A2445" s="1">
        <f t="shared" si="8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79"/>
        <v>0</v>
      </c>
    </row>
    <row r="2446" spans="1:13">
      <c r="A2446" s="1">
        <f t="shared" si="8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79"/>
        <v>0</v>
      </c>
    </row>
    <row r="2447" spans="1:13">
      <c r="A2447" s="1">
        <f t="shared" si="8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79"/>
        <v>0</v>
      </c>
    </row>
    <row r="2448" spans="1:13">
      <c r="A2448" s="1">
        <f t="shared" si="8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79"/>
        <v>0</v>
      </c>
    </row>
    <row r="2449" spans="1:13">
      <c r="A2449" s="1">
        <f t="shared" si="8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79"/>
        <v>0</v>
      </c>
    </row>
    <row r="2450" spans="1:13">
      <c r="A2450" s="1">
        <f t="shared" si="8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79"/>
        <v>0</v>
      </c>
    </row>
    <row r="2451" spans="1:13">
      <c r="A2451" s="1">
        <f t="shared" si="8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79"/>
        <v>0</v>
      </c>
    </row>
    <row r="2452" spans="1:13">
      <c r="A2452" s="1">
        <f t="shared" si="8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79"/>
        <v>0</v>
      </c>
    </row>
    <row r="2453" spans="1:13">
      <c r="A2453" s="1">
        <f t="shared" si="8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79"/>
        <v>0</v>
      </c>
    </row>
    <row r="2454" spans="1:13">
      <c r="A2454" s="1">
        <f t="shared" si="8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79"/>
        <v>0</v>
      </c>
    </row>
    <row r="2455" spans="1:13">
      <c r="A2455" s="1">
        <f t="shared" si="8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79"/>
        <v>0</v>
      </c>
    </row>
    <row r="2456" spans="1:13">
      <c r="A2456" s="1">
        <f t="shared" si="8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79"/>
        <v>0</v>
      </c>
    </row>
    <row r="2457" spans="1:13">
      <c r="A2457" s="1">
        <f t="shared" si="8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79"/>
        <v>0</v>
      </c>
    </row>
    <row r="2458" spans="1:13">
      <c r="A2458" s="1">
        <f t="shared" si="8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79"/>
        <v>0</v>
      </c>
    </row>
    <row r="2459" spans="1:13">
      <c r="A2459" s="1">
        <f t="shared" si="8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79"/>
        <v>0</v>
      </c>
    </row>
    <row r="2460" spans="1:13">
      <c r="A2460" s="1">
        <f t="shared" si="8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79"/>
        <v>0</v>
      </c>
    </row>
    <row r="2461" spans="1:13">
      <c r="A2461" s="1">
        <f t="shared" si="8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79"/>
        <v>0</v>
      </c>
    </row>
    <row r="2462" spans="1:13">
      <c r="A2462" s="1">
        <f t="shared" si="8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79"/>
        <v>0</v>
      </c>
    </row>
    <row r="2463" spans="1:13">
      <c r="A2463" s="1">
        <f t="shared" si="8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79"/>
        <v>0</v>
      </c>
    </row>
    <row r="2464" spans="1:13">
      <c r="A2464" s="1">
        <f t="shared" si="8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79"/>
        <v>0</v>
      </c>
    </row>
    <row r="2465" spans="1:13">
      <c r="A2465" s="1">
        <f t="shared" si="8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79"/>
        <v>0</v>
      </c>
    </row>
    <row r="2466" spans="1:13">
      <c r="A2466" s="1">
        <f t="shared" si="8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79"/>
        <v>0</v>
      </c>
    </row>
    <row r="2467" spans="1:13">
      <c r="A2467" s="1">
        <f t="shared" si="8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79"/>
        <v>0</v>
      </c>
    </row>
    <row r="2468" spans="1:13">
      <c r="A2468" s="1">
        <f t="shared" si="8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79"/>
        <v>0</v>
      </c>
    </row>
    <row r="2469" spans="1:13">
      <c r="A2469" s="1">
        <f t="shared" si="8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79"/>
        <v>0</v>
      </c>
    </row>
    <row r="2470" spans="1:13">
      <c r="A2470" s="1">
        <f t="shared" si="8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79"/>
        <v>0</v>
      </c>
    </row>
    <row r="2471" spans="1:13">
      <c r="A2471" s="1">
        <f t="shared" si="8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79"/>
        <v>0</v>
      </c>
    </row>
    <row r="2472" spans="1:13">
      <c r="A2472" s="1">
        <f t="shared" si="8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79"/>
        <v>0</v>
      </c>
    </row>
    <row r="2473" spans="1:13">
      <c r="A2473" s="1">
        <f t="shared" si="8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79"/>
        <v>0</v>
      </c>
    </row>
    <row r="2474" spans="1:13">
      <c r="A2474" s="1">
        <f t="shared" si="8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79"/>
        <v>0</v>
      </c>
    </row>
    <row r="2475" spans="1:13">
      <c r="A2475" s="1">
        <f t="shared" si="8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79"/>
        <v>0</v>
      </c>
    </row>
    <row r="2476" spans="1:13">
      <c r="A2476" s="1">
        <f t="shared" si="8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79"/>
        <v>0</v>
      </c>
    </row>
    <row r="2477" spans="1:13">
      <c r="A2477" s="1">
        <f t="shared" si="8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79"/>
        <v>0</v>
      </c>
    </row>
    <row r="2478" spans="1:13">
      <c r="A2478" s="1">
        <f t="shared" si="8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79"/>
        <v>0</v>
      </c>
    </row>
    <row r="2479" spans="1:13">
      <c r="A2479" s="1">
        <f t="shared" si="8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79"/>
        <v>0</v>
      </c>
    </row>
    <row r="2480" spans="1:13">
      <c r="A2480" s="1">
        <f t="shared" si="8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79"/>
        <v>0</v>
      </c>
    </row>
    <row r="2481" spans="1:13">
      <c r="A2481" s="1">
        <f t="shared" si="8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79"/>
        <v>0</v>
      </c>
    </row>
    <row r="2482" spans="1:13">
      <c r="A2482" s="1">
        <f t="shared" si="8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79"/>
        <v>0</v>
      </c>
    </row>
    <row r="2483" spans="1:13">
      <c r="A2483" s="1">
        <f t="shared" si="8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79"/>
        <v>0</v>
      </c>
    </row>
    <row r="2484" spans="1:13">
      <c r="A2484" s="1">
        <f t="shared" si="8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79"/>
        <v>0</v>
      </c>
    </row>
    <row r="2485" spans="1:13">
      <c r="A2485" s="1">
        <f t="shared" si="8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79"/>
        <v>0</v>
      </c>
    </row>
    <row r="2486" spans="1:13">
      <c r="A2486" s="1">
        <f t="shared" si="8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79"/>
        <v>0</v>
      </c>
    </row>
    <row r="2487" spans="1:13">
      <c r="A2487" s="1">
        <f t="shared" si="8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79"/>
        <v>0</v>
      </c>
    </row>
    <row r="2488" spans="1:13">
      <c r="A2488" s="1">
        <f t="shared" si="8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79"/>
        <v>0</v>
      </c>
    </row>
    <row r="2489" spans="1:13">
      <c r="A2489" s="1">
        <f t="shared" si="8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79"/>
        <v>0</v>
      </c>
    </row>
    <row r="2490" spans="1:13">
      <c r="A2490" s="1">
        <f t="shared" si="8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79"/>
        <v>0</v>
      </c>
    </row>
    <row r="2491" spans="1:13">
      <c r="A2491" s="1">
        <f t="shared" si="8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79"/>
        <v>0</v>
      </c>
    </row>
    <row r="2492" spans="1:13">
      <c r="A2492" s="1">
        <f t="shared" si="8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79"/>
        <v>0</v>
      </c>
    </row>
    <row r="2493" spans="1:13">
      <c r="A2493" s="1">
        <f t="shared" si="8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79"/>
        <v>0</v>
      </c>
    </row>
    <row r="2494" spans="1:13">
      <c r="A2494" s="1">
        <f t="shared" si="8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79"/>
        <v>0</v>
      </c>
    </row>
    <row r="2495" spans="1:13">
      <c r="A2495" s="1">
        <f t="shared" si="8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79"/>
        <v>0</v>
      </c>
    </row>
    <row r="2496" spans="1:13">
      <c r="A2496" s="1">
        <f t="shared" si="8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79"/>
        <v>0</v>
      </c>
    </row>
    <row r="2497" spans="1:13">
      <c r="A2497" s="1">
        <f t="shared" si="8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79"/>
        <v>0</v>
      </c>
    </row>
    <row r="2498" spans="1:13">
      <c r="A2498" s="1">
        <f t="shared" si="8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79"/>
        <v>0</v>
      </c>
    </row>
    <row r="2499" spans="1:13">
      <c r="A2499" s="1">
        <f t="shared" si="8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81">J2499*K2499</f>
        <v>0</v>
      </c>
    </row>
    <row r="2500" spans="1:13">
      <c r="A2500" s="1">
        <f t="shared" si="8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81"/>
        <v>0</v>
      </c>
    </row>
    <row r="2501" spans="1:13">
      <c r="A2501" s="1">
        <f t="shared" ref="A2501:A2564" si="82">A2500+60/3600</f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81"/>
        <v>0</v>
      </c>
    </row>
    <row r="2502" spans="1:13">
      <c r="A2502" s="1">
        <f t="shared" si="82"/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81"/>
        <v>0</v>
      </c>
    </row>
    <row r="2503" spans="1:13">
      <c r="A2503" s="1">
        <f t="shared" si="82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81"/>
        <v>0</v>
      </c>
    </row>
    <row r="2504" spans="1:13">
      <c r="A2504" s="1">
        <f t="shared" si="82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81"/>
        <v>0</v>
      </c>
    </row>
    <row r="2505" spans="1:13">
      <c r="A2505" s="1">
        <f t="shared" si="82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81"/>
        <v>0</v>
      </c>
    </row>
    <row r="2506" spans="1:13">
      <c r="A2506" s="1">
        <f t="shared" si="82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81"/>
        <v>0</v>
      </c>
    </row>
    <row r="2507" spans="1:13">
      <c r="A2507" s="1">
        <f t="shared" si="82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81"/>
        <v>0</v>
      </c>
    </row>
    <row r="2508" spans="1:13">
      <c r="A2508" s="1">
        <f t="shared" si="82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81"/>
        <v>0</v>
      </c>
    </row>
    <row r="2509" spans="1:13">
      <c r="A2509" s="1">
        <f t="shared" si="82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81"/>
        <v>0</v>
      </c>
    </row>
    <row r="2510" spans="1:13">
      <c r="A2510" s="1">
        <f t="shared" si="82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81"/>
        <v>0</v>
      </c>
    </row>
    <row r="2511" spans="1:13">
      <c r="A2511" s="1">
        <f t="shared" si="82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81"/>
        <v>0</v>
      </c>
    </row>
    <row r="2512" spans="1:13">
      <c r="A2512" s="1">
        <f t="shared" si="82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81"/>
        <v>0</v>
      </c>
    </row>
    <row r="2513" spans="1:13">
      <c r="A2513" s="1">
        <f t="shared" si="82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81"/>
        <v>0</v>
      </c>
    </row>
    <row r="2514" spans="1:13">
      <c r="A2514" s="1">
        <f t="shared" si="82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81"/>
        <v>0</v>
      </c>
    </row>
    <row r="2515" spans="1:13">
      <c r="A2515" s="1">
        <f t="shared" si="82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81"/>
        <v>0</v>
      </c>
    </row>
    <row r="2516" spans="1:13">
      <c r="A2516" s="1">
        <f t="shared" si="82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81"/>
        <v>0</v>
      </c>
    </row>
    <row r="2517" spans="1:13">
      <c r="A2517" s="1">
        <f t="shared" si="82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81"/>
        <v>0</v>
      </c>
    </row>
    <row r="2518" spans="1:13">
      <c r="A2518" s="1">
        <f t="shared" si="82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81"/>
        <v>0</v>
      </c>
    </row>
    <row r="2519" spans="1:13">
      <c r="A2519" s="1">
        <f t="shared" si="82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81"/>
        <v>0</v>
      </c>
    </row>
    <row r="2520" spans="1:13">
      <c r="A2520" s="1">
        <f t="shared" si="82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81"/>
        <v>0</v>
      </c>
    </row>
    <row r="2521" spans="1:13">
      <c r="A2521" s="1">
        <f t="shared" si="82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81"/>
        <v>0</v>
      </c>
    </row>
    <row r="2522" spans="1:13">
      <c r="A2522" s="1">
        <f t="shared" si="82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81"/>
        <v>0</v>
      </c>
    </row>
    <row r="2523" spans="1:13">
      <c r="A2523" s="1">
        <f t="shared" si="82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81"/>
        <v>0</v>
      </c>
    </row>
    <row r="2524" spans="1:13">
      <c r="A2524" s="1">
        <f t="shared" si="82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81"/>
        <v>0</v>
      </c>
    </row>
    <row r="2525" spans="1:13">
      <c r="A2525" s="1">
        <f t="shared" si="82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81"/>
        <v>0</v>
      </c>
    </row>
    <row r="2526" spans="1:13">
      <c r="A2526" s="1">
        <f t="shared" si="82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81"/>
        <v>0</v>
      </c>
    </row>
    <row r="2527" spans="1:13">
      <c r="A2527" s="1">
        <f t="shared" si="82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81"/>
        <v>0</v>
      </c>
    </row>
    <row r="2528" spans="1:13">
      <c r="A2528" s="1">
        <f t="shared" si="82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81"/>
        <v>0</v>
      </c>
    </row>
    <row r="2529" spans="1:13">
      <c r="A2529" s="1">
        <f t="shared" si="82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81"/>
        <v>0</v>
      </c>
    </row>
    <row r="2530" spans="1:13">
      <c r="A2530" s="1">
        <f t="shared" si="82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81"/>
        <v>0</v>
      </c>
    </row>
    <row r="2531" spans="1:13">
      <c r="A2531" s="1">
        <f t="shared" si="82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81"/>
        <v>0</v>
      </c>
    </row>
    <row r="2532" spans="1:13">
      <c r="A2532" s="1">
        <f t="shared" si="82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81"/>
        <v>0</v>
      </c>
    </row>
    <row r="2533" spans="1:13">
      <c r="A2533" s="1">
        <f t="shared" si="82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81"/>
        <v>0</v>
      </c>
    </row>
    <row r="2534" spans="1:13">
      <c r="A2534" s="1">
        <f t="shared" si="82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81"/>
        <v>0</v>
      </c>
    </row>
    <row r="2535" spans="1:13">
      <c r="A2535" s="1">
        <f t="shared" si="82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81"/>
        <v>0</v>
      </c>
    </row>
    <row r="2536" spans="1:13">
      <c r="A2536" s="1">
        <f t="shared" si="82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81"/>
        <v>0</v>
      </c>
    </row>
    <row r="2537" spans="1:13">
      <c r="A2537" s="1">
        <f t="shared" si="82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81"/>
        <v>0</v>
      </c>
    </row>
    <row r="2538" spans="1:13">
      <c r="A2538" s="1">
        <f t="shared" si="82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81"/>
        <v>0</v>
      </c>
    </row>
    <row r="2539" spans="1:13">
      <c r="A2539" s="1">
        <f t="shared" si="82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81"/>
        <v>0</v>
      </c>
    </row>
    <row r="2540" spans="1:13">
      <c r="A2540" s="1">
        <f t="shared" si="82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81"/>
        <v>0</v>
      </c>
    </row>
    <row r="2541" spans="1:13">
      <c r="A2541" s="1">
        <f t="shared" si="82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81"/>
        <v>0</v>
      </c>
    </row>
    <row r="2542" spans="1:13">
      <c r="A2542" s="1">
        <f t="shared" si="82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81"/>
        <v>0</v>
      </c>
    </row>
    <row r="2543" spans="1:13">
      <c r="A2543" s="1">
        <f t="shared" si="82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81"/>
        <v>0</v>
      </c>
    </row>
    <row r="2544" spans="1:13">
      <c r="A2544" s="1">
        <f t="shared" si="82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81"/>
        <v>0</v>
      </c>
    </row>
    <row r="2545" spans="1:13">
      <c r="A2545" s="1">
        <f t="shared" si="82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81"/>
        <v>0</v>
      </c>
    </row>
    <row r="2546" spans="1:13">
      <c r="A2546" s="1">
        <f t="shared" si="82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81"/>
        <v>0</v>
      </c>
    </row>
    <row r="2547" spans="1:13">
      <c r="A2547" s="1">
        <f t="shared" si="82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81"/>
        <v>0</v>
      </c>
    </row>
    <row r="2548" spans="1:13">
      <c r="A2548" s="1">
        <f t="shared" si="82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81"/>
        <v>0</v>
      </c>
    </row>
    <row r="2549" spans="1:13">
      <c r="A2549" s="1">
        <f t="shared" si="82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81"/>
        <v>0</v>
      </c>
    </row>
    <row r="2550" spans="1:13">
      <c r="A2550" s="1">
        <f t="shared" si="82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81"/>
        <v>0</v>
      </c>
    </row>
    <row r="2551" spans="1:13">
      <c r="A2551" s="1">
        <f t="shared" si="82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81"/>
        <v>0</v>
      </c>
    </row>
    <row r="2552" spans="1:13">
      <c r="A2552" s="1">
        <f t="shared" si="82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81"/>
        <v>0</v>
      </c>
    </row>
    <row r="2553" spans="1:13">
      <c r="A2553" s="1">
        <f t="shared" si="82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81"/>
        <v>0</v>
      </c>
    </row>
    <row r="2554" spans="1:13">
      <c r="A2554" s="1">
        <f t="shared" si="82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81"/>
        <v>0</v>
      </c>
    </row>
    <row r="2555" spans="1:13">
      <c r="A2555" s="1">
        <f t="shared" si="82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81"/>
        <v>0</v>
      </c>
    </row>
    <row r="2556" spans="1:13">
      <c r="A2556" s="1">
        <f t="shared" si="82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81"/>
        <v>0</v>
      </c>
    </row>
    <row r="2557" spans="1:13">
      <c r="A2557" s="1">
        <f t="shared" si="82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81"/>
        <v>0</v>
      </c>
    </row>
    <row r="2558" spans="1:13">
      <c r="A2558" s="1">
        <f t="shared" si="82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81"/>
        <v>0</v>
      </c>
    </row>
    <row r="2559" spans="1:13">
      <c r="A2559" s="1">
        <f t="shared" si="82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81"/>
        <v>0</v>
      </c>
    </row>
    <row r="2560" spans="1:13">
      <c r="A2560" s="1">
        <f t="shared" si="82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81"/>
        <v>0</v>
      </c>
    </row>
    <row r="2561" spans="1:13">
      <c r="A2561" s="1">
        <f t="shared" si="82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81"/>
        <v>0</v>
      </c>
    </row>
    <row r="2562" spans="1:13">
      <c r="A2562" s="1">
        <f t="shared" si="82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81"/>
        <v>0</v>
      </c>
    </row>
    <row r="2563" spans="1:13">
      <c r="A2563" s="1">
        <f t="shared" si="82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83">J2563*K2563</f>
        <v>0</v>
      </c>
    </row>
    <row r="2564" spans="1:13">
      <c r="A2564" s="1">
        <f t="shared" si="82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83"/>
        <v>0</v>
      </c>
    </row>
    <row r="2565" spans="1:13">
      <c r="A2565" s="1">
        <f t="shared" ref="A2565:A2628" si="84">A2564+60/3600</f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83"/>
        <v>0</v>
      </c>
    </row>
    <row r="2566" spans="1:13">
      <c r="A2566" s="1">
        <f t="shared" si="84"/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83"/>
        <v>0</v>
      </c>
    </row>
    <row r="2567" spans="1:13">
      <c r="A2567" s="1">
        <f t="shared" si="84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83"/>
        <v>0</v>
      </c>
    </row>
    <row r="2568" spans="1:13">
      <c r="A2568" s="1">
        <f t="shared" si="84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83"/>
        <v>0</v>
      </c>
    </row>
    <row r="2569" spans="1:13">
      <c r="A2569" s="1">
        <f t="shared" si="84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83"/>
        <v>0</v>
      </c>
    </row>
    <row r="2570" spans="1:13">
      <c r="A2570" s="1">
        <f t="shared" si="84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83"/>
        <v>0</v>
      </c>
    </row>
    <row r="2571" spans="1:13">
      <c r="A2571" s="1">
        <f t="shared" si="84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83"/>
        <v>0</v>
      </c>
    </row>
    <row r="2572" spans="1:13">
      <c r="A2572" s="1">
        <f t="shared" si="84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83"/>
        <v>0</v>
      </c>
    </row>
    <row r="2573" spans="1:13">
      <c r="A2573" s="1">
        <f t="shared" si="84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83"/>
        <v>0</v>
      </c>
    </row>
    <row r="2574" spans="1:13">
      <c r="A2574" s="1">
        <f t="shared" si="84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83"/>
        <v>0</v>
      </c>
    </row>
    <row r="2575" spans="1:13">
      <c r="A2575" s="1">
        <f t="shared" si="84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83"/>
        <v>0</v>
      </c>
    </row>
    <row r="2576" spans="1:13">
      <c r="A2576" s="1">
        <f t="shared" si="84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83"/>
        <v>0</v>
      </c>
    </row>
    <row r="2577" spans="1:13">
      <c r="A2577" s="1">
        <f t="shared" si="84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83"/>
        <v>0</v>
      </c>
    </row>
    <row r="2578" spans="1:13">
      <c r="A2578" s="1">
        <f t="shared" si="84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83"/>
        <v>0</v>
      </c>
    </row>
    <row r="2579" spans="1:13">
      <c r="A2579" s="1">
        <f t="shared" si="84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83"/>
        <v>0</v>
      </c>
    </row>
    <row r="2580" spans="1:13">
      <c r="A2580" s="1">
        <f t="shared" si="84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83"/>
        <v>0</v>
      </c>
    </row>
    <row r="2581" spans="1:13">
      <c r="A2581" s="1">
        <f t="shared" si="84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83"/>
        <v>0</v>
      </c>
    </row>
    <row r="2582" spans="1:13">
      <c r="A2582" s="1">
        <f t="shared" si="84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83"/>
        <v>0</v>
      </c>
    </row>
    <row r="2583" spans="1:13">
      <c r="A2583" s="1">
        <f t="shared" si="84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83"/>
        <v>0</v>
      </c>
    </row>
    <row r="2584" spans="1:13">
      <c r="A2584" s="1">
        <f t="shared" si="84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83"/>
        <v>0</v>
      </c>
    </row>
    <row r="2585" spans="1:13">
      <c r="A2585" s="1">
        <f t="shared" si="84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83"/>
        <v>0</v>
      </c>
    </row>
    <row r="2586" spans="1:13">
      <c r="A2586" s="1">
        <f t="shared" si="84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83"/>
        <v>0</v>
      </c>
    </row>
    <row r="2587" spans="1:13">
      <c r="A2587" s="1">
        <f t="shared" si="84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83"/>
        <v>0</v>
      </c>
    </row>
    <row r="2588" spans="1:13">
      <c r="A2588" s="1">
        <f t="shared" si="84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83"/>
        <v>0</v>
      </c>
    </row>
    <row r="2589" spans="1:13">
      <c r="A2589" s="1">
        <f t="shared" si="84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83"/>
        <v>0</v>
      </c>
    </row>
    <row r="2590" spans="1:13">
      <c r="A2590" s="1">
        <f t="shared" si="84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83"/>
        <v>0</v>
      </c>
    </row>
    <row r="2591" spans="1:13">
      <c r="A2591" s="1">
        <f t="shared" si="84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83"/>
        <v>0</v>
      </c>
    </row>
    <row r="2592" spans="1:13">
      <c r="A2592" s="1">
        <f t="shared" si="84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83"/>
        <v>0</v>
      </c>
    </row>
    <row r="2593" spans="1:13">
      <c r="A2593" s="1">
        <f t="shared" si="84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83"/>
        <v>0</v>
      </c>
    </row>
    <row r="2594" spans="1:13">
      <c r="A2594" s="1">
        <f t="shared" si="84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83"/>
        <v>0</v>
      </c>
    </row>
    <row r="2595" spans="1:13">
      <c r="A2595" s="1">
        <f t="shared" si="84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83"/>
        <v>0</v>
      </c>
    </row>
    <row r="2596" spans="1:13">
      <c r="A2596" s="1">
        <f t="shared" si="84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83"/>
        <v>0</v>
      </c>
    </row>
    <row r="2597" spans="1:13">
      <c r="A2597" s="1">
        <f t="shared" si="84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83"/>
        <v>0</v>
      </c>
    </row>
    <row r="2598" spans="1:13">
      <c r="A2598" s="1">
        <f t="shared" si="84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83"/>
        <v>0</v>
      </c>
    </row>
    <row r="2599" spans="1:13">
      <c r="A2599" s="1">
        <f t="shared" si="84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83"/>
        <v>0</v>
      </c>
    </row>
    <row r="2600" spans="1:13">
      <c r="A2600" s="1">
        <f t="shared" si="84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83"/>
        <v>0</v>
      </c>
    </row>
    <row r="2601" spans="1:13">
      <c r="A2601" s="1">
        <f t="shared" si="84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83"/>
        <v>0</v>
      </c>
    </row>
    <row r="2602" spans="1:13">
      <c r="A2602" s="1">
        <f t="shared" si="84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83"/>
        <v>0</v>
      </c>
    </row>
    <row r="2603" spans="1:13">
      <c r="A2603" s="1">
        <f t="shared" si="84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83"/>
        <v>0</v>
      </c>
    </row>
    <row r="2604" spans="1:13">
      <c r="A2604" s="1">
        <f t="shared" si="84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83"/>
        <v>0</v>
      </c>
    </row>
    <row r="2605" spans="1:13">
      <c r="A2605" s="1">
        <f t="shared" si="84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83"/>
        <v>0</v>
      </c>
    </row>
    <row r="2606" spans="1:13">
      <c r="A2606" s="1">
        <f t="shared" si="84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83"/>
        <v>0</v>
      </c>
    </row>
    <row r="2607" spans="1:13">
      <c r="A2607" s="1">
        <f t="shared" si="84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83"/>
        <v>0</v>
      </c>
    </row>
    <row r="2608" spans="1:13">
      <c r="A2608" s="1">
        <f t="shared" si="84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83"/>
        <v>0</v>
      </c>
    </row>
    <row r="2609" spans="1:13">
      <c r="A2609" s="1">
        <f t="shared" si="84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83"/>
        <v>0</v>
      </c>
    </row>
    <row r="2610" spans="1:13">
      <c r="A2610" s="1">
        <f t="shared" si="84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83"/>
        <v>0</v>
      </c>
    </row>
    <row r="2611" spans="1:13">
      <c r="A2611" s="1">
        <f t="shared" si="84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83"/>
        <v>0</v>
      </c>
    </row>
    <row r="2612" spans="1:13">
      <c r="A2612" s="1">
        <f t="shared" si="84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83"/>
        <v>0</v>
      </c>
    </row>
    <row r="2613" spans="1:13">
      <c r="A2613" s="1">
        <f t="shared" si="84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83"/>
        <v>0</v>
      </c>
    </row>
    <row r="2614" spans="1:13">
      <c r="A2614" s="1">
        <f t="shared" si="84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83"/>
        <v>0</v>
      </c>
    </row>
    <row r="2615" spans="1:13">
      <c r="A2615" s="1">
        <f t="shared" si="84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83"/>
        <v>0</v>
      </c>
    </row>
    <row r="2616" spans="1:13">
      <c r="A2616" s="1">
        <f t="shared" si="84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83"/>
        <v>0</v>
      </c>
    </row>
    <row r="2617" spans="1:13">
      <c r="A2617" s="1">
        <f t="shared" si="84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83"/>
        <v>0</v>
      </c>
    </row>
    <row r="2618" spans="1:13">
      <c r="A2618" s="1">
        <f t="shared" si="84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83"/>
        <v>0</v>
      </c>
    </row>
    <row r="2619" spans="1:13">
      <c r="A2619" s="1">
        <f t="shared" si="84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83"/>
        <v>0</v>
      </c>
    </row>
    <row r="2620" spans="1:13">
      <c r="A2620" s="1">
        <f t="shared" si="84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83"/>
        <v>0</v>
      </c>
    </row>
    <row r="2621" spans="1:13">
      <c r="A2621" s="1">
        <f t="shared" si="84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83"/>
        <v>0</v>
      </c>
    </row>
    <row r="2622" spans="1:13">
      <c r="A2622" s="1">
        <f t="shared" si="84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83"/>
        <v>0</v>
      </c>
    </row>
    <row r="2623" spans="1:13">
      <c r="A2623" s="1">
        <f t="shared" si="84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83"/>
        <v>0</v>
      </c>
    </row>
    <row r="2624" spans="1:13">
      <c r="A2624" s="1">
        <f t="shared" si="84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83"/>
        <v>0</v>
      </c>
    </row>
    <row r="2625" spans="1:13">
      <c r="A2625" s="1">
        <f t="shared" si="84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83"/>
        <v>0</v>
      </c>
    </row>
    <row r="2626" spans="1:13">
      <c r="A2626" s="1">
        <f t="shared" si="84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83"/>
        <v>0</v>
      </c>
    </row>
    <row r="2627" spans="1:13">
      <c r="A2627" s="1">
        <f t="shared" si="84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85">J2627*K2627</f>
        <v>0</v>
      </c>
    </row>
    <row r="2628" spans="1:13">
      <c r="A2628" s="1">
        <f t="shared" si="84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85"/>
        <v>0</v>
      </c>
    </row>
    <row r="2629" spans="1:13">
      <c r="A2629" s="1">
        <f t="shared" ref="A2629:A2692" si="86">A2628+60/3600</f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85"/>
        <v>0</v>
      </c>
    </row>
    <row r="2630" spans="1:13">
      <c r="A2630" s="1">
        <f t="shared" si="86"/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85"/>
        <v>0</v>
      </c>
    </row>
    <row r="2631" spans="1:13">
      <c r="A2631" s="1">
        <f t="shared" si="86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85"/>
        <v>0</v>
      </c>
    </row>
    <row r="2632" spans="1:13">
      <c r="A2632" s="1">
        <f t="shared" si="86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85"/>
        <v>0</v>
      </c>
    </row>
    <row r="2633" spans="1:13">
      <c r="A2633" s="1">
        <f t="shared" si="86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85"/>
        <v>0</v>
      </c>
    </row>
    <row r="2634" spans="1:13">
      <c r="A2634" s="1">
        <f t="shared" si="86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85"/>
        <v>0</v>
      </c>
    </row>
    <row r="2635" spans="1:13">
      <c r="A2635" s="1">
        <f t="shared" si="86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85"/>
        <v>0</v>
      </c>
    </row>
    <row r="2636" spans="1:13">
      <c r="A2636" s="1">
        <f t="shared" si="86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85"/>
        <v>0</v>
      </c>
    </row>
    <row r="2637" spans="1:13">
      <c r="A2637" s="1">
        <f t="shared" si="86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85"/>
        <v>0</v>
      </c>
    </row>
    <row r="2638" spans="1:13">
      <c r="A2638" s="1">
        <f t="shared" si="86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85"/>
        <v>0</v>
      </c>
    </row>
    <row r="2639" spans="1:13">
      <c r="A2639" s="1">
        <f t="shared" si="86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85"/>
        <v>0</v>
      </c>
    </row>
    <row r="2640" spans="1:13">
      <c r="A2640" s="1">
        <f t="shared" si="86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85"/>
        <v>0</v>
      </c>
    </row>
    <row r="2641" spans="1:13">
      <c r="A2641" s="1">
        <f t="shared" si="86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85"/>
        <v>0</v>
      </c>
    </row>
    <row r="2642" spans="1:13">
      <c r="A2642" s="1">
        <f t="shared" si="86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85"/>
        <v>0</v>
      </c>
    </row>
    <row r="2643" spans="1:13">
      <c r="A2643" s="1">
        <f t="shared" si="86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85"/>
        <v>0</v>
      </c>
    </row>
    <row r="2644" spans="1:13">
      <c r="A2644" s="1">
        <f t="shared" si="86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85"/>
        <v>0</v>
      </c>
    </row>
    <row r="2645" spans="1:13">
      <c r="A2645" s="1">
        <f t="shared" si="86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85"/>
        <v>0</v>
      </c>
    </row>
    <row r="2646" spans="1:13">
      <c r="A2646" s="1">
        <f t="shared" si="86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85"/>
        <v>0</v>
      </c>
    </row>
    <row r="2647" spans="1:13">
      <c r="A2647" s="1">
        <f t="shared" si="86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85"/>
        <v>0</v>
      </c>
    </row>
    <row r="2648" spans="1:13">
      <c r="A2648" s="1">
        <f t="shared" si="86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85"/>
        <v>0</v>
      </c>
    </row>
    <row r="2649" spans="1:13">
      <c r="A2649" s="1">
        <f t="shared" si="86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85"/>
        <v>0</v>
      </c>
    </row>
    <row r="2650" spans="1:13">
      <c r="A2650" s="1">
        <f t="shared" si="86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85"/>
        <v>0</v>
      </c>
    </row>
    <row r="2651" spans="1:13">
      <c r="A2651" s="1">
        <f t="shared" si="86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85"/>
        <v>0</v>
      </c>
    </row>
    <row r="2652" spans="1:13">
      <c r="A2652" s="1">
        <f t="shared" si="86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85"/>
        <v>0</v>
      </c>
    </row>
    <row r="2653" spans="1:13">
      <c r="A2653" s="1">
        <f t="shared" si="86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85"/>
        <v>0</v>
      </c>
    </row>
    <row r="2654" spans="1:13">
      <c r="A2654" s="1">
        <f t="shared" si="86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85"/>
        <v>0</v>
      </c>
    </row>
    <row r="2655" spans="1:13">
      <c r="A2655" s="1">
        <f t="shared" si="86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85"/>
        <v>0</v>
      </c>
    </row>
    <row r="2656" spans="1:13">
      <c r="A2656" s="1">
        <f t="shared" si="86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85"/>
        <v>0</v>
      </c>
    </row>
    <row r="2657" spans="1:13">
      <c r="A2657" s="1">
        <f t="shared" si="86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85"/>
        <v>0</v>
      </c>
    </row>
    <row r="2658" spans="1:13">
      <c r="A2658" s="1">
        <f t="shared" si="86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85"/>
        <v>0</v>
      </c>
    </row>
    <row r="2659" spans="1:13">
      <c r="A2659" s="1">
        <f t="shared" si="86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85"/>
        <v>0</v>
      </c>
    </row>
    <row r="2660" spans="1:13">
      <c r="A2660" s="1">
        <f t="shared" si="86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85"/>
        <v>0</v>
      </c>
    </row>
    <row r="2661" spans="1:13">
      <c r="A2661" s="1">
        <f t="shared" si="86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85"/>
        <v>0</v>
      </c>
    </row>
    <row r="2662" spans="1:13">
      <c r="A2662" s="1">
        <f t="shared" si="86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85"/>
        <v>0</v>
      </c>
    </row>
    <row r="2663" spans="1:13">
      <c r="A2663" s="1">
        <f t="shared" si="86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85"/>
        <v>0</v>
      </c>
    </row>
    <row r="2664" spans="1:13">
      <c r="A2664" s="1">
        <f t="shared" si="86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85"/>
        <v>0</v>
      </c>
    </row>
    <row r="2665" spans="1:13">
      <c r="A2665" s="1">
        <f t="shared" si="86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85"/>
        <v>0</v>
      </c>
    </row>
    <row r="2666" spans="1:13">
      <c r="A2666" s="1">
        <f t="shared" si="86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85"/>
        <v>0</v>
      </c>
    </row>
    <row r="2667" spans="1:13">
      <c r="A2667" s="1">
        <f t="shared" si="86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85"/>
        <v>0</v>
      </c>
    </row>
    <row r="2668" spans="1:13">
      <c r="A2668" s="1">
        <f t="shared" si="86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85"/>
        <v>0</v>
      </c>
    </row>
    <row r="2669" spans="1:13">
      <c r="A2669" s="1">
        <f t="shared" si="86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85"/>
        <v>0</v>
      </c>
    </row>
    <row r="2670" spans="1:13">
      <c r="A2670" s="1">
        <f t="shared" si="86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85"/>
        <v>0</v>
      </c>
    </row>
    <row r="2671" spans="1:13">
      <c r="A2671" s="1">
        <f t="shared" si="86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85"/>
        <v>0</v>
      </c>
    </row>
    <row r="2672" spans="1:13">
      <c r="A2672" s="1">
        <f t="shared" si="86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85"/>
        <v>0</v>
      </c>
    </row>
    <row r="2673" spans="1:13">
      <c r="A2673" s="1">
        <f t="shared" si="86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85"/>
        <v>0</v>
      </c>
    </row>
    <row r="2674" spans="1:13">
      <c r="A2674" s="1">
        <f t="shared" si="86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85"/>
        <v>0</v>
      </c>
    </row>
    <row r="2675" spans="1:13">
      <c r="A2675" s="1">
        <f t="shared" si="86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85"/>
        <v>0</v>
      </c>
    </row>
    <row r="2676" spans="1:13">
      <c r="A2676" s="1">
        <f t="shared" si="86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85"/>
        <v>0</v>
      </c>
    </row>
    <row r="2677" spans="1:13">
      <c r="A2677" s="1">
        <f t="shared" si="86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85"/>
        <v>0</v>
      </c>
    </row>
    <row r="2678" spans="1:13">
      <c r="A2678" s="1">
        <f t="shared" si="86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85"/>
        <v>0</v>
      </c>
    </row>
    <row r="2679" spans="1:13">
      <c r="A2679" s="1">
        <f t="shared" si="86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85"/>
        <v>0</v>
      </c>
    </row>
    <row r="2680" spans="1:13">
      <c r="A2680" s="1">
        <f t="shared" si="86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85"/>
        <v>0</v>
      </c>
    </row>
    <row r="2681" spans="1:13">
      <c r="A2681" s="1">
        <f t="shared" si="86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85"/>
        <v>0</v>
      </c>
    </row>
    <row r="2682" spans="1:13">
      <c r="A2682" s="1">
        <f t="shared" si="86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85"/>
        <v>0</v>
      </c>
    </row>
    <row r="2683" spans="1:13">
      <c r="A2683" s="1">
        <f t="shared" si="86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85"/>
        <v>0</v>
      </c>
    </row>
    <row r="2684" spans="1:13">
      <c r="A2684" s="1">
        <f t="shared" si="86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85"/>
        <v>0</v>
      </c>
    </row>
    <row r="2685" spans="1:13">
      <c r="A2685" s="1">
        <f t="shared" si="86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85"/>
        <v>0</v>
      </c>
    </row>
    <row r="2686" spans="1:13">
      <c r="A2686" s="1">
        <f t="shared" si="86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85"/>
        <v>0</v>
      </c>
    </row>
    <row r="2687" spans="1:13">
      <c r="A2687" s="1">
        <f t="shared" si="86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85"/>
        <v>0</v>
      </c>
    </row>
    <row r="2688" spans="1:13">
      <c r="A2688" s="1">
        <f t="shared" si="86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85"/>
        <v>0</v>
      </c>
    </row>
    <row r="2689" spans="1:13">
      <c r="A2689" s="1">
        <f t="shared" si="86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85"/>
        <v>0</v>
      </c>
    </row>
    <row r="2690" spans="1:13">
      <c r="A2690" s="1">
        <f t="shared" si="86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85"/>
        <v>0</v>
      </c>
    </row>
    <row r="2691" spans="1:13">
      <c r="A2691" s="1">
        <f t="shared" si="86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87">J2691*K2691</f>
        <v>0</v>
      </c>
    </row>
    <row r="2692" spans="1:13">
      <c r="A2692" s="1">
        <f t="shared" si="86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87"/>
        <v>0</v>
      </c>
    </row>
    <row r="2693" spans="1:13">
      <c r="A2693" s="1">
        <f t="shared" ref="A2693:A2756" si="88">A2692+60/3600</f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87"/>
        <v>0</v>
      </c>
    </row>
    <row r="2694" spans="1:13">
      <c r="A2694" s="1">
        <f t="shared" si="88"/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87"/>
        <v>0</v>
      </c>
    </row>
    <row r="2695" spans="1:13">
      <c r="A2695" s="1">
        <f t="shared" si="88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87"/>
        <v>0</v>
      </c>
    </row>
    <row r="2696" spans="1:13">
      <c r="A2696" s="1">
        <f t="shared" si="88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87"/>
        <v>0</v>
      </c>
    </row>
    <row r="2697" spans="1:13">
      <c r="A2697" s="1">
        <f t="shared" si="88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87"/>
        <v>0</v>
      </c>
    </row>
    <row r="2698" spans="1:13">
      <c r="A2698" s="1">
        <f t="shared" si="88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87"/>
        <v>0</v>
      </c>
    </row>
    <row r="2699" spans="1:13">
      <c r="A2699" s="1">
        <f t="shared" si="88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87"/>
        <v>0</v>
      </c>
    </row>
    <row r="2700" spans="1:13">
      <c r="A2700" s="1">
        <f t="shared" si="88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87"/>
        <v>0</v>
      </c>
    </row>
    <row r="2701" spans="1:13">
      <c r="A2701" s="1">
        <f t="shared" si="88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87"/>
        <v>0</v>
      </c>
    </row>
    <row r="2702" spans="1:13">
      <c r="A2702" s="1">
        <f t="shared" si="88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87"/>
        <v>0</v>
      </c>
    </row>
    <row r="2703" spans="1:13">
      <c r="A2703" s="1">
        <f t="shared" si="88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87"/>
        <v>0</v>
      </c>
    </row>
    <row r="2704" spans="1:13">
      <c r="A2704" s="1">
        <f t="shared" si="88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87"/>
        <v>0</v>
      </c>
    </row>
    <row r="2705" spans="1:13">
      <c r="A2705" s="1">
        <f t="shared" si="88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87"/>
        <v>0</v>
      </c>
    </row>
    <row r="2706" spans="1:13">
      <c r="A2706" s="1">
        <f t="shared" si="88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87"/>
        <v>0</v>
      </c>
    </row>
    <row r="2707" spans="1:13">
      <c r="A2707" s="1">
        <f t="shared" si="88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87"/>
        <v>0</v>
      </c>
    </row>
    <row r="2708" spans="1:13">
      <c r="A2708" s="1">
        <f t="shared" si="88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87"/>
        <v>0</v>
      </c>
    </row>
    <row r="2709" spans="1:13">
      <c r="A2709" s="1">
        <f t="shared" si="88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87"/>
        <v>0</v>
      </c>
    </row>
    <row r="2710" spans="1:13">
      <c r="A2710" s="1">
        <f t="shared" si="88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87"/>
        <v>0</v>
      </c>
    </row>
    <row r="2711" spans="1:13">
      <c r="A2711" s="1">
        <f t="shared" si="88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87"/>
        <v>0</v>
      </c>
    </row>
    <row r="2712" spans="1:13">
      <c r="A2712" s="1">
        <f t="shared" si="88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87"/>
        <v>0</v>
      </c>
    </row>
    <row r="2713" spans="1:13">
      <c r="A2713" s="1">
        <f t="shared" si="88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87"/>
        <v>0</v>
      </c>
    </row>
    <row r="2714" spans="1:13">
      <c r="A2714" s="1">
        <f t="shared" si="88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87"/>
        <v>0</v>
      </c>
    </row>
    <row r="2715" spans="1:13">
      <c r="A2715" s="1">
        <f t="shared" si="88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87"/>
        <v>0</v>
      </c>
    </row>
    <row r="2716" spans="1:13">
      <c r="A2716" s="1">
        <f t="shared" si="88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87"/>
        <v>0</v>
      </c>
    </row>
    <row r="2717" spans="1:13">
      <c r="A2717" s="1">
        <f t="shared" si="88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87"/>
        <v>0</v>
      </c>
    </row>
    <row r="2718" spans="1:13">
      <c r="A2718" s="1">
        <f t="shared" si="88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87"/>
        <v>0</v>
      </c>
    </row>
    <row r="2719" spans="1:13">
      <c r="A2719" s="1">
        <f t="shared" si="88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87"/>
        <v>0</v>
      </c>
    </row>
    <row r="2720" spans="1:13">
      <c r="A2720" s="1">
        <f t="shared" si="88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87"/>
        <v>0</v>
      </c>
    </row>
    <row r="2721" spans="1:13">
      <c r="A2721" s="1">
        <f t="shared" si="88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87"/>
        <v>0</v>
      </c>
    </row>
    <row r="2722" spans="1:13">
      <c r="A2722" s="1">
        <f t="shared" si="88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87"/>
        <v>0</v>
      </c>
    </row>
    <row r="2723" spans="1:13">
      <c r="A2723" s="1">
        <f t="shared" si="88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87"/>
        <v>0</v>
      </c>
    </row>
    <row r="2724" spans="1:13">
      <c r="A2724" s="1">
        <f t="shared" si="88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87"/>
        <v>0</v>
      </c>
    </row>
    <row r="2725" spans="1:13">
      <c r="A2725" s="1">
        <f t="shared" si="88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87"/>
        <v>0</v>
      </c>
    </row>
    <row r="2726" spans="1:13">
      <c r="A2726" s="1">
        <f t="shared" si="88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87"/>
        <v>0</v>
      </c>
    </row>
    <row r="2727" spans="1:13">
      <c r="A2727" s="1">
        <f t="shared" si="88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87"/>
        <v>0</v>
      </c>
    </row>
    <row r="2728" spans="1:13">
      <c r="A2728" s="1">
        <f t="shared" si="88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87"/>
        <v>0</v>
      </c>
    </row>
    <row r="2729" spans="1:13">
      <c r="A2729" s="1">
        <f t="shared" si="88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87"/>
        <v>0</v>
      </c>
    </row>
    <row r="2730" spans="1:13">
      <c r="A2730" s="1">
        <f t="shared" si="88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87"/>
        <v>0</v>
      </c>
    </row>
    <row r="2731" spans="1:13">
      <c r="A2731" s="1">
        <f t="shared" si="88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87"/>
        <v>0</v>
      </c>
    </row>
    <row r="2732" spans="1:13">
      <c r="A2732" s="1">
        <f t="shared" si="88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87"/>
        <v>0</v>
      </c>
    </row>
    <row r="2733" spans="1:13">
      <c r="A2733" s="1">
        <f t="shared" si="88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87"/>
        <v>0</v>
      </c>
    </row>
    <row r="2734" spans="1:13">
      <c r="A2734" s="1">
        <f t="shared" si="88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87"/>
        <v>0</v>
      </c>
    </row>
    <row r="2735" spans="1:13">
      <c r="A2735" s="1">
        <f t="shared" si="88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87"/>
        <v>0</v>
      </c>
    </row>
    <row r="2736" spans="1:13">
      <c r="A2736" s="1">
        <f t="shared" si="88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87"/>
        <v>0</v>
      </c>
    </row>
    <row r="2737" spans="1:13">
      <c r="A2737" s="1">
        <f t="shared" si="88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87"/>
        <v>0</v>
      </c>
    </row>
    <row r="2738" spans="1:13">
      <c r="A2738" s="1">
        <f t="shared" si="88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87"/>
        <v>0</v>
      </c>
    </row>
    <row r="2739" spans="1:13">
      <c r="A2739" s="1">
        <f t="shared" si="88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87"/>
        <v>0</v>
      </c>
    </row>
    <row r="2740" spans="1:13">
      <c r="A2740" s="1">
        <f t="shared" si="88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87"/>
        <v>0</v>
      </c>
    </row>
    <row r="2741" spans="1:13">
      <c r="A2741" s="1">
        <f t="shared" si="88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87"/>
        <v>0</v>
      </c>
    </row>
    <row r="2742" spans="1:13">
      <c r="A2742" s="1">
        <f t="shared" si="88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87"/>
        <v>0</v>
      </c>
    </row>
    <row r="2743" spans="1:13">
      <c r="A2743" s="1">
        <f t="shared" si="88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87"/>
        <v>0</v>
      </c>
    </row>
    <row r="2744" spans="1:13">
      <c r="A2744" s="1">
        <f t="shared" si="88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87"/>
        <v>0</v>
      </c>
    </row>
    <row r="2745" spans="1:13">
      <c r="A2745" s="1">
        <f t="shared" si="88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87"/>
        <v>0</v>
      </c>
    </row>
    <row r="2746" spans="1:13">
      <c r="A2746" s="1">
        <f t="shared" si="88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87"/>
        <v>0</v>
      </c>
    </row>
    <row r="2747" spans="1:13">
      <c r="A2747" s="1">
        <f t="shared" si="88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87"/>
        <v>0</v>
      </c>
    </row>
    <row r="2748" spans="1:13">
      <c r="A2748" s="1">
        <f t="shared" si="88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87"/>
        <v>0</v>
      </c>
    </row>
    <row r="2749" spans="1:13">
      <c r="A2749" s="1">
        <f t="shared" si="88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87"/>
        <v>0</v>
      </c>
    </row>
    <row r="2750" spans="1:13">
      <c r="A2750" s="1">
        <f t="shared" si="88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87"/>
        <v>0</v>
      </c>
    </row>
    <row r="2751" spans="1:13">
      <c r="A2751" s="1">
        <f t="shared" si="88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87"/>
        <v>0</v>
      </c>
    </row>
    <row r="2752" spans="1:13">
      <c r="A2752" s="1">
        <f t="shared" si="88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87"/>
        <v>0</v>
      </c>
    </row>
    <row r="2753" spans="1:13">
      <c r="A2753" s="1">
        <f t="shared" si="88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87"/>
        <v>0</v>
      </c>
    </row>
    <row r="2754" spans="1:13">
      <c r="A2754" s="1">
        <f t="shared" si="88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87"/>
        <v>0</v>
      </c>
    </row>
    <row r="2755" spans="1:13">
      <c r="A2755" s="1">
        <f t="shared" si="88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89">J2755*K2755</f>
        <v>0</v>
      </c>
    </row>
    <row r="2756" spans="1:13">
      <c r="A2756" s="1">
        <f t="shared" si="88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89"/>
        <v>0</v>
      </c>
    </row>
    <row r="2757" spans="1:13">
      <c r="A2757" s="1">
        <f t="shared" ref="A2757:A2820" si="90">A2756+60/3600</f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89"/>
        <v>0</v>
      </c>
    </row>
    <row r="2758" spans="1:13">
      <c r="A2758" s="1">
        <f t="shared" si="90"/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89"/>
        <v>0</v>
      </c>
    </row>
    <row r="2759" spans="1:13">
      <c r="A2759" s="1">
        <f t="shared" si="90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89"/>
        <v>0</v>
      </c>
    </row>
    <row r="2760" spans="1:13">
      <c r="A2760" s="1">
        <f t="shared" si="90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89"/>
        <v>0</v>
      </c>
    </row>
    <row r="2761" spans="1:13">
      <c r="A2761" s="1">
        <f t="shared" si="90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89"/>
        <v>0</v>
      </c>
    </row>
    <row r="2762" spans="1:13">
      <c r="A2762" s="1">
        <f t="shared" si="90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89"/>
        <v>0</v>
      </c>
    </row>
    <row r="2763" spans="1:13">
      <c r="A2763" s="1">
        <f t="shared" si="90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89"/>
        <v>0</v>
      </c>
    </row>
    <row r="2764" spans="1:13">
      <c r="A2764" s="1">
        <f t="shared" si="90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89"/>
        <v>0</v>
      </c>
    </row>
    <row r="2765" spans="1:13">
      <c r="A2765" s="1">
        <f t="shared" si="90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89"/>
        <v>0</v>
      </c>
    </row>
    <row r="2766" spans="1:13">
      <c r="A2766" s="1">
        <f t="shared" si="90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89"/>
        <v>0</v>
      </c>
    </row>
    <row r="2767" spans="1:13">
      <c r="A2767" s="1">
        <f t="shared" si="90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89"/>
        <v>0</v>
      </c>
    </row>
    <row r="2768" spans="1:13">
      <c r="A2768" s="1">
        <f t="shared" si="90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89"/>
        <v>0</v>
      </c>
    </row>
    <row r="2769" spans="1:13">
      <c r="A2769" s="1">
        <f t="shared" si="90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89"/>
        <v>0</v>
      </c>
    </row>
    <row r="2770" spans="1:13">
      <c r="A2770" s="1">
        <f t="shared" si="90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89"/>
        <v>0</v>
      </c>
    </row>
    <row r="2771" spans="1:13">
      <c r="A2771" s="1">
        <f t="shared" si="90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89"/>
        <v>0</v>
      </c>
    </row>
    <row r="2772" spans="1:13">
      <c r="A2772" s="1">
        <f t="shared" si="90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89"/>
        <v>0</v>
      </c>
    </row>
    <row r="2773" spans="1:13">
      <c r="A2773" s="1">
        <f t="shared" si="90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89"/>
        <v>0</v>
      </c>
    </row>
    <row r="2774" spans="1:13">
      <c r="A2774" s="1">
        <f t="shared" si="90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89"/>
        <v>0</v>
      </c>
    </row>
    <row r="2775" spans="1:13">
      <c r="A2775" s="1">
        <f t="shared" si="90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89"/>
        <v>0</v>
      </c>
    </row>
    <row r="2776" spans="1:13">
      <c r="A2776" s="1">
        <f t="shared" si="90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89"/>
        <v>0</v>
      </c>
    </row>
    <row r="2777" spans="1:13">
      <c r="A2777" s="1">
        <f t="shared" si="90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89"/>
        <v>0</v>
      </c>
    </row>
    <row r="2778" spans="1:13">
      <c r="A2778" s="1">
        <f t="shared" si="90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89"/>
        <v>0</v>
      </c>
    </row>
    <row r="2779" spans="1:13">
      <c r="A2779" s="1">
        <f t="shared" si="90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89"/>
        <v>0</v>
      </c>
    </row>
    <row r="2780" spans="1:13">
      <c r="A2780" s="1">
        <f t="shared" si="90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89"/>
        <v>0</v>
      </c>
    </row>
    <row r="2781" spans="1:13">
      <c r="A2781" s="1">
        <f t="shared" si="90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89"/>
        <v>0</v>
      </c>
    </row>
    <row r="2782" spans="1:13">
      <c r="A2782" s="1">
        <f t="shared" si="90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89"/>
        <v>0</v>
      </c>
    </row>
    <row r="2783" spans="1:13">
      <c r="A2783" s="1">
        <f t="shared" si="90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89"/>
        <v>0</v>
      </c>
    </row>
    <row r="2784" spans="1:13">
      <c r="A2784" s="1">
        <f t="shared" si="90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89"/>
        <v>0</v>
      </c>
    </row>
    <row r="2785" spans="1:13">
      <c r="A2785" s="1">
        <f t="shared" si="90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89"/>
        <v>0</v>
      </c>
    </row>
    <row r="2786" spans="1:13">
      <c r="A2786" s="1">
        <f t="shared" si="90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89"/>
        <v>0</v>
      </c>
    </row>
    <row r="2787" spans="1:13">
      <c r="A2787" s="1">
        <f t="shared" si="90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89"/>
        <v>0</v>
      </c>
    </row>
    <row r="2788" spans="1:13">
      <c r="A2788" s="1">
        <f t="shared" si="90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89"/>
        <v>0</v>
      </c>
    </row>
    <row r="2789" spans="1:13">
      <c r="A2789" s="1">
        <f t="shared" si="90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89"/>
        <v>0</v>
      </c>
    </row>
    <row r="2790" spans="1:13">
      <c r="A2790" s="1">
        <f t="shared" si="90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89"/>
        <v>0</v>
      </c>
    </row>
    <row r="2791" spans="1:13">
      <c r="A2791" s="1">
        <f t="shared" si="90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89"/>
        <v>0</v>
      </c>
    </row>
    <row r="2792" spans="1:13">
      <c r="A2792" s="1">
        <f t="shared" si="90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89"/>
        <v>0</v>
      </c>
    </row>
    <row r="2793" spans="1:13">
      <c r="A2793" s="1">
        <f t="shared" si="90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89"/>
        <v>0</v>
      </c>
    </row>
    <row r="2794" spans="1:13">
      <c r="A2794" s="1">
        <f t="shared" si="90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89"/>
        <v>0</v>
      </c>
    </row>
    <row r="2795" spans="1:13">
      <c r="A2795" s="1">
        <f t="shared" si="90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89"/>
        <v>0</v>
      </c>
    </row>
    <row r="2796" spans="1:13">
      <c r="A2796" s="1">
        <f t="shared" si="90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89"/>
        <v>0</v>
      </c>
    </row>
    <row r="2797" spans="1:13">
      <c r="A2797" s="1">
        <f t="shared" si="90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89"/>
        <v>0</v>
      </c>
    </row>
    <row r="2798" spans="1:13">
      <c r="A2798" s="1">
        <f t="shared" si="90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89"/>
        <v>0</v>
      </c>
    </row>
    <row r="2799" spans="1:13">
      <c r="A2799" s="1">
        <f t="shared" si="90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89"/>
        <v>0</v>
      </c>
    </row>
    <row r="2800" spans="1:13">
      <c r="A2800" s="1">
        <f t="shared" si="90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89"/>
        <v>0</v>
      </c>
    </row>
    <row r="2801" spans="1:13">
      <c r="A2801" s="1">
        <f t="shared" si="90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89"/>
        <v>0</v>
      </c>
    </row>
    <row r="2802" spans="1:13">
      <c r="A2802" s="1">
        <f t="shared" si="90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89"/>
        <v>0</v>
      </c>
    </row>
    <row r="2803" spans="1:13">
      <c r="A2803" s="1">
        <f t="shared" si="90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89"/>
        <v>0</v>
      </c>
    </row>
    <row r="2804" spans="1:13">
      <c r="A2804" s="1">
        <f t="shared" si="90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89"/>
        <v>0</v>
      </c>
    </row>
    <row r="2805" spans="1:13">
      <c r="A2805" s="1">
        <f t="shared" si="90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89"/>
        <v>0</v>
      </c>
    </row>
    <row r="2806" spans="1:13">
      <c r="A2806" s="1">
        <f t="shared" si="90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89"/>
        <v>0</v>
      </c>
    </row>
    <row r="2807" spans="1:13">
      <c r="A2807" s="1">
        <f t="shared" si="90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89"/>
        <v>0</v>
      </c>
    </row>
    <row r="2808" spans="1:13">
      <c r="A2808" s="1">
        <f t="shared" si="90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89"/>
        <v>0</v>
      </c>
    </row>
    <row r="2809" spans="1:13">
      <c r="A2809" s="1">
        <f t="shared" si="90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89"/>
        <v>0</v>
      </c>
    </row>
    <row r="2810" spans="1:13">
      <c r="A2810" s="1">
        <f t="shared" si="90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89"/>
        <v>0</v>
      </c>
    </row>
    <row r="2811" spans="1:13">
      <c r="A2811" s="1">
        <f t="shared" si="90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89"/>
        <v>0</v>
      </c>
    </row>
    <row r="2812" spans="1:13">
      <c r="A2812" s="1">
        <f t="shared" si="90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89"/>
        <v>0</v>
      </c>
    </row>
    <row r="2813" spans="1:13">
      <c r="A2813" s="1">
        <f t="shared" si="90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89"/>
        <v>0</v>
      </c>
    </row>
    <row r="2814" spans="1:13">
      <c r="A2814" s="1">
        <f t="shared" si="90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89"/>
        <v>0</v>
      </c>
    </row>
    <row r="2815" spans="1:13">
      <c r="A2815" s="1">
        <f t="shared" si="90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89"/>
        <v>0</v>
      </c>
    </row>
    <row r="2816" spans="1:13">
      <c r="A2816" s="1">
        <f t="shared" si="90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89"/>
        <v>0</v>
      </c>
    </row>
    <row r="2817" spans="1:13">
      <c r="A2817" s="1">
        <f t="shared" si="90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89"/>
        <v>0</v>
      </c>
    </row>
    <row r="2818" spans="1:13">
      <c r="A2818" s="1">
        <f t="shared" si="90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89"/>
        <v>0</v>
      </c>
    </row>
    <row r="2819" spans="1:13">
      <c r="A2819" s="1">
        <f t="shared" si="90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91">J2819*K2819</f>
        <v>0</v>
      </c>
    </row>
    <row r="2820" spans="1:13">
      <c r="A2820" s="1">
        <f t="shared" si="90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91"/>
        <v>0</v>
      </c>
    </row>
    <row r="2821" spans="1:13">
      <c r="A2821" s="1">
        <f t="shared" ref="A2821:A2884" si="92">A2820+60/3600</f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91"/>
        <v>0</v>
      </c>
    </row>
    <row r="2822" spans="1:13">
      <c r="A2822" s="1">
        <f t="shared" si="92"/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91"/>
        <v>0</v>
      </c>
    </row>
    <row r="2823" spans="1:13">
      <c r="A2823" s="1">
        <f t="shared" si="92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91"/>
        <v>0</v>
      </c>
    </row>
    <row r="2824" spans="1:13">
      <c r="A2824" s="1">
        <f t="shared" si="92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91"/>
        <v>0</v>
      </c>
    </row>
    <row r="2825" spans="1:13">
      <c r="A2825" s="1">
        <f t="shared" si="92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91"/>
        <v>0</v>
      </c>
    </row>
    <row r="2826" spans="1:13">
      <c r="A2826" s="1">
        <f t="shared" si="92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91"/>
        <v>0</v>
      </c>
    </row>
    <row r="2827" spans="1:13">
      <c r="A2827" s="1">
        <f t="shared" si="92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91"/>
        <v>0</v>
      </c>
    </row>
    <row r="2828" spans="1:13">
      <c r="A2828" s="1">
        <f t="shared" si="92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91"/>
        <v>0</v>
      </c>
    </row>
    <row r="2829" spans="1:13">
      <c r="A2829" s="1">
        <f t="shared" si="92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91"/>
        <v>0</v>
      </c>
    </row>
    <row r="2830" spans="1:13">
      <c r="A2830" s="1">
        <f t="shared" si="92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91"/>
        <v>0</v>
      </c>
    </row>
    <row r="2831" spans="1:13">
      <c r="A2831" s="1">
        <f t="shared" si="92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91"/>
        <v>0</v>
      </c>
    </row>
    <row r="2832" spans="1:13">
      <c r="A2832" s="1">
        <f t="shared" si="92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91"/>
        <v>0</v>
      </c>
    </row>
    <row r="2833" spans="1:13">
      <c r="A2833" s="1">
        <f t="shared" si="92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91"/>
        <v>0</v>
      </c>
    </row>
    <row r="2834" spans="1:13">
      <c r="A2834" s="1">
        <f t="shared" si="92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91"/>
        <v>0</v>
      </c>
    </row>
    <row r="2835" spans="1:13">
      <c r="A2835" s="1">
        <f t="shared" si="92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91"/>
        <v>0</v>
      </c>
    </row>
    <row r="2836" spans="1:13">
      <c r="A2836" s="1">
        <f t="shared" si="92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91"/>
        <v>0</v>
      </c>
    </row>
    <row r="2837" spans="1:13">
      <c r="A2837" s="1">
        <f t="shared" si="92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91"/>
        <v>0</v>
      </c>
    </row>
    <row r="2838" spans="1:13">
      <c r="A2838" s="1">
        <f t="shared" si="92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91"/>
        <v>0</v>
      </c>
    </row>
    <row r="2839" spans="1:13">
      <c r="A2839" s="1">
        <f t="shared" si="92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91"/>
        <v>0</v>
      </c>
    </row>
    <row r="2840" spans="1:13">
      <c r="A2840" s="1">
        <f t="shared" si="92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91"/>
        <v>0</v>
      </c>
    </row>
    <row r="2841" spans="1:13">
      <c r="A2841" s="1">
        <f t="shared" si="92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91"/>
        <v>0</v>
      </c>
    </row>
    <row r="2842" spans="1:13">
      <c r="A2842" s="1">
        <f t="shared" si="92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91"/>
        <v>0</v>
      </c>
    </row>
    <row r="2843" spans="1:13">
      <c r="A2843" s="1">
        <f t="shared" si="92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91"/>
        <v>0</v>
      </c>
    </row>
    <row r="2844" spans="1:13">
      <c r="A2844" s="1">
        <f t="shared" si="92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91"/>
        <v>0</v>
      </c>
    </row>
    <row r="2845" spans="1:13">
      <c r="A2845" s="1">
        <f t="shared" si="92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91"/>
        <v>0</v>
      </c>
    </row>
    <row r="2846" spans="1:13">
      <c r="A2846" s="1">
        <f t="shared" si="92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91"/>
        <v>0</v>
      </c>
    </row>
    <row r="2847" spans="1:13">
      <c r="A2847" s="1">
        <f t="shared" si="92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91"/>
        <v>0</v>
      </c>
    </row>
    <row r="2848" spans="1:13">
      <c r="A2848" s="1">
        <f t="shared" si="92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91"/>
        <v>0</v>
      </c>
    </row>
    <row r="2849" spans="1:13">
      <c r="A2849" s="1">
        <f t="shared" si="92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91"/>
        <v>0</v>
      </c>
    </row>
    <row r="2850" spans="1:13">
      <c r="A2850" s="1">
        <f t="shared" si="92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91"/>
        <v>0</v>
      </c>
    </row>
    <row r="2851" spans="1:13">
      <c r="A2851" s="1">
        <f t="shared" si="92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91"/>
        <v>0</v>
      </c>
    </row>
    <row r="2852" spans="1:13">
      <c r="A2852" s="1">
        <f t="shared" si="92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91"/>
        <v>0</v>
      </c>
    </row>
    <row r="2853" spans="1:13">
      <c r="A2853" s="1">
        <f t="shared" si="92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91"/>
        <v>0</v>
      </c>
    </row>
    <row r="2854" spans="1:13">
      <c r="A2854" s="1">
        <f t="shared" si="92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91"/>
        <v>0</v>
      </c>
    </row>
    <row r="2855" spans="1:13">
      <c r="A2855" s="1">
        <f t="shared" si="92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91"/>
        <v>0</v>
      </c>
    </row>
    <row r="2856" spans="1:13">
      <c r="A2856" s="1">
        <f t="shared" si="92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91"/>
        <v>0</v>
      </c>
    </row>
    <row r="2857" spans="1:13">
      <c r="A2857" s="1">
        <f t="shared" si="92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91"/>
        <v>0</v>
      </c>
    </row>
    <row r="2858" spans="1:13">
      <c r="A2858" s="1">
        <f t="shared" si="92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91"/>
        <v>0</v>
      </c>
    </row>
    <row r="2859" spans="1:13">
      <c r="A2859" s="1">
        <f t="shared" si="92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91"/>
        <v>0</v>
      </c>
    </row>
    <row r="2860" spans="1:13">
      <c r="A2860" s="1">
        <f t="shared" si="92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91"/>
        <v>0</v>
      </c>
    </row>
    <row r="2861" spans="1:13">
      <c r="A2861" s="1">
        <f t="shared" si="92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91"/>
        <v>0</v>
      </c>
    </row>
    <row r="2862" spans="1:13">
      <c r="A2862" s="1">
        <f t="shared" si="92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91"/>
        <v>0</v>
      </c>
    </row>
    <row r="2863" spans="1:13">
      <c r="A2863" s="1">
        <f t="shared" si="92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91"/>
        <v>0</v>
      </c>
    </row>
    <row r="2864" spans="1:13">
      <c r="A2864" s="1">
        <f t="shared" si="92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91"/>
        <v>0</v>
      </c>
    </row>
    <row r="2865" spans="1:13">
      <c r="A2865" s="1">
        <f t="shared" si="92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91"/>
        <v>0</v>
      </c>
    </row>
    <row r="2866" spans="1:13">
      <c r="A2866" s="1">
        <f t="shared" si="92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91"/>
        <v>0</v>
      </c>
    </row>
    <row r="2867" spans="1:13">
      <c r="A2867" s="1">
        <f t="shared" si="92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91"/>
        <v>0</v>
      </c>
    </row>
    <row r="2868" spans="1:13">
      <c r="A2868" s="1">
        <f t="shared" si="92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91"/>
        <v>0</v>
      </c>
    </row>
    <row r="2869" spans="1:13">
      <c r="A2869" s="1">
        <f t="shared" si="92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91"/>
        <v>0</v>
      </c>
    </row>
    <row r="2870" spans="1:13">
      <c r="A2870" s="1">
        <f t="shared" si="92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91"/>
        <v>0</v>
      </c>
    </row>
    <row r="2871" spans="1:13">
      <c r="A2871" s="1">
        <f t="shared" si="92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91"/>
        <v>0</v>
      </c>
    </row>
    <row r="2872" spans="1:13">
      <c r="A2872" s="1">
        <f t="shared" si="92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91"/>
        <v>0</v>
      </c>
    </row>
    <row r="2873" spans="1:13">
      <c r="A2873" s="1">
        <f t="shared" si="92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91"/>
        <v>0</v>
      </c>
    </row>
    <row r="2874" spans="1:13">
      <c r="A2874" s="1">
        <f t="shared" si="92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91"/>
        <v>0</v>
      </c>
    </row>
    <row r="2875" spans="1:13">
      <c r="A2875" s="1">
        <f t="shared" si="92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91"/>
        <v>0</v>
      </c>
    </row>
    <row r="2876" spans="1:13">
      <c r="A2876" s="1">
        <f t="shared" si="92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91"/>
        <v>0</v>
      </c>
    </row>
    <row r="2877" spans="1:13">
      <c r="A2877" s="1">
        <f t="shared" si="92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91"/>
        <v>0</v>
      </c>
    </row>
    <row r="2878" spans="1:13">
      <c r="A2878" s="1">
        <f t="shared" si="92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91"/>
        <v>0</v>
      </c>
    </row>
    <row r="2879" spans="1:13">
      <c r="A2879" s="1">
        <f t="shared" si="92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91"/>
        <v>0</v>
      </c>
    </row>
    <row r="2880" spans="1:13">
      <c r="A2880" s="1">
        <f t="shared" si="92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91"/>
        <v>0</v>
      </c>
    </row>
    <row r="2881" spans="1:13">
      <c r="A2881" s="1">
        <f t="shared" si="92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91"/>
        <v>0</v>
      </c>
    </row>
    <row r="2882" spans="1:13">
      <c r="A2882" s="1">
        <f t="shared" si="92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91"/>
        <v>0</v>
      </c>
    </row>
    <row r="2883" spans="1:13">
      <c r="A2883" s="1">
        <f t="shared" si="92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93">J2883*K2883</f>
        <v>0</v>
      </c>
    </row>
    <row r="2884" spans="1:13">
      <c r="A2884" s="1">
        <f t="shared" si="92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93"/>
        <v>0</v>
      </c>
    </row>
    <row r="2885" spans="1:13">
      <c r="A2885" s="1">
        <f t="shared" ref="A2885:A2948" si="94">A2884+60/3600</f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93"/>
        <v>0</v>
      </c>
    </row>
    <row r="2886" spans="1:13">
      <c r="A2886" s="1">
        <f t="shared" si="94"/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93"/>
        <v>0</v>
      </c>
    </row>
    <row r="2887" spans="1:13">
      <c r="A2887" s="1">
        <f t="shared" si="94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93"/>
        <v>0</v>
      </c>
    </row>
    <row r="2888" spans="1:13">
      <c r="A2888" s="1">
        <f t="shared" si="94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93"/>
        <v>0</v>
      </c>
    </row>
    <row r="2889" spans="1:13">
      <c r="A2889" s="1">
        <f t="shared" si="94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93"/>
        <v>0</v>
      </c>
    </row>
    <row r="2890" spans="1:13">
      <c r="A2890" s="1">
        <f t="shared" si="94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93"/>
        <v>0</v>
      </c>
    </row>
    <row r="2891" spans="1:13">
      <c r="A2891" s="1">
        <f t="shared" si="94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93"/>
        <v>0</v>
      </c>
    </row>
    <row r="2892" spans="1:13">
      <c r="A2892" s="1">
        <f t="shared" si="94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93"/>
        <v>0</v>
      </c>
    </row>
    <row r="2893" spans="1:13">
      <c r="A2893" s="1">
        <f t="shared" si="94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93"/>
        <v>0</v>
      </c>
    </row>
    <row r="2894" spans="1:13">
      <c r="A2894" s="1">
        <f t="shared" si="94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93"/>
        <v>0</v>
      </c>
    </row>
    <row r="2895" spans="1:13">
      <c r="A2895" s="1">
        <f t="shared" si="94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93"/>
        <v>0</v>
      </c>
    </row>
    <row r="2896" spans="1:13">
      <c r="A2896" s="1">
        <f t="shared" si="94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93"/>
        <v>0</v>
      </c>
    </row>
    <row r="2897" spans="1:13">
      <c r="A2897" s="1">
        <f t="shared" si="94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93"/>
        <v>0</v>
      </c>
    </row>
    <row r="2898" spans="1:13">
      <c r="A2898" s="1">
        <f t="shared" si="94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93"/>
        <v>0</v>
      </c>
    </row>
    <row r="2899" spans="1:13">
      <c r="A2899" s="1">
        <f t="shared" si="94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93"/>
        <v>0</v>
      </c>
    </row>
    <row r="2900" spans="1:13">
      <c r="A2900" s="1">
        <f t="shared" si="94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93"/>
        <v>0</v>
      </c>
    </row>
    <row r="2901" spans="1:13">
      <c r="A2901" s="1">
        <f t="shared" si="94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93"/>
        <v>0</v>
      </c>
    </row>
    <row r="2902" spans="1:13">
      <c r="A2902" s="1">
        <f t="shared" si="94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93"/>
        <v>0</v>
      </c>
    </row>
    <row r="2903" spans="1:13">
      <c r="A2903" s="1">
        <f t="shared" si="94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93"/>
        <v>0</v>
      </c>
    </row>
    <row r="2904" spans="1:13">
      <c r="A2904" s="1">
        <f t="shared" si="94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93"/>
        <v>0</v>
      </c>
    </row>
    <row r="2905" spans="1:13">
      <c r="A2905" s="1">
        <f t="shared" si="94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93"/>
        <v>0</v>
      </c>
    </row>
    <row r="2906" spans="1:13">
      <c r="A2906" s="1">
        <f t="shared" si="94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93"/>
        <v>0</v>
      </c>
    </row>
    <row r="2907" spans="1:13">
      <c r="A2907" s="1">
        <f t="shared" si="94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93"/>
        <v>0</v>
      </c>
    </row>
    <row r="2908" spans="1:13">
      <c r="A2908" s="1">
        <f t="shared" si="94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93"/>
        <v>0</v>
      </c>
    </row>
    <row r="2909" spans="1:13">
      <c r="A2909" s="1">
        <f t="shared" si="94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93"/>
        <v>0</v>
      </c>
    </row>
    <row r="2910" spans="1:13">
      <c r="A2910" s="1">
        <f t="shared" si="94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93"/>
        <v>0</v>
      </c>
    </row>
    <row r="2911" spans="1:13">
      <c r="A2911" s="1">
        <f t="shared" si="94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93"/>
        <v>0</v>
      </c>
    </row>
    <row r="2912" spans="1:13">
      <c r="A2912" s="1">
        <f t="shared" si="94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93"/>
        <v>0</v>
      </c>
    </row>
    <row r="2913" spans="1:13">
      <c r="A2913" s="1">
        <f t="shared" si="94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93"/>
        <v>0</v>
      </c>
    </row>
    <row r="2914" spans="1:13">
      <c r="A2914" s="1">
        <f t="shared" si="94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93"/>
        <v>0</v>
      </c>
    </row>
    <row r="2915" spans="1:13">
      <c r="A2915" s="1">
        <f t="shared" si="94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93"/>
        <v>0</v>
      </c>
    </row>
    <row r="2916" spans="1:13">
      <c r="A2916" s="1">
        <f t="shared" si="94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93"/>
        <v>0</v>
      </c>
    </row>
    <row r="2917" spans="1:13">
      <c r="A2917" s="1">
        <f t="shared" si="94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93"/>
        <v>0</v>
      </c>
    </row>
    <row r="2918" spans="1:13">
      <c r="A2918" s="1">
        <f t="shared" si="94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93"/>
        <v>0</v>
      </c>
    </row>
    <row r="2919" spans="1:13">
      <c r="A2919" s="1">
        <f t="shared" si="94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93"/>
        <v>0</v>
      </c>
    </row>
    <row r="2920" spans="1:13">
      <c r="A2920" s="1">
        <f t="shared" si="94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93"/>
        <v>0</v>
      </c>
    </row>
    <row r="2921" spans="1:13">
      <c r="A2921" s="1">
        <f t="shared" si="94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93"/>
        <v>0</v>
      </c>
    </row>
    <row r="2922" spans="1:13">
      <c r="A2922" s="1">
        <f t="shared" si="94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93"/>
        <v>0</v>
      </c>
    </row>
    <row r="2923" spans="1:13">
      <c r="A2923" s="1">
        <f t="shared" si="94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93"/>
        <v>0</v>
      </c>
    </row>
    <row r="2924" spans="1:13">
      <c r="A2924" s="1">
        <f t="shared" si="94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93"/>
        <v>0</v>
      </c>
    </row>
    <row r="2925" spans="1:13">
      <c r="A2925" s="1">
        <f t="shared" si="94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93"/>
        <v>0</v>
      </c>
    </row>
    <row r="2926" spans="1:13">
      <c r="A2926" s="1">
        <f t="shared" si="94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93"/>
        <v>0</v>
      </c>
    </row>
    <row r="2927" spans="1:13">
      <c r="A2927" s="1">
        <f t="shared" si="94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93"/>
        <v>0</v>
      </c>
    </row>
    <row r="2928" spans="1:13">
      <c r="A2928" s="1">
        <f t="shared" si="94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93"/>
        <v>0</v>
      </c>
    </row>
    <row r="2929" spans="1:13">
      <c r="A2929" s="1">
        <f t="shared" si="94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93"/>
        <v>0</v>
      </c>
    </row>
    <row r="2930" spans="1:13">
      <c r="A2930" s="1">
        <f t="shared" si="94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93"/>
        <v>0</v>
      </c>
    </row>
    <row r="2931" spans="1:13">
      <c r="A2931" s="1">
        <f t="shared" si="94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93"/>
        <v>0</v>
      </c>
    </row>
    <row r="2932" spans="1:13">
      <c r="A2932" s="1">
        <f t="shared" si="94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93"/>
        <v>0</v>
      </c>
    </row>
    <row r="2933" spans="1:13">
      <c r="A2933" s="1">
        <f t="shared" si="94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93"/>
        <v>0</v>
      </c>
    </row>
    <row r="2934" spans="1:13">
      <c r="A2934" s="1">
        <f t="shared" si="94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93"/>
        <v>0</v>
      </c>
    </row>
    <row r="2935" spans="1:13">
      <c r="A2935" s="1">
        <f t="shared" si="94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93"/>
        <v>0</v>
      </c>
    </row>
    <row r="2936" spans="1:13">
      <c r="A2936" s="1">
        <f t="shared" si="94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93"/>
        <v>0</v>
      </c>
    </row>
    <row r="2937" spans="1:13">
      <c r="A2937" s="1">
        <f t="shared" si="94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93"/>
        <v>0</v>
      </c>
    </row>
    <row r="2938" spans="1:13">
      <c r="A2938" s="1">
        <f t="shared" si="94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93"/>
        <v>0</v>
      </c>
    </row>
    <row r="2939" spans="1:13">
      <c r="A2939" s="1">
        <f t="shared" si="94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93"/>
        <v>0</v>
      </c>
    </row>
    <row r="2940" spans="1:13">
      <c r="A2940" s="1">
        <f t="shared" si="94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93"/>
        <v>0</v>
      </c>
    </row>
    <row r="2941" spans="1:13">
      <c r="A2941" s="1">
        <f t="shared" si="94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93"/>
        <v>0</v>
      </c>
    </row>
    <row r="2942" spans="1:13">
      <c r="A2942" s="1">
        <f t="shared" si="94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93"/>
        <v>0</v>
      </c>
    </row>
    <row r="2943" spans="1:13">
      <c r="A2943" s="1">
        <f t="shared" si="94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93"/>
        <v>0</v>
      </c>
    </row>
    <row r="2944" spans="1:13">
      <c r="A2944" s="1">
        <f t="shared" si="94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93"/>
        <v>0</v>
      </c>
    </row>
    <row r="2945" spans="1:13">
      <c r="A2945" s="1">
        <f t="shared" si="94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93"/>
        <v>0</v>
      </c>
    </row>
    <row r="2946" spans="1:13">
      <c r="A2946" s="1">
        <f t="shared" si="94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93"/>
        <v>0</v>
      </c>
    </row>
    <row r="2947" spans="1:13">
      <c r="A2947" s="1">
        <f t="shared" si="94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95">J2947*K2947</f>
        <v>0</v>
      </c>
    </row>
    <row r="2948" spans="1:13">
      <c r="A2948" s="1">
        <f t="shared" si="94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95"/>
        <v>0</v>
      </c>
    </row>
    <row r="2949" spans="1:13">
      <c r="A2949" s="1">
        <f t="shared" ref="A2949:A3012" si="96">A2948+60/3600</f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95"/>
        <v>0</v>
      </c>
    </row>
    <row r="2950" spans="1:13">
      <c r="A2950" s="1">
        <f t="shared" si="96"/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95"/>
        <v>0</v>
      </c>
    </row>
    <row r="2951" spans="1:13">
      <c r="A2951" s="1">
        <f t="shared" si="96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95"/>
        <v>0</v>
      </c>
    </row>
    <row r="2952" spans="1:13">
      <c r="A2952" s="1">
        <f t="shared" si="96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95"/>
        <v>0</v>
      </c>
    </row>
    <row r="2953" spans="1:13">
      <c r="A2953" s="1">
        <f t="shared" si="96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95"/>
        <v>0</v>
      </c>
    </row>
    <row r="2954" spans="1:13">
      <c r="A2954" s="1">
        <f t="shared" si="96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95"/>
        <v>0</v>
      </c>
    </row>
    <row r="2955" spans="1:13">
      <c r="A2955" s="1">
        <f t="shared" si="96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95"/>
        <v>0</v>
      </c>
    </row>
    <row r="2956" spans="1:13">
      <c r="A2956" s="1">
        <f t="shared" si="96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95"/>
        <v>0</v>
      </c>
    </row>
    <row r="2957" spans="1:13">
      <c r="A2957" s="1">
        <f t="shared" si="96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95"/>
        <v>0</v>
      </c>
    </row>
    <row r="2958" spans="1:13">
      <c r="A2958" s="1">
        <f t="shared" si="96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95"/>
        <v>0</v>
      </c>
    </row>
    <row r="2959" spans="1:13">
      <c r="A2959" s="1">
        <f t="shared" si="96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95"/>
        <v>0</v>
      </c>
    </row>
    <row r="2960" spans="1:13">
      <c r="A2960" s="1">
        <f t="shared" si="96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95"/>
        <v>0</v>
      </c>
    </row>
    <row r="2961" spans="1:13">
      <c r="A2961" s="1">
        <f t="shared" si="96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95"/>
        <v>0</v>
      </c>
    </row>
    <row r="2962" spans="1:13">
      <c r="A2962" s="1">
        <f t="shared" si="96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95"/>
        <v>0</v>
      </c>
    </row>
    <row r="2963" spans="1:13">
      <c r="A2963" s="1">
        <f t="shared" si="96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95"/>
        <v>0</v>
      </c>
    </row>
    <row r="2964" spans="1:13">
      <c r="A2964" s="1">
        <f t="shared" si="96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95"/>
        <v>0</v>
      </c>
    </row>
    <row r="2965" spans="1:13">
      <c r="A2965" s="1">
        <f t="shared" si="96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95"/>
        <v>0</v>
      </c>
    </row>
    <row r="2966" spans="1:13">
      <c r="A2966" s="1">
        <f t="shared" si="96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95"/>
        <v>0</v>
      </c>
    </row>
    <row r="2967" spans="1:13">
      <c r="A2967" s="1">
        <f t="shared" si="96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95"/>
        <v>0</v>
      </c>
    </row>
    <row r="2968" spans="1:13">
      <c r="A2968" s="1">
        <f t="shared" si="96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95"/>
        <v>0</v>
      </c>
    </row>
    <row r="2969" spans="1:13">
      <c r="A2969" s="1">
        <f t="shared" si="96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95"/>
        <v>0</v>
      </c>
    </row>
    <row r="2970" spans="1:13">
      <c r="A2970" s="1">
        <f t="shared" si="96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95"/>
        <v>0</v>
      </c>
    </row>
    <row r="2971" spans="1:13">
      <c r="A2971" s="1">
        <f t="shared" si="96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95"/>
        <v>0</v>
      </c>
    </row>
    <row r="2972" spans="1:13">
      <c r="A2972" s="1">
        <f t="shared" si="96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95"/>
        <v>0</v>
      </c>
    </row>
    <row r="2973" spans="1:13">
      <c r="A2973" s="1">
        <f t="shared" si="96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95"/>
        <v>0</v>
      </c>
    </row>
    <row r="2974" spans="1:13">
      <c r="A2974" s="1">
        <f t="shared" si="96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95"/>
        <v>0</v>
      </c>
    </row>
    <row r="2975" spans="1:13">
      <c r="A2975" s="1">
        <f t="shared" si="96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95"/>
        <v>0</v>
      </c>
    </row>
    <row r="2976" spans="1:13">
      <c r="A2976" s="1">
        <f t="shared" si="96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95"/>
        <v>0</v>
      </c>
    </row>
    <row r="2977" spans="1:13">
      <c r="A2977" s="1">
        <f t="shared" si="96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95"/>
        <v>0</v>
      </c>
    </row>
    <row r="2978" spans="1:13">
      <c r="A2978" s="1">
        <f t="shared" si="96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95"/>
        <v>0</v>
      </c>
    </row>
    <row r="2979" spans="1:13">
      <c r="A2979" s="1">
        <f t="shared" si="96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95"/>
        <v>0</v>
      </c>
    </row>
    <row r="2980" spans="1:13">
      <c r="A2980" s="1">
        <f t="shared" si="96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95"/>
        <v>0</v>
      </c>
    </row>
    <row r="2981" spans="1:13">
      <c r="A2981" s="1">
        <f t="shared" si="96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95"/>
        <v>0</v>
      </c>
    </row>
    <row r="2982" spans="1:13">
      <c r="A2982" s="1">
        <f t="shared" si="96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95"/>
        <v>0</v>
      </c>
    </row>
    <row r="2983" spans="1:13">
      <c r="A2983" s="1">
        <f t="shared" si="96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95"/>
        <v>0</v>
      </c>
    </row>
    <row r="2984" spans="1:13">
      <c r="A2984" s="1">
        <f t="shared" si="96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95"/>
        <v>0</v>
      </c>
    </row>
    <row r="2985" spans="1:13">
      <c r="A2985" s="1">
        <f t="shared" si="96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95"/>
        <v>0</v>
      </c>
    </row>
    <row r="2986" spans="1:13">
      <c r="A2986" s="1">
        <f t="shared" si="96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95"/>
        <v>0</v>
      </c>
    </row>
    <row r="2987" spans="1:13">
      <c r="A2987" s="1">
        <f t="shared" si="96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95"/>
        <v>0</v>
      </c>
    </row>
    <row r="2988" spans="1:13">
      <c r="A2988" s="1">
        <f t="shared" si="96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95"/>
        <v>0</v>
      </c>
    </row>
    <row r="2989" spans="1:13">
      <c r="A2989" s="1">
        <f t="shared" si="96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95"/>
        <v>0</v>
      </c>
    </row>
    <row r="2990" spans="1:13">
      <c r="A2990" s="1">
        <f t="shared" si="96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95"/>
        <v>0</v>
      </c>
    </row>
    <row r="2991" spans="1:13">
      <c r="A2991" s="1">
        <f t="shared" si="96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95"/>
        <v>0</v>
      </c>
    </row>
    <row r="2992" spans="1:13">
      <c r="A2992" s="1">
        <f t="shared" si="96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95"/>
        <v>0</v>
      </c>
    </row>
    <row r="2993" spans="1:13">
      <c r="A2993" s="1">
        <f t="shared" si="96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95"/>
        <v>0</v>
      </c>
    </row>
    <row r="2994" spans="1:13">
      <c r="A2994" s="1">
        <f t="shared" si="96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95"/>
        <v>0</v>
      </c>
    </row>
    <row r="2995" spans="1:13">
      <c r="A2995" s="1">
        <f t="shared" si="96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95"/>
        <v>0</v>
      </c>
    </row>
    <row r="2996" spans="1:13">
      <c r="A2996" s="1">
        <f t="shared" si="96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95"/>
        <v>0</v>
      </c>
    </row>
    <row r="2997" spans="1:13">
      <c r="A2997" s="1">
        <f t="shared" si="96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95"/>
        <v>0</v>
      </c>
    </row>
    <row r="2998" spans="1:13">
      <c r="A2998" s="1">
        <f t="shared" si="96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95"/>
        <v>0</v>
      </c>
    </row>
    <row r="2999" spans="1:13">
      <c r="A2999" s="1">
        <f t="shared" si="96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95"/>
        <v>0</v>
      </c>
    </row>
    <row r="3000" spans="1:13">
      <c r="A3000" s="1">
        <f t="shared" si="96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95"/>
        <v>0</v>
      </c>
    </row>
    <row r="3001" spans="1:13">
      <c r="A3001" s="1">
        <f t="shared" si="96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95"/>
        <v>0</v>
      </c>
    </row>
    <row r="3002" spans="1:13">
      <c r="A3002" s="1">
        <f t="shared" si="96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95"/>
        <v>0</v>
      </c>
    </row>
    <row r="3003" spans="1:13">
      <c r="A3003" s="1">
        <f t="shared" si="96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95"/>
        <v>0</v>
      </c>
    </row>
    <row r="3004" spans="1:13">
      <c r="A3004" s="1">
        <f t="shared" si="96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95"/>
        <v>0</v>
      </c>
    </row>
    <row r="3005" spans="1:13">
      <c r="A3005" s="1">
        <f t="shared" si="96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95"/>
        <v>0</v>
      </c>
    </row>
    <row r="3006" spans="1:13">
      <c r="A3006" s="1">
        <f t="shared" si="96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95"/>
        <v>0</v>
      </c>
    </row>
    <row r="3007" spans="1:13">
      <c r="A3007" s="1">
        <f t="shared" si="96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95"/>
        <v>0</v>
      </c>
    </row>
    <row r="3008" spans="1:13">
      <c r="A3008" s="1">
        <f t="shared" si="96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95"/>
        <v>0</v>
      </c>
    </row>
    <row r="3009" spans="1:13">
      <c r="A3009" s="1">
        <f t="shared" si="96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95"/>
        <v>0</v>
      </c>
    </row>
    <row r="3010" spans="1:13">
      <c r="A3010" s="1">
        <f t="shared" si="96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95"/>
        <v>0</v>
      </c>
    </row>
    <row r="3011" spans="1:13">
      <c r="A3011" s="1">
        <f t="shared" si="96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97">J3011*K3011</f>
        <v>0</v>
      </c>
    </row>
    <row r="3012" spans="1:13">
      <c r="A3012" s="1">
        <f t="shared" si="96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97"/>
        <v>0</v>
      </c>
    </row>
    <row r="3013" spans="1:13">
      <c r="A3013" s="1">
        <f t="shared" ref="A3013:A3076" si="98">A3012+60/3600</f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97"/>
        <v>0</v>
      </c>
    </row>
    <row r="3014" spans="1:13">
      <c r="A3014" s="1">
        <f t="shared" si="98"/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97"/>
        <v>0</v>
      </c>
    </row>
    <row r="3015" spans="1:13">
      <c r="A3015" s="1">
        <f t="shared" si="98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97"/>
        <v>0</v>
      </c>
    </row>
    <row r="3016" spans="1:13">
      <c r="A3016" s="1">
        <f t="shared" si="98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97"/>
        <v>0</v>
      </c>
    </row>
    <row r="3017" spans="1:13">
      <c r="A3017" s="1">
        <f t="shared" si="98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97"/>
        <v>0</v>
      </c>
    </row>
    <row r="3018" spans="1:13">
      <c r="A3018" s="1">
        <f t="shared" si="98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97"/>
        <v>0</v>
      </c>
    </row>
    <row r="3019" spans="1:13">
      <c r="A3019" s="1">
        <f t="shared" si="98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97"/>
        <v>0</v>
      </c>
    </row>
    <row r="3020" spans="1:13">
      <c r="A3020" s="1">
        <f t="shared" si="98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97"/>
        <v>0</v>
      </c>
    </row>
    <row r="3021" spans="1:13">
      <c r="A3021" s="1">
        <f t="shared" si="98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97"/>
        <v>0</v>
      </c>
    </row>
    <row r="3022" spans="1:13">
      <c r="A3022" s="1">
        <f t="shared" si="98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97"/>
        <v>0</v>
      </c>
    </row>
    <row r="3023" spans="1:13">
      <c r="A3023" s="1">
        <f t="shared" si="98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97"/>
        <v>0</v>
      </c>
    </row>
    <row r="3024" spans="1:13">
      <c r="A3024" s="1">
        <f t="shared" si="98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97"/>
        <v>0</v>
      </c>
    </row>
    <row r="3025" spans="1:13">
      <c r="A3025" s="1">
        <f t="shared" si="98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97"/>
        <v>0</v>
      </c>
    </row>
    <row r="3026" spans="1:13">
      <c r="A3026" s="1">
        <f t="shared" si="98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97"/>
        <v>0</v>
      </c>
    </row>
    <row r="3027" spans="1:13">
      <c r="A3027" s="1">
        <f t="shared" si="98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97"/>
        <v>0</v>
      </c>
    </row>
    <row r="3028" spans="1:13">
      <c r="A3028" s="1">
        <f t="shared" si="98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97"/>
        <v>0</v>
      </c>
    </row>
    <row r="3029" spans="1:13">
      <c r="A3029" s="1">
        <f t="shared" si="98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97"/>
        <v>0</v>
      </c>
    </row>
    <row r="3030" spans="1:13">
      <c r="A3030" s="1">
        <f t="shared" si="98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97"/>
        <v>0</v>
      </c>
    </row>
    <row r="3031" spans="1:13">
      <c r="A3031" s="1">
        <f t="shared" si="98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97"/>
        <v>0</v>
      </c>
    </row>
    <row r="3032" spans="1:13">
      <c r="A3032" s="1">
        <f t="shared" si="98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97"/>
        <v>0</v>
      </c>
    </row>
    <row r="3033" spans="1:13">
      <c r="A3033" s="1">
        <f t="shared" si="98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97"/>
        <v>0</v>
      </c>
    </row>
    <row r="3034" spans="1:13">
      <c r="A3034" s="1">
        <f t="shared" si="98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97"/>
        <v>0</v>
      </c>
    </row>
    <row r="3035" spans="1:13">
      <c r="A3035" s="1">
        <f t="shared" si="98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97"/>
        <v>0</v>
      </c>
    </row>
    <row r="3036" spans="1:13">
      <c r="A3036" s="1">
        <f t="shared" si="98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97"/>
        <v>0</v>
      </c>
    </row>
    <row r="3037" spans="1:13">
      <c r="A3037" s="1">
        <f t="shared" si="98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97"/>
        <v>0</v>
      </c>
    </row>
    <row r="3038" spans="1:13">
      <c r="A3038" s="1">
        <f t="shared" si="98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97"/>
        <v>0</v>
      </c>
    </row>
    <row r="3039" spans="1:13">
      <c r="A3039" s="1">
        <f t="shared" si="98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97"/>
        <v>0</v>
      </c>
    </row>
    <row r="3040" spans="1:13">
      <c r="A3040" s="1">
        <f t="shared" si="98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97"/>
        <v>0</v>
      </c>
    </row>
    <row r="3041" spans="1:13">
      <c r="A3041" s="1">
        <f t="shared" si="98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97"/>
        <v>0</v>
      </c>
    </row>
    <row r="3042" spans="1:13">
      <c r="A3042" s="1">
        <f t="shared" si="98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97"/>
        <v>0</v>
      </c>
    </row>
    <row r="3043" spans="1:13">
      <c r="A3043" s="1">
        <f t="shared" si="98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97"/>
        <v>0</v>
      </c>
    </row>
    <row r="3044" spans="1:13">
      <c r="A3044" s="1">
        <f t="shared" si="98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97"/>
        <v>0</v>
      </c>
    </row>
    <row r="3045" spans="1:13">
      <c r="A3045" s="1">
        <f t="shared" si="98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97"/>
        <v>0</v>
      </c>
    </row>
    <row r="3046" spans="1:13">
      <c r="A3046" s="1">
        <f t="shared" si="98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97"/>
        <v>0</v>
      </c>
    </row>
    <row r="3047" spans="1:13">
      <c r="A3047" s="1">
        <f t="shared" si="98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97"/>
        <v>0</v>
      </c>
    </row>
    <row r="3048" spans="1:13">
      <c r="A3048" s="1">
        <f t="shared" si="98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97"/>
        <v>0</v>
      </c>
    </row>
    <row r="3049" spans="1:13">
      <c r="A3049" s="1">
        <f t="shared" si="98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97"/>
        <v>0</v>
      </c>
    </row>
    <row r="3050" spans="1:13">
      <c r="A3050" s="1">
        <f t="shared" si="98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97"/>
        <v>0</v>
      </c>
    </row>
    <row r="3051" spans="1:13">
      <c r="A3051" s="1">
        <f t="shared" si="98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97"/>
        <v>0</v>
      </c>
    </row>
    <row r="3052" spans="1:13">
      <c r="A3052" s="1">
        <f t="shared" si="98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97"/>
        <v>0</v>
      </c>
    </row>
    <row r="3053" spans="1:13">
      <c r="A3053" s="1">
        <f t="shared" si="98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97"/>
        <v>0</v>
      </c>
    </row>
    <row r="3054" spans="1:13">
      <c r="A3054" s="1">
        <f t="shared" si="98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97"/>
        <v>0</v>
      </c>
    </row>
    <row r="3055" spans="1:13">
      <c r="A3055" s="1">
        <f t="shared" si="98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97"/>
        <v>0</v>
      </c>
    </row>
    <row r="3056" spans="1:13">
      <c r="A3056" s="1">
        <f t="shared" si="98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97"/>
        <v>0</v>
      </c>
    </row>
    <row r="3057" spans="1:13">
      <c r="A3057" s="1">
        <f t="shared" si="98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97"/>
        <v>0</v>
      </c>
    </row>
    <row r="3058" spans="1:13">
      <c r="A3058" s="1">
        <f t="shared" si="98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97"/>
        <v>0</v>
      </c>
    </row>
    <row r="3059" spans="1:13">
      <c r="A3059" s="1">
        <f t="shared" si="98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97"/>
        <v>0</v>
      </c>
    </row>
    <row r="3060" spans="1:13">
      <c r="A3060" s="1">
        <f t="shared" si="98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97"/>
        <v>0</v>
      </c>
    </row>
    <row r="3061" spans="1:13">
      <c r="A3061" s="1">
        <f t="shared" si="98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97"/>
        <v>0</v>
      </c>
    </row>
    <row r="3062" spans="1:13">
      <c r="A3062" s="1">
        <f t="shared" si="98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97"/>
        <v>0</v>
      </c>
    </row>
    <row r="3063" spans="1:13">
      <c r="A3063" s="1">
        <f t="shared" si="98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97"/>
        <v>0</v>
      </c>
    </row>
    <row r="3064" spans="1:13">
      <c r="A3064" s="1">
        <f t="shared" si="98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97"/>
        <v>0</v>
      </c>
    </row>
    <row r="3065" spans="1:13">
      <c r="A3065" s="1">
        <f t="shared" si="98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97"/>
        <v>0</v>
      </c>
    </row>
    <row r="3066" spans="1:13">
      <c r="A3066" s="1">
        <f t="shared" si="98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97"/>
        <v>0</v>
      </c>
    </row>
    <row r="3067" spans="1:13">
      <c r="A3067" s="1">
        <f t="shared" si="98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97"/>
        <v>0</v>
      </c>
    </row>
    <row r="3068" spans="1:13">
      <c r="A3068" s="1">
        <f t="shared" si="98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97"/>
        <v>0</v>
      </c>
    </row>
    <row r="3069" spans="1:13">
      <c r="A3069" s="1">
        <f t="shared" si="98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97"/>
        <v>0</v>
      </c>
    </row>
    <row r="3070" spans="1:13">
      <c r="A3070" s="1">
        <f t="shared" si="98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97"/>
        <v>0</v>
      </c>
    </row>
    <row r="3071" spans="1:13">
      <c r="A3071" s="1">
        <f t="shared" si="98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97"/>
        <v>0</v>
      </c>
    </row>
    <row r="3072" spans="1:13">
      <c r="A3072" s="1">
        <f t="shared" si="98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97"/>
        <v>0</v>
      </c>
    </row>
    <row r="3073" spans="1:13">
      <c r="A3073" s="1">
        <f t="shared" si="98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97"/>
        <v>0</v>
      </c>
    </row>
    <row r="3074" spans="1:13">
      <c r="A3074" s="1">
        <f t="shared" si="98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97"/>
        <v>0</v>
      </c>
    </row>
    <row r="3075" spans="1:13">
      <c r="A3075" s="1">
        <f t="shared" si="98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99">J3075*K3075</f>
        <v>0</v>
      </c>
    </row>
    <row r="3076" spans="1:13">
      <c r="A3076" s="1">
        <f t="shared" si="98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99"/>
        <v>0</v>
      </c>
    </row>
    <row r="3077" spans="1:13">
      <c r="A3077" s="1">
        <f t="shared" ref="A3077:A3140" si="100">A3076+60/3600</f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99"/>
        <v>0</v>
      </c>
    </row>
    <row r="3078" spans="1:13">
      <c r="A3078" s="1">
        <f t="shared" si="100"/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99"/>
        <v>0</v>
      </c>
    </row>
    <row r="3079" spans="1:13">
      <c r="A3079" s="1">
        <f t="shared" si="10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99"/>
        <v>0</v>
      </c>
    </row>
    <row r="3080" spans="1:13">
      <c r="A3080" s="1">
        <f t="shared" si="10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99"/>
        <v>0</v>
      </c>
    </row>
    <row r="3081" spans="1:13">
      <c r="A3081" s="1">
        <f t="shared" si="10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99"/>
        <v>0</v>
      </c>
    </row>
    <row r="3082" spans="1:13">
      <c r="A3082" s="1">
        <f t="shared" si="10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99"/>
        <v>0</v>
      </c>
    </row>
    <row r="3083" spans="1:13">
      <c r="A3083" s="1">
        <f t="shared" si="10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99"/>
        <v>0</v>
      </c>
    </row>
    <row r="3084" spans="1:13">
      <c r="A3084" s="1">
        <f t="shared" si="10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99"/>
        <v>0</v>
      </c>
    </row>
    <row r="3085" spans="1:13">
      <c r="A3085" s="1">
        <f t="shared" si="10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99"/>
        <v>0</v>
      </c>
    </row>
    <row r="3086" spans="1:13">
      <c r="A3086" s="1">
        <f t="shared" si="10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99"/>
        <v>0</v>
      </c>
    </row>
    <row r="3087" spans="1:13">
      <c r="A3087" s="1">
        <f t="shared" si="10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99"/>
        <v>0</v>
      </c>
    </row>
    <row r="3088" spans="1:13">
      <c r="A3088" s="1">
        <f t="shared" si="10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99"/>
        <v>0</v>
      </c>
    </row>
    <row r="3089" spans="1:13">
      <c r="A3089" s="1">
        <f t="shared" si="10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99"/>
        <v>0</v>
      </c>
    </row>
    <row r="3090" spans="1:13">
      <c r="A3090" s="1">
        <f t="shared" si="10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99"/>
        <v>0</v>
      </c>
    </row>
    <row r="3091" spans="1:13">
      <c r="A3091" s="1">
        <f t="shared" si="10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99"/>
        <v>0</v>
      </c>
    </row>
    <row r="3092" spans="1:13">
      <c r="A3092" s="1">
        <f t="shared" si="10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99"/>
        <v>0</v>
      </c>
    </row>
    <row r="3093" spans="1:13">
      <c r="A3093" s="1">
        <f t="shared" si="10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99"/>
        <v>0</v>
      </c>
    </row>
    <row r="3094" spans="1:13">
      <c r="A3094" s="1">
        <f t="shared" si="10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99"/>
        <v>0</v>
      </c>
    </row>
    <row r="3095" spans="1:13">
      <c r="A3095" s="1">
        <f t="shared" si="10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99"/>
        <v>0</v>
      </c>
    </row>
    <row r="3096" spans="1:13">
      <c r="A3096" s="1">
        <f t="shared" si="10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99"/>
        <v>0</v>
      </c>
    </row>
    <row r="3097" spans="1:13">
      <c r="A3097" s="1">
        <f t="shared" si="10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99"/>
        <v>0</v>
      </c>
    </row>
    <row r="3098" spans="1:13">
      <c r="A3098" s="1">
        <f t="shared" si="10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99"/>
        <v>0</v>
      </c>
    </row>
    <row r="3099" spans="1:13">
      <c r="A3099" s="1">
        <f t="shared" si="10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99"/>
        <v>0</v>
      </c>
    </row>
    <row r="3100" spans="1:13">
      <c r="A3100" s="1">
        <f t="shared" si="10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99"/>
        <v>0</v>
      </c>
    </row>
    <row r="3101" spans="1:13">
      <c r="A3101" s="1">
        <f t="shared" si="10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99"/>
        <v>0</v>
      </c>
    </row>
    <row r="3102" spans="1:13">
      <c r="A3102" s="1">
        <f t="shared" si="10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99"/>
        <v>0</v>
      </c>
    </row>
    <row r="3103" spans="1:13">
      <c r="A3103" s="1">
        <f t="shared" si="10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99"/>
        <v>0</v>
      </c>
    </row>
    <row r="3104" spans="1:13">
      <c r="A3104" s="1">
        <f t="shared" si="10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99"/>
        <v>0</v>
      </c>
    </row>
    <row r="3105" spans="1:13">
      <c r="A3105" s="1">
        <f t="shared" si="10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99"/>
        <v>0</v>
      </c>
    </row>
    <row r="3106" spans="1:13">
      <c r="A3106" s="1">
        <f t="shared" si="10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99"/>
        <v>0</v>
      </c>
    </row>
    <row r="3107" spans="1:13">
      <c r="A3107" s="1">
        <f t="shared" si="10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99"/>
        <v>0</v>
      </c>
    </row>
    <row r="3108" spans="1:13">
      <c r="A3108" s="1">
        <f t="shared" si="10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99"/>
        <v>0</v>
      </c>
    </row>
    <row r="3109" spans="1:13">
      <c r="A3109" s="1">
        <f t="shared" si="10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99"/>
        <v>0</v>
      </c>
    </row>
    <row r="3110" spans="1:13">
      <c r="A3110" s="1">
        <f t="shared" si="10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99"/>
        <v>0</v>
      </c>
    </row>
    <row r="3111" spans="1:13">
      <c r="A3111" s="1">
        <f t="shared" si="10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99"/>
        <v>0</v>
      </c>
    </row>
    <row r="3112" spans="1:13">
      <c r="A3112" s="1">
        <f t="shared" si="10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99"/>
        <v>0</v>
      </c>
    </row>
    <row r="3113" spans="1:13">
      <c r="A3113" s="1">
        <f t="shared" si="10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99"/>
        <v>0</v>
      </c>
    </row>
    <row r="3114" spans="1:13">
      <c r="A3114" s="1">
        <f t="shared" si="10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99"/>
        <v>0</v>
      </c>
    </row>
    <row r="3115" spans="1:13">
      <c r="A3115" s="1">
        <f t="shared" si="10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99"/>
        <v>0</v>
      </c>
    </row>
    <row r="3116" spans="1:13">
      <c r="A3116" s="1">
        <f t="shared" si="10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99"/>
        <v>0</v>
      </c>
    </row>
    <row r="3117" spans="1:13">
      <c r="A3117" s="1">
        <f t="shared" si="10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99"/>
        <v>0</v>
      </c>
    </row>
    <row r="3118" spans="1:13">
      <c r="A3118" s="1">
        <f t="shared" si="10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99"/>
        <v>0</v>
      </c>
    </row>
    <row r="3119" spans="1:13">
      <c r="A3119" s="1">
        <f t="shared" si="10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99"/>
        <v>0</v>
      </c>
    </row>
    <row r="3120" spans="1:13">
      <c r="A3120" s="1">
        <f t="shared" si="10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99"/>
        <v>0</v>
      </c>
    </row>
    <row r="3121" spans="1:13">
      <c r="A3121" s="1">
        <f t="shared" si="10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99"/>
        <v>0</v>
      </c>
    </row>
    <row r="3122" spans="1:13">
      <c r="A3122" s="1">
        <f t="shared" si="10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99"/>
        <v>0</v>
      </c>
    </row>
    <row r="3123" spans="1:13">
      <c r="A3123" s="1">
        <f t="shared" si="10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99"/>
        <v>0</v>
      </c>
    </row>
    <row r="3124" spans="1:13">
      <c r="A3124" s="1">
        <f t="shared" si="10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99"/>
        <v>0</v>
      </c>
    </row>
    <row r="3125" spans="1:13">
      <c r="A3125" s="1">
        <f t="shared" si="10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99"/>
        <v>0</v>
      </c>
    </row>
    <row r="3126" spans="1:13">
      <c r="A3126" s="1">
        <f t="shared" si="10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99"/>
        <v>0</v>
      </c>
    </row>
    <row r="3127" spans="1:13">
      <c r="A3127" s="1">
        <f t="shared" si="10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99"/>
        <v>0</v>
      </c>
    </row>
    <row r="3128" spans="1:13">
      <c r="A3128" s="1">
        <f t="shared" si="10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99"/>
        <v>0</v>
      </c>
    </row>
    <row r="3129" spans="1:13">
      <c r="A3129" s="1">
        <f t="shared" si="10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99"/>
        <v>0</v>
      </c>
    </row>
    <row r="3130" spans="1:13">
      <c r="A3130" s="1">
        <f t="shared" si="10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99"/>
        <v>0</v>
      </c>
    </row>
    <row r="3131" spans="1:13">
      <c r="A3131" s="1">
        <f t="shared" si="10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99"/>
        <v>0</v>
      </c>
    </row>
    <row r="3132" spans="1:13">
      <c r="A3132" s="1">
        <f t="shared" si="10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99"/>
        <v>0</v>
      </c>
    </row>
    <row r="3133" spans="1:13">
      <c r="A3133" s="1">
        <f t="shared" si="10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99"/>
        <v>0</v>
      </c>
    </row>
    <row r="3134" spans="1:13">
      <c r="A3134" s="1">
        <f t="shared" si="10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99"/>
        <v>0</v>
      </c>
    </row>
    <row r="3135" spans="1:13">
      <c r="A3135" s="1">
        <f t="shared" si="10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99"/>
        <v>0</v>
      </c>
    </row>
    <row r="3136" spans="1:13">
      <c r="A3136" s="1">
        <f t="shared" si="10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99"/>
        <v>0</v>
      </c>
    </row>
    <row r="3137" spans="1:13">
      <c r="A3137" s="1">
        <f t="shared" si="10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99"/>
        <v>0</v>
      </c>
    </row>
    <row r="3138" spans="1:13">
      <c r="A3138" s="1">
        <f t="shared" si="10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99"/>
        <v>0</v>
      </c>
    </row>
    <row r="3139" spans="1:13">
      <c r="A3139" s="1">
        <f t="shared" si="10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01">J3139*K3139</f>
        <v>0</v>
      </c>
    </row>
    <row r="3140" spans="1:13">
      <c r="A3140" s="1">
        <f t="shared" si="10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01"/>
        <v>0</v>
      </c>
    </row>
    <row r="3141" spans="1:13">
      <c r="A3141" s="1">
        <f t="shared" ref="A3141:A3147" si="102">A3140+60/3600</f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01"/>
        <v>0</v>
      </c>
    </row>
    <row r="3142" spans="1:13">
      <c r="A3142" s="1">
        <f t="shared" si="102"/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01"/>
        <v>0</v>
      </c>
    </row>
    <row r="3143" spans="1:13">
      <c r="A3143" s="1">
        <f t="shared" si="102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01"/>
        <v>0</v>
      </c>
    </row>
    <row r="3144" spans="1:13">
      <c r="A3144" s="1">
        <f t="shared" si="102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01"/>
        <v>0</v>
      </c>
    </row>
    <row r="3145" spans="1:13">
      <c r="A3145" s="1">
        <f t="shared" si="102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01"/>
        <v>0</v>
      </c>
    </row>
    <row r="3146" spans="1:13">
      <c r="A3146" s="1">
        <f t="shared" si="102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01"/>
        <v>0</v>
      </c>
    </row>
    <row r="3147" spans="1:13">
      <c r="A3147" s="1">
        <f t="shared" si="102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01"/>
        <v>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SJBAEK</cp:lastModifiedBy>
  <cp:revision/>
  <dcterms:created xsi:type="dcterms:W3CDTF">2022-05-12T01:36:45Z</dcterms:created>
  <dcterms:modified xsi:type="dcterms:W3CDTF">2025-05-29T07:55:09Z</dcterms:modified>
  <cp:category/>
  <cp:contentStatus/>
</cp:coreProperties>
</file>