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Ex7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Ex8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9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Ex10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1.xml" ContentType="application/vnd.ms-office.chartex+xml"/>
  <Override PartName="/xl/charts/chartEx12.xml" ContentType="application/vnd.ms-office.chartex+xml"/>
  <Override PartName="/xl/charts/chartEx13.xml" ContentType="application/vnd.ms-office.chartex+xml"/>
  <Override PartName="/xl/charts/colors180.xml" ContentType="application/vnd.ms-office.chartcolorstyle+xml"/>
  <Override PartName="/xl/charts/style180.xml" ContentType="application/vnd.ms-office.chartstyle+xml"/>
  <Override PartName="/xl/charts/colors190.xml" ContentType="application/vnd.ms-office.chartcolorstyle+xml"/>
  <Override PartName="/xl/charts/style190.xml" ContentType="application/vnd.ms-office.chartstyle+xml"/>
  <Override PartName="/xl/charts/colors220.xml" ContentType="application/vnd.ms-office.chartcolorstyle+xml"/>
  <Override PartName="/xl/charts/style22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17A535B2-C778-414F-88E5-441708FE22D9}" xr6:coauthVersionLast="47" xr6:coauthVersionMax="47" xr10:uidLastSave="{00000000-0000-0000-0000-000000000000}"/>
  <bookViews>
    <workbookView xWindow="-108" yWindow="-108" windowWidth="23256" windowHeight="13176" tabRatio="911" firstSheet="20" activeTab="25" xr2:uid="{00000000-000D-0000-FFFF-FFFF00000000}"/>
  </bookViews>
  <sheets>
    <sheet name="Bar &amp; Column Charts" sheetId="9" r:id="rId1"/>
    <sheet name="Histogram &amp; Pareto Charts" sheetId="16" r:id="rId2"/>
    <sheet name="Line Charts" sheetId="11" r:id="rId3"/>
    <sheet name="Area Charts" sheetId="25" r:id="rId4"/>
    <sheet name="Pie &amp; Donut Charts" sheetId="12" r:id="rId5"/>
    <sheet name="Scatter Plots &amp; Bubble Charts" sheetId="13" r:id="rId6"/>
    <sheet name="Box &amp; Whisker Charts" sheetId="22" r:id="rId7"/>
    <sheet name="Tree Maps &amp; Sunburst Charts" sheetId="19" r:id="rId8"/>
    <sheet name="Waterfall &amp; Funnel Charts" sheetId="20" r:id="rId9"/>
    <sheet name="Radar Charts" sheetId="23" r:id="rId10"/>
    <sheet name="Stock Charts" sheetId="21" r:id="rId11"/>
    <sheet name="Heat Maps" sheetId="37" r:id="rId12"/>
    <sheet name="Surface Charts" sheetId="24" r:id="rId13"/>
    <sheet name="Power Map" sheetId="29" r:id="rId14"/>
    <sheet name="Combo Charts" sheetId="36" r:id="rId15"/>
    <sheet name="Sparklines" sheetId="41" r:id="rId16"/>
    <sheet name="Image Overlay Charts" sheetId="4" r:id="rId17"/>
    <sheet name="Binary Date Ranges" sheetId="35" r:id="rId18"/>
    <sheet name="Automatic Chart Updates" sheetId="26" r:id="rId19"/>
    <sheet name="Scroll &amp; Zoom Charts" sheetId="7" r:id="rId20"/>
    <sheet name="Animating Changes Over Time" sheetId="33" r:id="rId21"/>
    <sheet name="Dynamic Dashboard" sheetId="1" r:id="rId22"/>
    <sheet name="Sheet1" sheetId="42" r:id="rId23"/>
    <sheet name="Value-Based Formatting" sheetId="30" r:id="rId24"/>
    <sheet name="Dynamic Series Selection" sheetId="32" r:id="rId25"/>
    <sheet name="Custom Pacing Chart" sheetId="27" r:id="rId26"/>
    <sheet name="Array Percentage Grid" sheetId="34" r:id="rId27"/>
  </sheets>
  <definedNames>
    <definedName name="_xlnm._FilterDatabase" localSheetId="2" hidden="1">'Line Charts'!$A$1:$C$1</definedName>
    <definedName name="_xlnm._FilterDatabase" localSheetId="13" hidden="1">'Power Map'!$A$1:$B$1</definedName>
    <definedName name="_xlnm._FilterDatabase" localSheetId="5" hidden="1">'Scatter Plots &amp; Bubble Charts'!$A$1:$M$1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Charts'!$C$1</definedName>
    <definedName name="_xlchart.v1.11" hidden="1">'Histogram &amp; Pareto Charts'!$C$2:$C$1035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Charts'!$B$1</definedName>
    <definedName name="_xlchart.v1.20" hidden="1">'Tree Maps &amp; Sunburst Charts'!$F$18:$F$27</definedName>
    <definedName name="_xlchart.v1.21" hidden="1">'Waterfall &amp; Funnel Charts'!$A$1:$A$13</definedName>
    <definedName name="_xlchart.v1.22" hidden="1">'Waterfall &amp; Funnel Charts'!$B$1:$B$13</definedName>
    <definedName name="_xlchart.v1.3" hidden="1">'Histogram &amp; Pareto Charts'!$B$2:$B$1035</definedName>
    <definedName name="_xlchart.v1.4" hidden="1">'Histogram &amp; Pareto Charts'!$D$1</definedName>
    <definedName name="_xlchart.v1.5" hidden="1">'Histogram &amp; Pareto Charts'!$D$2:$D$1035</definedName>
    <definedName name="_xlchart.v1.6" hidden="1">'Histogram &amp; Pareto Charts'!$C$1</definedName>
    <definedName name="_xlchart.v1.7" hidden="1">'Histogram &amp; Pareto Charts'!$C$2:$C$1035</definedName>
    <definedName name="_xlchart.v1.8" hidden="1">'Histogram &amp; Pareto Charts'!$D$1</definedName>
    <definedName name="_xlchart.v1.9" hidden="1">'Histogram &amp; Pareto Charts'!$D$2:$D$1035</definedName>
    <definedName name="_xlchart.v2.23" hidden="1">'Waterfall &amp; Funnel Charts'!$A$22:$A$27</definedName>
    <definedName name="_xlchart.v2.24" hidden="1">'Waterfall &amp; Funnel Charts'!$B$21</definedName>
    <definedName name="_xlchart.v2.25" hidden="1">'Waterfall &amp; Funnel Charts'!$B$22:$B$27</definedName>
    <definedName name="_xlchart.v2.26" hidden="1">'Waterfall &amp; Funnel Charts'!$C$21</definedName>
    <definedName name="_xlchart.v2.27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Map'!$B$1</definedName>
    <definedName name="_xlchart.v5.34" hidden="1">'Power Map'!$B$2:$B$52</definedName>
    <definedName name="_xlchart.v5.35" hidden="1">'Power Map'!$C$1</definedName>
    <definedName name="_xlchart.v5.36" hidden="1">'Power Map'!$C$2:$C$52</definedName>
    <definedName name="arr_x" localSheetId="26">MOD(ROW('Array Percentage Grid'!$1:$100)-1,10)</definedName>
    <definedName name="arr_xx" localSheetId="26">IF(ROW('Array Percentage Grid'!$1:$100)-1&lt;INT('Array Percentage Grid'!$B$2*100),1,0)*'Array Percentage Grid'!arr_x</definedName>
    <definedName name="arr_y" localSheetId="26">INT((ROW('Array Percentage Grid'!$1:$100)-1)/10)</definedName>
    <definedName name="arr_yy" localSheetId="26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s">OFFSET('Automatic Chart Updates'!$B$2,0,0,COUNTA('Automatic Chart Updates'!$B:$B)-1,1)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8" i="32" l="1"/>
  <c r="D28" i="32"/>
  <c r="E28" i="32"/>
  <c r="F28" i="32"/>
  <c r="G28" i="32"/>
  <c r="H28" i="32"/>
  <c r="I28" i="32"/>
  <c r="J28" i="32"/>
  <c r="K28" i="32"/>
  <c r="L28" i="32"/>
  <c r="M28" i="32"/>
  <c r="C29" i="32"/>
  <c r="D29" i="32"/>
  <c r="E29" i="32"/>
  <c r="F29" i="32"/>
  <c r="G29" i="32"/>
  <c r="H29" i="32"/>
  <c r="I29" i="32"/>
  <c r="J29" i="32"/>
  <c r="K29" i="32"/>
  <c r="L29" i="32"/>
  <c r="M29" i="32"/>
  <c r="C30" i="32"/>
  <c r="D30" i="32"/>
  <c r="E30" i="32"/>
  <c r="F30" i="32"/>
  <c r="G30" i="32"/>
  <c r="H30" i="32"/>
  <c r="I30" i="32"/>
  <c r="J30" i="32"/>
  <c r="K30" i="32"/>
  <c r="L30" i="32"/>
  <c r="M30" i="32"/>
  <c r="C31" i="32"/>
  <c r="D31" i="32"/>
  <c r="E31" i="32"/>
  <c r="F31" i="32"/>
  <c r="G31" i="32"/>
  <c r="H31" i="32"/>
  <c r="I31" i="32"/>
  <c r="J31" i="32"/>
  <c r="K31" i="32"/>
  <c r="L31" i="32"/>
  <c r="M31" i="32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B35" i="32"/>
  <c r="B34" i="32"/>
  <c r="B33" i="32"/>
  <c r="B32" i="32"/>
  <c r="B31" i="32"/>
  <c r="B30" i="32"/>
  <c r="B29" i="32"/>
  <c r="B28" i="32"/>
  <c r="C2" i="42"/>
  <c r="C3" i="42" s="1"/>
  <c r="AE6" i="1"/>
  <c r="AE7" i="1"/>
  <c r="AE8" i="1"/>
  <c r="AE9" i="1"/>
  <c r="AE10" i="1"/>
  <c r="AE5" i="1"/>
  <c r="AD6" i="1"/>
  <c r="AD7" i="1"/>
  <c r="AD8" i="1"/>
  <c r="AD9" i="1"/>
  <c r="AD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D5" i="1"/>
  <c r="AB5" i="1"/>
  <c r="AA5" i="1"/>
  <c r="Z5" i="1"/>
  <c r="Y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D18" i="7"/>
  <c r="C15" i="42" l="1"/>
  <c r="C14" i="42"/>
  <c r="C10" i="42"/>
  <c r="C12" i="42"/>
  <c r="C11" i="42"/>
  <c r="C9" i="42"/>
  <c r="C7" i="42"/>
  <c r="C6" i="42"/>
  <c r="C5" i="42"/>
  <c r="U7" i="1"/>
  <c r="U5" i="1"/>
  <c r="U10" i="1"/>
  <c r="U9" i="1"/>
  <c r="U6" i="1"/>
  <c r="U8" i="1"/>
  <c r="AF6" i="1"/>
  <c r="AB12" i="1"/>
  <c r="AC7" i="1"/>
  <c r="AD12" i="1"/>
  <c r="S12" i="1"/>
  <c r="AC9" i="1"/>
  <c r="X12" i="1"/>
  <c r="Y12" i="1"/>
  <c r="AC8" i="1"/>
  <c r="V12" i="1"/>
  <c r="AF5" i="1"/>
  <c r="T12" i="1"/>
  <c r="W12" i="1"/>
  <c r="AC10" i="1"/>
  <c r="AF10" i="1"/>
  <c r="AF9" i="1"/>
  <c r="AF8" i="1"/>
  <c r="Z12" i="1"/>
  <c r="AF7" i="1"/>
  <c r="AA12" i="1"/>
  <c r="AC6" i="1"/>
  <c r="AE12" i="1"/>
  <c r="AC5" i="1"/>
  <c r="J3" i="34" a="1"/>
  <c r="J3" i="34" s="1"/>
  <c r="I3" i="34" a="1"/>
  <c r="I4" i="34" s="1"/>
  <c r="H3" i="34" a="1"/>
  <c r="H6" i="34" s="1"/>
  <c r="G3" i="34" a="1"/>
  <c r="G4" i="34" s="1"/>
  <c r="U12" i="1" l="1"/>
  <c r="AC12" i="1"/>
  <c r="AF12" i="1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32" i="23" l="1"/>
  <c r="C32" i="23"/>
  <c r="D32" i="23"/>
  <c r="E32" i="23"/>
  <c r="F32" i="23"/>
  <c r="G32" i="23"/>
  <c r="H32" i="23"/>
  <c r="I32" i="23"/>
  <c r="J32" i="23"/>
  <c r="K32" i="23"/>
  <c r="L32" i="23"/>
  <c r="M32" i="23"/>
  <c r="M35" i="23" l="1"/>
  <c r="L35" i="23"/>
  <c r="K35" i="23"/>
  <c r="J35" i="23"/>
  <c r="I35" i="23"/>
  <c r="H35" i="23"/>
  <c r="G35" i="23"/>
  <c r="F35" i="23"/>
  <c r="E35" i="23"/>
  <c r="D35" i="23"/>
  <c r="C35" i="23"/>
  <c r="B35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C27" i="20"/>
  <c r="C26" i="20"/>
  <c r="C25" i="20"/>
  <c r="C24" i="20"/>
  <c r="C23" i="20"/>
  <c r="N4" i="25" l="1"/>
  <c r="D3" i="12" l="1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<sst xmlns="http://schemas.openxmlformats.org/spreadsheetml/2006/main" count="11722" uniqueCount="2245">
  <si>
    <t>Month</t>
  </si>
  <si>
    <t>Mobile Spend</t>
  </si>
  <si>
    <t>Desktop Spend</t>
  </si>
  <si>
    <t>Total Spend</t>
  </si>
  <si>
    <t>Clicks</t>
  </si>
  <si>
    <t>$/Click</t>
  </si>
  <si>
    <t>Transactions</t>
  </si>
  <si>
    <t>Transaction %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</si>
  <si>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</si>
  <si>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</si>
  <si>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</si>
  <si>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</si>
  <si>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</si>
  <si>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</si>
  <si>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</si>
  <si>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</si>
  <si>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</si>
  <si>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</si>
  <si>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</si>
  <si>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</si>
  <si>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2015 Ticket Sales</t>
  </si>
  <si>
    <t>Movie Genre</t>
  </si>
  <si>
    <t>TOTAL</t>
  </si>
  <si>
    <t>Comedy</t>
  </si>
  <si>
    <t>Thriller</t>
  </si>
  <si>
    <t>Documentary</t>
  </si>
  <si>
    <t>Romance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</si>
  <si>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</si>
  <si>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</si>
  <si>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</si>
  <si>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</si>
  <si>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</si>
  <si>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</si>
  <si>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</si>
  <si>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</si>
  <si>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</si>
  <si>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</si>
  <si>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</si>
  <si>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</si>
  <si>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</si>
  <si>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</si>
  <si>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</si>
  <si>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</si>
  <si>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</si>
  <si>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</si>
  <si>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</si>
  <si>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</si>
  <si>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</si>
  <si>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</si>
  <si>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</si>
  <si>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</si>
  <si>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</si>
  <si>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</si>
  <si>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</si>
  <si>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</si>
  <si>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</si>
  <si>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</si>
  <si>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</si>
  <si>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</si>
  <si>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</si>
  <si>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</si>
  <si>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</si>
  <si>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</si>
  <si>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</si>
  <si>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</si>
  <si>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</si>
  <si>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</si>
  <si>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</si>
  <si>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</si>
  <si>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</si>
  <si>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</si>
  <si>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</si>
  <si>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</si>
  <si>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</si>
  <si>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</si>
  <si>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</si>
  <si>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</si>
  <si>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</si>
  <si>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</si>
  <si>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</si>
  <si>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</si>
  <si>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</si>
  <si>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</si>
  <si>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</si>
  <si>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</si>
  <si>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</si>
  <si>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</si>
  <si>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</si>
  <si>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</si>
  <si>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</si>
  <si>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</si>
  <si>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</si>
  <si>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</si>
  <si>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</si>
  <si>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</si>
  <si>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</si>
  <si>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</si>
  <si>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</si>
  <si>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</si>
  <si>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</si>
  <si>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</si>
  <si>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</si>
  <si>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</si>
  <si>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</si>
  <si>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</si>
  <si>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</si>
  <si>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</si>
  <si>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</si>
  <si>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</si>
  <si>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</si>
  <si>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</si>
  <si>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</si>
  <si>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</si>
  <si>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</si>
  <si>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</si>
  <si>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</si>
  <si>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</si>
  <si>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</si>
  <si>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</si>
  <si>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</si>
  <si>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</si>
  <si>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</si>
  <si>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</si>
  <si>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</si>
  <si>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</si>
  <si>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</si>
  <si>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</si>
  <si>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</si>
  <si>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</si>
  <si>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</si>
  <si>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</si>
  <si>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</si>
  <si>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</si>
  <si>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</si>
  <si>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</si>
  <si>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</si>
  <si>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</si>
  <si>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</si>
  <si>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</si>
  <si>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</si>
  <si>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</si>
  <si>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</si>
  <si>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</si>
  <si>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</si>
  <si>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</si>
  <si>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</si>
  <si>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</si>
  <si>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</si>
  <si>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</si>
  <si>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</si>
  <si>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</si>
  <si>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</si>
  <si>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</si>
  <si>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</si>
  <si>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</si>
  <si>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</si>
  <si>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</si>
  <si>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</si>
  <si>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</si>
  <si>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</si>
  <si>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</si>
  <si>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</si>
  <si>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</si>
  <si>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</si>
  <si>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</si>
  <si>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</si>
  <si>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</si>
  <si>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</si>
  <si>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</si>
  <si>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</si>
  <si>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</si>
  <si>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</si>
  <si>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</si>
  <si>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</si>
  <si>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</si>
  <si>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</si>
  <si>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</si>
  <si>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</si>
  <si>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</si>
  <si>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</si>
  <si>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</si>
  <si>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</si>
  <si>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</si>
  <si>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</si>
  <si>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</si>
  <si>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</si>
  <si>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</si>
  <si>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</si>
  <si>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</si>
  <si>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</si>
  <si>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</si>
  <si>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</si>
  <si>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</si>
  <si>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</si>
  <si>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</si>
  <si>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</si>
  <si>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</si>
  <si>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</si>
  <si>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</si>
  <si>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</si>
  <si>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</si>
  <si>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</si>
  <si>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</si>
  <si>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</si>
  <si>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</si>
  <si>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</si>
  <si>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</si>
  <si>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</si>
  <si>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</si>
  <si>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</si>
  <si>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</si>
  <si>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</si>
  <si>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</si>
  <si>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</si>
  <si>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</si>
  <si>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</si>
  <si>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</si>
  <si>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</si>
  <si>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</si>
  <si>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</si>
  <si>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</si>
  <si>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</si>
  <si>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</si>
  <si>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</si>
  <si>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</si>
  <si>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</si>
  <si>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</si>
  <si>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</si>
  <si>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</si>
  <si>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</si>
  <si>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</si>
  <si>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</si>
  <si>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</si>
  <si>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</si>
  <si>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</si>
  <si>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</si>
  <si>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</si>
  <si>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</si>
  <si>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</si>
  <si>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</si>
  <si>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</si>
  <si>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</si>
  <si>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</si>
  <si>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</si>
  <si>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</si>
  <si>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</si>
  <si>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</si>
  <si>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</si>
  <si>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</si>
  <si>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</si>
  <si>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</si>
  <si>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</si>
  <si>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</si>
  <si>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</si>
  <si>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</si>
  <si>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</si>
  <si>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</si>
  <si>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</si>
  <si>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</si>
  <si>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</si>
  <si>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</si>
  <si>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</si>
  <si>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</si>
  <si>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</si>
  <si>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</si>
  <si>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</si>
  <si>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</si>
  <si>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</si>
  <si>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</si>
  <si>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</si>
  <si>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</si>
  <si>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</si>
  <si>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</si>
  <si>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</si>
  <si>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</si>
  <si>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</si>
  <si>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</si>
  <si>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</si>
  <si>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</si>
  <si>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</si>
  <si>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</si>
  <si>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</si>
  <si>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</si>
  <si>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</si>
  <si>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</si>
  <si>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</si>
  <si>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</si>
  <si>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</si>
  <si>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</si>
  <si>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</si>
  <si>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</si>
  <si>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</si>
  <si>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</si>
  <si>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</si>
  <si>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</si>
  <si>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</si>
  <si>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</si>
  <si>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</si>
  <si>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</si>
  <si>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</si>
  <si>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</si>
  <si>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</si>
  <si>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</si>
  <si>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</si>
  <si>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</si>
  <si>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</si>
  <si>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</si>
  <si>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</si>
  <si>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</si>
  <si>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</si>
  <si>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</si>
  <si>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</si>
  <si>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</si>
  <si>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</si>
  <si>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</si>
  <si>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</si>
  <si>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</si>
  <si>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</si>
  <si>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</si>
  <si>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</si>
  <si>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</si>
  <si>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</si>
  <si>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</si>
  <si>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</si>
  <si>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</si>
  <si>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</si>
  <si>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</si>
  <si>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</si>
  <si>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</si>
  <si>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</si>
  <si>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</si>
  <si>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</si>
  <si>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</si>
  <si>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</si>
  <si>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</si>
  <si>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</si>
  <si>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</si>
  <si>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</si>
  <si>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</si>
  <si>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</si>
  <si>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</si>
  <si>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</si>
  <si>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</si>
  <si>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</si>
  <si>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</si>
  <si>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</si>
  <si>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</si>
  <si>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</si>
  <si>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</si>
  <si>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</si>
  <si>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</si>
  <si>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</si>
  <si>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</si>
  <si>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</si>
  <si>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</si>
  <si>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</si>
  <si>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</si>
  <si>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</si>
  <si>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</si>
  <si>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</si>
  <si>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</si>
  <si>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</si>
  <si>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</si>
  <si>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</si>
  <si>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</si>
  <si>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</si>
  <si>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</si>
  <si>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</si>
  <si>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</si>
  <si>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</si>
  <si>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</si>
  <si>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</si>
  <si>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</si>
  <si>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</si>
  <si>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</si>
  <si>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</si>
  <si>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</si>
  <si>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</si>
  <si>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</si>
  <si>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</si>
  <si>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</si>
  <si>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</si>
  <si>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</si>
  <si>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</si>
  <si>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</si>
  <si>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</si>
  <si>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</si>
  <si>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</si>
  <si>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</si>
  <si>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</si>
  <si>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</si>
  <si>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</si>
  <si>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</si>
  <si>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</si>
  <si>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</si>
  <si>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</si>
  <si>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</si>
  <si>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</si>
  <si>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</si>
  <si>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</si>
  <si>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</si>
  <si>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</si>
  <si>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</si>
  <si>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</si>
  <si>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</si>
  <si>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</si>
  <si>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</si>
  <si>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</si>
  <si>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</si>
  <si>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</si>
  <si>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</si>
  <si>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</si>
  <si>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</si>
  <si>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</si>
  <si>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</si>
  <si>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</si>
  <si>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</si>
  <si>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</si>
  <si>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</si>
  <si>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</si>
  <si>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</si>
  <si>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</si>
  <si>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</si>
  <si>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</si>
  <si>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</si>
  <si>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</si>
  <si>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</si>
  <si>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</si>
  <si>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</si>
  <si>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</si>
  <si>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</si>
  <si>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</si>
  <si>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</si>
  <si>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</si>
  <si>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</si>
  <si>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</si>
  <si>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</si>
  <si>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</si>
  <si>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</si>
  <si>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</si>
  <si>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</si>
  <si>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</si>
  <si>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</si>
  <si>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</si>
  <si>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</si>
  <si>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</si>
  <si>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</si>
  <si>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</si>
  <si>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</si>
  <si>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</si>
  <si>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</si>
  <si>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</si>
  <si>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</si>
  <si>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</si>
  <si>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</si>
  <si>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</si>
  <si>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</si>
  <si>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</si>
  <si>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</si>
  <si>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</si>
  <si>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</si>
  <si>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</si>
  <si>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</si>
  <si>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</si>
  <si>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</si>
  <si>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</si>
  <si>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</si>
  <si>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</si>
  <si>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</si>
  <si>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</si>
  <si>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</si>
  <si>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</si>
  <si>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</si>
  <si>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</si>
  <si>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</si>
  <si>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</si>
  <si>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</si>
  <si>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</si>
  <si>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</si>
  <si>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</si>
  <si>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</si>
  <si>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</si>
  <si>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</si>
  <si>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</si>
  <si>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</si>
  <si>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</si>
  <si>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</si>
  <si>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</si>
  <si>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</si>
  <si>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</si>
  <si>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</si>
  <si>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</si>
  <si>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</si>
  <si>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</si>
  <si>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</si>
  <si>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</si>
  <si>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</si>
  <si>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</si>
  <si>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</si>
  <si>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</si>
  <si>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</si>
  <si>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</si>
  <si>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</si>
  <si>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</si>
  <si>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</si>
  <si>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</si>
  <si>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</si>
  <si>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</si>
  <si>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</si>
  <si>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</si>
  <si>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</si>
  <si>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</si>
  <si>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</si>
  <si>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</si>
  <si>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</si>
  <si>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</si>
  <si>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</si>
  <si>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</si>
  <si>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</si>
  <si>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</si>
  <si>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</si>
  <si>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</si>
  <si>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</si>
  <si>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</si>
  <si>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</si>
  <si>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</si>
  <si>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</si>
  <si>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</si>
  <si>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</si>
  <si>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</si>
  <si>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</si>
  <si>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</si>
  <si>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</si>
  <si>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</si>
  <si>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</si>
  <si>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</si>
  <si>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</si>
  <si>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</si>
  <si>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</si>
  <si>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</si>
  <si>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</si>
  <si>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</si>
  <si>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</si>
  <si>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</si>
  <si>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</si>
  <si>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</si>
  <si>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</si>
  <si>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</si>
  <si>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</si>
  <si>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</si>
  <si>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</si>
  <si>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</si>
  <si>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</si>
  <si>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</si>
  <si>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</si>
  <si>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</si>
  <si>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</si>
  <si>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</si>
  <si>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</si>
  <si>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</si>
  <si>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</si>
  <si>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</si>
  <si>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</si>
  <si>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</si>
  <si>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</si>
  <si>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</si>
  <si>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</si>
  <si>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</si>
  <si>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</si>
  <si>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</si>
  <si>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</si>
  <si>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</si>
  <si>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</si>
  <si>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</si>
  <si>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</si>
  <si>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</si>
  <si>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</si>
  <si>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</si>
  <si>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</si>
  <si>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</si>
  <si>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</si>
  <si>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</si>
  <si>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</si>
  <si>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</si>
  <si>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</si>
  <si>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</si>
  <si>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</si>
  <si>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</si>
  <si>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</si>
  <si>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</si>
  <si>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</si>
  <si>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</si>
  <si>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</si>
  <si>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</si>
  <si>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</si>
  <si>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</si>
  <si>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</si>
  <si>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</si>
  <si>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</si>
  <si>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</si>
  <si>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</si>
  <si>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</si>
  <si>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</si>
  <si>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</si>
  <si>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</si>
  <si>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</si>
  <si>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</si>
  <si>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</si>
  <si>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</si>
  <si>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</si>
  <si>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</si>
  <si>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</si>
  <si>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</si>
  <si>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</si>
  <si>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</si>
  <si>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</si>
  <si>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</si>
  <si>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</si>
  <si>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</si>
  <si>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</si>
  <si>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</si>
  <si>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</si>
  <si>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</si>
  <si>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</si>
  <si>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</si>
  <si>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</si>
  <si>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</si>
  <si>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</si>
  <si>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</si>
  <si>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</si>
  <si>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</si>
  <si>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</si>
  <si>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</si>
  <si>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</si>
  <si>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</si>
  <si>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</si>
  <si>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</si>
  <si>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</si>
  <si>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</si>
  <si>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</si>
  <si>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</si>
  <si>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</si>
  <si>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</si>
  <si>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</si>
  <si>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</si>
  <si>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</si>
  <si>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</si>
  <si>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</si>
  <si>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</si>
  <si>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</si>
  <si>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</si>
  <si>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</si>
  <si>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</si>
  <si>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</si>
  <si>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</si>
  <si>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</si>
  <si>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</si>
  <si>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</si>
  <si>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</si>
  <si>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</si>
  <si>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</si>
  <si>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</si>
  <si>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</si>
  <si>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</si>
  <si>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</si>
  <si>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</si>
  <si>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</si>
  <si>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</si>
  <si>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</si>
  <si>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</si>
  <si>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</si>
  <si>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</si>
  <si>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</si>
  <si>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</si>
  <si>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</si>
  <si>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</si>
  <si>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</si>
  <si>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</si>
  <si>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</si>
  <si>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</si>
  <si>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</si>
  <si>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</si>
  <si>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</si>
  <si>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</si>
  <si>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</si>
  <si>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</si>
  <si>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</si>
  <si>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</si>
  <si>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</si>
  <si>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</si>
  <si>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</si>
  <si>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</si>
  <si>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</si>
  <si>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</si>
  <si>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</si>
  <si>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</si>
  <si>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</si>
  <si>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</si>
  <si>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</si>
  <si>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</si>
  <si>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</si>
  <si>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</si>
  <si>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</si>
  <si>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</si>
  <si>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</si>
  <si>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</si>
  <si>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</si>
  <si>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</si>
  <si>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</si>
  <si>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</si>
  <si>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</si>
  <si>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</si>
  <si>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</si>
  <si>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</si>
  <si>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</si>
  <si>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</si>
  <si>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</si>
  <si>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</si>
  <si>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</si>
  <si>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</si>
  <si>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</si>
  <si>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</si>
  <si>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</si>
  <si>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</si>
  <si>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</si>
  <si>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</si>
  <si>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</si>
  <si>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</si>
  <si>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</si>
  <si>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</si>
  <si>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</si>
  <si>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</si>
  <si>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</si>
  <si>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</si>
  <si>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</si>
  <si>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</si>
  <si>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</si>
  <si>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</si>
  <si>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</si>
  <si>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</si>
  <si>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</si>
  <si>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</si>
  <si>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</si>
  <si>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</si>
  <si>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</si>
  <si>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</si>
  <si>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</si>
  <si>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</si>
  <si>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</si>
  <si>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</si>
  <si>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</si>
  <si>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</si>
  <si>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</si>
  <si>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</si>
  <si>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</si>
  <si>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</si>
  <si>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</si>
  <si>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</si>
  <si>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</si>
  <si>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</si>
  <si>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</si>
  <si>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</si>
  <si>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</si>
  <si>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</si>
  <si>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</si>
  <si>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</si>
  <si>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</si>
  <si>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</si>
  <si>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</si>
  <si>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</si>
  <si>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</si>
  <si>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</si>
  <si>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</si>
  <si>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</si>
  <si>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</si>
  <si>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</si>
  <si>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</si>
  <si>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</si>
  <si>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</si>
  <si>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</si>
  <si>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</si>
  <si>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</si>
  <si>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</si>
  <si>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</si>
  <si>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</si>
  <si>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</si>
  <si>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</si>
  <si>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</si>
  <si>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</si>
  <si>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</si>
  <si>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</si>
  <si>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</si>
  <si>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</si>
  <si>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</si>
  <si>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</si>
  <si>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</si>
  <si>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</si>
  <si>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</si>
  <si>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</si>
  <si>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</si>
  <si>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</si>
  <si>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</si>
  <si>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</si>
  <si>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</si>
  <si>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</si>
  <si>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</si>
  <si>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</si>
  <si>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</si>
  <si>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</si>
  <si>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</si>
  <si>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</si>
  <si>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</si>
  <si>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</si>
  <si>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</si>
  <si>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</si>
  <si>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</si>
  <si>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</si>
  <si>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</si>
  <si>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</si>
  <si>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</si>
  <si>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</si>
  <si>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</si>
  <si>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</si>
  <si>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</si>
  <si>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</si>
  <si>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</si>
  <si>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</si>
  <si>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</si>
  <si>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</si>
  <si>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</si>
  <si>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</si>
  <si>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</si>
  <si>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</si>
  <si>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</si>
  <si>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</si>
  <si>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</si>
  <si>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</si>
  <si>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</si>
  <si>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</si>
  <si>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</si>
  <si>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</si>
  <si>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</si>
  <si>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</si>
  <si>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</si>
  <si>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</si>
  <si>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</si>
  <si>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</si>
  <si>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</si>
  <si>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</si>
  <si>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</si>
  <si>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</si>
  <si>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</si>
  <si>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</si>
  <si>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</si>
  <si>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</si>
  <si>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</si>
  <si>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</si>
  <si>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</si>
  <si>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</si>
  <si>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</si>
  <si>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</si>
  <si>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</si>
  <si>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</si>
  <si>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</si>
  <si>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</si>
  <si>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</si>
  <si>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</si>
  <si>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</si>
  <si>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</si>
  <si>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</si>
  <si>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</si>
  <si>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</si>
  <si>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</si>
  <si>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</si>
  <si>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</si>
  <si>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</si>
  <si>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</si>
  <si>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</si>
  <si>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</si>
  <si>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</si>
  <si>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</si>
  <si>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</si>
  <si>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</si>
  <si>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</si>
  <si>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</si>
  <si>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</si>
  <si>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</si>
  <si>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</si>
  <si>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</si>
  <si>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</si>
  <si>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</si>
  <si>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</si>
  <si>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</si>
  <si>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</si>
  <si>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</si>
  <si>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</si>
  <si>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</si>
  <si>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</si>
  <si>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</si>
  <si>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</si>
  <si>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</si>
  <si>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</si>
  <si>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</si>
  <si>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</si>
  <si>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</si>
  <si>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</si>
  <si>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</si>
  <si>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</si>
  <si>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</si>
  <si>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</si>
  <si>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</si>
  <si>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</si>
  <si>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</si>
  <si>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</si>
  <si>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</si>
  <si>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</si>
  <si>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</si>
  <si>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</si>
  <si>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</si>
  <si>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</si>
  <si>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</si>
  <si>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</si>
  <si>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</si>
  <si>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</si>
  <si>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</si>
  <si>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</si>
  <si>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</si>
  <si>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</si>
  <si>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</si>
  <si>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</si>
  <si>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</si>
  <si>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</si>
  <si>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</si>
  <si>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</si>
  <si>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</si>
  <si>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</si>
  <si>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</si>
  <si>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</si>
  <si>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</si>
  <si>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</si>
  <si>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</si>
  <si>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</si>
  <si>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</si>
  <si>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</si>
  <si>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</si>
  <si>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</si>
  <si>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</si>
  <si>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</si>
  <si>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</si>
  <si>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</si>
  <si>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</si>
  <si>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</si>
  <si>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</si>
  <si>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</si>
  <si>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</si>
  <si>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</si>
  <si>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</si>
  <si>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</si>
  <si>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</si>
  <si>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</si>
  <si>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</si>
  <si>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</si>
  <si>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</si>
  <si>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</si>
  <si>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</si>
  <si>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</si>
  <si>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</si>
  <si>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</si>
  <si>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</si>
  <si>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</si>
  <si>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</si>
  <si>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</si>
  <si>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</si>
  <si>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</si>
  <si>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</si>
  <si>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</si>
  <si>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</si>
  <si>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</si>
  <si>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</si>
  <si>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</si>
  <si>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</si>
  <si>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</si>
  <si>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</si>
  <si>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</si>
  <si>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</si>
  <si>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</si>
  <si>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</si>
  <si>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</si>
  <si>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</si>
  <si>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</si>
  <si>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</si>
  <si>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</si>
  <si>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</si>
  <si>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</si>
  <si>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</si>
  <si>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</si>
  <si>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</si>
  <si>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</si>
  <si>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</si>
  <si>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</si>
  <si>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</si>
  <si>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</si>
  <si>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</si>
  <si>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</si>
  <si>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</si>
  <si>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</si>
  <si>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</si>
  <si>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</si>
  <si>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</si>
  <si>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</si>
  <si>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</si>
  <si>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</si>
  <si>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</si>
  <si>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</si>
  <si>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</si>
  <si>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</si>
  <si>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</si>
  <si>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</si>
  <si>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</si>
  <si>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</si>
  <si>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</si>
  <si>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</si>
  <si>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</si>
  <si>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</si>
  <si>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</si>
  <si>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</si>
  <si>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</si>
  <si>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</si>
  <si>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</si>
  <si>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</si>
  <si>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</si>
  <si>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</si>
  <si>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</si>
  <si>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</si>
  <si>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</si>
  <si>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</si>
  <si>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</si>
  <si>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</si>
  <si>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</si>
  <si>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</si>
  <si>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</si>
  <si>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</si>
  <si>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</si>
  <si>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</si>
  <si>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</si>
  <si>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</si>
  <si>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</si>
  <si>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</si>
  <si>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</si>
  <si>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</si>
  <si>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</si>
  <si>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</si>
  <si>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</si>
  <si>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</si>
  <si>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</si>
  <si>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</si>
  <si>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</si>
  <si>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</si>
  <si>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</si>
  <si>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</si>
  <si>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</si>
  <si>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</si>
  <si>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</si>
  <si>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Date</t>
  </si>
  <si>
    <t>Google</t>
  </si>
  <si>
    <t>Amazon</t>
  </si>
  <si>
    <t>Category</t>
  </si>
  <si>
    <t>Cost</t>
  </si>
  <si>
    <t>Revenue</t>
  </si>
  <si>
    <t>Rev Gap</t>
  </si>
  <si>
    <t>Rev Target</t>
  </si>
  <si>
    <t>% to Target</t>
  </si>
  <si>
    <t>Apparel</t>
  </si>
  <si>
    <t>Electronics</t>
  </si>
  <si>
    <t>Toys &amp; Games</t>
  </si>
  <si>
    <t>Housewares</t>
  </si>
  <si>
    <t>Year</t>
  </si>
  <si>
    <t>Team</t>
  </si>
  <si>
    <t>TeamID</t>
  </si>
  <si>
    <t>League</t>
  </si>
  <si>
    <t>Division</t>
  </si>
  <si>
    <t>HR</t>
  </si>
  <si>
    <t>RS</t>
  </si>
  <si>
    <t>RA</t>
  </si>
  <si>
    <t>Run Diff</t>
  </si>
  <si>
    <t>Rank</t>
  </si>
  <si>
    <t>W</t>
  </si>
  <si>
    <t>L</t>
  </si>
  <si>
    <t>Salary</t>
  </si>
  <si>
    <t>Minnesota Twins</t>
  </si>
  <si>
    <t>MIN</t>
  </si>
  <si>
    <t>AL</t>
  </si>
  <si>
    <t>C</t>
  </si>
  <si>
    <t>Florida Marlins</t>
  </si>
  <si>
    <t>FLO</t>
  </si>
  <si>
    <t>NL</t>
  </si>
  <si>
    <t>E</t>
  </si>
  <si>
    <t>Kansas City Royals</t>
  </si>
  <si>
    <t>KCA</t>
  </si>
  <si>
    <t>Pittsburgh Pirates</t>
  </si>
  <si>
    <t>PIT</t>
  </si>
  <si>
    <t>Chicago White Sox</t>
  </si>
  <si>
    <t>CHA</t>
  </si>
  <si>
    <t>Oakland Athletics</t>
  </si>
  <si>
    <t>OAK</t>
  </si>
  <si>
    <t>Montreal Expos</t>
  </si>
  <si>
    <t>MON</t>
  </si>
  <si>
    <t>Milwaukee Brewers</t>
  </si>
  <si>
    <t>MIL</t>
  </si>
  <si>
    <t>Toronto Blue Jays</t>
  </si>
  <si>
    <t>TOR</t>
  </si>
  <si>
    <t>Cincinnati Reds</t>
  </si>
  <si>
    <t>CIN</t>
  </si>
  <si>
    <t>Philadelphia Phillies</t>
  </si>
  <si>
    <t>PHI</t>
  </si>
  <si>
    <t>Houston Astros</t>
  </si>
  <si>
    <t>HOU</t>
  </si>
  <si>
    <t>Anaheim Angels</t>
  </si>
  <si>
    <t>ANA</t>
  </si>
  <si>
    <t>San Francisco Giants</t>
  </si>
  <si>
    <t>SFN</t>
  </si>
  <si>
    <t>San Diego Padres</t>
  </si>
  <si>
    <t>SDN</t>
  </si>
  <si>
    <t>Detroit Tigers</t>
  </si>
  <si>
    <t>DET</t>
  </si>
  <si>
    <t>Seattle Mariners</t>
  </si>
  <si>
    <t>SEA</t>
  </si>
  <si>
    <t>Chicago Cubs</t>
  </si>
  <si>
    <t>CHN</t>
  </si>
  <si>
    <t>Colorado Rockies</t>
  </si>
  <si>
    <t>COL</t>
  </si>
  <si>
    <t>St. Louis Cardinals</t>
  </si>
  <si>
    <t>SLN</t>
  </si>
  <si>
    <t>Tampa Bay Devil Rays</t>
  </si>
  <si>
    <t>TBA</t>
  </si>
  <si>
    <t>Texas Rangers</t>
  </si>
  <si>
    <t>TEX</t>
  </si>
  <si>
    <t>Cleveland Indians</t>
  </si>
  <si>
    <t>CLE</t>
  </si>
  <si>
    <t>Boston Red Sox</t>
  </si>
  <si>
    <t>BOS</t>
  </si>
  <si>
    <t>New York Mets</t>
  </si>
  <si>
    <t>NYN</t>
  </si>
  <si>
    <t>Arizona Diamondbacks</t>
  </si>
  <si>
    <t>ARI</t>
  </si>
  <si>
    <t>Baltimore Orioles</t>
  </si>
  <si>
    <t>BAL</t>
  </si>
  <si>
    <t>Atlanta Braves</t>
  </si>
  <si>
    <t>ATL</t>
  </si>
  <si>
    <t>Los Angeles Dodgers</t>
  </si>
  <si>
    <t>LAN</t>
  </si>
  <si>
    <t>New York Yankees</t>
  </si>
  <si>
    <t>NYA</t>
  </si>
  <si>
    <t>Washington Nationals</t>
  </si>
  <si>
    <t>WAS</t>
  </si>
  <si>
    <t>Los Angeles Angels of Anaheim</t>
  </si>
  <si>
    <t>LAA</t>
  </si>
  <si>
    <t>Tampa Bay Rays</t>
  </si>
  <si>
    <t>Miami Marlins</t>
  </si>
  <si>
    <t>MIA</t>
  </si>
  <si>
    <t>Season</t>
  </si>
  <si>
    <t>Player</t>
  </si>
  <si>
    <t>Chris Davis</t>
  </si>
  <si>
    <t>Nelson Cruz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</si>
  <si>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</si>
  <si>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</si>
  <si>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</si>
  <si>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</si>
  <si>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</si>
  <si>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</si>
  <si>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</si>
  <si>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Chris Dutton</t>
  </si>
  <si>
    <t>Genre</t>
  </si>
  <si>
    <t>Rating</t>
  </si>
  <si>
    <t>Title</t>
  </si>
  <si>
    <t>Ticket Sales</t>
  </si>
  <si>
    <t>R</t>
  </si>
  <si>
    <t>G.I. Jose</t>
  </si>
  <si>
    <t>PG-13</t>
  </si>
  <si>
    <t>Trapeze Cat</t>
  </si>
  <si>
    <t>PG</t>
  </si>
  <si>
    <t>Adventure Squirrels</t>
  </si>
  <si>
    <t>Too Many Balloons</t>
  </si>
  <si>
    <t>Drama</t>
  </si>
  <si>
    <t>Unexpected Delivery</t>
  </si>
  <si>
    <t>That's Not Cheese</t>
  </si>
  <si>
    <t>Sugar Rush</t>
  </si>
  <si>
    <t>Horror</t>
  </si>
  <si>
    <t>The Cave of 1,000 Skulls</t>
  </si>
  <si>
    <t>What's Wrong With Grandma</t>
  </si>
  <si>
    <t>Luke Warm Soup</t>
  </si>
  <si>
    <t>Clown Parade III</t>
  </si>
  <si>
    <t>Ezekiel Strikes Back</t>
  </si>
  <si>
    <t>Sci-Fi</t>
  </si>
  <si>
    <t>Gene's Genes</t>
  </si>
  <si>
    <t>Office</t>
  </si>
  <si>
    <t>Department</t>
  </si>
  <si>
    <t>Supervisor</t>
  </si>
  <si>
    <t>Manager</t>
  </si>
  <si>
    <t>Employee</t>
  </si>
  <si>
    <t>Count</t>
  </si>
  <si>
    <t>Boston</t>
  </si>
  <si>
    <t>Marketing</t>
  </si>
  <si>
    <t>Joe</t>
  </si>
  <si>
    <t>Sales</t>
  </si>
  <si>
    <t>Tim</t>
  </si>
  <si>
    <t>Sarah</t>
  </si>
  <si>
    <t>IT</t>
  </si>
  <si>
    <t>Sal</t>
  </si>
  <si>
    <t>Kelly</t>
  </si>
  <si>
    <t>Bobby</t>
  </si>
  <si>
    <t>Nick</t>
  </si>
  <si>
    <t>New York</t>
  </si>
  <si>
    <t>Andy</t>
  </si>
  <si>
    <t>George</t>
  </si>
  <si>
    <t>Alan</t>
  </si>
  <si>
    <t>Tina</t>
  </si>
  <si>
    <t>Jamie</t>
  </si>
  <si>
    <t>Seth</t>
  </si>
  <si>
    <t>Katie</t>
  </si>
  <si>
    <t>Chicago</t>
  </si>
  <si>
    <t>Tom</t>
  </si>
  <si>
    <t>Greg</t>
  </si>
  <si>
    <t>Gross Revenue</t>
  </si>
  <si>
    <t>Cost of goods sold</t>
  </si>
  <si>
    <t>Returns</t>
  </si>
  <si>
    <t>Gross Profit</t>
  </si>
  <si>
    <t>Commissions</t>
  </si>
  <si>
    <t>Payroll</t>
  </si>
  <si>
    <t>Equipment</t>
  </si>
  <si>
    <t>Operating Income</t>
  </si>
  <si>
    <t>Interest Revenue</t>
  </si>
  <si>
    <t>Interest Expense</t>
  </si>
  <si>
    <t>Loss from Lawsuit</t>
  </si>
  <si>
    <t>Net income</t>
  </si>
  <si>
    <t>Marathon Progress</t>
  </si>
  <si>
    <t>Runners</t>
  </si>
  <si>
    <t>% of Runners</t>
  </si>
  <si>
    <t>START</t>
  </si>
  <si>
    <t>5k</t>
  </si>
  <si>
    <t>10k</t>
  </si>
  <si>
    <t>Half</t>
  </si>
  <si>
    <t>Mile 25</t>
  </si>
  <si>
    <t>FINISH</t>
  </si>
  <si>
    <t>"Big 5" Personality Traits</t>
  </si>
  <si>
    <t>Openness</t>
  </si>
  <si>
    <t>Conscientiousness</t>
  </si>
  <si>
    <t>Neuroticism</t>
  </si>
  <si>
    <t>Extraversion</t>
  </si>
  <si>
    <t>Agreeableness</t>
  </si>
  <si>
    <t>Sales by Month (volume)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</si>
  <si>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</si>
  <si>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</si>
  <si>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</si>
  <si>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</si>
  <si>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</si>
  <si>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</si>
  <si>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</si>
  <si>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</si>
  <si>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</si>
  <si>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</si>
  <si>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</si>
  <si>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Carrots</t>
  </si>
  <si>
    <t>Potatoes</t>
  </si>
  <si>
    <t>Apples</t>
  </si>
  <si>
    <t>Watermelons</t>
  </si>
  <si>
    <t>Sales by Month (Scaled)</t>
  </si>
  <si>
    <t>Symbol</t>
  </si>
  <si>
    <t>Volume</t>
  </si>
  <si>
    <t>Open</t>
  </si>
  <si>
    <t>High</t>
  </si>
  <si>
    <t>Low</t>
  </si>
  <si>
    <t>Close</t>
  </si>
  <si>
    <t>AAPL</t>
  </si>
  <si>
    <t>Average High Temperature (F)</t>
  </si>
  <si>
    <t>Anchorage</t>
  </si>
  <si>
    <t>New York City</t>
  </si>
  <si>
    <t>Denver</t>
  </si>
  <si>
    <t>Dallas</t>
  </si>
  <si>
    <t>Phoenix</t>
  </si>
  <si>
    <t>Miami</t>
  </si>
  <si>
    <t>Sydney</t>
  </si>
  <si>
    <t>Auckland</t>
  </si>
  <si>
    <t>Car Accidents in Cambridge, MA (2010-2013), by Day of Week and Hour of Day</t>
  </si>
  <si>
    <t>Sunday</t>
  </si>
  <si>
    <t>could use Custom;;;</t>
  </si>
  <si>
    <t>Monday</t>
  </si>
  <si>
    <t>Tuesday</t>
  </si>
  <si>
    <t>Wednesday</t>
  </si>
  <si>
    <t>Thursday</t>
  </si>
  <si>
    <t>Friday</t>
  </si>
  <si>
    <t>Saturday</t>
  </si>
  <si>
    <t>State</t>
  </si>
  <si>
    <t>Avg. HH Income</t>
  </si>
  <si>
    <t>Population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</si>
  <si>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</si>
  <si>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</si>
  <si>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</si>
  <si>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</si>
  <si>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</si>
  <si>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</si>
  <si>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</si>
  <si>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</si>
  <si>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</si>
  <si>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</si>
  <si>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</si>
  <si>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</si>
  <si>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</si>
  <si>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</si>
  <si>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</si>
  <si>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</si>
  <si>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</si>
  <si>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</si>
  <si>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</si>
  <si>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</si>
  <si>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</si>
  <si>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</si>
  <si>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</si>
  <si>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</si>
  <si>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</si>
  <si>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</si>
  <si>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</si>
  <si>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</si>
  <si>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</si>
  <si>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</si>
  <si>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</si>
  <si>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</si>
  <si>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</si>
  <si>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</si>
  <si>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</si>
  <si>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</si>
  <si>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</si>
  <si>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</si>
  <si>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</si>
  <si>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</si>
  <si>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</si>
  <si>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</si>
  <si>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</si>
  <si>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</si>
  <si>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</si>
  <si>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</si>
  <si>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</si>
  <si>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</si>
  <si>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</si>
  <si>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</si>
  <si>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$ Raised</t>
  </si>
  <si>
    <t>Goal</t>
  </si>
  <si>
    <t>$ Remaining</t>
  </si>
  <si>
    <t>% to Goal</t>
  </si>
  <si>
    <t>Promo</t>
  </si>
  <si>
    <t>Temperature</t>
  </si>
  <si>
    <t>Impressions</t>
  </si>
  <si>
    <t>CTR</t>
  </si>
  <si>
    <t>Scroll index:</t>
  </si>
  <si>
    <t>Scroll:</t>
  </si>
  <si>
    <t>Zoom index:</t>
  </si>
  <si>
    <t>Max scroll:</t>
  </si>
  <si>
    <t>Zoom:</t>
  </si>
  <si>
    <t>Score</t>
  </si>
  <si>
    <t>Democrats</t>
  </si>
  <si>
    <t>Republicans</t>
  </si>
  <si>
    <t>*Inspired by Pew Research Center Political Polarization Study</t>
  </si>
  <si>
    <t>LIBERAL</t>
  </si>
  <si>
    <t>http://www.people-press.org/2014/06/12/section-1-growing-ideological-consistency/#interactive</t>
  </si>
  <si>
    <t>MIXED</t>
  </si>
  <si>
    <t>CONSERVATIVE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</si>
  <si>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</si>
  <si>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</si>
  <si>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</si>
  <si>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</si>
  <si>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</si>
  <si>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</si>
  <si>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</si>
  <si>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</si>
  <si>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</si>
  <si>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</si>
  <si>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</si>
  <si>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</si>
  <si>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</si>
  <si>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</si>
  <si>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Metrics:</t>
  </si>
  <si>
    <t>Players:</t>
  </si>
  <si>
    <t>Jake Fox</t>
  </si>
  <si>
    <t>Select Player:</t>
  </si>
  <si>
    <t>Alex Gordon</t>
  </si>
  <si>
    <t>A. J. Pierzynski</t>
  </si>
  <si>
    <t>Austin Kearns</t>
  </si>
  <si>
    <t>Adam Jones</t>
  </si>
  <si>
    <t>Chad Tracy</t>
  </si>
  <si>
    <t>AVG</t>
  </si>
  <si>
    <t>SB%</t>
  </si>
  <si>
    <t>K</t>
  </si>
  <si>
    <t>K/BB</t>
  </si>
  <si>
    <t>Adam LaRoche</t>
  </si>
  <si>
    <t>Gregg Zaun</t>
  </si>
  <si>
    <t>Adam Lind</t>
  </si>
  <si>
    <t>Danny Espinosa</t>
  </si>
  <si>
    <t>Adrian Beltre</t>
  </si>
  <si>
    <t>Eric Patterson</t>
  </si>
  <si>
    <t>Adrian Gonzalez</t>
  </si>
  <si>
    <t>Cole Gillespie</t>
  </si>
  <si>
    <t>Tyler Greene</t>
  </si>
  <si>
    <t>Alberto Callaspo</t>
  </si>
  <si>
    <t>Justin Maxwell</t>
  </si>
  <si>
    <t>Alcides Escobar</t>
  </si>
  <si>
    <t>Dayan Viciedo</t>
  </si>
  <si>
    <t>Total:</t>
  </si>
  <si>
    <t>Alex Rios</t>
  </si>
  <si>
    <t>Lance Berkman</t>
  </si>
  <si>
    <t>Alexei Ramirez</t>
  </si>
  <si>
    <t>Danny Worth</t>
  </si>
  <si>
    <t>Select Metric 1:</t>
  </si>
  <si>
    <t>Select Metric 2:</t>
  </si>
  <si>
    <t>Andre Ethier</t>
  </si>
  <si>
    <t>Ryan Langerhans</t>
  </si>
  <si>
    <t>Andrew McCutchen</t>
  </si>
  <si>
    <t>A. J. Ellis</t>
  </si>
  <si>
    <t>Angel Pagan</t>
  </si>
  <si>
    <t>Jesus Feliciano</t>
  </si>
  <si>
    <t>Aramis Ramirez</t>
  </si>
  <si>
    <t>Brendan Harris</t>
  </si>
  <si>
    <t>Asdrubal Cabrera</t>
  </si>
  <si>
    <t>Brad Davis</t>
  </si>
  <si>
    <t>Austin Jackson</t>
  </si>
  <si>
    <t>Mark Grudzielanek</t>
  </si>
  <si>
    <t>Ben Zobrist</t>
  </si>
  <si>
    <t>Eric Chavez</t>
  </si>
  <si>
    <t>Billy Butler</t>
  </si>
  <si>
    <t>Dan Johnson</t>
  </si>
  <si>
    <t>Brandon Phillips</t>
  </si>
  <si>
    <t>Josh Bard</t>
  </si>
  <si>
    <t>Brett Gardner</t>
  </si>
  <si>
    <t>Landon Powell</t>
  </si>
  <si>
    <t>Brian McCann</t>
  </si>
  <si>
    <t>Jason Varitek</t>
  </si>
  <si>
    <t>Buster Posey</t>
  </si>
  <si>
    <t>Dewayne Wise</t>
  </si>
  <si>
    <t>Carlos Beltran</t>
  </si>
  <si>
    <t>Justin Smoak</t>
  </si>
  <si>
    <t>Allen Craig</t>
  </si>
  <si>
    <t>Carlos Santana</t>
  </si>
  <si>
    <t>Craig Tatum</t>
  </si>
  <si>
    <t>Chase Headley</t>
  </si>
  <si>
    <t>Ramon Castro</t>
  </si>
  <si>
    <t>Chase Utley</t>
  </si>
  <si>
    <t>Nolan Reimold</t>
  </si>
  <si>
    <t>Colby Rasmus</t>
  </si>
  <si>
    <t>Rick Ankiel</t>
  </si>
  <si>
    <t>Curtis Granderson</t>
  </si>
  <si>
    <t>Daniel Murphy</t>
  </si>
  <si>
    <t>Pedro Feliz</t>
  </si>
  <si>
    <t>David Ortiz</t>
  </si>
  <si>
    <t>Xavier Paul</t>
  </si>
  <si>
    <t>David Wright</t>
  </si>
  <si>
    <t>David Ross</t>
  </si>
  <si>
    <t>Denard Span</t>
  </si>
  <si>
    <t>Nick Stavinoha</t>
  </si>
  <si>
    <t>Dexter Fowler</t>
  </si>
  <si>
    <t>Jason Bourgeois</t>
  </si>
  <si>
    <t>Drew Stubbs</t>
  </si>
  <si>
    <t>Gabe Kapler</t>
  </si>
  <si>
    <t>Dustin Pedroia</t>
  </si>
  <si>
    <t>Dioner Navarro</t>
  </si>
  <si>
    <t>Chris Snyder</t>
  </si>
  <si>
    <t>Elvis Andrus</t>
  </si>
  <si>
    <t>Brian Schneider</t>
  </si>
  <si>
    <t>Eric Hosmer</t>
  </si>
  <si>
    <t>Juan Castro</t>
  </si>
  <si>
    <t>Erick Aybar</t>
  </si>
  <si>
    <t>Eli Whiteside</t>
  </si>
  <si>
    <t>Evan Longoria</t>
  </si>
  <si>
    <t>Jason Repko</t>
  </si>
  <si>
    <t>Freddie Freeman</t>
  </si>
  <si>
    <t>Matt Tuiasosopo</t>
  </si>
  <si>
    <t>Garrett Jones</t>
  </si>
  <si>
    <t>Ross Gload</t>
  </si>
  <si>
    <t>Gerardo Parra</t>
  </si>
  <si>
    <t>Jose Guillen</t>
  </si>
  <si>
    <t>Giancarlo Stanton</t>
  </si>
  <si>
    <t>Grady Sizemore</t>
  </si>
  <si>
    <t>Hanley Ramirez</t>
  </si>
  <si>
    <t>Derrek Lee</t>
  </si>
  <si>
    <t>Howie Kendrick</t>
  </si>
  <si>
    <t>Henry Blanco</t>
  </si>
  <si>
    <t>Hunter Pence</t>
  </si>
  <si>
    <t>Oscar Salazar</t>
  </si>
  <si>
    <t>Ian Desmond</t>
  </si>
  <si>
    <t>Aaron Cunningham</t>
  </si>
  <si>
    <t>Ian Kinsler</t>
  </si>
  <si>
    <t>Aaron Miles</t>
  </si>
  <si>
    <t>Ichiro Suzuki</t>
  </si>
  <si>
    <t>Garrett Atkins</t>
  </si>
  <si>
    <t>J. J. Hardy</t>
  </si>
  <si>
    <t>Drew Butera</t>
  </si>
  <si>
    <t>Jacoby Ellsbury</t>
  </si>
  <si>
    <t>Joe Inglett</t>
  </si>
  <si>
    <t>James Loney</t>
  </si>
  <si>
    <t>Scott Sizemore</t>
  </si>
  <si>
    <t>Jason Heyward</t>
  </si>
  <si>
    <t>Jeff Clement</t>
  </si>
  <si>
    <t>Jay Bruce</t>
  </si>
  <si>
    <t>Brett Wallace</t>
  </si>
  <si>
    <t>Jayson Werth</t>
  </si>
  <si>
    <t>Randy Winn</t>
  </si>
  <si>
    <t>Jhonny Peralta</t>
  </si>
  <si>
    <t>Mitch Moreland</t>
  </si>
  <si>
    <t>Jimmy Rollins</t>
  </si>
  <si>
    <t>Lorenzo Cain</t>
  </si>
  <si>
    <t>Joe Mauer</t>
  </si>
  <si>
    <t>Scott Podsednik</t>
  </si>
  <si>
    <t>Joey Votto</t>
  </si>
  <si>
    <t>Jose Altuve</t>
  </si>
  <si>
    <t>Conor Jackson</t>
  </si>
  <si>
    <t>Alexi Casilla</t>
  </si>
  <si>
    <t>Jose Reyes</t>
  </si>
  <si>
    <t>John McDonald</t>
  </si>
  <si>
    <t>Josh Hamilton</t>
  </si>
  <si>
    <t>Ramiro Pena</t>
  </si>
  <si>
    <t>Justin Upton</t>
  </si>
  <si>
    <t>Garret Anderson</t>
  </si>
  <si>
    <t>Kyle Seager</t>
  </si>
  <si>
    <t>Brooks Conrad</t>
  </si>
  <si>
    <t>Mark Reynolds</t>
  </si>
  <si>
    <t>Bobby Crosby</t>
  </si>
  <si>
    <t>Mark Trumbo</t>
  </si>
  <si>
    <t>Jeremy Hermida</t>
  </si>
  <si>
    <t>Marlon Byrd</t>
  </si>
  <si>
    <t>Travis Ishikawa</t>
  </si>
  <si>
    <t>Martin Prado</t>
  </si>
  <si>
    <t>Wil Nieves</t>
  </si>
  <si>
    <t>Matt Holliday</t>
  </si>
  <si>
    <t>Brayan Pena</t>
  </si>
  <si>
    <t>Matt Kemp</t>
  </si>
  <si>
    <t>Kelly Shoppach</t>
  </si>
  <si>
    <t>Melky Cabrera</t>
  </si>
  <si>
    <t>Josh Bell</t>
  </si>
  <si>
    <t>Melvin Upton</t>
  </si>
  <si>
    <t>Reggie Willits</t>
  </si>
  <si>
    <t>Michael Bourn</t>
  </si>
  <si>
    <t>Kevin Frandsen</t>
  </si>
  <si>
    <t>Michael Brantley</t>
  </si>
  <si>
    <t>Daniel Nava</t>
  </si>
  <si>
    <t>Michael Cuddyer</t>
  </si>
  <si>
    <t>Ronnie Belliard</t>
  </si>
  <si>
    <t>Miguel Cabrera</t>
  </si>
  <si>
    <t>Mike Cameron</t>
  </si>
  <si>
    <t>Miguel Montero</t>
  </si>
  <si>
    <t>Greg Dobbs</t>
  </si>
  <si>
    <t>Neil Walker</t>
  </si>
  <si>
    <t>Ryan Kalish</t>
  </si>
  <si>
    <t>Akinori Iwamura</t>
  </si>
  <si>
    <t>Nick Markakis</t>
  </si>
  <si>
    <t>Laynce Nix</t>
  </si>
  <si>
    <t>Nick Swisher</t>
  </si>
  <si>
    <t>Andres Blanco</t>
  </si>
  <si>
    <t>Omar Infante</t>
  </si>
  <si>
    <t>Chris Carter</t>
  </si>
  <si>
    <t>Pablo Sandoval</t>
  </si>
  <si>
    <t>Jose Molina</t>
  </si>
  <si>
    <t>Prince Fielder</t>
  </si>
  <si>
    <t>Alex Cora</t>
  </si>
  <si>
    <t>Robinson Cano</t>
  </si>
  <si>
    <t>Mike Fontenot</t>
  </si>
  <si>
    <t>Ryan Braun</t>
  </si>
  <si>
    <t>Willie Bloomquist</t>
  </si>
  <si>
    <t>Ryan Howard</t>
  </si>
  <si>
    <t>Ryan Church</t>
  </si>
  <si>
    <t>Ryan Zimmerman</t>
  </si>
  <si>
    <t>Andy Marte</t>
  </si>
  <si>
    <t>Shin-Soo Choo</t>
  </si>
  <si>
    <t>Russell Branyan</t>
  </si>
  <si>
    <t>Starlin Castro</t>
  </si>
  <si>
    <t>Jed Lowrie</t>
  </si>
  <si>
    <t>Torii Hunter</t>
  </si>
  <si>
    <t>Eric Young</t>
  </si>
  <si>
    <t>Victor Martinez</t>
  </si>
  <si>
    <t>Bengie Molina</t>
  </si>
  <si>
    <t>Yadier Molina</t>
  </si>
  <si>
    <t>Jason Giambi</t>
  </si>
  <si>
    <t>Yunel Escobar</t>
  </si>
  <si>
    <t>Rob Johnson</t>
  </si>
  <si>
    <t>Gregor Blanco</t>
  </si>
  <si>
    <t>Ben Francisco</t>
  </si>
  <si>
    <t>Emilio Bonifacio</t>
  </si>
  <si>
    <t>Kila Ka'aihue</t>
  </si>
  <si>
    <t>Peter Bourjos</t>
  </si>
  <si>
    <t>Blake DeWitt</t>
  </si>
  <si>
    <t>Alberto Gonzalez</t>
  </si>
  <si>
    <t>Jason Michaels</t>
  </si>
  <si>
    <t>Chris Iannetta</t>
  </si>
  <si>
    <t>Will Rhymes</t>
  </si>
  <si>
    <t>Delwyn Young</t>
  </si>
  <si>
    <t>Tony Abreu</t>
  </si>
  <si>
    <t>Kendrys Morales</t>
  </si>
  <si>
    <t>Jack Wilson</t>
  </si>
  <si>
    <t>Jason Castro</t>
  </si>
  <si>
    <t>Manny Ramirez</t>
  </si>
  <si>
    <t>Ryan Theriot</t>
  </si>
  <si>
    <t>Miguel Cairo</t>
  </si>
  <si>
    <t>Paul Janish</t>
  </si>
  <si>
    <t>Chris Heisey</t>
  </si>
  <si>
    <t>Geoff Blum</t>
  </si>
  <si>
    <t>Reed Johnson</t>
  </si>
  <si>
    <t>Josh Thole</t>
  </si>
  <si>
    <t>Ryan Hanigan</t>
  </si>
  <si>
    <t>Craig Counsell</t>
  </si>
  <si>
    <t>Jeff Mathis</t>
  </si>
  <si>
    <t>Adam Moore</t>
  </si>
  <si>
    <t>Jeff Baker</t>
  </si>
  <si>
    <t>Rusty Ryal</t>
  </si>
  <si>
    <t>Ryan Ludwick</t>
  </si>
  <si>
    <t>Everth Cabrera</t>
  </si>
  <si>
    <t>Maicer Izturis</t>
  </si>
  <si>
    <t>George Kottaras</t>
  </si>
  <si>
    <t>Marcus Thames</t>
  </si>
  <si>
    <t>Koyie Hill</t>
  </si>
  <si>
    <t>Matthew Joyce</t>
  </si>
  <si>
    <t>Ruben Tejada</t>
  </si>
  <si>
    <t>Jim Edmonds</t>
  </si>
  <si>
    <t>Mike Lowell</t>
  </si>
  <si>
    <t>Gabe Gross</t>
  </si>
  <si>
    <t>Jonathan Herrera</t>
  </si>
  <si>
    <t>Matt Diaz</t>
  </si>
  <si>
    <t>Chris Getz</t>
  </si>
  <si>
    <t>Willie Harris</t>
  </si>
  <si>
    <t>Brandon Wood</t>
  </si>
  <si>
    <t>Nate Schierholtz</t>
  </si>
  <si>
    <t>Shelley Duncan</t>
  </si>
  <si>
    <t>Brian Roberts</t>
  </si>
  <si>
    <t>Mark Teahen</t>
  </si>
  <si>
    <t>Miguel Tejada</t>
  </si>
  <si>
    <t>Matt Treanor</t>
  </si>
  <si>
    <t>Don Kelly</t>
  </si>
  <si>
    <t>David Freese</t>
  </si>
  <si>
    <t>Julio Lugo</t>
  </si>
  <si>
    <t>Nate McLouth</t>
  </si>
  <si>
    <t>Edgar Renteria</t>
  </si>
  <si>
    <t>Milton Bradley</t>
  </si>
  <si>
    <t>Logan Morrison</t>
  </si>
  <si>
    <t>Luis Castillo</t>
  </si>
  <si>
    <t>Andy LaRoche</t>
  </si>
  <si>
    <t>Rod Barajas</t>
  </si>
  <si>
    <t>Angel Sanchez</t>
  </si>
  <si>
    <t>Nick Punto</t>
  </si>
  <si>
    <t>Carlos Guillen</t>
  </si>
  <si>
    <t>Wes Helms</t>
  </si>
  <si>
    <t>Adam Rosales</t>
  </si>
  <si>
    <t>Tommy Manzella</t>
  </si>
  <si>
    <t>Brad Hawpe</t>
  </si>
  <si>
    <t>Lou Marson</t>
  </si>
  <si>
    <t>Humberto Quintero</t>
  </si>
  <si>
    <t>Francisco Cervelli</t>
  </si>
  <si>
    <t>Mike Morse</t>
  </si>
  <si>
    <t>Alex Gonzalez</t>
  </si>
  <si>
    <t>Willy Aybar</t>
  </si>
  <si>
    <t>Gerald Laird</t>
  </si>
  <si>
    <t>Nick Hundley</t>
  </si>
  <si>
    <t>Luis Valbuena</t>
  </si>
  <si>
    <t>Wilson Betemit</t>
  </si>
  <si>
    <t>Jim Thome</t>
  </si>
  <si>
    <t>Jonathan Lucroy</t>
  </si>
  <si>
    <t>Andruw Jones</t>
  </si>
  <si>
    <t>Eric Hinske</t>
  </si>
  <si>
    <t>Jayson Nix</t>
  </si>
  <si>
    <t>Chris Denorfia</t>
  </si>
  <si>
    <t>Jon Jay</t>
  </si>
  <si>
    <t>Felix Pie</t>
  </si>
  <si>
    <t>Pat Burrell</t>
  </si>
  <si>
    <t>Tony Gwynn</t>
  </si>
  <si>
    <t>Michael Saunders</t>
  </si>
  <si>
    <t>Coco Crisp</t>
  </si>
  <si>
    <t>Carlos Gomez</t>
  </si>
  <si>
    <t>Cameron Maybin</t>
  </si>
  <si>
    <t>Alex Avila</t>
  </si>
  <si>
    <t>Scott Hairston</t>
  </si>
  <si>
    <t>Jason Donald</t>
  </si>
  <si>
    <t>Justin Morneau</t>
  </si>
  <si>
    <t>Travis Snider</t>
  </si>
  <si>
    <t>Danny Valencia</t>
  </si>
  <si>
    <t>Reid Brignac</t>
  </si>
  <si>
    <t>Ryan Sweeney</t>
  </si>
  <si>
    <t>Corey Patterson</t>
  </si>
  <si>
    <t>Ramon Hernandez</t>
  </si>
  <si>
    <t>Melvin Mora</t>
  </si>
  <si>
    <t>Ronny Paulino</t>
  </si>
  <si>
    <t>Chipper Jones</t>
  </si>
  <si>
    <t>Xavier Nady</t>
  </si>
  <si>
    <t>Cristian Guzman</t>
  </si>
  <si>
    <t>Darnell McDonald</t>
  </si>
  <si>
    <t>Ramon Santiago</t>
  </si>
  <si>
    <t>Geovany Soto</t>
  </si>
  <si>
    <t>Magglio Ordonez</t>
  </si>
  <si>
    <t>Yorvit Torrealba</t>
  </si>
  <si>
    <t>Mark Kotsay</t>
  </si>
  <si>
    <t>Russell Martin</t>
  </si>
  <si>
    <t>Aaron Rowand</t>
  </si>
  <si>
    <t>Wilson Valdez</t>
  </si>
  <si>
    <t>John Jaso</t>
  </si>
  <si>
    <t>Chris Johnson</t>
  </si>
  <si>
    <t>Ryan Spilborghs</t>
  </si>
  <si>
    <t>Adam Kennedy</t>
  </si>
  <si>
    <t>Sean Rodriguez</t>
  </si>
  <si>
    <t>Bill Hall</t>
  </si>
  <si>
    <t>Omar Vizquel</t>
  </si>
  <si>
    <t>Pedro Alvarez</t>
  </si>
  <si>
    <t>Jason Bay</t>
  </si>
  <si>
    <t>Jack Cust</t>
  </si>
  <si>
    <t>Jamey Carroll</t>
  </si>
  <si>
    <t>David DeJesus</t>
  </si>
  <si>
    <t>Chris Coghlan</t>
  </si>
  <si>
    <t>Tyler Colvin</t>
  </si>
  <si>
    <t>Kosuke Fukudome</t>
  </si>
  <si>
    <t>Seth Smith</t>
  </si>
  <si>
    <t>Josh Wilson</t>
  </si>
  <si>
    <t>Kevin Youkilis</t>
  </si>
  <si>
    <t>Josh Willingham</t>
  </si>
  <si>
    <t>Ryan Raburn</t>
  </si>
  <si>
    <t>Carlos Ruiz</t>
  </si>
  <si>
    <t>Mitch Maier</t>
  </si>
  <si>
    <t>Jorge Cantu</t>
  </si>
  <si>
    <t>Matt LaPorta</t>
  </si>
  <si>
    <t>Felipe Lopez</t>
  </si>
  <si>
    <t>Lastings Milledge</t>
  </si>
  <si>
    <t>Rafael Furcal</t>
  </si>
  <si>
    <t>Jorge Posada</t>
  </si>
  <si>
    <t>Ian Stewart</t>
  </si>
  <si>
    <t>Clint Barmes</t>
  </si>
  <si>
    <t>Will Venable</t>
  </si>
  <si>
    <t>Miguel Olivo</t>
  </si>
  <si>
    <t>Travis Hafner</t>
  </si>
  <si>
    <t>Todd Helton</t>
  </si>
  <si>
    <t>Ivan Rodriguez</t>
  </si>
  <si>
    <t>Jeff Francoeur</t>
  </si>
  <si>
    <t>Jose Tabata</t>
  </si>
  <si>
    <t>Ryan Doumit</t>
  </si>
  <si>
    <t>John Buck</t>
  </si>
  <si>
    <t>Troy Glaus</t>
  </si>
  <si>
    <t>Roger Bernadina</t>
  </si>
  <si>
    <t>Casey Kotchman</t>
  </si>
  <si>
    <t>Juan Rivera</t>
  </si>
  <si>
    <t>David Murphy</t>
  </si>
  <si>
    <t>Mike Aviles</t>
  </si>
  <si>
    <t>Fred Lewis</t>
  </si>
  <si>
    <t>Jerry Hairston</t>
  </si>
  <si>
    <t>Freddy Sanchez</t>
  </si>
  <si>
    <t>Jason Kendall</t>
  </si>
  <si>
    <t>Mark Ellis</t>
  </si>
  <si>
    <t>Julio Borbon</t>
  </si>
  <si>
    <t>Brendan Ryan</t>
  </si>
  <si>
    <t>Trevor Crowe</t>
  </si>
  <si>
    <t>David Eckstein</t>
  </si>
  <si>
    <t>Gordon Beckham</t>
  </si>
  <si>
    <t>Matt Wieters</t>
  </si>
  <si>
    <t>Luke Scott</t>
  </si>
  <si>
    <t>Cody Ross</t>
  </si>
  <si>
    <t>Mike Napoli</t>
  </si>
  <si>
    <t>Carlos Quentin</t>
  </si>
  <si>
    <t>Brennan Boesch</t>
  </si>
  <si>
    <t>Jason Bartlett</t>
  </si>
  <si>
    <t>Ronny Cedeno</t>
  </si>
  <si>
    <t>Troy Tulowitzki</t>
  </si>
  <si>
    <t>Scott Rolen</t>
  </si>
  <si>
    <t>Cesar Izturis</t>
  </si>
  <si>
    <t>Skip Schumaker</t>
  </si>
  <si>
    <t>J. D. Drew</t>
  </si>
  <si>
    <t>Hideki Matsui</t>
  </si>
  <si>
    <t>Carlos Pena</t>
  </si>
  <si>
    <t>Orlando Cabrera</t>
  </si>
  <si>
    <t>Kurt Suzuki</t>
  </si>
  <si>
    <t>Alfonso Soriano</t>
  </si>
  <si>
    <t>Orlando Hudson</t>
  </si>
  <si>
    <t>Andres Torres</t>
  </si>
  <si>
    <t>Cliff Pennington</t>
  </si>
  <si>
    <t>Casey Blake</t>
  </si>
  <si>
    <t>Nyjer Morgan</t>
  </si>
  <si>
    <t>Jonny Gomes</t>
  </si>
  <si>
    <t>Brandon Inge</t>
  </si>
  <si>
    <t>Jeff Keppinger</t>
  </si>
  <si>
    <t>Jason Kubel</t>
  </si>
  <si>
    <t>Juan Uribe</t>
  </si>
  <si>
    <t>Alex Rodriguez</t>
  </si>
  <si>
    <t>Ike Davis</t>
  </si>
  <si>
    <t>Rajai Davis</t>
  </si>
  <si>
    <t>Aaron Hill</t>
  </si>
  <si>
    <t>Lyle Overbay</t>
  </si>
  <si>
    <t>Johnny Damon</t>
  </si>
  <si>
    <t>Paul Konerko</t>
  </si>
  <si>
    <t>Kevin Kouzmanoff</t>
  </si>
  <si>
    <t>Placido Polanco</t>
  </si>
  <si>
    <t>Daric Barton</t>
  </si>
  <si>
    <t>Yuniesky Betancourt</t>
  </si>
  <si>
    <t>Adam Dunn</t>
  </si>
  <si>
    <t>Corey Hart</t>
  </si>
  <si>
    <t>Raul Ibanez</t>
  </si>
  <si>
    <t>Stephen Drew</t>
  </si>
  <si>
    <t>Franklin Gutierrez</t>
  </si>
  <si>
    <t>Aubrey Huff</t>
  </si>
  <si>
    <t>Delmon Young</t>
  </si>
  <si>
    <t>Gaby Sanchez</t>
  </si>
  <si>
    <t>Bobby Abreu</t>
  </si>
  <si>
    <t>Ty Wigginton</t>
  </si>
  <si>
    <t>Chris Young</t>
  </si>
  <si>
    <t>Kelly Johnson</t>
  </si>
  <si>
    <t>Shane Victorino</t>
  </si>
  <si>
    <t>Dan Uggla</t>
  </si>
  <si>
    <t>Vernon Wells</t>
  </si>
  <si>
    <t>Vladimir Guerrero</t>
  </si>
  <si>
    <t>Jose Lopez</t>
  </si>
  <si>
    <t>Carl Crawford</t>
  </si>
  <si>
    <t>Mark Teixeira</t>
  </si>
  <si>
    <t>Chone Figgins</t>
  </si>
  <si>
    <t>Carlos Lee</t>
  </si>
  <si>
    <t>Casey McGehee</t>
  </si>
  <si>
    <t>Marco Scutaro</t>
  </si>
  <si>
    <t>Juan Pierre</t>
  </si>
  <si>
    <t>Rickie Weeks</t>
  </si>
  <si>
    <t>Michael Young</t>
  </si>
  <si>
    <t>Derek Jeter</t>
  </si>
  <si>
    <t>Casper Wells</t>
  </si>
  <si>
    <t>Rene Rivera</t>
  </si>
  <si>
    <t>Justin Ruggiano</t>
  </si>
  <si>
    <t>Jordan Schafer</t>
  </si>
  <si>
    <t>Dave Sappelt</t>
  </si>
  <si>
    <t>Jose Constanza</t>
  </si>
  <si>
    <t>Chris Marrero</t>
  </si>
  <si>
    <t>Sean Burroughs</t>
  </si>
  <si>
    <t>Tyler Flowers</t>
  </si>
  <si>
    <t>Bobby Wilson</t>
  </si>
  <si>
    <t>Todd Frazier</t>
  </si>
  <si>
    <t>Luis Rodriguez</t>
  </si>
  <si>
    <t>Justin Sellers</t>
  </si>
  <si>
    <t>Anthony Rizzo</t>
  </si>
  <si>
    <t>Brett Hayes</t>
  </si>
  <si>
    <t>Craig Gentry</t>
  </si>
  <si>
    <t>Jason Kipnis</t>
  </si>
  <si>
    <t>Emmanuel Burriss</t>
  </si>
  <si>
    <t>Tony Campana</t>
  </si>
  <si>
    <t>Chase d'Arnaud</t>
  </si>
  <si>
    <t>Carlos Peguero</t>
  </si>
  <si>
    <t>Trayvon Robinson</t>
  </si>
  <si>
    <t>Brandon Allen</t>
  </si>
  <si>
    <t>J. R. Towles</t>
  </si>
  <si>
    <t>Salvador Perez</t>
  </si>
  <si>
    <t>Travis Buck</t>
  </si>
  <si>
    <t>Logan Forsythe</t>
  </si>
  <si>
    <t>Brett Lawrie</t>
  </si>
  <si>
    <t>Alejandro De Aza</t>
  </si>
  <si>
    <t>Carlos Corporan</t>
  </si>
  <si>
    <t>Paul Goldschmidt</t>
  </si>
  <si>
    <t>Elliot Johnson</t>
  </si>
  <si>
    <t>Chris Stewart</t>
  </si>
  <si>
    <t>Brian Bogusevic</t>
  </si>
  <si>
    <t>Jimmy Paredes</t>
  </si>
  <si>
    <t>Kyle Blanks</t>
  </si>
  <si>
    <t>Rene Tosoni</t>
  </si>
  <si>
    <t>Juan Miranda</t>
  </si>
  <si>
    <t>Nick Evans</t>
  </si>
  <si>
    <t>Hank Conger</t>
  </si>
  <si>
    <t>Johnny Giavotella</t>
  </si>
  <si>
    <t>Michael McKenry</t>
  </si>
  <si>
    <t>Chris Nelson</t>
  </si>
  <si>
    <t>Domonic Brown</t>
  </si>
  <si>
    <t>Brent Lillibridge</t>
  </si>
  <si>
    <t>Brandon Belt</t>
  </si>
  <si>
    <t>Josh Harrison</t>
  </si>
  <si>
    <t>Brandon Crawford</t>
  </si>
  <si>
    <t>Mike McCoy</t>
  </si>
  <si>
    <t>Jerry Sands</t>
  </si>
  <si>
    <t>Matt Downs</t>
  </si>
  <si>
    <t>Ezequiel Carrera</t>
  </si>
  <si>
    <t>Bryan Petersen</t>
  </si>
  <si>
    <t>Matt Tolbert</t>
  </si>
  <si>
    <t>J. D. Martinez</t>
  </si>
  <si>
    <t>Jason Pridie</t>
  </si>
  <si>
    <t>Michael Martinez</t>
  </si>
  <si>
    <t>Lonnie Chisenhall</t>
  </si>
  <si>
    <t>Alex Presley</t>
  </si>
  <si>
    <t>Andy Dirks</t>
  </si>
  <si>
    <t>Tsuyoshi Nishioka</t>
  </si>
  <si>
    <t>Dee Gordon</t>
  </si>
  <si>
    <t>Jesus Guzman</t>
  </si>
  <si>
    <t>Desmond Jennings</t>
  </si>
  <si>
    <t>Josh Reddick</t>
  </si>
  <si>
    <t>Endy Chavez</t>
  </si>
  <si>
    <t>John Mayberry</t>
  </si>
  <si>
    <t>Trevor Plouffe</t>
  </si>
  <si>
    <t>Luke Hughes</t>
  </si>
  <si>
    <t>Mike Carp</t>
  </si>
  <si>
    <t>Lucas Duda</t>
  </si>
  <si>
    <t>Sam Fuld</t>
  </si>
  <si>
    <t>Eduardo Nunez</t>
  </si>
  <si>
    <t>Jack Hannahan</t>
  </si>
  <si>
    <t>Daniel Descalso</t>
  </si>
  <si>
    <t>Dustin Ackley</t>
  </si>
  <si>
    <t>Mike Moustakas</t>
  </si>
  <si>
    <t>Jarrod Saltalamacchia</t>
  </si>
  <si>
    <t>Eric Thames</t>
  </si>
  <si>
    <t>Wilson Ramos</t>
  </si>
  <si>
    <t>Jemile Weeks</t>
  </si>
  <si>
    <t>Brent Morel</t>
  </si>
  <si>
    <t>Justin Turner</t>
  </si>
  <si>
    <t>J. P. Arencibia</t>
  </si>
  <si>
    <t>Ben Revere</t>
  </si>
  <si>
    <t>Robert Andino</t>
  </si>
  <si>
    <t>Ryan Roberts</t>
  </si>
  <si>
    <t>Darwin Barney</t>
  </si>
  <si>
    <t>Rob Brantly</t>
  </si>
  <si>
    <t>Chris Gimenez</t>
  </si>
  <si>
    <t>Mauro Gomez</t>
  </si>
  <si>
    <t>Eric Sogard</t>
  </si>
  <si>
    <t>Taylor Green</t>
  </si>
  <si>
    <t>Collin Cowgill</t>
  </si>
  <si>
    <t>Munenori Kawasaki</t>
  </si>
  <si>
    <t>Brett Pill</t>
  </si>
  <si>
    <t>Matt Dominguez</t>
  </si>
  <si>
    <t>Mike Nickeas</t>
  </si>
  <si>
    <t>Ryan Wheeler</t>
  </si>
  <si>
    <t>Andrew Brown</t>
  </si>
  <si>
    <t>Charlie Blackmon</t>
  </si>
  <si>
    <t>Alex Liddi</t>
  </si>
  <si>
    <t>Donnie Murphy</t>
  </si>
  <si>
    <t>Andy Parrino</t>
  </si>
  <si>
    <t>Fernando Martinez</t>
  </si>
  <si>
    <t>Brett Jackson</t>
  </si>
  <si>
    <t>Tony Cruz</t>
  </si>
  <si>
    <t>Adeiny Hechavarria</t>
  </si>
  <si>
    <t>Gorkys Hernandez</t>
  </si>
  <si>
    <t>Pedro Florimon</t>
  </si>
  <si>
    <t>David Cooper</t>
  </si>
  <si>
    <t>Erik Kratz</t>
  </si>
  <si>
    <t>Moises Sierra</t>
  </si>
  <si>
    <t>Jean Segura</t>
  </si>
  <si>
    <t>Ryan Flaherty</t>
  </si>
  <si>
    <t>Ryan Lavarnway</t>
  </si>
  <si>
    <t>Tyler Moore</t>
  </si>
  <si>
    <t>Darin Mastroianni</t>
  </si>
  <si>
    <t>Devin Mesoraco</t>
  </si>
  <si>
    <t>Anthony Gose</t>
  </si>
  <si>
    <t>Shane Robinson</t>
  </si>
  <si>
    <t>Andrelton Simmons</t>
  </si>
  <si>
    <t>Jose Lobaton</t>
  </si>
  <si>
    <t>Starling Marte</t>
  </si>
  <si>
    <t>Cody Ransom</t>
  </si>
  <si>
    <t>Tyler Pastornicky</t>
  </si>
  <si>
    <t>Welington Castillo</t>
  </si>
  <si>
    <t>Mike Baxter</t>
  </si>
  <si>
    <t>Elian Herrera</t>
  </si>
  <si>
    <t>Freddy Galvis</t>
  </si>
  <si>
    <t>Manny Machado</t>
  </si>
  <si>
    <t>Jordany Valdespin</t>
  </si>
  <si>
    <t>Juan Francisco</t>
  </si>
  <si>
    <t>Yasmani Grandal</t>
  </si>
  <si>
    <t>Chris Parmelee</t>
  </si>
  <si>
    <t>John Baker</t>
  </si>
  <si>
    <t>Steve Clevenger</t>
  </si>
  <si>
    <t>Scott Moore</t>
  </si>
  <si>
    <t>Marwin Gonzalez</t>
  </si>
  <si>
    <t>Derek Norris</t>
  </si>
  <si>
    <t>Hector Sanchez</t>
  </si>
  <si>
    <t>Joe Mather</t>
  </si>
  <si>
    <t>DJ LeMahieu</t>
  </si>
  <si>
    <t>Martin Maldonado</t>
  </si>
  <si>
    <t>Pedro Ciriaco</t>
  </si>
  <si>
    <t>Brandon Moss</t>
  </si>
  <si>
    <t>Will Middlebrooks</t>
  </si>
  <si>
    <t>Alexi Amarista</t>
  </si>
  <si>
    <t>Jesus Flores</t>
  </si>
  <si>
    <t>Josh Rutledge</t>
  </si>
  <si>
    <t>Kirk Nieuwenhuis</t>
  </si>
  <si>
    <t>Luis Cruz</t>
  </si>
  <si>
    <t>Donovan Solano</t>
  </si>
  <si>
    <t>Quintin Berry</t>
  </si>
  <si>
    <t>Jarrod Dyson</t>
  </si>
  <si>
    <t>Matt Carpenter</t>
  </si>
  <si>
    <t>Brian Dozier</t>
  </si>
  <si>
    <t>Joaquin Arias</t>
  </si>
  <si>
    <t>Bryan LaHair</t>
  </si>
  <si>
    <t>Steve Lombardozzi</t>
  </si>
  <si>
    <t>Wilin Rosario</t>
  </si>
  <si>
    <t>Jordan Pacheco</t>
  </si>
  <si>
    <t>Yoenis Cespedes</t>
  </si>
  <si>
    <t>Jesus Montero</t>
  </si>
  <si>
    <t>Nori Aoki</t>
  </si>
  <si>
    <t>Yonder Alonso</t>
  </si>
  <si>
    <t>Zack Cozart</t>
  </si>
  <si>
    <t>Sean Halton</t>
  </si>
  <si>
    <t>Kevin Pillar</t>
  </si>
  <si>
    <t>Luis Jimenez</t>
  </si>
  <si>
    <t>Chris Dickerson</t>
  </si>
  <si>
    <t>Nick Noonan</t>
  </si>
  <si>
    <t>Zoilo Almonte</t>
  </si>
  <si>
    <t>Andrew Romine</t>
  </si>
  <si>
    <t>Jake Marisnick</t>
  </si>
  <si>
    <t>Ryan Goins</t>
  </si>
  <si>
    <t>Steve Pearce</t>
  </si>
  <si>
    <t>Jake Elmore</t>
  </si>
  <si>
    <t>Cesar Hernandez</t>
  </si>
  <si>
    <t>Grant Green</t>
  </si>
  <si>
    <t>Scott Van Slyke</t>
  </si>
  <si>
    <t>Caleb Gindl</t>
  </si>
  <si>
    <t>Marc Krauss</t>
  </si>
  <si>
    <t>Jose Iglesias</t>
  </si>
  <si>
    <t>Anthony Recker</t>
  </si>
  <si>
    <t>Austin Romine</t>
  </si>
  <si>
    <t>Stephen Vogt</t>
  </si>
  <si>
    <t>Khris Davis</t>
  </si>
  <si>
    <t>David Adams</t>
  </si>
  <si>
    <t>Chris Herrmann</t>
  </si>
  <si>
    <t>Chris Colabello</t>
  </si>
  <si>
    <t>Jordan Danks</t>
  </si>
  <si>
    <t>Tim Federowicz</t>
  </si>
  <si>
    <t>Avisail Garcia</t>
  </si>
  <si>
    <t>Cody Asche</t>
  </si>
  <si>
    <t>Eduardo Escobar</t>
  </si>
  <si>
    <t>L. J. Hoes</t>
  </si>
  <si>
    <t>Mike Zunino</t>
  </si>
  <si>
    <t>Nate Freiman</t>
  </si>
  <si>
    <t>Josh Satin</t>
  </si>
  <si>
    <t>Derrick Robinson</t>
  </si>
  <si>
    <t>Corey Dickerson</t>
  </si>
  <si>
    <t>Kole Calhoun</t>
  </si>
  <si>
    <t>Mark DeRosa</t>
  </si>
  <si>
    <t>Josh Phegley</t>
  </si>
  <si>
    <t>Jonathan Villar</t>
  </si>
  <si>
    <t>Scooter Gennett</t>
  </si>
  <si>
    <t>Derek Dietrich</t>
  </si>
  <si>
    <t>Jeff Bianchi</t>
  </si>
  <si>
    <t>Junior Lake</t>
  </si>
  <si>
    <t>Christian Yelich</t>
  </si>
  <si>
    <t>Adam Eaton</t>
  </si>
  <si>
    <t>Darin Ruf</t>
  </si>
  <si>
    <t>Robbie Grossman</t>
  </si>
  <si>
    <t>Marcell Ozuna</t>
  </si>
  <si>
    <t>Aaron Hicks</t>
  </si>
  <si>
    <t>Jurickson Profar</t>
  </si>
  <si>
    <t>Clete Thomas</t>
  </si>
  <si>
    <t>Yan Gomes</t>
  </si>
  <si>
    <t>Matt Adams</t>
  </si>
  <si>
    <t>Logan Schafer</t>
  </si>
  <si>
    <t>Brad Miller</t>
  </si>
  <si>
    <t>David Lough</t>
  </si>
  <si>
    <t>Omar Quintanilla</t>
  </si>
  <si>
    <t>Jordy Mercer</t>
  </si>
  <si>
    <t>Wil Myers</t>
  </si>
  <si>
    <t>Oswaldo Arcia</t>
  </si>
  <si>
    <t>Ed Lucas</t>
  </si>
  <si>
    <t>Anthony Rendon</t>
  </si>
  <si>
    <t>Evan Gattis</t>
  </si>
  <si>
    <t>Didi Gregorius</t>
  </si>
  <si>
    <t>Nick Franklin</t>
  </si>
  <si>
    <t>Yasiel Puig</t>
  </si>
  <si>
    <t>Juan Lagares</t>
  </si>
  <si>
    <t>Brandon Barnes</t>
  </si>
  <si>
    <t>Conor Gillaspie</t>
  </si>
  <si>
    <t>Pete Kozma</t>
  </si>
  <si>
    <t>J. B. Shuck</t>
  </si>
  <si>
    <t>A. J. Pollock</t>
  </si>
  <si>
    <t>Leonys Martin</t>
  </si>
  <si>
    <t>Nolan Arenado</t>
  </si>
  <si>
    <t>Jedd Gyorko</t>
  </si>
  <si>
    <t>Juan Perez</t>
  </si>
  <si>
    <t>Carlos Sanchez</t>
  </si>
  <si>
    <t>Jim Adduci</t>
  </si>
  <si>
    <t>Jake Goebbert</t>
  </si>
  <si>
    <t>Ryan Rua</t>
  </si>
  <si>
    <t>Abraham Almonte</t>
  </si>
  <si>
    <t>Alfredo Marte</t>
  </si>
  <si>
    <t>Adrian Nieto</t>
  </si>
  <si>
    <t>Rymer Liriano</t>
  </si>
  <si>
    <t>Randal Grichuk</t>
  </si>
  <si>
    <t>Christian Bethancourt</t>
  </si>
  <si>
    <t>Luis Sardinas</t>
  </si>
  <si>
    <t>Chris Valaika</t>
  </si>
  <si>
    <t>Jake Lamb</t>
  </si>
  <si>
    <t>Philip Gosselin</t>
  </si>
  <si>
    <t>Tuffy Gosewisch</t>
  </si>
  <si>
    <t>Chris Taylor</t>
  </si>
  <si>
    <t>Kristopher Negron</t>
  </si>
  <si>
    <t>Leury Garcia</t>
  </si>
  <si>
    <t>Miguel Rojas</t>
  </si>
  <si>
    <t>Matt den Dekker</t>
  </si>
  <si>
    <t>Bryan Holaday</t>
  </si>
  <si>
    <t>Efren Navarro</t>
  </si>
  <si>
    <t>Josmil Pinto</t>
  </si>
  <si>
    <t>Steven Tolleson</t>
  </si>
  <si>
    <t>Christian Vazquez</t>
  </si>
  <si>
    <t>Dan Robertson</t>
  </si>
  <si>
    <t>Stefen Romero</t>
  </si>
  <si>
    <t>Mookie Betts</t>
  </si>
  <si>
    <t>Eric Campbell</t>
  </si>
  <si>
    <t>Brandon Hicks</t>
  </si>
  <si>
    <t>Charlie Culberson</t>
  </si>
  <si>
    <t>Javier Baez</t>
  </si>
  <si>
    <t>Kennys Vargas</t>
  </si>
  <si>
    <t>Yangervis Solarte</t>
  </si>
  <si>
    <t>Mike Olt</t>
  </si>
  <si>
    <t>Marcus Semien</t>
  </si>
  <si>
    <t>Oscar Taveras</t>
  </si>
  <si>
    <t>Jose Ramirez</t>
  </si>
  <si>
    <t>Tommy Medica</t>
  </si>
  <si>
    <t>C. J. Cron</t>
  </si>
  <si>
    <t>Eugenio Suarez</t>
  </si>
  <si>
    <t>Caleb Joseph</t>
  </si>
  <si>
    <t>Michael Choice</t>
  </si>
  <si>
    <t>Wilmer Flores</t>
  </si>
  <si>
    <t>Brandon Guyer</t>
  </si>
  <si>
    <t>Joe Panik</t>
  </si>
  <si>
    <t>Gregory Polanco</t>
  </si>
  <si>
    <t>Arismendy Alcantara</t>
  </si>
  <si>
    <t>George Springer</t>
  </si>
  <si>
    <t>Robinson Chirinos</t>
  </si>
  <si>
    <t>Chris Owings</t>
  </si>
  <si>
    <t>Jon Singleton</t>
  </si>
  <si>
    <t>James Jones</t>
  </si>
  <si>
    <t>Tommy La Stella</t>
  </si>
  <si>
    <t>David Peralta</t>
  </si>
  <si>
    <t>Kevin Kiermaier</t>
  </si>
  <si>
    <t>Jackie Bradley</t>
  </si>
  <si>
    <t>Travis d'Arnaud</t>
  </si>
  <si>
    <t>Rougned Odor</t>
  </si>
  <si>
    <t>Kolten Wong</t>
  </si>
  <si>
    <t>Danny Santana</t>
  </si>
  <si>
    <t>Ender Inciarte</t>
  </si>
  <si>
    <t>Brock Holt</t>
  </si>
  <si>
    <t>Jonathan Schoop</t>
  </si>
  <si>
    <t>Nick Castellanos</t>
  </si>
  <si>
    <t>Xander Bogaerts</t>
  </si>
  <si>
    <t>Jose Abreu</t>
  </si>
  <si>
    <t>Billy Hamilton</t>
  </si>
  <si>
    <t>Micah Johnson</t>
  </si>
  <si>
    <t>Curt Casali</t>
  </si>
  <si>
    <t>Max Muncy</t>
  </si>
  <si>
    <t>Mikie Mahtook</t>
  </si>
  <si>
    <t>Kyle Parker</t>
  </si>
  <si>
    <t>Jake Smolinski</t>
  </si>
  <si>
    <t>Christian Colon</t>
  </si>
  <si>
    <t>Joey Gallo</t>
  </si>
  <si>
    <t>Ehire Adrianza</t>
  </si>
  <si>
    <t>Sandy Leon</t>
  </si>
  <si>
    <t>Eury Perez</t>
  </si>
  <si>
    <t>Domingo Santana</t>
  </si>
  <si>
    <t>Trayce Thompson</t>
  </si>
  <si>
    <t>Hector Gomez</t>
  </si>
  <si>
    <t>Jesus Sucre</t>
  </si>
  <si>
    <t>Rafael Ynoa</t>
  </si>
  <si>
    <t>Byron Buxton</t>
  </si>
  <si>
    <t>Andrew Susac</t>
  </si>
  <si>
    <t>Aaron Altherr</t>
  </si>
  <si>
    <t>Austin Hedges</t>
  </si>
  <si>
    <t>Jason Rogers</t>
  </si>
  <si>
    <t>Tommy Pham</t>
  </si>
  <si>
    <t>Taylor Featherston</t>
  </si>
  <si>
    <t>J. R. Murphy</t>
  </si>
  <si>
    <t>Greg Bird</t>
  </si>
  <si>
    <t>Michael Conforto</t>
  </si>
  <si>
    <t>Kelby Tomlinson</t>
  </si>
  <si>
    <t>Roberto Perez</t>
  </si>
  <si>
    <t>Adonis Garcia</t>
  </si>
  <si>
    <t>Tyler Collins</t>
  </si>
  <si>
    <t>Ivan De Jesus</t>
  </si>
  <si>
    <t>Shane Peterson</t>
  </si>
  <si>
    <t>Enrique Hernandez</t>
  </si>
  <si>
    <t>Tim Beckham</t>
  </si>
  <si>
    <t>Devon Travis</t>
  </si>
  <si>
    <t>Alex Guerrero</t>
  </si>
  <si>
    <t>Ketel Marte</t>
  </si>
  <si>
    <t>Travis Shaw</t>
  </si>
  <si>
    <t>Hernan Perez</t>
  </si>
  <si>
    <t>Kyle Schwarber</t>
  </si>
  <si>
    <t>Stephen Piscotty</t>
  </si>
  <si>
    <t>Kevin Plawecki</t>
  </si>
  <si>
    <t>Tyler Saladino</t>
  </si>
  <si>
    <t>Paulo Orlando</t>
  </si>
  <si>
    <t>Tucker Barnhart</t>
  </si>
  <si>
    <t>Joey Butler</t>
  </si>
  <si>
    <t>Carlos Perez</t>
  </si>
  <si>
    <t>Giovanny Urshela</t>
  </si>
  <si>
    <t>Cameron Rupp</t>
  </si>
  <si>
    <t>Rusney Castillo</t>
  </si>
  <si>
    <t>Miguel Sano</t>
  </si>
  <si>
    <t>Blake Swihart</t>
  </si>
  <si>
    <t>Preston Tucker</t>
  </si>
  <si>
    <t>Cory Spangenberg</t>
  </si>
  <si>
    <t>Maikel Franco</t>
  </si>
  <si>
    <t>Clint Robinson</t>
  </si>
  <si>
    <t>Ben Paulsen</t>
  </si>
  <si>
    <t>Jorge Soler</t>
  </si>
  <si>
    <t>Steven Souza</t>
  </si>
  <si>
    <t>Carlos Correa</t>
  </si>
  <si>
    <t>Francisco Lindor</t>
  </si>
  <si>
    <t>James McCann</t>
  </si>
  <si>
    <t>Yasmany Tomas</t>
  </si>
  <si>
    <t>Justin Bour</t>
  </si>
  <si>
    <t>Nick Ahmed</t>
  </si>
  <si>
    <t>Jung Ho Kang</t>
  </si>
  <si>
    <t>Delino DeShields</t>
  </si>
  <si>
    <t>Mark Canha</t>
  </si>
  <si>
    <t>J. T. Realmuto</t>
  </si>
  <si>
    <t>Eddie Rosario</t>
  </si>
  <si>
    <t>Michael Taylor</t>
  </si>
  <si>
    <t>Addison Russell</t>
  </si>
  <si>
    <t>Joc Pederson</t>
  </si>
  <si>
    <t>Odubel Herrera</t>
  </si>
  <si>
    <t>Billy Burns</t>
  </si>
  <si>
    <t>Jace Peterson</t>
  </si>
  <si>
    <t>Kris Bryant</t>
  </si>
  <si>
    <t>Matt Duffy</t>
  </si>
  <si>
    <t>Date / Timestamp:</t>
  </si>
  <si>
    <t>= NOW()</t>
  </si>
  <si>
    <t>Datevalue:</t>
  </si>
  <si>
    <t>= VALUE(C2)</t>
  </si>
  <si>
    <t>Hour:</t>
  </si>
  <si>
    <t>= HOUR(C2)</t>
  </si>
  <si>
    <t>Minute:</t>
  </si>
  <si>
    <t>=MINUTE(C2)</t>
  </si>
  <si>
    <t>Second:</t>
  </si>
  <si>
    <t>=SECOND(C2)</t>
  </si>
  <si>
    <t>Day:</t>
  </si>
  <si>
    <t>=DAY(C2)</t>
  </si>
  <si>
    <t>Weekday:</t>
  </si>
  <si>
    <t>=WEEKDAY(C2,1)</t>
  </si>
  <si>
    <t>Month:</t>
  </si>
  <si>
    <t>=MONTH(C2)</t>
  </si>
  <si>
    <t>Year:</t>
  </si>
  <si>
    <t>=YEAR(C2)</t>
  </si>
  <si>
    <t>Date Only:</t>
  </si>
  <si>
    <t>=INT(C2)</t>
  </si>
  <si>
    <t>Time Only:</t>
  </si>
  <si>
    <t>=MOD(C2)</t>
  </si>
  <si>
    <t>Select Genre: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</si>
  <si>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</si>
  <si>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</si>
  <si>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</si>
  <si>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</si>
  <si>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</si>
  <si>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</si>
  <si>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</si>
  <si>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</si>
  <si>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Empty Boxes</t>
  </si>
  <si>
    <t>Filled Boxes</t>
  </si>
  <si>
    <t>Percentage:</t>
  </si>
  <si>
    <t>arr_x</t>
  </si>
  <si>
    <t>arr_y</t>
  </si>
  <si>
    <t>arr_xx</t>
  </si>
  <si>
    <t>arr_yy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</si>
</sst>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;;;"/>
    <numFmt numFmtId="171" formatCode="#,##0.000"/>
    <numFmt numFmtId="172" formatCode="[$-F400]h:mm:ss\ AM/PM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43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5">
    <xf numFmtId="0" fontId="0" fillId="0" borderId="0" xfId="0"/>
    <xf numFmtId="0" fontId="2" fillId="0" borderId="0" xfId="1"/>
    <xf numFmtId="0" fontId="2" fillId="0" borderId="0" xfId="1" applyBorder="1"/>
    <xf numFmtId="0" fontId="5" fillId="2" borderId="1" xfId="2" applyFont="1" applyFill="1" applyBorder="1" applyAlignment="1">
      <alignment horizontal="center"/>
    </xf>
    <xf numFmtId="0" fontId="5" fillId="2" borderId="2" xfId="2" applyFont="1" applyFill="1" applyBorder="1" applyAlignment="1">
      <alignment horizontal="center"/>
    </xf>
    <xf numFmtId="0" fontId="5" fillId="2" borderId="3" xfId="2" applyFont="1" applyFill="1" applyBorder="1" applyAlignment="1">
      <alignment horizontal="center"/>
    </xf>
    <xf numFmtId="0" fontId="2" fillId="0" borderId="4" xfId="1" applyBorder="1"/>
    <xf numFmtId="0" fontId="4" fillId="3" borderId="5" xfId="2" applyFill="1" applyBorder="1" applyAlignment="1">
      <alignment horizontal="center"/>
    </xf>
    <xf numFmtId="0" fontId="4" fillId="0" borderId="0" xfId="2" applyBorder="1"/>
    <xf numFmtId="0" fontId="7" fillId="0" borderId="0" xfId="1" applyFont="1" applyAlignment="1">
      <alignment horizontal="right"/>
    </xf>
    <xf numFmtId="0" fontId="4" fillId="0" borderId="3" xfId="2" applyBorder="1"/>
    <xf numFmtId="0" fontId="8" fillId="4" borderId="6" xfId="2" applyFont="1" applyFill="1" applyBorder="1" applyAlignment="1">
      <alignment horizontal="center"/>
    </xf>
    <xf numFmtId="0" fontId="9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0" fontId="3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10" fillId="0" borderId="0" xfId="0" applyFont="1" applyAlignment="1">
      <alignment horizontal="right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6" fontId="0" fillId="0" borderId="0" xfId="0" applyNumberFormat="1" applyFont="1" applyAlignment="1">
      <alignment horizontal="center"/>
    </xf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7" fontId="4" fillId="3" borderId="6" xfId="3" applyNumberFormat="1" applyFont="1" applyFill="1" applyBorder="1" applyAlignment="1">
      <alignment horizontal="center"/>
    </xf>
    <xf numFmtId="164" fontId="3" fillId="6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3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3" fillId="0" borderId="0" xfId="4" applyFont="1" applyAlignment="1">
      <alignment horizontal="center"/>
    </xf>
    <xf numFmtId="164" fontId="3" fillId="7" borderId="0" xfId="0" applyNumberFormat="1" applyFont="1" applyFill="1" applyAlignment="1">
      <alignment horizontal="center"/>
    </xf>
    <xf numFmtId="166" fontId="4" fillId="3" borderId="6" xfId="4" applyNumberFormat="1" applyFont="1" applyFill="1" applyBorder="1" applyAlignment="1">
      <alignment horizontal="center"/>
    </xf>
    <xf numFmtId="6" fontId="3" fillId="2" borderId="0" xfId="0" applyNumberFormat="1" applyFont="1" applyFill="1" applyAlignment="1">
      <alignment horizontal="center"/>
    </xf>
    <xf numFmtId="38" fontId="3" fillId="2" borderId="0" xfId="0" applyNumberFormat="1" applyFont="1" applyFill="1" applyAlignment="1">
      <alignment horizontal="center"/>
    </xf>
    <xf numFmtId="9" fontId="3" fillId="2" borderId="0" xfId="4" applyFont="1" applyFill="1" applyAlignment="1">
      <alignment horizontal="center" vertical="center"/>
    </xf>
    <xf numFmtId="0" fontId="3" fillId="2" borderId="8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65" fontId="3" fillId="2" borderId="0" xfId="0" applyNumberFormat="1" applyFont="1" applyFill="1" applyAlignment="1">
      <alignment horizontal="center"/>
    </xf>
    <xf numFmtId="10" fontId="18" fillId="7" borderId="0" xfId="0" applyNumberFormat="1" applyFont="1" applyFill="1" applyAlignment="1">
      <alignment horizont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3" fontId="3" fillId="7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right" vertical="center"/>
    </xf>
    <xf numFmtId="165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2" fillId="0" borderId="11" xfId="5" applyNumberFormat="1" applyFont="1" applyFill="1" applyBorder="1" applyAlignment="1">
      <alignment horizontal="center" vertical="center"/>
    </xf>
    <xf numFmtId="3" fontId="2" fillId="0" borderId="11" xfId="5" applyNumberFormat="1" applyFont="1" applyFill="1" applyBorder="1" applyAlignment="1">
      <alignment horizontal="center" vertical="center"/>
    </xf>
    <xf numFmtId="167" fontId="0" fillId="0" borderId="0" xfId="0" applyNumberFormat="1" applyFill="1" applyAlignment="1">
      <alignment horizontal="center"/>
    </xf>
    <xf numFmtId="37" fontId="13" fillId="0" borderId="11" xfId="5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4" fontId="2" fillId="0" borderId="10" xfId="5" applyNumberFormat="1" applyFont="1" applyFill="1" applyBorder="1" applyAlignment="1">
      <alignment horizontal="center" vertical="center"/>
    </xf>
    <xf numFmtId="3" fontId="2" fillId="0" borderId="10" xfId="5" applyNumberFormat="1" applyFont="1" applyFill="1" applyBorder="1" applyAlignment="1">
      <alignment horizontal="center" vertical="center"/>
    </xf>
    <xf numFmtId="37" fontId="13" fillId="0" borderId="10" xfId="5" applyNumberFormat="1" applyFont="1" applyFill="1" applyBorder="1" applyAlignment="1">
      <alignment horizontal="center" vertical="center"/>
    </xf>
    <xf numFmtId="164" fontId="3" fillId="2" borderId="0" xfId="0" applyNumberFormat="1" applyFont="1" applyFill="1" applyBorder="1" applyAlignment="1">
      <alignment horizontal="center"/>
    </xf>
    <xf numFmtId="3" fontId="19" fillId="8" borderId="11" xfId="0" applyNumberFormat="1" applyFont="1" applyFill="1" applyBorder="1" applyAlignment="1">
      <alignment horizontal="center" vertical="center"/>
    </xf>
    <xf numFmtId="168" fontId="19" fillId="8" borderId="11" xfId="0" applyNumberFormat="1" applyFont="1" applyFill="1" applyBorder="1" applyAlignment="1">
      <alignment horizontal="center" vertical="center"/>
    </xf>
    <xf numFmtId="169" fontId="19" fillId="8" borderId="11" xfId="4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1" fillId="5" borderId="11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0" fillId="2" borderId="1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right"/>
    </xf>
    <xf numFmtId="9" fontId="2" fillId="2" borderId="11" xfId="4" applyNumberFormat="1" applyFont="1" applyFill="1" applyBorder="1" applyAlignment="1">
      <alignment horizontal="center"/>
    </xf>
    <xf numFmtId="9" fontId="0" fillId="0" borderId="0" xfId="0" applyNumberFormat="1"/>
    <xf numFmtId="9" fontId="19" fillId="8" borderId="11" xfId="4" applyNumberFormat="1" applyFont="1" applyFill="1" applyBorder="1" applyAlignment="1">
      <alignment horizontal="center" vertical="center"/>
    </xf>
    <xf numFmtId="171" fontId="3" fillId="2" borderId="11" xfId="0" applyNumberFormat="1" applyFont="1" applyFill="1" applyBorder="1" applyAlignment="1">
      <alignment horizontal="center"/>
    </xf>
    <xf numFmtId="3" fontId="3" fillId="2" borderId="11" xfId="0" applyNumberFormat="1" applyFont="1" applyFill="1" applyBorder="1" applyAlignment="1">
      <alignment horizontal="center"/>
    </xf>
    <xf numFmtId="169" fontId="3" fillId="2" borderId="11" xfId="4" applyNumberFormat="1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25" fillId="0" borderId="0" xfId="0" quotePrefix="1" applyFont="1" applyAlignment="1">
      <alignment horizontal="left"/>
    </xf>
    <xf numFmtId="22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0" fontId="3" fillId="7" borderId="0" xfId="0" applyFont="1" applyFill="1" applyAlignment="1">
      <alignment horizontal="center" vertical="center"/>
    </xf>
    <xf numFmtId="0" fontId="7" fillId="0" borderId="0" xfId="0" applyFont="1" applyAlignment="1">
      <alignment horizontal="right"/>
    </xf>
    <xf numFmtId="3" fontId="3" fillId="8" borderId="0" xfId="0" applyNumberFormat="1" applyFont="1" applyFill="1" applyAlignment="1">
      <alignment horizontal="center"/>
    </xf>
    <xf numFmtId="0" fontId="17" fillId="8" borderId="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7" fillId="0" borderId="0" xfId="0" applyFont="1" applyAlignment="1">
      <alignment horizontal="right"/>
    </xf>
    <xf numFmtId="0" fontId="3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6">
    <cellStyle name="Comma" xfId="5" builtinId="3"/>
    <cellStyle name="Comma 2" xfId="3" xr:uid="{00000000-0005-0000-0000-000001000000}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1716"/>
      <color rgb="FFFF0000"/>
      <color rgb="FFFF3C54"/>
      <color rgb="FFFF5757"/>
      <color rgb="FFFF8181"/>
      <color rgb="FF09E6F7"/>
      <color rgb="FFFF9393"/>
      <color rgb="FFFF0909"/>
      <color rgb="FF8AF6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Genre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00270352472034"/>
          <c:y val="0.13647058823529412"/>
          <c:w val="0.78962708255888614"/>
          <c:h val="0.7543610930986567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D-BA40-A8F5-116BB1F5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58324591"/>
        <c:axId val="1958326239"/>
      </c:barChart>
      <c:catAx>
        <c:axId val="195832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326239"/>
        <c:crosses val="autoZero"/>
        <c:auto val="1"/>
        <c:lblAlgn val="ctr"/>
        <c:lblOffset val="100"/>
        <c:noMultiLvlLbl val="0"/>
      </c:catAx>
      <c:valAx>
        <c:axId val="1958326239"/>
        <c:scaling>
          <c:orientation val="minMax"/>
        </c:scaling>
        <c:delete val="0"/>
        <c:axPos val="b"/>
        <c:numFmt formatCode="&quot;$&quot;#,##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32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4-2743-ABA5-D75785AF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693471"/>
        <c:axId val="1685269951"/>
      </c:barChart>
      <c:catAx>
        <c:axId val="159869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69951"/>
        <c:crosses val="autoZero"/>
        <c:auto val="1"/>
        <c:lblAlgn val="ctr"/>
        <c:lblOffset val="100"/>
        <c:noMultiLvlLbl val="0"/>
      </c:catAx>
      <c:valAx>
        <c:axId val="168526995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9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Genre &amp;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8-F645-AC2C-8D6DC7A06D2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8-F645-AC2C-8D6DC7A06D2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8-F645-AC2C-8D6DC7A06D2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D8-F645-AC2C-8D6DC7A06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288143"/>
        <c:axId val="1622211247"/>
      </c:barChart>
      <c:catAx>
        <c:axId val="15992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211247"/>
        <c:crosses val="autoZero"/>
        <c:auto val="1"/>
        <c:lblAlgn val="ctr"/>
        <c:lblOffset val="100"/>
        <c:noMultiLvlLbl val="0"/>
      </c:catAx>
      <c:valAx>
        <c:axId val="16222112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Closing</a:t>
            </a:r>
            <a:r>
              <a:rPr lang="en-US" b="1" baseline="0"/>
              <a:t> Price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-5.7318847802252564E-3"/>
                  <c:y val="-3.23351280694656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D-F341-968C-CD659BAD2DF2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forward val="30"/>
            <c:dispRSqr val="1"/>
            <c:dispEq val="0"/>
            <c:trendlineLbl>
              <c:layout>
                <c:manualLayout>
                  <c:x val="9.4579886374962629E-3"/>
                  <c:y val="6.14007241189712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D-F341-968C-CD659BAD2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298447"/>
        <c:axId val="1716005375"/>
      </c:lineChart>
      <c:dateAx>
        <c:axId val="171629844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05375"/>
        <c:crosses val="autoZero"/>
        <c:auto val="1"/>
        <c:lblOffset val="100"/>
        <c:baseTimeUnit val="days"/>
      </c:dateAx>
      <c:valAx>
        <c:axId val="1716005375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29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Ticket</a:t>
            </a:r>
            <a:r>
              <a:rPr lang="en-US" b="1" baseline="0"/>
              <a:t> Sales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066623122142391E-2"/>
          <c:y val="0.19295849194347395"/>
          <c:w val="0.80730560541460727"/>
          <c:h val="0.63787714449601085"/>
        </c:manualLayout>
      </c:layout>
      <c:areaChart>
        <c:grouping val="stacked"/>
        <c:varyColors val="0"/>
        <c:ser>
          <c:idx val="0"/>
          <c:order val="0"/>
          <c:tx>
            <c:strRef>
              <c:f>'Area Charts'!$A$2</c:f>
              <c:strCache>
                <c:ptCount val="1"/>
                <c:pt idx="0">
                  <c:v>Movie Genre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Charts'!$B$2:$M$2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8-714D-B6DC-D5D01254959E}"/>
            </c:ext>
          </c:extLst>
        </c:ser>
        <c:ser>
          <c:idx val="1"/>
          <c:order val="1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88-714D-B6DC-D5D01254959E}"/>
            </c:ext>
          </c:extLst>
        </c:ser>
        <c:ser>
          <c:idx val="2"/>
          <c:order val="2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88-714D-B6DC-D5D01254959E}"/>
            </c:ext>
          </c:extLst>
        </c:ser>
        <c:ser>
          <c:idx val="3"/>
          <c:order val="3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88-714D-B6DC-D5D01254959E}"/>
            </c:ext>
          </c:extLst>
        </c:ser>
        <c:ser>
          <c:idx val="4"/>
          <c:order val="4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88-714D-B6DC-D5D012549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732351"/>
        <c:axId val="1705234527"/>
      </c:areaChart>
      <c:dateAx>
        <c:axId val="162273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5234527"/>
        <c:crosses val="autoZero"/>
        <c:auto val="0"/>
        <c:lblOffset val="100"/>
        <c:baseTimeUnit val="days"/>
      </c:dateAx>
      <c:valAx>
        <c:axId val="1705234527"/>
        <c:scaling>
          <c:orientation val="minMax"/>
        </c:scaling>
        <c:delete val="0"/>
        <c:axPos val="l"/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32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22225"/>
          </c:spPr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EB-2C49-BC4A-1578DA8592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EB-2C49-BC4A-1578DA8592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EB-2C49-BC4A-1578DA8592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EB-2C49-BC4A-1578DA8592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3-C346-A528-E6FA7F2A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30510494077985"/>
          <c:y val="0.13988867770838989"/>
          <c:w val="0.51665106930609239"/>
          <c:h val="0.73318422481672552"/>
        </c:manualLayout>
      </c:layout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22225"/>
          </c:spPr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D9-B84A-B318-4F4E8BACEF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D9-B84A-B318-4F4E8BACEF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D9-B84A-B318-4F4E8BACE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D9-B84A-B318-4F4E8BACEFA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CD9-B84A-B318-4F4E8BACEFA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D9-B84A-B318-4F4E8BACEFA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CD9-B84A-B318-4F4E8BACE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D9-B84A-B318-4F4E8BACEFAE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CD9-B84A-B318-4F4E8BACEF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CD9-B84A-B318-4F4E8BACEF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8CD9-B84A-B318-4F4E8BACE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CD9-B84A-B318-4F4E8BACEFA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CD9-B84A-B318-4F4E8BACEFA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D9-B84A-B318-4F4E8BACEFA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CD9-B84A-B318-4F4E8BACE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D9-B84A-B318-4F4E8BAC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1-F243-8F8E-5EBE61AAB798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1-F243-8F8E-5EBE61AAB798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31-F243-8F8E-5EBE61AA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588991"/>
        <c:axId val="1724676607"/>
      </c:radarChart>
      <c:catAx>
        <c:axId val="173758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alpha val="7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76607"/>
        <c:crosses val="autoZero"/>
        <c:auto val="1"/>
        <c:lblAlgn val="ctr"/>
        <c:lblOffset val="100"/>
        <c:noMultiLvlLbl val="0"/>
      </c:catAx>
      <c:valAx>
        <c:axId val="1724676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58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alpha val="7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lt1">
          <a:alpha val="70000"/>
        </a:schemeClr>
      </a:solidFill>
      <a:round/>
    </a:ln>
    <a:effectLst/>
  </c:spPr>
  <c:txPr>
    <a:bodyPr/>
    <a:lstStyle/>
    <a:p>
      <a:pPr>
        <a:defRPr>
          <a:solidFill>
            <a:schemeClr val="tx1">
              <a:alpha val="7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2-9746-BEBB-75BCC95E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4479551"/>
        <c:axId val="1735212575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2-9746-BEBB-75BCC95EC229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2-9746-BEBB-75BCC95EC229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2-9746-BEBB-75BCC95EC229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2-9746-BEBB-75BCC95E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734364447"/>
        <c:axId val="1734514431"/>
      </c:stockChart>
      <c:catAx>
        <c:axId val="1734479551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12575"/>
        <c:crosses val="autoZero"/>
        <c:auto val="0"/>
        <c:lblAlgn val="ctr"/>
        <c:lblOffset val="100"/>
        <c:noMultiLvlLbl val="0"/>
      </c:catAx>
      <c:valAx>
        <c:axId val="17352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79551"/>
        <c:crosses val="autoZero"/>
        <c:crossBetween val="between"/>
      </c:valAx>
      <c:valAx>
        <c:axId val="1734514431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64447"/>
        <c:crosses val="max"/>
        <c:crossBetween val="between"/>
      </c:valAx>
      <c:dateAx>
        <c:axId val="1734364447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734514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Accident</a:t>
            </a:r>
            <a:r>
              <a:rPr lang="en-US" b="1" baseline="0"/>
              <a:t> Frequency by Time of Day &amp; Day of Week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913113869400962E-2"/>
          <c:y val="4.2906666666666669E-2"/>
          <c:w val="0.88366963978396385"/>
          <c:h val="0.79103958005249331"/>
        </c:manualLayout>
      </c:layout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2-6E4D-9883-394D9C66CB4A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2-6E4D-9883-394D9C66CB4A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2-6E4D-9883-394D9C66CB4A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2-6E4D-9883-394D9C66CB4A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2-6E4D-9883-394D9C66CB4A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52-6E4D-9883-394D9C66CB4A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52-6E4D-9883-394D9C66CB4A}"/>
            </c:ext>
          </c:extLst>
        </c:ser>
        <c:bandFmts>
          <c:bandFmt>
            <c:idx val="0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3C54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735110335"/>
        <c:axId val="1762678175"/>
        <c:axId val="1725306911"/>
      </c:surface3DChart>
      <c:catAx>
        <c:axId val="173511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Hour</a:t>
                </a:r>
                <a:r>
                  <a:rPr lang="en-US" b="1" baseline="0"/>
                  <a:t> of Day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78175"/>
        <c:crosses val="autoZero"/>
        <c:auto val="1"/>
        <c:lblAlgn val="ctr"/>
        <c:lblOffset val="100"/>
        <c:noMultiLvlLbl val="0"/>
      </c:catAx>
      <c:valAx>
        <c:axId val="17626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Accident</a:t>
                </a:r>
                <a:r>
                  <a:rPr lang="en-US" b="1" baseline="0"/>
                  <a:t> Frequency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10335"/>
        <c:crosses val="autoZero"/>
        <c:crossBetween val="midCat"/>
      </c:valAx>
      <c:serAx>
        <c:axId val="17253069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781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2803320913557"/>
          <c:y val="7.2386058981233251E-2"/>
          <c:w val="0.8100776388965365"/>
          <c:h val="0.865442359249329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C-3B40-B50A-71C52416F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75212655"/>
        <c:axId val="1875742191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1C-3B40-B50A-71C52416F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544159"/>
        <c:axId val="1749695791"/>
      </c:lineChart>
      <c:catAx>
        <c:axId val="18752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742191"/>
        <c:crosses val="autoZero"/>
        <c:auto val="1"/>
        <c:lblAlgn val="ctr"/>
        <c:lblOffset val="100"/>
        <c:noMultiLvlLbl val="0"/>
      </c:catAx>
      <c:valAx>
        <c:axId val="18757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Clicks</a:t>
                </a:r>
              </a:p>
            </c:rich>
          </c:tx>
          <c:layout>
            <c:manualLayout>
              <c:xMode val="edge"/>
              <c:yMode val="edge"/>
              <c:x val="1.554001554001554E-2"/>
              <c:y val="2.11532372126406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12655"/>
        <c:crosses val="autoZero"/>
        <c:crossBetween val="between"/>
      </c:valAx>
      <c:valAx>
        <c:axId val="1749695791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Cost</a:t>
                </a:r>
                <a:r>
                  <a:rPr lang="en-US" sz="1050" b="1" baseline="0"/>
                  <a:t> per Click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88066817850977197"/>
              <c:y val="1.04092847769028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44159"/>
        <c:crosses val="max"/>
        <c:crossBetween val="between"/>
      </c:valAx>
      <c:catAx>
        <c:axId val="1749544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9695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2803320913557"/>
          <c:y val="7.2386058981233251E-2"/>
          <c:w val="0.8100776388965365"/>
          <c:h val="0.865442359249329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1-B24F-BFE0-F938C55E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75212655"/>
        <c:axId val="1875742191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441-B24F-BFE0-F938C55E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544159"/>
        <c:axId val="1749695791"/>
      </c:lineChart>
      <c:catAx>
        <c:axId val="18752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742191"/>
        <c:crosses val="autoZero"/>
        <c:auto val="1"/>
        <c:lblAlgn val="ctr"/>
        <c:lblOffset val="100"/>
        <c:noMultiLvlLbl val="0"/>
      </c:catAx>
      <c:valAx>
        <c:axId val="18757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Transactions</a:t>
                </a:r>
              </a:p>
            </c:rich>
          </c:tx>
          <c:layout>
            <c:manualLayout>
              <c:xMode val="edge"/>
              <c:yMode val="edge"/>
              <c:x val="1.554001554001554E-2"/>
              <c:y val="2.11532372126406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12655"/>
        <c:crosses val="autoZero"/>
        <c:crossBetween val="between"/>
      </c:valAx>
      <c:valAx>
        <c:axId val="1749695791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Transaction</a:t>
                </a:r>
                <a:r>
                  <a:rPr lang="en-US" sz="1050" b="1" baseline="0"/>
                  <a:t> %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88066817850977197"/>
              <c:y val="1.04092847769028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44159"/>
        <c:crosses val="max"/>
        <c:crossBetween val="between"/>
      </c:valAx>
      <c:catAx>
        <c:axId val="1749544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9695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458704946893925E-2"/>
          <c:y val="4.7210300429184553E-2"/>
          <c:w val="0.89152327703508805"/>
          <c:h val="0.913752401763176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9-0241-8D88-614269D3C3E1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69-0241-8D88-614269D3C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583983504"/>
        <c:axId val="1584149456"/>
      </c:barChart>
      <c:catAx>
        <c:axId val="15839835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149456"/>
        <c:crosses val="autoZero"/>
        <c:auto val="1"/>
        <c:lblAlgn val="ctr"/>
        <c:lblOffset val="100"/>
        <c:noMultiLvlLbl val="0"/>
      </c:catAx>
      <c:valAx>
        <c:axId val="1584149456"/>
        <c:scaling>
          <c:orientation val="minMax"/>
          <c:max val="450000"/>
        </c:scaling>
        <c:delete val="1"/>
        <c:axPos val="t"/>
        <c:numFmt formatCode="&quot;$&quot;#,##0,&quot;K&quot;" sourceLinked="0"/>
        <c:majorTickMark val="out"/>
        <c:minorTickMark val="none"/>
        <c:tickLblPos val="nextTo"/>
        <c:crossAx val="15839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61716834945181"/>
          <c:y val="0.37481061312833525"/>
          <c:w val="0.11603152185829349"/>
          <c:h val="0.161437667181554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44628099173556E-3"/>
          <c:y val="2.6543780084026598E-2"/>
          <c:w val="0.90909090909090906"/>
          <c:h val="0.9254237288135592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Charts'!$A$2</c:f>
              <c:numCache>
                <c:formatCode>"$"#,##0</c:formatCode>
                <c:ptCount val="1"/>
                <c:pt idx="0">
                  <c:v>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C-F740-B863-6EAB8D78C66F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Charts'!$C$2</c:f>
              <c:numCache>
                <c:formatCode>"$"#,##0</c:formatCode>
                <c:ptCount val="1"/>
                <c:pt idx="0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C-F740-B863-6EAB8D78C6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758847583"/>
        <c:axId val="1763420063"/>
      </c:barChart>
      <c:catAx>
        <c:axId val="175884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3420063"/>
        <c:crosses val="autoZero"/>
        <c:auto val="1"/>
        <c:lblAlgn val="ctr"/>
        <c:lblOffset val="100"/>
        <c:noMultiLvlLbl val="0"/>
      </c:catAx>
      <c:valAx>
        <c:axId val="176342006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5884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1716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Charts'!$A$2</c:f>
              <c:numCache>
                <c:formatCode>"$"#,##0</c:formatCode>
                <c:ptCount val="1"/>
                <c:pt idx="0">
                  <c:v>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1-774C-8BA0-4165D82B8EC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Charts'!$C$2</c:f>
              <c:numCache>
                <c:formatCode>"$"#,##0</c:formatCode>
                <c:ptCount val="1"/>
                <c:pt idx="0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1-774C-8BA0-4165D82B8E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758847583"/>
        <c:axId val="1763420063"/>
      </c:barChart>
      <c:catAx>
        <c:axId val="175884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3420063"/>
        <c:crosses val="autoZero"/>
        <c:auto val="1"/>
        <c:lblAlgn val="ctr"/>
        <c:lblOffset val="100"/>
        <c:noMultiLvlLbl val="0"/>
      </c:catAx>
      <c:valAx>
        <c:axId val="17634200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5884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1-F94B-9694-5B6A305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986746863"/>
        <c:axId val="1986899167"/>
      </c:barChart>
      <c:lineChart>
        <c:grouping val="standar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4E1-F94B-9694-5B6A305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2030634127"/>
        <c:axId val="2030631679"/>
      </c:lineChart>
      <c:dateAx>
        <c:axId val="1986746863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99167"/>
        <c:crosses val="autoZero"/>
        <c:auto val="1"/>
        <c:lblOffset val="100"/>
        <c:baseTimeUnit val="days"/>
        <c:majorUnit val="4"/>
        <c:majorTimeUnit val="days"/>
      </c:dateAx>
      <c:valAx>
        <c:axId val="198689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46863"/>
        <c:crosses val="autoZero"/>
        <c:crossBetween val="between"/>
      </c:valAx>
      <c:valAx>
        <c:axId val="20306316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634127"/>
        <c:crosses val="max"/>
        <c:crossBetween val="between"/>
      </c:valAx>
      <c:catAx>
        <c:axId val="2030634127"/>
        <c:scaling>
          <c:orientation val="minMax"/>
        </c:scaling>
        <c:delete val="1"/>
        <c:axPos val="b"/>
        <c:majorTickMark val="out"/>
        <c:minorTickMark val="none"/>
        <c:tickLblPos val="nextTo"/>
        <c:crossAx val="2030631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44675</c:v>
                </c:pt>
                <c:pt idx="24">
                  <c:v>42482</c:v>
                </c:pt>
                <c:pt idx="25">
                  <c:v>42483</c:v>
                </c:pt>
                <c:pt idx="26">
                  <c:v>44675</c:v>
                </c:pt>
              </c:numCache>
            </c:numRef>
          </c:cat>
          <c:val>
            <c:numRef>
              <c:f>[0]!Temps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80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D-BD4B-8D08-EF09B5519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706447"/>
        <c:axId val="2068708095"/>
      </c:lineChart>
      <c:dateAx>
        <c:axId val="206870644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08095"/>
        <c:crosses val="autoZero"/>
        <c:auto val="1"/>
        <c:lblOffset val="100"/>
        <c:baseTimeUnit val="days"/>
      </c:dateAx>
      <c:valAx>
        <c:axId val="20687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12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2839283</c:v>
                </c:pt>
                <c:pt idx="5">
                  <c:v>782039</c:v>
                </c:pt>
                <c:pt idx="6">
                  <c:v>1123923</c:v>
                </c:pt>
                <c:pt idx="7">
                  <c:v>2707191</c:v>
                </c:pt>
                <c:pt idx="8">
                  <c:v>928323</c:v>
                </c:pt>
                <c:pt idx="9">
                  <c:v>3454456</c:v>
                </c:pt>
                <c:pt idx="10">
                  <c:v>3345678</c:v>
                </c:pt>
                <c:pt idx="11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E-1147-9680-575F1072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8"/>
        <c:axId val="1902085247"/>
        <c:axId val="1902086895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19809"/>
                </a:srgbClr>
              </a:outerShdw>
            </a:effectLst>
          </c:spPr>
          <c:marker>
            <c:symbol val="none"/>
          </c:marker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12"/>
                <c:pt idx="0">
                  <c:v>1.5432784602934251E-2</c:v>
                </c:pt>
                <c:pt idx="1">
                  <c:v>1.263280883791912E-2</c:v>
                </c:pt>
                <c:pt idx="2">
                  <c:v>3.5183049722320121E-2</c:v>
                </c:pt>
                <c:pt idx="3">
                  <c:v>8.898611445838972E-2</c:v>
                </c:pt>
                <c:pt idx="4">
                  <c:v>1.4309598585276634E-2</c:v>
                </c:pt>
                <c:pt idx="5">
                  <c:v>1.2623411364394869E-2</c:v>
                </c:pt>
                <c:pt idx="6">
                  <c:v>7.1232637823053719E-3</c:v>
                </c:pt>
                <c:pt idx="7">
                  <c:v>2.6117477488658909E-2</c:v>
                </c:pt>
                <c:pt idx="8">
                  <c:v>2.4363287347184116E-2</c:v>
                </c:pt>
                <c:pt idx="9">
                  <c:v>6.4652726796925481E-3</c:v>
                </c:pt>
                <c:pt idx="10">
                  <c:v>1.0691704342139322E-2</c:v>
                </c:pt>
                <c:pt idx="11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76E-1147-9680-575F1072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793759"/>
        <c:axId val="2085266991"/>
      </c:lineChart>
      <c:catAx>
        <c:axId val="190208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86895"/>
        <c:crosses val="autoZero"/>
        <c:auto val="1"/>
        <c:lblAlgn val="ctr"/>
        <c:lblOffset val="100"/>
        <c:noMultiLvlLbl val="0"/>
      </c:catAx>
      <c:valAx>
        <c:axId val="1902086895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85247"/>
        <c:crosses val="autoZero"/>
        <c:crossBetween val="between"/>
      </c:valAx>
      <c:valAx>
        <c:axId val="2085266991"/>
        <c:scaling>
          <c:orientation val="minMax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93759"/>
        <c:crosses val="max"/>
        <c:crossBetween val="between"/>
      </c:valAx>
      <c:catAx>
        <c:axId val="2084793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5266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B-4B41-93B8-3CCDE02C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11B-4B41-93B8-3CCDE02C38B8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11B-4B41-93B8-3CCDE02C38B8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#,##0.000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1B-4B41-93B8-3CCDE02C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Hits</a:t>
                </a:r>
              </a:p>
            </c:rich>
          </c:tx>
          <c:layout>
            <c:manualLayout>
              <c:xMode val="edge"/>
              <c:yMode val="edge"/>
              <c:x val="3.1038374717832957E-2"/>
              <c:y val="4.82411592042118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Batting</a:t>
                </a:r>
                <a:r>
                  <a:rPr lang="en-US" b="1" baseline="0"/>
                  <a:t> Avg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94016636746591775"/>
              <c:y val="5.12370125331967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B-EB49-9FCA-7F1CF7BD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E4B-EB49-9FCA-7F1CF7BD370D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E4B-EB49-9FCA-7F1CF7BD370D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E4B-EB49-9FCA-7F1CF7BD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AB</a:t>
                </a:r>
              </a:p>
            </c:rich>
          </c:tx>
          <c:layout>
            <c:manualLayout>
              <c:xMode val="edge"/>
              <c:yMode val="edge"/>
              <c:x val="3.1038374717832957E-2"/>
              <c:y val="4.82411592042118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RBI</a:t>
                </a:r>
              </a:p>
            </c:rich>
          </c:tx>
          <c:layout>
            <c:manualLayout>
              <c:xMode val="edge"/>
              <c:yMode val="edge"/>
              <c:x val="0.94016642806012884"/>
              <c:y val="1.9273478389165862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Dashboard'!$AC$4</c:f>
              <c:strCache>
                <c:ptCount val="1"/>
                <c:pt idx="0">
                  <c:v>SB%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6-A042-8DD1-BCB9F6C7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ln w="317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606-A042-8DD1-BCB9F6C7FFDF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606-A042-8DD1-BCB9F6C7FFDF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606-A042-8DD1-BCB9F6C7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numFmt formatCode="#,##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9F70B71-58BE-0642-846F-2E3ED2BD6417}">
          <cx:tx>
            <cx:txData>
              <cx:f>_xlchart.v1.0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9F70B71-58BE-0642-846F-2E3ED2BD6417}">
          <cx:tx>
            <cx:txData>
              <cx:f>_xlchart.v1.2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E2F4D5C4-C0C5-BC48-A120-0E245708E25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FCDC8109-4B03-5843-8B95-CC48FE156F36}">
          <cx:tx>
            <cx:txData>
              <cx:f>_xlchart.v1.6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07340A9F-71EB-BC45-BD3A-9856FD7D902A}">
          <cx:tx>
            <cx:txData>
              <cx:f>_xlchart.v1.10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8CC5AF4C-163F-8E4B-9527-16AAD94FE78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B9E13FFF-BF9A-2441-9753-4ED0B9706664}">
          <cx:tx>
            <cx:txData>
              <cx:f>_xlchart.v1.4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5CE25361-69F2-784D-92EF-843CA0EC1458}">
          <cx:tx>
            <cx:txData>
              <cx:f>_xlchart.v1.8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191C1D78-3178-C140-BBD7-F49058E6CCC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B13BFA0E-0658-F746-9BB0-DD43C47382F8}">
          <cx:tx>
            <cx:txData>
              <cx:f>_xlchart.v1.13</cx:f>
              <cx:v>HR</cx:v>
            </cx:txData>
          </cx:tx>
          <cx:dataId val="0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706792FD-FF70-A044-9FD5-5E30AFA26C83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55C36A89-5388-D943-AF59-23EC621946B9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_xlchart.v1.22</cx:f>
      </cx:numDim>
    </cx:data>
  </cx:chartData>
  <cx:chart>
    <cx:plotArea>
      <cx:plotAreaRegion>
        <cx:series layoutId="waterfall" uniqueId="{505E1FFD-375D-3E4B-8773-A60D77D1F111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  <cx:data id="1">
      <cx:strDim type="cat">
        <cx:f>_xlchart.v2.23</cx:f>
      </cx:strDim>
      <cx:numDim type="val">
        <cx:f>_xlchart.v2.27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974BECFE-4BE8-2847-89C8-570D052523B2}" formatIdx="0">
          <cx:tx>
            <cx:txData>
              <cx:f>_xlchart.v2.24</cx:f>
              <cx:v>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  <cx:series layoutId="funnel" hidden="1" uniqueId="{D3706870-5586-CD49-B700-9F61821399E5}" formatIdx="1">
          <cx:tx>
            <cx:txData>
              <cx:f>_xlchart.v2.26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 (%)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 (%)</a:t>
          </a:r>
        </a:p>
      </cx:txPr>
    </cx:title>
    <cx:plotArea>
      <cx:plotAreaRegion>
        <cx:series layoutId="funnel" uniqueId="{4E0E1AB9-C654-424B-A711-7B6117DFF468}">
          <cx:tx>
            <cx:txData>
              <cx:f>_xlchart.v2.29</cx:f>
              <cx:v>% of Runners</cx:v>
            </cx:txData>
          </cx:tx>
          <cx:dataPt idx="0"/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_xlchart.v5.36</cx:f>
        <cx:nf>_xlchart.v5.35</cx:nf>
      </cx:numDim>
    </cx:data>
    <cx:data id="1">
      <cx:numDim type="colorVal">
        <cx:f>_xlchart.v5.34</cx:f>
      </cx:numDim>
    </cx:data>
  </cx:chartData>
  <cx:chart>
    <cx:plotArea>
      <cx:plotAreaRegion>
        <cx:series layoutId="regionMap" uniqueId="{F9808F04-C170-8D41-AE55-0BF889FE94CF}" formatIdx="0">
          <cx:tx>
            <cx:txData>
              <cx:f>_xlchart.v5.35</cx:f>
              <cx:v>Population</cx:v>
            </cx:txData>
          </cx:tx>
          <cx:dataId val="0"/>
          <cx:layoutPr>
            <cx:regionLabelLayout val="bestFitOnly"/>
            <cx:geography cultureLanguage="en-US" cultureRegion="US" attribution="Powered by Bing">
              <cx:geoCache provider="{E9337A44-BEBE-4D9F-B70C-5C5E7DAFC167}">
                <cx:binary>1H1pc5y61u5fSeXzxVsSAqRTZ5+qLaAHuj07zvCF6tgO8zzz6++Ctt3dpJP4vcdv3epKQpjULPRo
zUvi3w/tvx7Cp03+oY3CuPjXQ/v3R7cs03/99Vfx4D5Fm+Is8h7ypEh+lGcPSfRX8uOH9/D012O+
abzY+YsgTP96cDd5+dR+/M+/4decp2SdPGxKL4mvq6e8u3kqqrAsfnPt6KUPm8fIiw2vKHPvocR/
f/zcJXDC+fjhKS69srvr0qe/Px7c9PHDX9Of+umxH0KgrKweoS0lZ5xzlahY4aqqcZV//BAmsfN8
WcJIO1MUTKmCkCYTSsjLsy82EbR/A0EjOZvHx/ypKOCFxv/3Gh5QD+e/fvzwkFRxOXSaA/3398dP
sVc+PX64LTflU/Hxg1ck+vYGPRle4dPt+M5/HXb7f/49OQG9MDmzh8y0y/506WdgvOIhiQsvfume
d4CGnqky54qsYpkwTJRDZBg/A0C4onAZ0NMwYy+PfkbmLRT9Aptd0yk6y9NE56koP9x7uePF3ual
m/57hGR2plKiaEfAQWeAmiZzhGUVsNEAvC3LPoPzVoJ+AdBh8ylI96cJ0qZwQbaVyXvykHZGMQCh
Ahv9xEGYIJBtKsAEsg9zTPEEpDcR9AuE9tpO4fnnJOF50UIfkh8f9CSsou/vzEocUU3TFKIyRaFT
PaRpZwirhAEnjWoIg57aZ6j/KXXHUTv+KxP8DP008XsKN80mf3rpt3cQf/wMIQCEKZRyshVy+7aD
ppxRlalUBt1ENVVRJ7aD8QaKfoHTa8spNuZJYnP/lEdJXL4fNJSeIWAl+DOYCIwzemg8aORMBaOP
q0xmssY4Ul+evdVPbyDoODKvDSfA3N+dJDCfyo370jPvwjAyge5GSOFssKnlQ1QwxmeqxgghA7NM
TIY/kXIcj22rCRifThOM5ePGTd4PDeARGUa+RihmBBPGQf3viy+MwQAH61pD4PXIKtjgL8/e8sgf
yTmOyHOzCSRL4yT54+4pjsGte3pPraKcMUo4HzQLoXS0yvZhYeqZTGWiUMS4/Gwp7FsCbyLpODR7
TSfw3F2cJDwXSV66H4xNkJTv6PZQMKqpKiOGwXBmW8bYRwgjBIof3FJCEH1WPvsIvZWq4yAdtp7g
dHGabHSbVP8bONEzCsEDCg4qoRrS0FTdAE5ERpRjVWaYAZiHAu6tVB3H6bD1BKfb08Tp3HtwPWfz
ng4qPWMa1ThAhNFgRoONvM9LTIEoD+Ia55hTGSCihxi9haLj+OxaTrA5P80Yz2UQgnkQvaOck5Uz
hckQ+ZSxJrMhBHeIDYfQKGIyBEa3AaB9GfcWao7jsms5weVydZI6aCsH9E2ehF78nujIZxzJHIDh
gBEIt4n5xtAZ42AkgFGtaKNFfcg5b6frOE7T9hO0bk8zSnAFBl3RhfXmXQOldMBCVQcxxhDEBIZw
6L6Ug+gOOKKMaxpSjnHTW6k6jtRh6wlOV/+cJFdd5k/OuwZKgZtkBtEacHcY5SoCW2AfoW2slGEE
obkRvgNh90dijgPz8hITSC5vThMS13tP7xRsaKwoMuWaPIYKpuKNnGkIHCCwGxRZJqP4O8DkD9T8
ApGx1RSPxUnisXUU/hcUD5gFoHc0RUYKhnA0myCj8TMMIVFCX0XdPi5vp+o4QtP2E6wuTlPtXDw1
H74mefCiov/7WNuQ2JY5gdizRhQIUQ+G875Ag+C0ShCiTCGED+HrifPzFop+gdDru0yx+XqafATv
Yz3lxVP3juigMwzJUcjKIchxq/Sn+DSE3jSABsEfdcigHkHnzzT9Gp+XtlOErJNF6Pyp9R7eUf/I
EDwgQ/JapZCSg/8nzg9G6hkG7wfidGBjg1mgvYyObXR04J8/0/RrhF7aThE6P1GE6s3j5qWH/nvp
JvMzWVEhXoAJ8IZGVMjf7Es3jFWIXYOaUo7a0xdPfyLnV8Bs201BOc2Cg4un7/mmCN4RForPFABE
hjS2Ko8pz0NYOD8DXtEgun3cNngDQb8C5uVVptCcZkJ0Fia5954MQ9iZAsyAyUtJDiiUfYZh5Iwy
TaYEAj4U+EmZJETfQNBxZF4bToCZrU9UkDUfFpsohVKd9ywloPIZlH1AEY78bDiDNtmHRwPG0jSV
gLY5mvQZtM2byDoO0qT5BKqL0/R/zjdFsXlwq+KpLIv3Uz1gWGONQOZNVcDNOVKpAzlsiOIgCFZD
DuhIxPqtZB2HavJWE6jO/zlJrjr3iiKpcu/9UILSRLDZFFAz+DW3s89QHOSdpkFWW4ECnbGE8eXZ
W/PtLRT9AqDXd5lic3my2MAreWn6nvBA9IaA9ayC90OhvoBP5B0U94IKwhzqDygZcw8/w/MGon6N
0GvjKUi3JwnS/0JtLyR38E7f/ByyhtpfDhqJEqSCzhoL5/fjPG+h6Dg8u5YTbO5PU7itoFuqh6B7
GcHv4P0ANgTKQCFQjSFtCoHrQ2sBkqaEQS4BqhSgohSqRSaVO2+h6Dg2u5YTbFZfT5Jvzr2hfud9
q0OG+hwoppahxO1F/x9oHnqGOWRNh/KQI2Vub6LoODh7TSfonJ9m+c4yad7TOSVQE0pVRaMUjZbb
ROdwGdLZCKkYyQr+uf7wT8Qcx2TbagLH8jQFmb4JvR9J/q6ZUVk7g1I2SI1iSFYfm6OAwRIAe1vj
aBB5P4myt9F0HJv9thOE9NNE6Hzjxe9YikgVEGUqBEDB2yGE/pQUVfkZwVBgBWw1llcNBSL7NsAf
yTmOy3OzCSTnpxnJOd/kXbiJH1965h20PzvjAy8ofJh9sK1d31cwmgqZUTDdwLJ+ZqhDTP5Mz69g
eWk5ReY0i9lWm7jYvGNgAFxOyONAcFNTVTZW5BxaZRxcUgaaB9QLY+znnM6f6TmOy0u7CSqr0/Bk
Hn4713U7crc8c3Dn/3CaL+QLoIxtmMjLZDy4K1PdD1N5oAIUEY61MW/NX/h1Gw6YTMH9NVnHIZo0
P3iT05jfO39KYPboO1pjMszAoVBUCOlplSFQMviQW5gMRdZU1qCC7WhA+g0EHcfiteGEX+anqfIX
MKnNe8fIzGhvgV5RIToz9D6RD3GBmpzB+YQSKbg8KJ+Jzv8zPcdheWk3QWWxPEm/8p/c65N3rfak
Z6DRCRThUg5zQsZu31f649QpsNQgYqZow3T4iQB7A0HHcXltOAHmn28nCcyNC2smfFgW72uSQd4T
5uYSPoQ0R56ZFttA+gYKcTgbq6ih+HPfInsrScfxOWw9AenmNLnnHOaCbt6Te2DGzpCPgUoBOmQ5
YaL1RKgh8DIpxDsha02GiBngtw/RGwg6js5rwwkw53cnyT3rpPIK712hkdEZBMrAk1EghjxMqppU
cnAMpdMwQXEn+Q6heRNJx8HZazqBZ32atsA/4eb75l1ngECaBkwzAsbAa5ZsX+vAXERGgbOG8tvp
fN03EHMclteGE1D+Oc2KAVgrIsk3j+9ZmgYBAA6pZ8htglOzNcH2UYFqtDOoRwNdo2qw+MBoWu9L
s7dQdByaXcsJNvpp5jbvntp3jQBgmPcpwyJSsJqUCpPcf5JlULUGzAIeJmSlQeJNJ7P9kZzjqDw3
m0By9+UkVQxw/7uWpKmQboGVBmB5r+O5MqyQM4gug+//vI7U1HD+Iz3HQXl5jwkq/5zmJLZ/8uC9
o2Uw8XMoAwT5BOvaQBJzYjIPBRoyB28TJhhsFwA71PtvoegXyLy+yxSb05x3oyeQw3wovYeqfOmi
/z7IPFRyasA1GgaHcki8TOCBBVSe54ROvJk3UnMcmoPGE3T00zSZl/HjOxvM/AzmQsNUQpg98LK6
wL72B5sMbGUIqUH4H1ZaGafn7Gv/NxB0HJzXhhNglieaXA5hPm7ivWMCAGZ5YlhMhe5qzg9wgWlR
FOYXvhacTQJnyzfQ8wtgXltOkfn/ZDH/ep3J16U4jU25Mcc1PPeWmvz91fHlYWHRSdNnR/2oyNuO
++Xj3x9llRNw+l/XBh1+5MDFnyzkudfmaVOUf3+ElUBhTSlIqEFqB8FvgUj8+KGBdQiHS7BuEVIG
IwKKPiBmDSIxHlYegeVFFcgrQA4VyqPUl+UNoNJxvASOL7Dx4Po+T6F/XTr1Kgk7mN362h3Pxx/i
KrpKvLgs/v4IFT3p9q6BUpiGDyWnQ80JxDAgbA41wnD9YXMD6wnCzfj/4J4UQc6z5kLOvrilrimV
yKRZ3AqFXqFI7PXMkYfJ4JP/9mnD9b2nZY6M0raBp9nn3Y+2Fup90hpJKOxrJRZ5LJTPSbByzuV5
cuelgn5JTe/JmXtLOosqkSc60911c4/XraEtkWgTvXFFL5llYiZgP72CeIRUPCapD4mF5deGRKgM
ZTkgMRE6JLbDBQ6VkOJzrUCOSLO+sOJhwxu5DQWVtMKqHVfT05IwIcd3WtG3Synq6lBUmZJbJW5y
a9zzHV4Kp82p4RIFGxmNe0EqL1iNmxr3/sym6FuWxq0lOU1rybhv9MhPE308F9uNKrDapUbmc24E
EGvR7SyrZz2LUlFKWWyNG1a4diDivvZNEDeOkEMWWx5K3FB4SpBY43FdlIk1HqaovopZ1swChySW
qni9nuDU0+VcyqzdpnKS3Oo0X505fXIRVGFmjZsot/E8VZzF7lSOvTQUvYYDAZ3EDdzmqYVClFqV
lobQL1UamGWrOcIbHqloDVnEWaprvZ1YVKqDUKjjdjyB4ji1elp7uhviTm9Ybs/lup4lNM0sWtPU
knz3eY8Pe+Nhka+TEpOlUnSZFcluEYrC1TJr3GTDHm6l1GiQ1wouodyyEc8tLaZVuHec0JCbYWt/
zsJsUWaIzGsclFaUl6XVK+gceaU9G0+VvYRCwWAlLNNm3leGssJyyuAHq/3MVIej8dS42R3izP+i
NH4opKxMxPi6ytAJfum0vT6++YgKy521VkTefHzf8S3HPbuWYxiEQycgFqSzqPdvd29IAil7fm2t
bPJQILl6TF2pMO2syC3WpjBIdy8/7mEahgtgB7OTqsKSkFxY456XJfW8pv2StZkz45pyP14LPdtZ
FqksalJQQK2Q9NarMsuNQ3g0J6UzY1Vyvz2ExfRiq5uTYSTApNPUGvfG0UEURBYNLfTx/HgKEGd6
yWHMOzyALspIm1iZHVa9jt1SEqyoNb11JM0qeaYIqpSBIbmZFwm5ahuraTTYdeIuM70+dkTLvdby
cN5aDdX0IIn7BRSAp9tBXA80jwO47qvrSLHL2d54TX0NRu1IVJEkbFbY+flITTKS9LpRvDSxeKoC
mcM5u5CB45JeWdQdDBqbgaiIEhg54+G4aYcLu8PJLSFNA5EXnWTQBPBCHYxQJwrKUChxrs1Vnswx
h6E7Xu2HvclhbHdEcF54BvVrxShCORaybBNsjk1U3GtmGlZfdj8/7pWwUPOiCuvtXblbANe1na/n
FPqrKYDzu2Ez7o3nurQF8R3nHtWD2rXFeLLHlSOUjIfm9vLenSV6kmopWvqDzAq6PrbGvZb6af5l
3O2cGPfmuDtuMqZsXFAZZuFILBC7C2PrbHdy92vjPRKLsAhj5htjz8NKX8/9rdIGA9uRm8rNmmUG
erbXgUdSy1EGEYWjjC+anopmfDXNgfExvu+4IXIdzLmDVturVO1B3rndIPW2113CTC+XPyddG5uq
L6/tTjOV4Ue29453jccJJs+/PB6OF8Zz25/baxNLVTTvmnCFc6LNZSTNWn9gsmM/sztHGpn1OsnL
R61IUkPmpe4Ow5Q1SmPiUNuMR/5wCg3jNXR71RjPNRjG8Li320zPRS0oFVWRvbkEvRFJkgM9MLSL
e/dHN7z80bZjs92VZGy3Ox73po8aKNydcyrqwrpPc7kjtZ4j8iMBaWbWg8KVXWxqbRoupBh9oban
mP6g9cZNM2i9rG+EFkqkTec1QTBEnVIEfSJ1eu/ltUBlVxgNzSsQFLBhCrqR/SifyYMe2m2QVu8f
jhdiL3sapkKY3fAclCa+Hhd+q/uDmoubMkJm2ZBKyE6VG9Uw+McNGRT07nDv3KD18iBrQV6Fw7DX
bGTGFDo5bgpsVF1G9ELpF36TRTOYp79kYZXMgrz8Bt1RL8EoXfuqG849VWtFDJoWRTXI9PqWXtIg
CLbPrIHbLW3koIwmgdEGkSZYyxPTgxnmIs8Ds1MybRF7XmmSMnOEPejLOioaMNmGXReDYBo3YNUq
wlWd3mBdMmubzl6k9cPYN4osxckiidN+WZCLcOiRsZfUQd8FWnHp896fO0WhmFGj/Kh8OVtVXii6
lm2ywnVmjeYseFB0Cx4bFU4cizqfXB+YtxgsrHYwT7hWRUivU/vGS+psNp4bhgOszB8u8tYHggup
58uGrBsMKqTItMIAY+ka5pLcl2Drdp0TWF6zSnIcWHURqXPFcZeZ4hALSzLebnpaXXJFDRZ12S1o
kLCLlMXCJf1dFtn1zO8iq27SGw+DgZNgLTcUqRG5HWvXPs1TnZQtNpCiRNa4GYStxaP2+XB7wetq
PQjjQHd9O7LGzXYEjLueGoARHDS17rklKFlNutBcjeio6HMjd+m6sRuuaySoRdkXy5o1zmXZKlgo
TQD2MgG7Va20S7UP23mKlBoUaoR/FC2KTDKYauMGj1qae8+HsVzjea+yeZzQx7TFV3Eo11bApNoa
9zI/agV23dxwE2DCCN4gBK4CZPaOOQJh529PB9wtttcYiI5aycP57tTYcPsbUVWDSVaoJReFkyh6
MSihbNiEIZN7fdytqF8J26tLQ6MVWESo4RE0Gu5KA7A2xpvGvXbQXOPe7sJ437ZJ33qPoU8Kczyn
ZRmfs5zO1DQGSTBsUB9T6L5hFwY7FriPIwNsttIaz2kShctpvq47rCzHU+NF12kqa9xLpMDR6wzI
C6vcEbDcrZk3NlvGlXLV2iqdwUgBlU7cZZjbzbxRnQDp23MlLCTEnNwkKVjm4yklwpIBSR5flEOr
3YXdYXOZgoVLBQ7NuhV1YzLJgAGAO6HNMasvwrnjz0p5hbmpMLP5HD8xHJ03hp2AdpwXhnoXXoDb
cSOZNieuMOropouE285L34QdYq8yFcxzo8tvimadexeDl+QbvmN19X1FNnWdCDeYh8wMiOkG99S/
xP48KvRIWiX+pebPSwI8M9fwitWFkGzg73XsX2TtumrXvS9sbkT2qpSWjOuqcu0g0XDD8ZZBtAy6
RM/bmQ3vNVOteM102oPG1suH3jEyM/qRuXpezitX16RveSIUeP/bUlsqvq+j7rLLRRR8JrmQfeEY
7ifVEdl3LAnq6zW5q1zTjQTFeiVaX8hEL6WZGggqzzU0U6NllZqONwtKkdFLFgn/U+5fFeh7eI5m
qVgrVrphwr9oRQosqnt6b8mWovvfunVh+D+6mbwpElGbiSFdKSCJYtF+4/NWZ0vyiK9js1kGX5CR
3mcGM9oF74V7KS/qRSli4V1ppioJ9QqczlygJTOic7xIv3vgWJYX2BFlagZUhN7MlpZFI9S1XBtp
NcNgYZdGIgnb+F4I+TJeKrP+Tu11agbX0oXz1D269+mPZJ2tW/D89dyMvsSKUMHN/lTGhnJB7oov
1HgqF/1qWX2zl0CVN+/nng4Egx1iJVeW3C60edqJjprIMZMEVJbRK0Kex5GpZl9Kf+G5N41jkszI
85maLewZpO9FGM2jNhdc09XbPjRoqaNHmly7rt59dZKZhExVNvrOaCPBc72pFi24tb7easKH4EBr
lY7wC73HZopLgfJv+WqtXXN4rXip6vGt2lqsNrnpLXFjSPZnuV8kzrzvTJCQPQyOT9Wst9fugl8T
Iz53Zu23kuvFI1k7vogKI+ALxzPS1uhuw8BQ+axsFyU3G3vpFyJRb2gi4o2crlA/+1pGhk+u42CR
JhfNDD2kkpn2pumCJh3+ebHovmuPWgwjUU+UVaAJDa1sMIUbXb7EXAT3WaevlLtaEtIKz1Ij+aw8
uqAHC18vYCSt7RsHGdrXOtY7Ww+/8dKQ5OEiXVG6qL91dzxdE7pAa7C9rsNv+AmVOkQm0Hce66FV
bxCMymyNEx2sn3kcGKnOnWUINoqqu63eMeFh8JQF+RzPy9pwUqHdq9/r6+iKfcmW7XmERNqINF4D
+0v1ktlGc1urIrJF9ejo+RMH9sFmrOp2YrQYpvfPKJ0DhfDzYQNOv47PZUu+jju9bU0eLRpfeE/o
vNlID+EVNRMdnLQ78sV5DO4yT2QJBAt0VZS6fRF8zj4nK3QN0QFn5prVSkmFepEsQk/0X8Ilvbjv
bpRbaSFf+U9xJjRHlzOhGOgHfCJItdpZYmalAEGTfyrn9TVZ0BVaBp7I74lr1BvwjoNlYbSCmtIX
lOjazDZKURnVndcIkIVYB6/A70QdGhk2SlcPQGSDA3Fdf4uWeS4Ih1cU1BNo7RggUz9TbAXCuU1s
A149MSNR14KA99sIIsiMLeJr/jUw+H1rqka/CL5Fc8WUUt1jl3IhUGFyHYSm4VhxoTeGSnVbJGtg
N38GQbqFE0CQDMbhuvQEFhD6sqJGAOcTf95f+K7O2pkyb68f7IWzBs9zES96YNQw0NlVuUDLBiRP
PqNc9CABZR1xQYzsFvp0Wa5aEQQGSfQYRqqz8OAdaiNEhg9sfcW/ZEjvWpE4eibPbFXIMPKJyC60
ha3oDMbh3IbwztwxAz2b+1+b8yT/BL6XL+kO/CKfKZ9xrScw9iJdXjPDWWZrexZZ6j0FmueSwIs2
0C+1SNdWWTpLFzLoFJ2CVtcdCEfaeuWbT91lsOYbehV8cs6dufs9xrpy0YZRo+/UH4szCPiMKlIG
sRHVYbmA4JEFpV353JXtC8zAsCkHT8VOwF+ng29UNY0svEKtTI+wL6rPwLZeULUhQk7TypAhAmbV
Q5NxzxkcknGvUeQyXmx3OfKQ6Yf1KqCFP/eGe8LRu/l1aznIwIopCDglpeIbSaXqQZkUK6b9cJNY
A4fK5ZVVvW78HFWWJIe1Ne6NF4oi/SYlSIU4EssEb3JqOX0/c4OALAuIXLFGwnrfU5CU426LIPZY
KGlmwAJGBTULFwzOJrMT3WF1a7mpFkYiil0f5C7EIPzx2NbgkiaHRhcE3ULNOZjTKI4gFMogVDTu
le7gFOyOcwg6zj0XrdSahkYa5p0gOIotNGw0D2zbcW93DvO6mUd5dWWj2vAwDH61A4DBPQFPN4tx
anQ+lua2c+lACYXFtBBsEDXGS9/Ni3k12NLjpgyUi6yT8KwZogu7jTO4grtD0rjQSzW6HKNs7eC1
jXt5ykDk7k5StfCE5uWuSQYvUCWVjmhPF2M4uBxCguOeOkSDvYCgReRyHVLXtyGS7RnjEJpK2zrQ
uxTUhF2l2SpHGM+oDPK4um+zrlk2XjOTlJbPdwEkxOJK7wJ1YEavioSXlb0V9RCJkcscpDrPwF0n
YHlWtWe0SiVvD1Hj1ToDU4nX9p3mFMhyo7YBm63Hd2nOshnkAFoL8gCtxXErz2WPLZx+QDynyueo
S5lZh23S6/4Qr6OBXAvNZqnBkho8lQG53WZ3rq5RtyT2Om5wZOE618BUqpLO6Gh2h4riQgOvR9Zs
dVEPgbgxRDdkQXSlrkHqDeFkWgxRpG3weBdMJqT+Bll+EKxSQoWUtLIVd+UKfF8XJGv2vSsDDjwC
SZNZUsif64Jh8NxggyJfxKipzCJXsTmGVUeAx83ukJWJBy8JjiECm3yEFw+uvdRpGByjjCt62jVM
dB2D8E42BJ23myGGrKQ5nHQcbETcBZMkK21d6jFE6MYIq0/83NoeM9RG5piceE5/PWcntlmchyTt
cs9xn7+B93r4n7skgr/jp9l2J4dP6O2OYKXq7bf3fnsXzGsY5qoU05sGal5/C4h5pm5IgB0c/JSN
+0W+bfspv19cfGsyDiZI7eVxfk7G7T7Atp/CG1s9p+OG0kOogocSBaK8zIJ7TsdB6QhjUFTCYcXw
7Yd3dvk4KARmECyApfvhIwvbJN5LPg4KToaPXYDjD2sajJ+MeXnJAyQhA/l8vJ+PwzBNIt0l5CjU
tkD9BEwoghXoYR05WEDuMOsEFS9uUCmuuuIQ11hodtle0vJGwXG+ULK2mwHfuRdK7IsU9/IydtJW
j1FnelC9PK9oA8vA/TYNNiS5puTATBsos4GaQSioge7fz9gF0CkpSSNlJSuEGV3qpjOfPNSdll6i
eMNTO9UVFpVCqtPLBvQCLBT4u+dDEdXPj4fVCBCkPGGhYzLJwXFf7QsIc9BV3tpfE1ZXt0prL9Sy
iFcNskOzUcHsrtNyXSi1N//9s/FhtnKEYphhBMtgQlXesCrC4bvnbuM6VYDpKoC41Caxu2CudrKI
uooZfu6RO8l3Vn0kgkTrIffkP6pRaAWJH638gpZzufBy4bjI1aOm6Bd/IG5IzE6AgbE6fCUC5gZC
OngyTposqDsk5XQV2kVu+kX2VQnBcsoyG8+iwpNEBaEz4VDHkJSYGZIXzcPKCY2gJrchhDyXcSGy
pmWz39NFDxPKY6cBN2BOYBkWWBd54Nf9AQOCvIi01qMrt7bp3Mns1ijKFBmxzX+gIHA+UeTPZRJK
ht/TBjITtWKFWQQ+ZF5682BR+JQs5ALc+jDrVl1XauAE2pUOQUD/EmGL89qgbZXfyklGRAezKoTq
eHjVqO2j6ubqdZV8VbNCg4ghXXh9l0FM20m+QRTpk+QTeiMF6RUwWXDOcWyg0sfXKvJnEJWEHCXv
rivH/lHENL+2EykBm5DJS9fXvkoq+YxIzKFw4nfDG8NktQmKYKwwFeqksQZFt8OncvZ7y8euXYWO
TVdekqCZYxfUgOWjSgNifoUoQhs8nDbzdS+BCAWL84fEdjP9/5UQDKvyyvC5BFgbkU4YzfFlFLpd
R1cKKxurQi74e7Z801cQKCTlbdcHcyXtihW16bIso2XJpPbu953x88hRoRQByiRgUXqoQFKgzmW/
L7wyzSU1qeiqtt0fErhpWtzrbdUtKedX1PNngNGfxNvP0haeqcIitlBmAevdk8loRbVPtZKEdAVr
Fi/aPFEMqSC3icOuEjuSZj5H/SpS/AtSQs4o6LVzBEG+PMPyfZ4rf2Ad8rO8UWF1D22cTQJADB8m
3e8AZsu47iUsr5KgXCdBI68haXPOQsgH+yG/Qax7UDTJM6JY8/TQayD/X8fn4JdAYL2PPUN2U3wO
5hATRacoVsO60ORqeCOjWFkmHQRKszywl2D3rCNILs6CBIQ3rsEjK+rqD6Ue5GfJDYUroMcgbA07
MA3j8GUg1UhsWw3oqqFdsor71L7Mc0cWSutG89ZHIrM5W6dD3jiDKotlWCiVaXfqNzlJs5uiH8J5
COINVRDPWK/JutzkgZGkbr2sGhnCxkS6CAvHtJHLDTXCkYmqoDOlztFmoSZDLEwNOqGkBXjOvMgX
vx+rUAL0E9/CLFNYAHkYrtq0NiQIudpGQQrjJlCyBdQTRDosEdKIJq6SVVZ/qZw22Rp9YGX9wjIY
xv+hxFdBG8kMFs8GMwS+UXfYo23K8iTXMnnlKby9iRynu0q9/AqnWSC4kvMZj5g7d0OZrcYNIzpV
H4Msjv6glPGh7gFFDyuhwAfAOAULBcLUU0pSt0zCLEslq7QDaeZhdAvVEuFcg4g1hJK8dk4aH2Kh
MJldRI4kn5OiAE1Y5PKCkaKa89AxHCd3bmPwFv6gtJVDiTrQpsFcOgQrhA2VU7CW3mEvpUEP01Kw
xq2MR7oqhZqJldKH7HQEAU2Hd0Zd+ZEOtJ3DeqPFCpeVkUY2uxz0itOEBAKUGoLQhyytGsWzIQjq
LZTakWeYZ6vAVvg8T2AYx7GiLdqGmRysMqhmKbjZEmjodwoVpLNXLa6UdZuFzjn3M3zBPAh5diXj
Rkvta+QwkTqMm3GhWGWeOrPCZ2jeuggJNth9gQslH1HQzrI8iUwwjwKj6z1i+H5iYqnmC+qk6KpZ
eDj5U+UTQHg40mAKCHzQGqrRYB1CmKMDnzucKIOYtT5tIxlCCQ4OIRaifkI9uMuJp0IgPI4u5dZu
QGlXEBySykL0QLueqKqvg4UGkXM7DxrL90GPZAgSwR5TXIGSrINqnC6A1L8qwrIjllc2/uz/sncm
XY7C2pb+K7VqTi1AohvUhNZd9NnGhJWtRCMkIRCCX/+24766991Xo5rXxOlwZIQdNkjn7P3tA8qu
d0HF+eiHDccOBFWu0OjtfUxg6sUvDpwO5CvIddSTtgzcUkDaSC5TCpVli7dHzXpWCGZDfNjowTll
ezFnbV9A9IBg+MFu9GLaIXbfLa2Pr2Gfk9Jk0GL9mWCTUUma1u0xF+RQ/OyN1labIvLacdLlaTdn
l82d2nXbH6ftqAGiiGu4salYwnipUR7gENqG66IdKY49PWHd6F7ihXiNJn0G5ffrqAZ7Pvj0KtPo
FesaP93LonmEatu5ah+5eeOhVrnlflhl2nOFiuP2aUBkN/cFfV6whj5t3iJLqw8OqkhtZ9T/je65
uQkDEwIcVlINZIS5s5vstrBZ5TLbOnx6IVr+aW0LfYy0gD+Oskd404WYoOh1+C3xx/sBvI4FsUi9
YBN+G8f3fuq/keg0HkFXBesylont3M3QTRbH5n+VlrHzGkQ/1mUdK2X6EBzeLuF6trIxyTiVLvG9
fBGWXGo5aZJT1dFzZB+7lcQPJoNc6aS9TrMpxiVL3jZ2ZFDU21qny9JkRxtf9mP/3E/ddnM9OQET
4mdfxH8ml9ra8ExXI7gG6JBdV9Ng7cuEL+zZ2gAa6tqdyGj4+zDtTzSdTgIG4Stmc5ZmIyjkl/U1
Huxwa8cJiFHUTpXuxwRlPP9EB5288KCdi5Sh8BBibjYXL+cu1WPZTeNfExv26tn2b+uHbbVFg6gs
H+HfLAuK2Wg8Hib2ZVCwxSXWmm6d+OPSCohfR5p+2xR8v3560P2WXFtOVYNCdS2GNrkTGZaUbN/n
T7A9q2xWzeq1BUnN/poK3kSSu0cvigsiwDUcyldljMP6HGTDXCyJF1Spegz1MVX+CC4Axxop5byi
ngnw2QA/HeBCTClOpXErNYOF9XGEzxPABNHiSM1wL9Dt36ybzVUe8ncGHREI0SGft1Q+YiULS8WP
rGGkH4rI+PslW+OgNOanh1Pjc0u+99P2mg1deDs2VBYEnXSjOO2v22QfvHWsN73rN0NYw+jWPi/x
Uva78bB8iKDM4j/dlC5VJOAOGY8HRTZYeRbsuJox2eDM9byOj5697L3+QYkzp9lk6mTY+KM1fY4F
I3u0lOpn/IHwDvo5Obdh+4Nm7X5dhPzrUbs9sDXw4W+StPDxqeagPLpPLMIRNnUXE3T7F9q+zWGH
o2Jdk9/LLTosf5WhgfWRovCmCZmfDKyTIxbiMvoTKWL9N9sC72GMMDNmXPQTTWwu1uMn86ftMq27
qaKByGbo5m+dD5ZbJ1+NnN+7oC2NjPhTLCE+sZbBR02z4aFlWwGADY6hwRM6CUUc9CHMNg0BANrY
40rnvfFBuFS+gAyY+dwvpsTrb1J7X2a0w020JbqYR1NgIZC/BEqKfDBDLoJAPauB3bGA4SZk1z6E
HLZmeExvvuNtjam0Z+sd7zzaSdXrPckDLxnP2tKy1fZ95nm/CtNkk0kK9EYz4Bl4V3hL41uXBqfd
tA995swLySDYp2EdL3YtaDT3OO2kqWazoA2VYfBpSk5sSdinNYDAGI3i80x7d/OCof2iKf3DfLfn
6bEPaKPxSuy0kpdRqTQX8ZZ9WbNBPpIWKxLYPFtO3Ie3C8Lk1CU0d/N45EGrvzpUaDkQ2Pk0rzCT
hc0+8V13ON9sQ1xAnzweV46KtNTOONC70f6J3ZwPOVVQ38BD8h87mQ3vluliC3pWBxQ9tXDR2Rjt
ne0SPOtW48fpemuNSR+842EGb1F/NGcTOuM6XBa8ZfPMVQ7TQTbzOiXFFh4j6sW3w4Qyd47qc4bV
6WVoc1zf3VWBSKPrPhzP0zLjLQsnWwvRzZXfm0+YHpRcmUhhZw3Zeyti+SoOeHv90m9VvG0bHBkH
HZQGtla9q5yHxYkcA3aI0Pw5dsPKaSP2PLUtz8GmR/kW6bWaZLOhZyg5p3sl48HhIAlfmAf2L47Q
S2Rhy3HqDlGVxAut1DR+Sjw33oi57Xb2TpnUa5kbxfbreih0i8o9m/SOAipWcNNGNxV6n7M5oGCG
ACIsjMGhWhXa+GHGnj8nXjWuWFPiOS2c54mL8xPyFG7DmoMOqkO9wX0y+zc7dvPJCbo20L+/e+Cf
v7GdHkUbiBie8yDKSfvtaThaiGP35iKlm/m99yHDAtn510EeOl8dVCMA2H+FIbxMvYjcwAS/LLEW
T6kBApAtyoE2T2/WLvML6vADT5exKmujelQzv46G6pIFs7x4Ua0SN108jv6F7FXkH6SOJfdAaYE7
rsHvVxsf4vO2O3SXZClp5tmmOwK/doMqPGCPOaAgd7Nz31dL38/4HNcIdZBE90+h3wQ6nW869S6R
c+ra2XAs5sNuF6zD/oSWOEv2BP24hVEol3LEYNynWWpdWNl3eU/5ct4xt/Aa2vExW+ffOiT7e8fu
BVjYzHz3Hhw8IDr066Np465sgyGrZps99ppA6DuUbNxEljxdIHlh6GuMzT8ENOKmuRx2LIvMDump
lcJVVkgQJiacSw+jefOeCPh7pOsfdiD0cAq1F1Ufz9hrvjYq7rp8iL6PLNhufZv5BZQ8Wh5hH934
YbscO294o+OFiIUWy7RHZ86ntGrXeHhw2MEbEpsM53sKTm304J9A6d+O7E+ypDDPLNiwlL7bKf6t
VI92l4Kea/ulBCb7c/DaDi2J4OXm2WcrlqjOZofjP8xqNZO5aufj5hP7OMUrGhW6fA+97Ly4q7fj
+BaB+oPY6DuuoYOzC5M689b1TeA67B0UevrGK2rFt1UO/GQHeIK+ZLkJ4lcnHIAVDHMv9cTf4/h6
F8McJ7xJpNvRpfx10wF7NhQ/02T9GpnhnPhxHXcuK5UUoN4mUBtbx/L5MG8Op2xlkqkrNvVuUjUA
owA3uwubM+2W85ixtp7pVM77KoqWBw9Uz21he/Pghak7+VM9rcFSp5/sFvB8duRLin/3AB/btuzv
kRviuuPunIKSzMdo2fFZyx++2H+sQX9a9+BXVNlAA3/zxze7b6xUaU8LquhJzF+8tQsLMWTgXyJD
ijn6HY7RVCBrMlZ9oI98HQeA2f5PSeGvpVmoc6nCKVcuetwtR7BDg2XZxyEqiDIqn3pQSDPs0m2X
tOBserG+LrpkX6uALFVLvKBMVTH4O3x9oEN87oYKPs1Nu9SVQx/3udnYXAJOR/Ubl9KsEuY2Be/Z
yUfZ06VabJ2EIFJmt7yt6hjyUYf2XGZZ15b3a8EWJjAsp9v4zBY71vZwpyAGZX1Yhd6DRRWPFJqd
xZz2cMAm204QxaOhUh7H4cy2Nj8USPmgX+ZCu7YMusCr0PTJpdtQy4686LNuyePjSQ+PHhm+r4P/
LrhIaxq7uFhWryDR9OTBx15boB02w4KOTq1EjZjWQL3XMqUBoifdH3S8JzrxpZppO5V2pl+wMTyj
Fv1Nj1hiTcLOzRJVou7cSgRZXlKv6xpw/DWZI11Ph34dp2CqgG/qakh5jQo9d8twFpIILKFY5RL/
BBbtzx6hxSASTPSivoJao3kGKSkid96VeQF4gfDN51gthFgBHSTySvs7AUaGN3QVl2MzskrUtBR4
oc3EyI51LD5lq+rK3oBZx6aVAZdLRNMOv1Me/dlchD2D+Elt9r7ZXfKpazVwHs2xEfRtJQQnZczY
DfEqXZMF5I1NrQZ30L4INTx26faqUARj/Vgoesrsl/WwVNoZMj1sHwQcXB6n3i+n45LY6I1sAMv8
rf28zeQ3UUJeyQrhXCRjOevOljqsXTZULSzf4pASlaPE9mOWWOTB+pNMz8fIHbg1LyqHpGJeXGzH
BH03IhJwQrTlUv4cvX3MFySyTkP4e7AbEBBpo3w8RtBrugr2ydxkyvJtCb7bMJqLeBlv4KBnkKL2
NCWZRAZCJVhpHf96NIs2j2kb2QIsKCtGal7CEL/TaxW/v5Bz1OKvMH4MEsm2uYdfd9h6oGp+FPGI
bj15mSwH/kcikfvBeIni79EcAJem0j3t9tT2YQAGKxJFb7mXbxjYnuPQTfH+D4+hZaKaA7TjFGJV
RQW9pOgmsFT87N6ly0xOncO8WI6tPkOlnIbYXVaSgTpDfg11fiRA6M10zVOdoONirzRe51wNBJjn
zkPEAOJbj2RCLYKoGcbkKwnmwunGsjk4hZPIkxhMT/RtDJffXjagPFku9y0sdPtaMkOvhnRjgS4H
IbMjuHUzUiXcXwBTrcOFbvyUCPZl8tXfgGF5Xp1CkZuhHY4QSUnHR4Zdrg0FKKAsfvaWXdUEcM0B
efqUxAcrQj973TpVjmayN0ig2xvLZFChtziqMINKRA49g7ecJHafoa8C/x66CQZdkD0r2oy+Q/H0
wXgSW8MuaEsOCPYUsBTJFev8evUmrxz3FpiNTvY62bqwcVL/wQXHg4c4ljeLZfgSdCi0yyypfTvH
eejLuEqp64EIpv3jx73RgbTkTDyTnR/nfz1uFrrl3rEDUYhlh44K1BgicuwfX348hqZE+XibseMq
Av4MCO6YO2MBV42aPypCwBov0u7I7Gzn5f7Y/PHYvvDffBL8JN3MHrfQOzEfjEKiOXv8uIn+eS8m
rY+IDzhNx9LPZIu/UVDHpzV2EJ1Gs2VnzrwbPB98mWz6NqgIh9BQqCyAT6C7sFLdqN7HWqpVweEf
BSh2u6FNBOc2JTYtVm9oi1D47+iKwTkicFdnaiqGGB9hwKpOqN9m6kWeDv1SmNa+pBv4VPQ/iaRD
rTwP8kqAGob7wXU32L/9OLngT7KTqddo2AtI2w9ztAEyWfpyhHmIhVNQYDfe7yiabwflBpwJ9LEI
28wQrW99z57WkfsNlbzGr32CKMOK7kA3h2D3mOdwaYe66wGczXb/ZDT5sQNaKtGe/F2PEGwy1TiB
7hojJ6j+gUmICCp1AUkUQvqczGdDD/6aBvZmQsKfVwDZQccfNjo1roMiSkxsb/eVctt3gp2boayd
enJFJhGQF3iSczSgG5SHEYjkZenVqXW5pUb7+bFOT+bojkfFRtlgk3JNR3DytH3nvUZrcKLhFpZo
ooEl+S66juL4vRPJ3+BePCThwm9pqr3TrDzUBXubPcVrPkVmfvGHJDvNKC3yQwTJW4AAVNmywCLx
NYiricSTiSJs1mzcTr3YxQmIUoYVe3FNMmWoaBROUa7Zxe+C/uwQzPC8lGKFPnhucbWeZg6tfPYh
leUuAf0nMnNr+6NKwu2r4B4rYW9ENzOBJdX6Ker64YbrMd4DBPHDpjpepyFe8sRCAPKH3ppYP0++
SSrepsFLxF+HMdUARjsGQEU8pirgP6WqlxSgbRd3Sal0REovXGyFs+W79BDCE+Ny5KPTXpHs43yS
yec+WbC8b+54wHONQyDr2WEfYGs3v439eQypvEZc/pr1bJ7oKLvTYVMAnDt21zACX2yTL0cYOhhA
gbjiT+eNEqGtnGMXuZELCtWhmVMao0Oh8dVNU52guR1oxh62/Tk8yD1wB3oXlmSWg1Nai84ELfgY
LNkmmvdXhfJ+QczpKpn8GkqEMTo3RqckGbxbqqe3bB/qzJO6TmPs/8syipsU0E8YsqqLy9jXWbU/
vDTsLrFMX3cEcG4ALj4jgRtcAxceeQyN7qIO77O/c/kaEHJGu52WUge0+Gg+Q6nZebHxA5Qi9rwa
xsGxtVioCdONgH74gLyr/zDSPngw/ihz+LFZbYx/7PnHgx//Z5si+5C+TQeqN7BfL5z6/G3bBlN3
8IAhWKEEQOoYlckklheb0eWMrXDMpRulLldJo5tsHalETPY8E3SyuXVwAsi6QR2ZWJOknwLlgfPv
IWMccsdoC7lXGu3PadviT1lLspOexV4mcs5jyKKN2nSGfCk8cLx0+Frh5p9Vj/Z5bMOCRwCJcRy/
gvH65rtv/dYCWBw7U1Ay3IzvW3wGXOI0cF7hsZaXZELpiQXLRx9agV8lHc5GvFoscqEoWd+isks7
4LnxUAjJf3dEYlPdy5ACkNYtzXUXTbWgWbnOTxkashwRQSBkeuC/SIzMzeF5+6Xv4mLlcXZKjRde
aLjGZ599UXbdLx83OI9eD9r/ol6KlTR1GssupJbjTmeuG6IoH/eku2v46h7LmKAb5EjHAgRG019m
BOy/S+IddXmEd2VMIWnyQ24XO3p3AO9yBKa7gk2DKYe+f1vyaJVeadN7GMYG8IKcn4NrA1KnoJ+k
5AaYUFx9LM0+81yd8eCM9HCSL9k4ns2MJiTc47d9i38ZloDnjz/W1+DTpl3U2EC9bDNQSoflunKR
e+p6Bk3K5rw1eJuJ7XPMyJvQTmL9MgRRBW/tL5wY1HhkMRVf/whN3Tmh5uodG7wqlOplLKLzMECN
1kz+jebBu2L1P0GFU4i60v00pE2n0PLtMdmaaZ1HRFWyz+pIupcuafM0Yn9WipSG3PGKXeT1FZJL
2CgNyf1xZg9BPK25Epkqeq9HlTX1MheyJSd0sWwEeqexcuaqa/cL146irRofIDQNlb8IFIeQInJ/
yL4Q64XXbfTe3OzfFZA88VhcZQnE/ZQtDD5Z9uQPEKiycX636CXPfQdhPRixRFkc3P3e2nyl1eoi
nR/GH+p1RLA97MEcb4MG1AIZbA/3C9rOnO798UyCs7c500Dlb1hMXxUsrSI6Vl15K8CSFYmPpcuq
tfcpZJCYN8KDjxEpWvaoSfzdG4sgQXal9cj3DtfwbrxxfljoLADEByXM27bhamxgKWDkgFBxFbpf
kOY8dGuQ9GKUodAXE4Z+Jz30bx8ikRgTSLj6Lvk4sVRc/UiGkD9y93LwnZ6OwX8OmFoakDMGNnH6
2AlKzjLkLfKAK/DGbQUfPcPGDvpKhTOrIIbYfOpEyQ9fXi3oZG9NOaq6CfuNiv9oKtY6yYYXgj4b
jU9fjJ78GmNjqNmGriegYLPb7yLzt0oH2VZAHGDIvSCVIbEuFYdyXeWS0u13DJkKmCkD0hmRki92
aNs6UD8NxPBTnG0nybMW+usro8Dgl7D9Pcfen4gRRIvadAQbr9878Dy5l6G4piOsNJ2gD+p4cvG1
ojUWiM88EG9+mLKKxe33TcRH2dt0qt0MlWAz4BoGLPvNPMGnWURyAkBbZRP50jL2PZvJViiyq2KK
U1buexeUMuuwKqBbxaW5sSe2MFMJyH1PW5AybqwO9O3GkPAx2fsvCydwPIb5tZ/XX4dbcCj+3TpU
Cxq2U9htYHMnlWClqNMeoki3Vof/7Zg7SPidBmw7MCxD6V4fme0qT8Zlgjj2FQ187LZfmbpLHHCk
ER4din7WovEkQ5neFXHvN3CEseONDnBWsN8CSBQ1MLLPkZvGEqnfL1E8qxIDGdANRSiaM4X4Qydi
XQ5j/HJ49H33kbO4D8W+YMhHtcdUVriA81xAd97KvaVYLMj98Pb+Rv3uI16jxyreadRAnIbkEVw1
bUkD8xVr/K5/AxHD6ZGa335rwtItbsuXnqsyXIN6CCACbejHMwROi8NCyPDTWm/HZ0/Il+xIG8wK
WE5m2fyLVlZXiu7u2frX/l5IQvyasT108EihasOIw8iLhgX9m0MLf91kScDOlTtK7wuSa6hJ42wo
QNb0JZbVqPBiTS9RN+MI0sf3hC3L577j0VPM7dNqM/YSGmTEEGX8NBYpjNW5nePbNmJNaD3VN6EH
P3nzUcQLutvrhtouTJAhWsUZoKW6Gd1MWfR5StMf8SjVKd2Tkx6W5EnJFeGimddIAfeI/6OxECHa
p8CMT91hr2Il7k3AMkSefPl0MK+9cjqlN7py1Fe03EjWNsdKs0YlKJSUMD0kJ4I+OER3JFSIY1FX
0sSw8/epAyGc4vhbg89juznkDYdyGoAdW8reoqP7s3oEUo48pgch3WO0pluzh0RXvhK/MNsDLUZv
zIl46Q8gW2HOFPG/hOxoi6UjwJgHc1JdV6xDeh9/4Z4nFFyYygDlhWZf5d3saEP2Tpz8KrYZEflk
YydUpb9Cib9G2hUEuRCwjI7DIOmXTBWS8wTWbPDsM+U3UyJciQpwOXXKqwNbjXzo6imjE8gFWohJ
ZUUGqaloO+nDCoZLZPFEnyI2/ZbJ+otqf2iWNniIZJzeSGdPyDyM5zlVqpBkLEYuSRMGiAyRCDs0
PKS0NIgloJpQ7DThx/NpSMdiWhkpNj810KzWoAEX8xN+9FLAHnxJsRY3JB37Yo8xXcQ3M/jDaekR
1NkfxeghYYMEQjVDvewiBYfL0RcWiCYm6ESFHgAvILvbYXVbKYqfvRWotqgOK5bpBUVv0Kxd9rrO
kX9pGeEY7ZLGFcDUwmjxMEUba/Z9uIDVYZX1EpHLaYUtCT884AJjGRg23ZbvSU268Htr8clxwBEj
YungDIazj5WzSDuYohB0h2gZzxjokuVtzqmboUKihoYiWJrenFrt8QupAM/7I/zM3mnk+FadLz5K
EQnnpvDBpVb2GKAXJHbHVhOTczSxoA79eS3sATwqO2J1zXiPSNpynuz8bU7E1Ni7N0j9LS2iFqnF
bteIf5GfLhr805oeFzru6NA1Y+Vi9kYzPd7mATNnUkeRbOs4O3ve4L21ukmHqJy7BI4hBTuCK4/N
xfQn8aaCOUUxq8XFJRAVmk8e+M84ChGgqyd8Sk/ehFKVzNi8Qc8UlM8nb006uGcbxNYtq3Y4a4sx
uuAx5pBIvqAsNF2PvMACviIAa6bRXpu4PRGZrud+QEPloS1iISxxD5xSAW0cDULCu7oTaD5ZQqtw
HrJLCsH4GRAV8gsYiCQ7xNY36tXpggquD3XbBDqo4m+hE0EFfUbcKPx1z/Xf0WWn2F0zv27n6K9O
p6DqUyCDQXcSnWBwQLr7tmFAUmfbBRvoIwJKDUVb+hQZC380MLdwnudijBkQ2lXdbDw/WI2xJETu
V2rl+KgPjNcxR4C5EqEH3xAseT7vzpaxdff0m+HYvPagbK3+nOw4VVJv/Kz8VdW8RSgi8M31MDws
JbiMMrLR8bjinQNPs1wQkpoLZeycH1l6lO3OYKp16xlczImFy4lkOkSHi0gRBAnEMRV6135GEjah
GLmSMWBXd2o+5z0clH1mRR8IWe19sj9vkY+iszVpla76BmphwTyD49mLJ1MRdGFFGCqADckyFZmh
4nFWwd7YPVb5HCauXPoFLShJ28tgv/RFbPzwKZFeX7rWN3XiQJBwmyAziHhaSCG77w5OjrLwTFJh
XxlQwTeRhddhxvumg769j/0plENIxLNfO7x9hc+iI1cI0vcsu24u+xwd/c9g5SfUhSu23v6/3nw8
Zv/9Gx+PeaOvsSMQl6f+4FVIjXz9yJ18DDzqkwhjMz7u/iuRopMUCU8Tb8U6T3MjgWj+9wzJx9f/
ejC5z17Q2LtGVNq4+5E2MS2OM77AZBdJgv57w2qRt8O8w73HDBkxHddWYpscPuZBfTw9/3g5H3d9
MYkzsgf/yMF8hGE+brTdEX/819fJfk/Jxf2vj1lLH3mYA3My5m3XNY1k1HihaT6+96//4GsEBpdQ
IVZ3j858vNqAHcjpfdz9uOEhAjPJam9Wdz3K+hjBxtDh5v62bzj9R4Ho2cecJNiqb3ogov6I8mQD
2L04hhR6Hyfx8dCWElkbRt+o6AVWUGQm2TDIcweFdYEIf4hGkr072RY2qxbsR3xEvz9+/CP3pWg6
N8H0yVAC9cShOPYyIA8fAOn/j/B82tWf//0//22g4P+ZLvqP2XihDxT4n5D8/x3hwWi8//GvS3n+
1xjPx0/+Z4wnSXAh2DskjStb4yJwuLDFP6fq4ZLkGDxDAbJDqwrxH/Cte6DsPlbP/18YFY8ryeOa
CiBp4zv5+J8xHlxQDpdXBI2fgHqkH9cl/X+I8YSAcv8N141wwSBcqul+PackCBAQ+u8BDaAJ2zj1
GCKyeVEPlVD+EVabIty6J5Ms8xVrxFiNSoKEXtcfMNjFefduwxasj7beOQU2sEI1gGTUrQfGyUxD
W0ZUYGLAxmoVJz+6vn1akecEtOFajMhgKGu0apux53u+sfahi69qh4qw+xf4/lkxs8wrVmxwVbsd
X7cfMVyjCj1zUq7HCfrJhq5GnTYf5s0s0XZjVCj0AsTvtUZ95uSZUg9pm92DmzJtPxLG7xvfVvfx
xIqgdVfLxuO2QU87kgGTGrh+EgDac5CzxQhnlQ/oLcYwOGMACG+mdnrwZKDvE6riKgjfVjCvJRlW
W/vUPqD9O55dLL1KoOOpAO5IiLYQKYJ9wMK9KAC3BCMBItRUDU0lDGSGaQFjB2xEhe4NIaq0jrpy
tg4i8KS7Ilzvl1yD6dct+xPI/q4c0R+UCvAYxoahY1IP8+ZWFC+JV8YaulqALT1noLpKBgkCn1NX
b93a15xjzkUIapcfu/tEbPoqUlMYDHQ/uwiBpDAyD5ilgVAziv9PCnjGzefeJ1yTtdoX8yXm20sE
985uca1jSFEIx06zLmX39QjR+2XQA33gxwoqONRxu2af/UT9oFObW7WDiiFzvQw7SIslPd+/S0Y2
5Qu0KjaZ963PZIESD9SLgMPmB/Rx6eYt95GaqtUIA9O5oEDCFj4PD1B9x5eNYSfZMdUFY1bGa+rb
h9D63zpphtuxI/YVOijOnMQ5ABubd6g6SjRQmEkw0KDp7YHpUmm0gh6Jl6anpkZEDbyZgcAscYDn
SwTJ19dJdB/ro78daJaX6fof7J3ZcuTYlWW/6MqAi/kV8JF0p9M5B19gJCMC84yL6etrgVJ1plLV
ldbvbTJRkUlFhNMdwD1nn73X6SkEueCiatO4Wr/BzjoGjSyCapbRPi+ihCz7V19ET5osauxXrdqM
UXaWbQwZRDMeal2e8GNfZe5dMFsQTB/fASQ5TB/Tt6aO20ubw7xJlvEgjND1M+X4VjK5W0X4YSs6
b5e0uu3jkorX9JhfMJTcjaXOAYncHJUQA4d6YeDv7Y1ZzZsmsxHFDDHuyQhtC6VeZZ4Xxyis0q2C
fsOTgNtsot3Ah8y4JTyFLZAAaRG1btpLbIxnklp7vcOsU2Fc9ytKo7xwXIaD8WPWmYhdyAtB3+l+
Uzt3vVk0ZycZdgPW0mesqRKyUIsZVKJC4QXxtXr5mfZFCd9J/rTc5i4M5x02Tu5Fsyv2KqeRJs+q
/Hlpx23l9vHbaN2HNAoHb0qQQpfO2Pahc4gH0iTZW5o+kMRIfDXWm8GRyZaNaHdOmzY78qlBO7+W
+vRrFoOzjwcy1vaEAbiVO0dv4Fms2ghziU08DbCU4hwpHL/HsI53W0XWC3KHnnvN3g6jK4/qnaeF
1264hLJbtq0X8yfkd05J/sbIbIM8v0QaNJl8DYs1bSJsB4Fn4SCIE+2gdR/evFiB3n1Mkyo2juZs
5kj70Jb1A4rAesA63Tmh2jtDzKMs7aKDcBG8rKj9UlLLMSOY5j5vl2PDap5TPg4zgMTwYWq88Dkm
w9fkj0XcVFvK/Y9ZxUy8aAxvupIWi1z7r7rGKgsF9JKMOEJyw7kYUTjcTPH4gq8eapP5EtppQ3QA
ZWx0j0kWu9eBijCrCdtMw1IErtdGGxKeNe1zbOHF7U/Ii7/s9Ddjhpd8ge5QzBA+rEz+GlXpjwU6
9mzPsy8s7ckpim47dl9RYsCEsKqM/QskB7Bg7XAkYaZ1Pt3SxhY/r3qhwQOrJz+Tui0eGZ5MTbUw
M0YLVLkZXe297ijETzETi0hqPt2WrGBoYcXAg+gPYgV7NNopczAYZsY687NuYw88WWw+F7UGIScG
J9Clx3nJk5sQgcOtyFEYooeph6OuICCyi2XEe+yoM/XWc6MdOre5jCT+p5qyUKRltBk4JcM2lFcE
ywA7QsldUIw3nSWw/VtbywJjKDyJQWraRiO9kpUBfmsyuCSQ4sGOlY8tmIEA5xPmchySrCEfDsVv
L+/f6MGywMmba8cc5AhrYsGd42bzJdfuzBzhTk48XnpYD7EpsS72hrtJtJWbGbU4RUj3hB5yf5JH
t40Vave58mDLGVw7yQtnQROEGaoGqrd+N8S4aFuOtbFo7o2sI0nGhArDPQqeU75N0oxv7VigczvJ
UfUlVoGWQFZi1+fuUBq2IO7LoCO2hzuIVpyQiGukcR6TThg31SCye6E0vuRjcRSpfYjr7mClpFx6
9cjs4dkyvacs5EKJslcoEq4/ueOrp3NZ6lOzG2vydJUDV66xkQQjsazq1bFJ6uUwdEeeq81uFqAM
lubi0lFdM/e2RgMwGqe980bsTtVCB82upGbXLt5uHrzrYoj5GqqGmda8/FQzIJBkatwdt9p73Y4P
qp+hEUVc/14zBIjpUUDNQXYllD15CeMGEUvSNa4Wwos1WjSmGUwOhrebaqzBANe/KstUu2aqfjVq
tvFczy4zLKgFNGC7xBr1XTW6N102lwAA4h/FZDy1ys12+MEfIgqQJEdJV56nmMoylVMV/u9CO4Yz
ueG2IP/GcZS0gmyQlgUcCsPZGd4SpO9wmWinmtm3i+jALL24aK0L2RABrXHwpmLhyg7a0MS8LfHz
UMFCmQv5HofJHjMiB3waAOGcXu02qwkWFU965rxaCh/gMgWMZcgwHwzENwA1pURo78ERRXyglY6H
d0o+LEZBb60WfVWxXjKgzUjOGrd2M3bcQLxjGmg6AFXeMybpjZO49knaptx50ahvbAdKU2TJlyKn
7rLt/CPttR7nJ9M8AgCII5XNLHx4KOb+JVfDwiw1jjZVH26cpTnOMItP0UTztzjDc+ORqFtSnlwd
tpVzhbrpO85Sn5nQdT5mHVl/amFj3Bml8C0Haz/ySnqzzP2xSOJrotcQj2rrox4wM+vtck1EjfYW
4T2K3tBCeCI273YrnnBbmBsjDkPfBBSIt1Lgp3PiMypp58f5cs2TFVHNzPXKgP03di88efbgUz64
x5byKWhHJz3WiCC5mwKXDl+z9UJFit0xaCuPVCv5ydUnSiSedckYtruiQ6jDfFRv3ciqgiQbZoTa
ieurPUehk+8W5zPN6tGfxrzegznJM/kpBJLBIOsxEFL77CL5bsrKPjLHuECNTm71wjM3xVI3vriU
Go9ookM18cTyIcRHoK/ZFUulD+ly11TxNTTxavd2QkkJ+9UvPRe21tKS6wEDgULrV515nctWbjTV
BnPDmK3ttIdqGsq7ntrHiSnRPZdzbMTlhaOEh3tqNvtl7RrUg6WNOmGC9uoY1om4/jnEE8L0c1KH
HAXGH8MmxQzXdZyyi7GZJlRmnkhMQQAL/ijM5pWSl9qOnGhgDJUelHWHnxACC9kHD6tXfKxNo3nK
kB/8ckjVmTjL4HeI1NzdvN/MoP2a3xN507Q3B/U8OTpjyxLmd+JO4W7pi/l2deJtTAPteTIY5S8T
LLpUKjg6v3nGpNTkqni3hqPT6DehoV5alB+ROhSpprwbItdgQG4y6l0q6et1e5wH8GeTBwETiwLT
UJ6rjo4DrRYLKN8ZalEvnOzCxHuhsFbNe4P9FOt2rQ5LiInUEBFZK8aywRCOL2bi7BenPEPCZpbb
F+NbWKdfg0s1mmbTpYuHX8pgEMS4EQRdYd1rNBsnS/FESZCpCiJ/Rmjrx2j9FtdfFZrd0R6Tz84Y
bjWXazTjBtjEufyM85MoLP4qUSW7eGxeZ2v+JZvsoUu1eq1YS7xE8tSdTWHty6Y8lzpO8qojPW4h
x+F3cn1Hiz+jTGGcSJv3omuPrj1z7t23KVEXVX/QRV3tYX4ZRbsjTrJspLwtGOP1Yuz3MHgbP1m8
ByaGeytE1sUyGmspDu0oZ3L4YNfegzVFHy7TuMlrt63V+jk+s00bfYRCHbH7B5ap7yLaGwcqhcxy
6Ye62nhDdQPR9EbLnWNS4IyVA6hNM97YnX2ww/jT05+nZdkudG/DVP8gWhbotvdswhTwMUZO3lM4
e19Unz+cgWeIyZhK1D+kfvaYo7Q2mhJHi6vl9AaYL3sef054v0Tytozrl0QM+HFHf3G7e7wtUDJz
58FKlw3wW8ZVOliNOM0asH8BKWl66gF4d35K8+JaA6MaCCXq6FBgCSUARDFdLDs+1WN7ny7yrWyr
QzqOcG1wHIY8oUW4zS38CmV0VxHnIYuIzZnnwsS7yeVor5xSea00/cVo2gM2eYJAmfWZDUSUqvMi
8LYnTfYEreQMHvkyO+Jekl7o7B+qrrYiq06RGwZOJzZ1a26Xuk5Ob21Spjvd0J7iEp0+5amsH8NK
2jy8zQvjuPemqlG15WrluFPZVgpBUYgoNmXvlmdR7zXWpyq8E/WvDLJ4wv5nqtUOu5spcTIMNbUO
RaKZOAooBGw8RZR2dlreOVJtiy7+8qzpmofw3kLIfJp07tlssTHq4SnBE97gaP7+aMqkDCyv2BXt
wYtp3sGYCdk8plWUbfQx85F0mcy6jH3XREglb3rPODDFDVgI+OouagxSnu0jJ9L6novRfWorEzRz
/BTWZyisH462T0o5++Fg235lQSOcvXslx5cI7BAaN4mOtOYRFCCDPFNWvKBe5JRRdM8iDu8ze9hF
KdQ+GOvW40MNW+K2FLra4oOufVVk99kkkqMxUk+huGDM0rQTZve9hj0OHxIPjTqmAljooyqmPi4f
U67Zx2hYeXFdTaMsMH26w56zX91ERn9OIu0yKRQADi48xHVxtkfxmFRyh4Wc4UdoEgvq8FJLLvwq
76dtRtC4jIBlZowdSo+RFlbQCmYKtc2AXdzdLZOTX7rGefWKYThUdBGxPS7+pLqeS8JTxDaXuzwN
fVIRB6kYwmla/EEE5LraJcOc9DELsE9GVBPqTijjGFlYcYrx4M52z21DWZDGkmY+PlM7fjqD8SkI
X7SUcenIaWH3HrTGxr7DUQhOkxbNn3LsaXX1WSeDeyzMeggQ+EZItHglve6+jmB39quTwU5vJ4fc
V9hpn60Y5yctuTRuGPleWFZB2FtPZuSeOfruByMFi6k5e2cWT/YgLsoYX2SHBFN1qFVa7e1EwsDA
yjkXq+Udv23jG0ZsYsRDH6/UgetyJ1syBbhhcFqX2TnRXEwakU7oW+Lyq+NtuyTxjcjw/ocZw8pm
RG7iurN0Mu1xLSEXVBTR9Zc5AIOaWnuTVrl1xKu+TaVBQjqrgMispHCSOotzyjxZwUxN+qcyyY6h
l26B6Pa3OYrnhrQrHLe9NhLASgZ78Z0ORLedQRiEI1bqIYlTvBjIauPPIu3qIHfEyvlqD13NY0NH
6twW2XgysDrh8ZC30qLlqKbHNIYIynCeQW3/zvpM+LEUNmPe4l0ACmPp7JyIrP6W2Zq37VX4Fpk2
rkFBziTTGPN23WZpDf2gt+NdlWCAFUxJMKkS+Gzs38R960A5DZ2kNbzZfUa/MBInFkUQta2CiY/X
vvPoSkYYDbdeu9g7WYurymW54f9NZkPS+BWWsyculR2kDOnuFuvAmerg8ZIIAkNHl0Bx5hEQgArD
eDSzrMM82TdtnGM/KHCdm6FAR0HeKPR5eJjUz8oYJ8wWWOoqcrqGa5wbZbr4nrVx45ndtpK4+uti
OvU1QmVed3dj2t47U7XXkWL9cRqmLXtRMr35sghDcgenP5cJz1FGQxdQiX45ofWrcPRyN+Yh8B3X
SW+HWntsve6gibrbmCq677XoaiTiLnQHrmqPbKe5jlXpcqgFJxXo4IjwBKf3dW5+JYSkN246nJIq
Oi96uMtku96iRrFhskzWvq6AK2biWMqnkNzvMjj8wcQ+cePd5dhmCc3017wynhSAQB/Z9r0UeGsK
R7vpB8egG7PjINLEOTSoTES9SzS7CWw8a51mgHspBi1w9m3Yv1RdhB6Lpav2GKiY2RCY0ugCHJDN
Bucr4D3msa33U2jy2V5QpOwUEgRulmWPoHoIh+IQOvQdIlnz6S2RuQjWTx3hNnPg7W/xFGACVVit
Bi9Y5LEJTzk57r5tvlphym3Ipby2TFcvhxsA+U/eRF0twWPn1s7Wu3tj6vVDkuoBlnpqiwor9hh3
//pVG7XLdhzZBOGFQtxwo9AR0utsQN3YN99fijgnb25K+0bObFzBHcN3ei+ZA2lwq3c8M29UlKgd
3onumBqyuSH3eocgY+2qBn9FXWrxBmlG+vZKfjTXL0YUMezrB+CRc7ni8o3II5TnYu0CO3Qw5wQm
6Lp+ol6Gw1gU8568DWT5dafH96/GnqLGnY95zQGW2/FRVddCZz62JUd1S7qDVuT7b/8msNdmuLHL
ygOi69Kxf/+93y/m+1dI4hUfO6/lj39HFbqZ0loeuhVzPhQwV0d8P5uxXdxAxug+yNDyprTlv77E
JW0rkxUyF7AAJwuSeVyQc8dayC8dNwH916wkRncFPCY9508prVOTaHyjM63bgSnqnjuvvukT9rXE
NQEUPVFmoK80ye8virtmO0rt449/JS2XzTslaXmpkNT++EY9s6Tkj3+Ev65v5p5H+x/fGCsGGND5
QBPUPN6ittvTSlY3f3zBW4a56/ufV85904JAJc6Ci6xja08hldg7SkBjjfpNH8ls4xbNo5OHxbki
tI0fh9N0RMAGAX9bOCVUZliwuTYscBN0eO9DYWzanom+Im0cZ8dKTykfVIfxl2Yl9YTgwZOJPSfB
tSg5+MdZaQ952N4lNTVSylkKuX3BezyOyclJo8UvFkReW2bhNh7sX4vE71CXw5GewDqpGUt77xbb
GlVKTI8ywrJSUN2iQpJOMt2nkdtwowtUxTkpnue0G/fmvDJIU/02NY2vRHKwTICBdtmcPulhXp9E
DcZSd+Itz+ibOZrWQyBK6DNHua1CdQ/+pQOCHG/1am53NfbxxW3g1k5GeuiRhoLaiW4Ww8MTPCkI
EoPCBqO0iYigdgBfx2Q9HH40onjWpk5uScWubFY1Flf6RAOTc+0c81DRLrVOwEPSYB7ElFnxpaKI
k9EnvW9+Xwsdb12INTPKA1WCF2vL+mcjq0un3UWmPDR4Alpj3ucOumdhvWR6P/hZa/wqhP24eldB
qN3m+ZwT5yWKKcwQM2N6Ngz5nDXe7FsW/kn3aOOrY3iSWGQip6dudm7S7GmQkFUjY7yEynyA33Ac
vfROS2Yc/tULYjz9fjlPtJLl82zyxF3gbOK2eo8L7379a2tXZ1RSkD23waXFSfqTLXT+gILPIG5+
CxttW4SYjaBVPlqm82oKJjgDoiyRkbdS8WStlvYnMbW3np/QwgTvw+bAJyy7HzhQUdXkYwtXSoE3
QKh0MNJ2r+tPF5jIDefMthesQP2HM0T3Hu4cq7J4lTGeJOqJfrhLI5fOzfQLzXpasX/Vwu2R13m5
D2vtuSFvMciFLjFRP7uxp7yiz0UB56yUx1ozxW3XP8l0ColJwwukBzzKJtknst3ybOSUb4rWH5Pi
VwZHn4nJUG3K2U+TqiXuiZGBrgIjVrv4hj4/1dL7InIJG6JGg9LVSHCHnRIXMds468aGuq+36O7j
FsVhbxEG8F2BBdrI3OHQxIl9X6JiVhbwPo1ZBuv4yi2rnVRQLvwIJZO99a1jUGR8NEClBkO83xUV
XSoufHy/ynoT9riJepsUY7pnSmmeJSO4dOhFAPkK0LqO4Bs259aGILN+Hi3WzV0btx5O3+6sz+4r
kcMPnpXGpqyMH0PVuvSy/MwNi0jyYf7CuFH7It9GWIH3/ZiT7AnbJ9vMEBBmm8LGuEQl2ZZxbNod
ek3mJ2Sn2eszHGyn0m7yPv2cS5dZSHdN7O63kyGELsRa56IiI8xmiiDxSBhmDCI0PsWNMUV+GRvv
S+3y8XgulmDvtHjNQ6iMn2OBJ6gL0VwrgPV1DwDb5Bfrt5LEaSBHA00nD1655oudcJNCXOF2rF5a
R7948zDu8LeO5FHFPm9eaLK8wGB2H0S5ibNrbNOjF0bEg2kpi8J6YqKOlzhC/PVGh87NEKiNzRby
CJ7ibqB0TpJN80NTCw4m+AlcJ3wkbntrOdWrJqw77Ej5BhkhjZfXbmiO0hwvvR7tkt7mbwYihQNQ
YSG39MNgx09pTOzVtdu1TGV45wpsq9FMbSwaHpzY0CGyAS2X+7mzEUakon0/oGa/iZhoXAjyZ8Y9
p5/a1n5vKME6qzQ4S7NNWLsPjWeT6GZyw2VTGuqXrJZr3dw7EmcU+Gl/ArGL6qR+saiGQXATvq0X
fBsvW1yGW2FGR8MUN1NXIU4o85plzkbM6Uc3RAfPrna8tGWjbLQ4b9Tu5xAlhmJBbqx5eo6rug3w
vT0UWX6qh08CIK3vDv0Rz85xbshr2yuTzdQZHrIDwuhUsFgKSH/tQrx1vA3B6kOGaRKd6mo79r2R
99dSCb8syVDnxuX77537HNNdlsVrMHXXOtVD3GmVL3El6Aslt6kBE2cTTehTIFERZfNOmfmzE08e
U9eow00w/xJev69cSS4UTcWfWNTA8dJsU/XQ4RX0B41wltuWZ68MH2w92xjz2O4L88NDx/XZRftV
89zChXTTtc1z2qT7DlaDVYo7wxtuADm9kTK6x+SG2I9QFPUxTzCTVQz5vAJ/33vX/e3mn1rFAj1m
Z08l3ocuTTda6eiQgZi6t9qBhyv7XFoU1kk7sOHkHRmXZtGFiOD2+5IHrSibjzQqHjBTXFoAwnlt
Lod+CPPNUDjLlhrkFGvRDbjVJ9a0v9YV7xmWWZ/a8pjMhIo9Xssc4WZYbVc1VoqaMYwvkE+pybdM
X1lnZG8ZB4KPRjJWef2cAucekgfN6r+0iBpH4qke12jEcOKg3ef9cNE4DPSYkY05H+sKmVhf0CUJ
oxVBozNtbwVt/MxMjKjNvtWw78+VPLtJsp01861ZtHV6Fd5WYb8pcScocml0icxSNCtwmvpHqobX
Lusx8SXJxYhhT/Vpch378qfroiBlpnpz82bb9d1nMwP8asqXMqcsUMlzYw8/TCfL/KGcrtQa5Y7+
0eEAwJ6Zj9lH3Bs7j+mEj1zqq7L9tPg8Q3eS3AyE0snWurmeYeZ+jICRXdNKO7GvQWpAMJj1GZc8
BGHGSVOuEJslsLiVKmOzkgP8WrGJoBwTrgSrbZhT1m8I+oSOE42BV89cUs8++gZHQMhBwViMbEvf
nLWCebHJG4OdICVEiBt1lNGPTtg7bW5uy57Kx3Q5KbGQ3KK8suUDX50TH9PJ/BiHjETK/OTO+gei
GTGUcdgL3Lecl+XXen+HFTmorreBBBR1UMgeCKZpP5macxzigafPCh0YjflkOUza3JakuS2dmUep
OkSA5C+dymhApfiqGv4US7yUPDW1rlG+XVC3WK35ijUAQIANV8bW52OMZPxd7jv9T2mjTxHdZyWH
0Nej+VIOIYVKwyMTnjrA8y9h8io6oZMOiYJFjJvFK7h81nVnA+nZ1vKwdejHjN93EDeNnjxnslS7
qMosGqt7LUuTW8WkxCjWsdnCRAakA6mjJy+x37SYuUAUTucZGlCvDbd252ZbvemApxOYTcv619yA
rpVyuZbpsneSrPA7shgV7RCqAqOQHhC+Y7B+RDkfMHgXKDLWxplSYgIdWPtsOpTYdk0m/AHLpFh+
gQziMz0Y95WwXpslGY9NV6DS6cwnneS1kctFUUTugRpp4HCyKyUQHoXZecN4c2iX1gsot8hjEE30
K4MZt1rzwLATcnU3I64OCkbgpNnvE3LFdql4rvDhmrtSxA8N1ukt1LTQJ71gV9Glirs3uaTgTCZj
2QiMSZ2Hr991or0OEYF3X914ZCNumN4QEF1+Mgy6rTu6iqqz7vRwYDeaOz1zKbQcJvfSGmHF5dVV
OOnzqOUlujVHbVJykGEr3qYTuQzsYc2GYo2VNyU/OY+oY4l3KJzRfbou51bhXvHnJqPIgzWFE8FT
uzEtm0MdHRegJH5EQ6g1BuN5KF/Ui+aITmDfezPGkMpKzjm61Z6Zs0ZULnuwauOzjrL0pFlHLyMe
ntVXpS+3UxwZR0ZmvbbwkfTsXps4sIp0YOtF5C5Hs15IjWgWKI0UrxRqXr2mO5oYCow3PffIQqMs
H/pqPDWDtANm+C99VxUbw3rz6i+7Z+uX6KA6ajJ5KJLloTSQ6VpmlnMXjQ/sA3MrkM5oIo5AFqtQ
722Vj7t8Eb/bZWGklLCVsl4mL6jkcLQs9Vt64ESId+/NVHs2xXue2b/YEBCMpSxvjRLnjDEkpwW/
69aLpEX5bmyTsbyDA/ViWlzWJek7gdiWLt2mcPNyJ+zY3inCDuysuxv0SduYs0Qc7PsdHJdkix7t
+pLdEf5igKpSc0nemzOET43aJj12al7ngWzQyUOYFN7enkyX/WvO3p1ekGfQCG3hYGYfPkvJWKao
w8dxct50Ob0gRzyrkm1PeGHavSjsu6kkJt7NPwEevdq5oqTBw05/ZSdBoUIAZOIIjU7tM1eNvj5G
7F2pVvRJ3t2nthn7cdWWGycbdj0Q2sZDq4/c9GMh+idV8TayHUoP1TtAvx3IK+byddhQUI1nBuJn
NsDZG62J7CuzWccof9klyf0sZOqhFOSTkfYTN++hW5yLm2DBL5ZBD2aO7IO9yAv5dQotpE7L2MUE
HYZRZhBm9M9xJuGU5bD7o/TA2RftK/1ZeWYRMCbGfJIX5c4Qse/mxX1qxTHV2XD1Svk4OD+7tIAJ
48YQS5Cwe8W6kCCs2wICHBiEnv8uWJZYaJTn+zBcToamaHNl10HnMm8Ydx+yxN72HsxeAvVEbXXi
qu52pBFrpy00uOckUX5cGHjRzdbYQCDG/U6cRpW/mzIj+qVYOkAg4pPkVe1nRWpvh0R/IKjcH6eR
/TfdbL+pT5do4SFrmCYhMSrWSfvWnCP39LRc5RoFoKXNxmfXas6xtJO96+LRXsp5YzXPSUhWyiuW
R5ts+03C/UvBlxPUlgQo1QR8o82V3OKS2QM5Y7JWHnSjHwPmW49LFEpu1ovVoqzrYfJhuzI5DnK4
dMJiOj8ptspMhBXjZJo3Cyk1rxycB2GBG7PZWiiMEXAPV25XlYECYUiQ3MSumB8Y5oTbah6HgyUO
khTxNYt4ZaQkcegNzHCjemto089v9/H/N2r/nVHbghb0/Vb9k1D8n0btD+gIZQSW7t/83f/8bf+9
+1y3/4G3yLJXUL1hIUv8H5c2Hrx/OIZNr6VL+ML/bdD2/qGRV3FxTktb5yte8X8ZtE3rH5Zp6QZW
aumYps6r+38waH/br/9MU7Y829W/jeOQOaT+zbH/0ypy1JdGiU7Z10zDJVy22XzselwHTATgKhTo
AYYVkLlERfF0wP8jEGtNo90a2XLCkKUBGuYd0lxpZ5Fnv//0Tt7/82X8eQuE/CuXnFfnAfUALI2H
nTfoL6znyJrM3Il782ojCjUUSOfcY4DTA6w7Jrl+rczwwdLBDZVVSqISbETg2Lp+UFEH45W81DaL
UNBh2vqxa6WncEG30DDSIJ+M8UWFCVzBkvLLZkxYhZ9/8/JXuPdf3lz2NWgaIzK6Qj5/vv+nNxc0
ZDa2+N6ui8cMv6XiIbWETS5zGDDW2DUA6MXePcc2g7ofmDf7+17Hf2A78YmpXHKSES7M3mWoXK35
JZaGu73+7GHqSCrhbsoiLHaJbNoj46AH6UjO0Uj3YbaDw6o151SI/Po3P9O/Q5FN1/IcCe963fDB
z6b/9WeSRhKVHuDgKxc6XqxOc4KhdaKdNkLCpcClwtetU8b1saszd6XiNWD79Hg+QXwe9xBkn12i
1rdOQUOzIqGRYmmXVCDTzHywV4EQ2wVQtKj/G3L4Nzj+3z8OXjr3jskdxV1l/OVqKusyVFHtyauO
2VKzRfpAhBF/Ip6NIsFBEA0xhHZcbMmcYTfPp/eaxDLOfgvz5SFNdG9LviJh5LhMO0NVVFnZiMUN
43DDj3DLYoWzGHBszw5QPtmW8cUVeIvxt5GU9boNXrk5SBOSdWGFn4prg2bEjBHzXInIqHcTFFrp
bZuEYWI2xjG++IrVwmNdHRyDg7zSAFlV0erLia91GG4oXZnCC08/NnN0l8S2d/7+kgECHmwgqHas
WKCrUUM0ydFKRL/T0VaxizDNi6r53atw87pj8jqISp1TYeZrMzTtO9YeMIAHI8SBOly+fzVmwz3G
NLAHhugeDLnObZsQJd/buw1BYcAd/mhnbFTE1d9Omb4VutkDG2pZnNdpzFZF/XO2Jw8zHMV9GeFA
mVwT0HB9wBv/d3B6+T9dqvY3wJtcimb8dZkD4x9DTU4sr0Kq0+AoJppu2+5DElcgZM2j68i70WD+
Wc3dMzK2sc0KdyFAwXq3RZLNRTfaK8IiOt65U6706yg2UdaSHcZ5jfbvnZFdvNe/ucP+umtmvcNs
j0efg4Qv+d9/f2rYQnNS6AX6dbFEQOInfogy+2I4kD2lDQevKSWNUwgRznXc8gxA6SYR2WPnfUCr
l7e2lvz+hqePLmSFtYMTZgyjscHcNMfqb9fD/A/vMvkjw3XgLvFY+OszevC8MqMj0q/g4xvcXsAu
5uw9GfNTrCoVuC7xyrR0b9zSRJcts5Mepc9J5vbH//19M9YlFX+5vQ3AlY7parwa6697I9gw3nM0
8SmpciAZp5un9jWPU/tUEQiPNaFeiuEHe+/Nx2TJzpGke+lHKS/fbyWy+S6Zx/yuLVcA56yCKBDa
qtkzcWMHvW5tklSc+HCwjpTlYZgK5yjhaSNkVHclweUx1D1Wl+hdwFxaOwlRIqml+VuaxeKfqbn/
6w6E730/f/1RDc2kpFh3lfzHk0yaovKAvGrXbkq+TDUCl3YZumJJcDZ5aj3MXfYbgNBViAaKRjgB
MrcN5HYSRjIxFri4oENnl04uXk0RfUGeZRHTHo6u2DSCGfH//tnY/3mQk/8y1zOD/zj/sWBE/y/C
zmvJUaXbuk9EBInnVsj7cl3dfUNUOyDxPuHp/4H6+6P22XHMjUKqkqpkULJyrTnHrKSeaOZgPDUt
zkwjTwbk9uQp44SvJtgDns0sqMZ6Qo0OYrd3QX3kjbRojxjrPrXvArDPBvLeTxvRwFkQ7Le2vfK7
pZOnyAl4ZAk10wP2ydu4tMnp35hMIN8dyCV7PTYbAoli2sv8h33forX2HWSpyGO3jLvq1SDc/NyD
zTojLDQxJJxwPD7jgPHOXTr4G09C1dMUHnZ2cMXsDdfaY9+rDd5NqrmjPWrcmYzafxjGBUVSiScs
2kdT9nClpHgRfmS+5YpukjBK2A4LsL3I1SV0TO2Yx83GWl6U0QC7+9/fd2tZK/51oLgGXwnsTbbp
s6D817VEEqrTe5Mvnny/IkDFnYdnQHflaXabZu9ojnoGP8gIhPriPE0zOy6EXE454XjT2CHnuhVu
+9YCQyR2Fl3kvjdJrLPgFEk9Gg4S+UDk4ciuord+aIPQ9IDH1j1UdrOH8NBRGxaT9RLRR94OUt5S
jaay52lBVhinmaHcxSuh6NVTuIgjLcCuBMfim3gB8G8Gfmdt87gHjsJ5kMaQW21yO/UPBvuh/+MI
/VeYx6OucU3L8iydFqJl6/96pzRl9IMTWuKJZIB3q2as6/XxV3AFQCJrYa09R0NENzaMk5M8P9kT
M74etV5qqeqE2L9dmdV0KUwQUf/7Z+j8u4p0dJs1jY2DLmwCkv79zHKm7VJnrsfunzAGCYTr7tt2
ge3sDfCBd4YcfVYa4AmNHJS1cJZRZA3dxnMq5D/L4VuZKbvFqWEWaJBDAuGMTKd+0M8Q5i6zsQho
QifbWWiQtlYHxyJt53Td9fEETGYPYlN/Hs33kbYcCsNZ0HZyrD2YhA+tyMaDCFeFNpPTkdngPSxM
kAp9ODQdOmg1Oi8LV7vdLge/6RSBPlRmQI8Zx3rcr7rEj7cCxldQWEBu48gHU5friJSw1JtCTNc0
/ZDp1J9h0VQZSzO1R0mtbnxJcwIkB89sEC1X+SL2Z0TqW4zPIqNlbGvNGxPN0Bo4cPZ/rb++9e9c
H4fPgS8UEV+WYbmPZL1/lvazl/r05qfoSUvH8pprsEMtLQO+VMRuUGpn265/JaHq8GNP3oExwNE3
i/i1m7XmQFxCFsSYk1STXu2pZ8hnuPO8xiRP2Sj0A5ZAOivwh7stzZsWyNYPjPvsbeQQbibmW9ey
TbZ9l6ZIqL919Oaf05C+3+Dol768Sz+96QPMPt4wfRfL5mfSO7uc1itufNuOn0eagi95px1TEweE
IXEoFtZGEW0B94f6lzSJ/lJMvCQo6tSqRIv0PqnLnHHkqQfQSID6s5tkzBYhKiO+8PfwiAI0PcTN
xzSgHGxIO71hgJ8rywjawkWDR8sZgOByzeif6Pse3YUQFyVheIbEttFTld7setzkmG4RnTfIGJnH
VhEgj9bG31t5ShD8azz78xg+TUxO+3PhjMCOavkuRrfZS6M8wlEqN3MKoK3BVBPkGfwWaJtgjN3k
FsWev6plNexc2bo7/qxJII9s190YshkDEgaNm46aXtItUhS91zr7OjVCHHokp8HckuntKERCtTad
feZGGzyUCPmKPdBf5jYerHche3mdPMaUKvSdjanyn0yZpn3RxLxO27oqWPmazbPJaB1Gzc1EAxTo
aSvWgzmaC80N6Z/elRslvEU99lsaY3bSx/ZKjK++czxCUxqam86s9U/WyNHDx5vtqtz9JaQW/gWa
z2MNsURHrzD45h325vfWnD8Kr4i3cgEqTagKOGcIUhCcu9WEXxtmxPekHLegXrALCw4IpLlbNHvl
Hs9ntrXL9peVGcZBuZgCoA7qrzi2DiXkwBMfWxJoHmIvfxJ70zYB7rZQhjXF7Lla5AVphqJkcu4V
X5W9qgj0qhBYwRfzC5iXZf8b2Qf45qaVl0xMMydws6U7R25qCN3zmjX+emZsc/CER+oMwzfaGdip
Q863/iJJmdsxv4TY+vqE+CHd8tSTS5LxujK0YCh4Wc5id/YypOfEQyHyS+KCjnyJv3LMUVxMvbMe
QnZh0QxvXKTXMftTErhzVxngTaHXV5/nHFJylVHLWMYMo3VvQ4qkjchst6YCZ0FuQJeYzqlzGDii
BKT/mTZ4XueoBUeJpGImW5NhvJ6dmqwiHt62Kqx2uG89XX3Bv8OBoesFrQHNe1car3+Y99Wiv8Kn
gt2u65hsz9N4l8BrSHdNOt6kVqLU63NmDgDsEICQ83dFUHbsFghjHjsffZgmG9ud90mnnBuOlHqX
LfKF0NZsutBzFTguWDCj8X8i8gwIYPnOLF7bDbINR8BYSEBcjnwomel8NOeItTbufqOTUld/uXAr
5qKYl8ste7sl0CVMd4PKfk1kc2E9GLuDZoT3km61Vs/Wa1kAhG3CCF++Cafbb4a9iJsv8IaMFweD
Qgxf/proO5feA5EW9Ko1DtsfyQwpNdRccMV5ymTFZ6xbiRXFGEZX0ahTZb/FFXuhdI4RXVoQ8vzZ
vT9qGQTstxaZ+jXEvhfFYbyPwLvuopToI1oZ1HcD7hYWAmcTtzgzEFsg4w3de1+q7zUMjqxW8YuV
WpvQdlp0MPNXO4b0kaMNWIm+Ttf14Javo3WrpLti+RI31ql43Vdy3xo2fhsCILZ0/9emk5NkQmjX
SgyqwXKs/Y47YR76Jryjm45RBffWmxDGmxbPZFd4MMqmxMaCSfh2c/zHVXbv3N4pg4kTu9ma2Tca
SrZF1d+bRqvgIT1+AyTsxqo8E3gOVpIYzFnfzIq1+u9tHUFcSMRjAM6qPNaLQvJxESvtYritu1Ua
b2tf280/LhofkmxlH9zC4vhQrLIb1zN+QZPB/2hSF6FzWPje7nRMlgs3mqdjCFsOfCjaI5EED2hK
PA7DzjDyg4y0CcTB8PH3x3FyjlH27ZDY9Eds8j0Mr7A79kmOtNQiJZyszPaYo/V02dLvE4Xal9F0
3x4fF7FAEcmIqT12WfzTAbxFjiZKgtCH+GmU+rQdi+yNVNC3Bqz2zhuwEkE1Bsq/JD4jfOMEFBOo
Zw4iObkFX5a5GUi/macXI2ahzo08oxQi2EbZh2FJzQZc95+Lf92cmQ+uZ622V67P3HW0KgWotPgC
pg267AJreVwgWKr+XnvcbCbN2g/INHyJQPTBkOFcXB0fNx/XotFEffS4LRUgXGhKgekWt0aJF4mh
+QAVgSkwgvgdcx64pdAwGrId0Mik8w5d4auw6IMOUd+uh3S66wmwL83rTk0NbMIVv/UKsu+I/oRM
SIc9LSOl1ENX1tUzEUD4Zohwc+Dbo/9fZ8yzvBGUa+a/dl2TbCM3TDeakX2MfrtjMMrI28Ij0w+p
sw7Haus6qMPjigFWbE+MakpQxBkuEzRrvFH0K45jo//Bc/3BoHmdaC5fT0LBVrB+Dg2c0mbBabap
tY6QU7mUOGdszMWBeKgDiksLkq2o99jWgWltRw9XaAesmTIi6snsGc6Gyh57dXQH4DodO0nXcdjR
zowqew1feQiQ1J5oDe2LzOOAyBEx0RVk8p8uF5y+Dn6EhvbxI6nVxfFxv8e1x88+7/v3sf/jrz//
gh3THOwGLQ7+/T/zliV19flvqiUJyZ8U9OjleT3unj7uY9RDBrPHPVYTbPS/z/jxuGqpighN/Q3A
1Zg3j/9asjzN4NQ7PhEcE3//y+ez//x/f19MhEI6BRQioklb2w0xmlmhthLi4Yk4N5NvHxskr+x+
SRnuNGWiEZhH/HSgfLFshEl/fFzAX26CXuomYoGOBR/EujENXVAIj6AnXxg4m8DAS9JRT7qTQl/2
B3YcFs6NoDJ+xhB1D4ke28cCi9YxHW0J+cGGNKZ1EIo9j2/y49ePi5590BEITor0pbICvzAThmjL
ozkL2sTryRORM/Pucb/Hjx4Xj5s4D629ttjtlz/y+Lmdef+5VoG3Qowl/fXnA6jkkRWwW8bcPXl7
8gVQuWs4f1GmHe2Gk2eoYTkLmKIHXo6bQ34lDuPFzpGc0X4qgejZqFweV4tca2ecZV7Csrb87nEx
OjqqcIkj+FhWFGFQvtCmLSL0xwVxCf+59rgZS9TnLkb4FB3m/78PPJZ/3ufzcY97f958XFNRS3Rq
67EEjTqY2N41aCIYy1citUxvXmr216gbk63BDIACKFf58fOiqB3geZ+3SWP956//dfNxv26RzX8+
Ippibwo+b/93D6EcGPBPpCQc9/Q6/t47f+jxHw+cTcWz+Hxkm6TdzuaUg5meVd4I9+FDsf+48+fd
Pv+ptqj4P2/+d/d7TMM+H/uPF/74zb8eMvq1tpnNi29Wd6ivNBz/vkmqd01RBY+/U4Vz272QKpsf
sX3k+f7xzpCfWOT7WXfR+rj2/vGZfX6ij5t+ZywKAITFvPWP648ff971ce3x8SbAL2aaLMsDhkFo
U4ADZd6ZEiaYblD3Y96vNktETM1GvF+WuWYabRIcliNAzYZsv6plPfQfi4+DQx+J0sjGhzG/XUBS
S1uKJ+K4/nPRtB7Cx8/boR1B425jG9+6g7QB/pj1+NPLH42XM6ptoMuDRXHCO4XQHpMufrQxeLyr
j8+lofDdGnX5WrGrO4RLBWMsH/DcvWXYGB5v4L/e/sfP/vERVY/D9O+7/nkVbxuHTdL3370++kne
MFMsOylPUzmr1dyjVfVrt3giSOukQtRfGXKH5zIlzWhVseMCF+tpBNIkEnu9E0ItV8sM00qhRrtu
H2+qrmt3A4jQoKSURB0+NxdGEBdVG/W7DRAwNM9e8RQKOzqk/nSI9MhFxgL9u4/FD6jeFo55/RWI
d3IwOjysenMCtP5Ue42xp9HyA5hja09XRIXZxmIJ5pzHlKgldqM0aueS9PHr3GguJYL1KkeUok7t
/ShZrOChSCy34xBvNAAYgUr873VTiGvZj8AHLTNcyNEErle0xhz9ux97znYwJApPT3yzUyQ+E1Ko
3si1oIy66pbOSC77YkQZFqptMbKh16zpI5kVVqyBfFFJB0oHKbFmwmRQG/gOtv6UHX7qGitllurg
C/VzZgC8HXPN34VRG9113Fbuul1CymU0gQ8u3QOal19FmE9bve19sM8jfg7df66LKHl227neVYN8
G3JijhgO4/6YqggFbeltZE60vTHQMDPFHO3aKDmMfBluoGlIgIizYVsnJRG2+ru9EIUFMe5Bkqto
zdt+LSYPeUZT/CSOsLgMFeYVkGd7+qB3FqT6BMI8PmRJdpXSGQ6Zkz5Bxsxfe+J0KYusH8qY9C9I
EXUYNqdSc10iAvCQe8a06x0ILx3g00MIMXqcUk6FsgYvSZZDwOfxc3ZhZ/pgJRLURkWoUqxG8k9e
0qdMSXgC+lpgQa+x9hxz5kDnvPeKLx6ZH5r5qtrG+8giAv0iozf2qAAJL8akggftnDosClg6Uc61
aETtVqCkFf65Lj0IApqizg7nTV0Ot2Hq670r1PScgCa1ex2Zrt0/GZ2ihWJOzChzLz3hdGs51CQb
PU50mudeZytEXicZYoK9EQRp7PruqSMBb90PlnfOhgqLsisOVpkcaqTD236ih6jblbduwhRSxjDZ
JzVq34E3pFAhVOqfszjvV3oeD6dE/NA0xP3awDgBVRtS1bkjWcapsaI6qG3uCDxng0g5I6muPk3s
TVgCg8b2mlylL74wv6GCZYe+FYJgqtkuCf/kwJpGQCl5U5xE477EFfCb/GNm5Pyl838Y1fQ8JUX4
JBLru1lb6h6p0AY7P10Y4eVX28X3Sa0yHJpSwbkq2y+NauwXmAaXzGjkudXVz6KhRxURGgD3IB/X
mDqAYWOsmhmuv8Iw3Yw6qYZFnjb7oi2/jKZXHdifLlH0WL1NUvSWpHGIWYeKuYlTFs1pELO/MQzJ
s+MNBhhtaftsmt9klTWvqVrJ0FD31ARTELVPXo48qXSOWmJntIqZiorMpUTKjEDCeds1iaXvGNrA
zhlQHpINop+92Cl3Zcb8oC6m6ISCNShsSDcGRQFcVHBWSE8I3PDfFdl9Z6ud0dIa/bzWEc0B5puz
tRla5onCS+GnNORe1LhawR2HougDwpC+TiPPnN0+XJWm+won3oWZkIUXzS1+T13xFTbylrugWCNw
ndFdX51q1cP8EPGL0YC2h/YDm22uTKYtWscs/odPrO+1qLxrHwP4hivwDVJ3de0qsFNkLAWV6STH
NJvzM2PXn4ZevpLr+dpFk7eNKnePb+Yi8+prqTVXxybpRScURPPVN71L4bIjpdlIvwnh2Zm0vn/r
8jAKv/kQX42wIMEk1oidOFRuL14T0ghdojzKwfo+khEBsWB47mz5x04lWY8ZcxO7pJtLVt/AXva1
ZUK9YtLQHPLp2UuwRA3KwUDiFPPLONBhNAs+AKIBQX/pq8yR2htw/73rno1MGq8xWCfFOOBs4yRc
MXlwg1xD+j55QJamSD+UcbMd7Ol9tup2U0XoL+2hkJuyrH3iDF70JZYkIokiULFCSzd4Oy1kBzhp
iHMl/SiQX5hoiCwuoIhf7H5tdX31YrQeLS2zusU42pDuif6czz/KcWqekMc/wSR4oZRD1c/0QGXj
9NVsUzxn2bk1ZfziR8QXiFjWx7ptKmSEY/wG0G54ckFvwehA/jM7/ROWIYx7zQ8NhwqWsxnbUcpB
SzeSgEo5Ghho1BQ0QzTSA0JuO3Wc07AL49d+TEoyugn9/DR0Vn98/CQ0owZWYPE7lX62x/IGTqx0
diR6E6yJAm9uqaEMLPFrMj6zS1XKXVLxf8A5VpdIKgTC9sj3AlQCreFUvk2ds2oiHA+Tl8sbtkD0
yTMw8XFJXxxVcVO5nR2bJGvQeppB6xinvuXEgB+uXVfd9Muxu+sEGmkVTckH3Fv3EBXLsr3w/KYC
AkpDUUnp1fhb4Ai07idED323n6mh7i5swqOpl/ZBYQXbAG3qOPVahF2nzsqzrD/F1I9fKlseU90h
bTzMkuc2i4CAJBFMBznfYz/9MOOpvLRDocO2MfFRo6pmCOjU1lYulmbGLmzlLXdXT0A/lIXjs6Mr
ajiHoXTGN1orHL4a6T4NAvLSjAhHI9WVWmn8oDmvg+5kC+/Vo3+xpI94CBW0r1J1bcanqPrGv5wP
gPK77STmr7HTWKtJx8eSagOGzIkIl9CiZRryzgRV4b51JcRr3FAQI5oQmmWavgOzDJnoGWSejQYy
TmeiNacz261CMm30NiaBxci+WthzhtGigqXF6od1t16Ez9QD6jW1CwNxGRlY4xhBFKH7KR2eBMJN
N0i8bI81wdvRFqa5gttYdz4Y3omr7vY73kgzz8dvZkEkikM2SdQwmSuZMz0pRfJqTQqU699VNABk
K7IXxPn1eki8Yd0Kln9KGI6Kab6J2ZRHn73yiJ77Ngu73ZDm8gX7OgFg85y8hk5/iSJgXLU9zTu4
H4EXWnuy2H8ltcp2+sDXtUNAtJFue9XSriEDg8jjFlelbv2hqsv2vjG668JGs6z66jfDnGe7N/Rf
5CzQSMYBzdmr2qSTu4b9ajxVmfsWz/n8EUdOCHmJ9KAWZBqsP/hp6OCJVjFqbee7pCtoNullbYT5
GW6/Xhc/3KrakGUxHsNEzCvCbTTabGF/nqPYP1dOfhOOS12PemSTZESbtyk7jYZa+sxWnDhk90lr
l8orzPZ92MNoEd7TIy66W9ol+pwwZQPrsCV7GrsgtPU4snrawtis4nxEACFx34RkZH7zo+y7F5Ps
YmdOfR4J2RpHFZ30Dl8DYmF93+GCDcbIvHtF7t3tYtzh66dtMyYnRoJ7Wtn0Vaz5W+0TMVizGLSM
Y9YCUhQIRSTIaNvCY92bzxLNTJDZoChrraVadtLswLCKRysGdhnFPvR1FejgGREl0C+2FCGDb5X7
AJ5jouhcHSGS790r5U/H1NC/qTyDpSc4oSyA+UINZ0qFjmdQmfvKVb9qW9zUtK1Gh7UaKNCpTv07
KtCbIWi2kGR6SMHWAk1t1wkAinsty2+VSE9JX2HOxkZJLB4WNsn0bdeOPB3KKokmohsOscifJd6s
g+8hkFea94eCxzxpTQtL0LfmgxLjweHcdkP/dGiI09j1RJ/QwlUfTssAxtJwQtl6esut9qhUSNnk
tPM2aep0k3Yu3SXT5ktvdeSIOFdcmksu3Xe7mtzfRUvIefktQfn87Ej9lvXmN5Lp/JvrV++Fn4pj
Z1g5jr52ot4khbSW4DI00Z/KFFV9nCD1i0k+ujg1O2BOLMgth/yKFot0Iv5mTgBBQMBp7YvXIav2
phbmTNpm79jFRHZ4uvecsv5mE1TIrMTnLie0c4gL851eDcZOWCBXUdv+oTf+TIYvb1bp8vGR2e5U
IKnmSHwrx/BCedQeYSrvGhzu+KZRGzQki6Rnkla+1dYo7liUSNKu62ptl+V8U3wSq8pswo2n0ceH
LlOKztwB9btPHbj/1A6PpfXi1Jl1EV1H/lEkSiLPh6dMQtkoneTihxk5faimtpmAVekLMkA9L949
5JlRAsTSItt5y/oa0C9pGXLYWKKUjXU4Hqp1sxTjqaauPwaT+U0vQeS5nEZz8ms9QNPXcWp/Cq8M
LAbUZ8LB97rXzofeKUtMR6R+Rclc8JeThQRKUvlcrtMoxziejH+QIe5iUfNYGLsoSDLmowbj6kRR
U+rWqe6z33WE8xMZjk5xVKZH8qtoN+ZYAVbRl9jTzkxpymukvmsVQk2PJuQdQbSEZYwy4nGRIna9
1Pn0PqZuv6fyy89zbu9zr2Z/VsTgSSRKpMzrgtgiK4ftzWvrYVJPv7aNhVTSJ3grdKpwa6Eb2Ywj
e5DH2AlvzJEgMrBVYf3lP62BTDMP0EpOJT9U6Zn7QblGbjrblX8u2I+QLk/+WMrJZp/63i8m/nsW
g/5Ut+lTnabiFOEn2YZyOk2myweu29rF8kdiX2vDWQulPVsjNlJc7Xttsn8YS7yO1Ip4P8alWLEn
OmW2/ZUBn3fw0thHkKv/KudqRBtUaCCn8eL0PZgzvjf7aihB0bRau4xWiP/FCGZIqycQ16IvVNKD
t5oM7h2x6KvMz2uyLiawJR0340pZ6AhgbmsuuA/CIstNW5RDIBl87NgR42fiyxXQtslORalLMpvn
u5PlMKfpI/cNsxsyh8qVgHW2QZ+A+moDd2/PIMJ8t8tfuDM3BPuN547d2IE6/J1jpiXW9Lmjq4E9
2L9qFV2aTtfzbR/r6j7h5yGL3gk4TLHuRJb1ZPvaif4C2AtZXDIslkWUm3tHJ7OJLSFJOJVPiRAS
HW3QeT0aUiMsJGup55F1bSPIL+vWSt5beooXuylC2LodxnmDRKksdv1dDCwsQIc5EgVJnVmh+j3x
xyYLfpg71dMe3BtqtwbYKiCKMci69hc8qPCiquhuRMMtTkL/i+oEEuWChE3Ou8SbVB5ubHaLOsLA
Y2EJStLMyvc+QsGN6Wbo5Ox+w9S3JuSlrHddapL2OFX5RjMXFCQYT60zngkQ+12OzFijtlB4O+3+
7BNVvbcZlBFCK/5o8G8ubpvDRm/qG3lnhOEmyXHmKAXr5PX7wmF8ni7D7TjMxFUjdLItAcEx8kII
qecQKXV1LF1/vMezPDr0Z7R4vI2t81ZV2oWwvWRruaJb9z64ECWmSyd9C/hD1F/cKLtpdaMHzrIh
iWpbXvO5f5/7eOsO5AOPpFzkJFngh+2Nt5El0Ycb+To0HYNfEEB1a9Tf/XzYNlb20zB8on5q46W2
tWSfhqgoDB8iQW72+VPvUJGAhNnC/sFY488tlTnpPYhP7sgvzUPY8G3IAF9RjGG97By5cek9BKh1
5Bot5bJlGPuEmEK3xY47usPFUJhf4VFv3JDYFTIdLXpZDM7HBjgGqTTs1peiRAohjxHpG1vGl0za
qwYqA+JLAkSXUNnx1bQxuYaM+RkYhMZGSbwYXXoMF++REXprCwv+TvaiZ4KBhaHtrIT5nf7hU0HZ
4KouToqZN021Y28b8lmYDEPAe1rwgR+WBLiFc6CD/uX7GhGRHUU/CA0ZGDM+RywX11gr/pA4F9gm
W3IPyBMMIPBq04DgssUjGXhzpgcNW72AOYq2HSAfR7IFMlyM8uxNkChiwPzlFK6IRJx3XvsG5Njf
pF6iHRjBm6iZZnfVgcAlH5mZfZtb7jHtJsq0tDe2XUnCmYisLd9oEnNhL1gLoDjUbkahGF3B+4uk
3p/01FvZBEx7Syq5gsK5LLPjZFkBRLZqVw71CxnJHiLwi8kIf4/OG05AYW3/9tf09ln6VNRN5U+3
aWa70GiZ3M5F+D5VTQV8wgOvCg7rZo53zkbJWWvdr48WDLlRVmDHBgT5b2aZCWa4CILKoOPrNluK
IeKgr9so7Xda8ztp7Ix26gjAbhh+2blz8sm+wmCvo9TPRkzkyn6x20IL6tJGNlHDXnBKn3xN7Mkp
EOE9+GDARGn1h5f9ZNbJWw54at3SMgVz17CTrMh+6ga6KOMi4YhD/Xsn8Nl6UaojuwXKn5uKYycu
nJvR68dksrZqbqBQIeJeO3MxA9kL673hlrT/XCpr06yyZ4Ko3jzM9b4iCzeKErXB/IzIUx/yre6X
1rbM7atq3Z6khaAAJl0SlWhX5u8eicVZ5PZaCdlhGEQ9gRmVw80n50XmmgL1yBkuoVJZzwmI0roX
aYBXhwJjQOPYVvYlTof8JNPwNhb61nNL+2OsLsYcg+PL6SPlEvcJ8MpfqYYRO9exw3cN5N4+IflO
9OXvhxg+VN4P0gLb9xW9KggSthfuYClweuMLf3NGDH8GWXRqhLFaQpa1qaZNa9gP4gcFV3LrZpj8
ZqOyi+mV98FJaDZCftjKEnlqyrc5oNsc5GPfXIAwn+1IFM/0bY1AQHxYU029dRLOC+Nm1AOJ7Z0R
HH2zqqo51REeiZ7koE1DkulKtlm3meoWxYMHI9Yg280JnWDSczRJsjyFQ68z2SbS3F0ojxMjCaS6
6EMKeLSyduw1quJ+3+rijLvUgmqWHhY/sDW9TFlcHey4iba0lezg0XqUEQZarbsbqaJLrxFPa3Xk
BrAZPktH+zKEzF88NJ+nKK1ubbKIF30NozTT02IU0XH0nytXuqfHRaYBNonb/DlzQxPlpvU7Zo+K
cBj13GrUoMjLK1VyeS5SR72niYvuNN4UIsbeUKT+a2X5L1CDx1NEQjh+7+VbndKMUxktrjTubijh
2ptREb8X6iRAIRr0aLtqmGxcP/tT+4O+cauZE1lbXUyQ6CeGLN0B8D8FCcFYRxvNv0i1c5312Rtk
5vSp+WEsgXhJmb5xdhbnYsLW29Q7SzPki46yfmHnMbIR1nTxiVjX5rTdqTbzEHE0hMwvvQXRkEhA
ajPQ4WQ3JygMY+Yfutcke/2XirX4VA+s9qmpvRTAeE5Gb8PnEv5lytMDbFsXyX1THzHAfU/qHidw
3vCN8mARjx5d3gTIw0hR61qF2uNxoIcVG2aQQgGkYZPsJ0kWrx2LcI9CBLnQRJjXlHteMDgkh7EZ
cdZaWL/oral2o4i3hEC6z4U77UxocUSCiWtepN+7eVHQDFX7XCzMvHEE/8Ve7VQRanCQBY1CkZTd
iaS1XakM/UaU3hfegmpjzZTgkynuQJKSXcGEMkDcnm9rT8K5KggGNKmId2h0m6NHhyVWJZI9xzhP
mfZDG+HeAiGaty4G6W2VfOmiXO1J6JpWXQH8HW3GJSxgqkTZ0J0zLyJLW/XkYqU//LJYJ56Rf0hW
05WJfAXHT3Sp0m7ckJ4pt7aQrEZOUq4JmYQiNArzqz3QHE6797TMwmPWaq8mGSrXNmLdci0R7upG
EN7gz08NTOl7qP4UDOU3Q8zugpbPdHfiUN7UQpKAYt/oVXsssYwhzdOR0ZCSiEa26C59QdrhYLN/
MADHjoNN5kVmX8h5/JkTEXeAPaLdGPa/+BmjD9p1zVWNJGWFq5lm0AvnHB/MQO6eoICFLcw8DZfm
fvCf6XunL5r2J5u6csfMEAThstUZq/Ss6IyAJ8xQ4kQJR5tM4rOTmjdpleXNF25+zdq3vzeMgeMC
SXagJQj2HKtwT5qJYBWUlrVJLIs3mc3Za2KMHCQiGs5mZ5Nf2INiAorn7h+GC2OkgjJadpSMisod
4SWMpsgyrAdGVkakledxku/9kg2rC/1eMrBq497Z/E30rkRDJ8rYP3aKvARUv1Lbu223ZKWz3nt2
h8DWcXdGMsN30PE8xwnNOyXVnSQrCEXhUxMLdeMZUKGDV8hGI9ukYak2aH53xG6wp8VJuEYd6l6c
uf6YAShswSvaxzoSztZq0m/Rsp64blgEdac9Re0g0adPao+OUVtTRrp7bOMbNtVPWWGOF+YG2q4e
SdKpl7Fj1XLaH300e1YFkmOpWAvKYiQxclX1nBxodnkrDf/FquhIEQTZedLBo4yK83AtWjRZ5ErK
sCVNgSSFtkI2Nwz4zXhNaBK7Yef1NOQiJb4MJduyevxJAzPdT9YUb8Mxh2pVNQDMEuT8ptGZIJjF
qdJneWOfjAncTYirj21mEUUFUisHmdd0tniloQ//OaPHurfdcXoFFy6fIpasiLwECEPTy9ja3ENP
PHRlAoLvUp4lYhPOxpnmAkYjqTEiKckfCJseXQ4WmknExis4TXTS8pLTzKTSoM07etVvx0wtIFPu
cC3+H3tnsiM3k2bZd+k9EzTSOC164/McHqOk2BChifNspJF8+jr0rEJnNrpR6H1vApJ+/YJHuNPs
G+49l8BnBnGbzEjcTxuPoudCUuxtxcHU+2exHJ6AOfuDyftmNKSW1JNL8QfoCGB3e7Aqj/ldQQow
PQqBhQ4a6cU+mTAiZIl1ghmT3gfmGWuyoBBJqFSdauQW7DTdW01u4Wam4bq0rvUtBEMSueqDN+s9
0b5mXwFh0CGgnDHcSN9pgsWNpfU+2NVPaTUaqujeKgD85Q4NUB0G1B9u8TIvIRZjuy+dHv62ZwAl
Sl4LS5dbo3fVfa6Ko1wwpSTerR+buSznUa+F9g9KTLx7VhJx4VjiZsn07E1vvUSAPlV5wAGZT3BQ
RgRarv7h+DbfZBBurMo+GHRKl1z+NJDj7qM+2rCUaLg2e2/DBjOCeeHGZ1WZnBwCgkwRq60f4x4p
hWJN3Mx6m7QJ0xCwtigXZLTpJsAkZcEIVulzD6ns/hYhVjo7sCuK9IPSqdkgZoZGlbXmtndJygpt
ViVLkKZVFu9IpcdzIEd9ntgUjZ1jwy3MmmuLYGVPiOJPz47Ks2nZxfnxq8qpy7POxEfUtPUutKv5
FEm+PH41zjbOUGNilpR3MEgYbEPe2isHnUArQnCkFrIxP4lQTvfVi8Y+xCaZt7kcyJEe0wACGwjK
jZnN4o38xSWGGRt7G/lyNZbxeG1Z3z/sZSXr1dc5/YUQ64l4YPdHR78SB+JHPXr9CwHy9dnTZH8r
2LS1a3hnO1tMBQnDwI5MKmtQ+tlOP5ElOq8AtSBIEl2UmL25Ls5V3fUbUVnww9XfKim+x1T+e9YP
THVRr3Mpz96O2vbEyoz6q0hOSTR+l2bBMRf7pMv6Nk1kkZJwxvc9RhPjaZ0011kShIBSGnW5Jgur
8f1678fDWxyk1sWIOSkZQ331vJAUrd4KNcVfoZwGaiOPcWu6i15FnQcpPwoxviDPI6MsrX6lCYGA
IjQ2k+UIEgSdqwz9atMp3LuBJE48mWgM/eHcsi46B2FxqXsg5brGxisrqm5b9dg1gurEzvg9wvd+
okxyN4otN9NTbgflzauHTnZoLaiek71LFuFySRgp68BcLWzQDiZ55GzRd5NNUDA9SbRtwDIhkdGr
3/rcb7aRzylRmiHGc7ZT67ScoJj0sJe6kYF5GwjGihr09NBmIGILknz7rHKek8QFCBw4x/SKBjJ8
tzsCpkmaHteBiyIl8XJmo+X0hTS8OZjOKTIM98ooi7LfMrZJB9SXQF3i6dFFcW/uCzYv8EsJinF9
MtRSZrqz43APTNUBYZU+aCQIZczguRkOtjbNg1H8xOhS7cG/PsUMZFc4S+Djd+6W1Mt91qfeL33o
qnarZ92/VFb75Me63bSOQUJ2z/wTsIQLwHSwAagGgkrbEk/NoK6pxLZcVN8LRmoEyEuP8wVooFV7
aqdDujwP0cQUQGI6BLnC9+J6I9D9YETRV+RX2Da/xpRIhizMjvbkvTeCFUnjwc8aZYpbnJSHraod
BqqsK6mkrY3rB+JKg/LchqI91U77I7LNm1V1xV05Fom+Orp2vrgTGzUzqM3DDQfhdIojDPVmabIP
Y/9E/7doHvXNkJ5Jakn38vATKCnekGhWR6Woi6RMX9O2Gg5z6X4o6eW01t6ES8X47WhuiiLOSLuf
ggC7jcamx9Zp7ebCvpRKfUVto87JQDT2Qlh5+PL+PxHlvyGiWFDTsZn+36Mrr8kvPCZf/8ZD+c//
6T95KL71Dyks1nwygIhimTaEFf2nU//zfxiB+Q+JyTFAluq4JqJwjHf/BUXx/7HkXC6ZlLaLFmph
mfwXFEX8A8e8aXvAWgAv4zD+f4Oi/Lu7j/vbFrYtmZ/jJZfStBdb7b+AO5rRGBUAS3E2QvHKAVhd
w3lAyMP6CcDaz1GM7cnsq3jjUfijp0uYHTVTfA4QlDx+1+NmOhV58DzlrXwm7OE7aWPcjcvvHIR4
XMtxsRN19EsW5h+Qic+VYchLXLb2ehY1yRJlmJws7W77KS5ovl1n1TXwEA1S2BGzFnRuTdm8EFHz
o2Z1jzpgeOnaLnoCO2G/hyk3qDGa3cliuXasNIlNjrx3CLfo/FzowO4S+hqYbUwuHcRmfDwHpljY
lCwqpdDcF1YUPQsHStE0AfVIHIIS8lnHX65qDsUIydSOmWxNoyjx2sP/m8DCsZYp5VEtsUVYJ+Xz
bPbJmhHoHWeV8VqkzpftdObzOMj2nDgGL7r5halUv3oFI/IZisyGXhaYtzV9RqZZk6CeEIGROsNK
Fm67k9aIiiA2VnnOoTml5vBaRPUhavzg4gNkggGcFccQFvWBtw8MlW17Nx91OQSmjtGpSPGayeGp
lhQDpZqOQhkDssZxV8sIGZHovUuvu+DVn2ld4Vvsh4FmuMtYKFZW6OJYYxuUMFBlZwVX0lXuq2vG
4Z7VYrquXVE+lYBaMq9wL6OaDrg0/YvuxhOrSmfdO4O/q/jrN6B82DPbe2L9LWcBXC5IpbPBmksu
amwcTT9y7+7M2xI70bOvzexaeMPLHJqktBBLM7kIPrnjRwb6OY4z7TjPQS72A7TQa6yAr00zlCoV
NOdwQsYHajYqVHUWA+Oy2KwpmALyWbwKNseymR8zmMDW6FmYAaPu4JPP6afgM4E7insXjHqth9Tf
eyWWggnYqaj16V8OiP8D6Ef8Ox+ABw7bNRShwDN9izrkf3/g/K4nL6CdiYN1KaFJJHYJl1n6zqUS
75NrZ/bx0bGTVxXDVCyT7ockVgXvXAptLSrC/wYVYwnr353zyyvCNC9wgjvSJyLPXWgT/3IEAAe3
a6MHg8eUTR9zAGNgYNCH5rV+6bNCHs1hQS6yllv7vftZCNN4DtFhtrgViAlrv1UM41jKia3KEQk0
OZukpAijTy31xaVuKyQaEMZWDL3tNHoLftUBYYPSCKbz0KfFWoCYAkmbMR9J/RBZhrPqsYesBzYc
HVaxq5u7mwbsPJBm/sfIrYdNxCQBMWenj3ZNPpj0DLFSTj8/eVMK0aY44AvxUFPSoZc1Cg7pnuPB
TramoKBN22i8SfOo7LD4aQwzCLsQv51rxNdWzulb1KsLXZ539kLPZ7M7qC37SPsohXvNDBFd8Uxj
tKjpvvo6VldEkq8WcQs6iFCptfbWac2PjAXipWK5B1NN3ueW9W7IvtlJNe7PYCDgvLbezHVcZSVr
19E8CoCEY836IVYBBQjWpqOMCS80vOIw6L/sENS+Sft30ZJBRJParRubqMQuiG9TafIYLyiJKEov
bpoGW7v4UWCoX9CDzlbmREuqQnwFPoJ15jguRVj/jZ60ZT6XZUdk0Zu6CHK8VCSJeTWKt1gRcFCQ
1jnNxRn2M1aOx9I6A41XesSoW+WRl1QdUEi1W0xJ2zTtqDOZGlzGGVpciB+d6UDDnMATKFKG3+zH
SFtbanwVz3gZI7m1CkimpuFdYoeR74A22Pe67hyj0OgGJzsKhw9Ir9ofHryAveHS5+WR6+5l3Dcb
hcl87eBL39Q9/yjNPbTeRam2KKy7cPo20Iishglc7yDp49UUoFKRQbEZOyvEf4KIJlhiT5DQrWQs
5dmapze+pyeEH6+4VIE0ymS4dsK95XPjb/J+FLcc1jSgOryigY9CJlZU5oHEGRKyXRDWx9CwMlM8
HWtmOd7OW1Z7rUrXVhWoc0x1XC39rRN6z8zns12qbQjE5MJC56TThnD31AqiGJT/Tjor2/iA3QgN
0pcTQPqPGIe3tUAgqMG6Z+Gr0RvhmhVsc5UEGxPkBGyzXMeuYg4SwIIMRoQLUC8hffZkD40SckHd
vXWKjojMEvLkuQHCzpiuE3qjUo7l0ZAuyT2182qPQj7N/Y6sPfg6tvWLQUW9fmxRsiR8s6X3wfSJ
mA8bQ5nBXB8JTXUhp7gm7gxF9XjPJTnJU1be6pSos9Aygy15oR+WKG2GtuQlcRVnmzSdRrxtsMo7
ItyI0q13FVNjFvIIDIwhKdkOUAv4mH6VH2Y7prjxuuOWalBlvUZtzjbxoSrKn6lJOubsptwECRKF
aWKn7nfVezRMP2XdtwdpR/e0pW9+7CWTdnoZ4f/uG5l/BqBW+axx8jRz+xmbKKWH2GAn6LQfQxm8
d71DtjUm7/1YGnKDlSzZV61zNlNj3IDbAQ43W6SnvXn99zZgwuaIuzINpLJiJKq5jxQycaAwgQuF
1bUOvTaTSxU7Odonct10LX/VSS5v9q8CVAU1Q7FhErbDu/4XTj6fxY61exf/TjqAkg8FSRmGd2SB
B3LMkpU9MDnok3j9OOPqTPIwSIqMzmNeNg7qPKnk8JhJFsJpThKcdYXtkWZt7dbQMltTfdZF1Wza
hZqBoMyHb2/tyYQw1sHk2Md0eXItOZ0my523tUb+EmLtdIoXJ7S9XW92HsMM56YwFOweT2RhJ+t4
iqsbEq1T3VFQtR30gqHtbxUJQs9DG64jObeXeqqnVaMYQXJxoJho1J/C8uEA9D3QDCbCoVXfwlb4
9wDo6d33p5aZp6Zj03hNBrtny7RpeG0Q8Ar75DbuJ018tWJ0k724eDhkPTHPiihhqyQ+qmCZgpMl
uWqMZXPlBm9hbruHEryGvUQ1NTiBmsTaeCkxhGUEmjScUpybzMA2etlzZH56BKFlnkuMebup9/5q
zfMXqwy6hZ+Y56G0/7icxmha6OSlgGnpBpG3czR/g6okXKehg+Ey8kkp6KPfWZCVyF4SoMVV9cMM
ZXpqmcZWXgZvk8Pk1jKNQ5s2G9BPlLjQPRxziSlXQccVyxgVdGO9M7R7q8pbhsn12OFWt0k37nIr
xI6LVl5JKXeunX8Zc09n6TLN7GcvunsRK5rEpCDL3e5CCD3+i5XiMnpihjRtaL/pqk22ek0vYfHa
5Yx2faq2lahv2oybq++Di+4i/dUrWH8NFojtoJS1BeoxnRNfXVzOtJ0/IGR0+Ikts2e960K1EHBj
LohF7dfYHt+bwcMoMREfEVbhPE7ZLGD2GC5Imp8fG6TH73SGCVh6rGG4akiS4op9zeGfOvNsHhpn
YD2DZ3goIizIeCg2JtPmrYjGI5qjkPH3GiwO1GQ//FbUvb2ehqbYqdF8esz75xQy3ezgGPHqfDtM
Ub9tJ9qSocO0WEbyfWo/mYoqJBQcsMly1PZRWm9dIPtYy7vkKHo03cUcXyw/hC1Si53uLADHCAY2
btNzxbfxtI7jF+Iz/zzIO5lliLduECeotPoC/yCgbmnBXJB/53viVtvijZeTHsos+TNG8BMHF39H
FvMOjuDvoqh57/CW7RO0Z2s5hgyam27ePAaxibaS26zHj0wDLOIoMhO9JZYyuKnGgAnXPEk7+5uY
dn2I4wnFt1xL5NbPYxzfhi5bYtzEr8jNz07mN3s7trYGDxkP4YYXOiKS4IeLw3SXe6XxwtUl3Qm7
QWveISdNBzl3JHCPxOaQ1+UdyQD84eUN6+DEfZ7jpnypW/So/tjLbVXAiM8Z6CROML4kWPO2IuWw
sHNolhmG+pUftTs0LvZ751nboNWbJKjUvRhRBAxuSnhm1ZTnx5e+RO6Vpvx1DAhnr42mc6yA2i0r
9j4gt5d/ATk7KTqqYdsJs5FzmO/kMDajs1cd+eHKdarLPxvINvHmlzKHpuEw5VyYejVTREidc79J
qAYBY4WIx1obckK87PXmJaQCmuhhCNVT3sLgqLXCjIEUn3EVeZOEeqBUL/I/YYimwRgGzV/F4OlG
sTwmHprxkSz1ADXqj8enEsbEdB90fMlM5ymom/oeNxGZjKgTd5Yz/ozpkNapaiGWtqa10+QmrGo5
1bvaa75ZdHdrnTDiorquWXGwQh9KV37xynh5qibchJp+scwX+3RACDPmrF5mW5+85ehXflduo75u
kHyRaBRolzYUoseoQ+4txu1VCbvcK2u1D5ma8UmfDwFTQCgJ3Y1k9N5zOcH8IyoxUj2QUR+7wX1B
5JUi5szPkRH8GnvLPMk2+SOT6ictrjyPXeMdhEXfMPgY12rEdmObMiHMtAuZw84+NfTIfHKIFQEN
xiXHo8yfIylFV7Nxwx5qhm0QbLEsnSLraOP9vAy99VPgoDciiZRksqxtX8+4AInrZTMS2BsvCVGh
x5KFlklt5fjoNSvG8sTnsndriHYPpYdKRgfFvuuG8OJ8+pxsNzbXL/C5Twb+bsTZJaTQyj8SCFp9
OBXhBmFptqu5BW85jp8Wkmb7mY21f5iKni3eaN2CllKjMA7CkC1bpqJBD0z5wV1hn37hOzNv+RDF
G8lOeVOCzoEuNOMQp7gO3egH5rP2NVPWKwmH+75v8ks0ae9i88PCEcUk0yKjjTembFdelIp9hwWC
dyU5NTUmnqKyAZy1RzkLvUPpwT636yo0FMjGmvQjTMiOZgfgsCpfnoLAnRkycACghfwZZp1N7u20
iJa8s8jS6aYOQ1n611znBMjEBHmardFdhGNdK+R6Z17YVzjO3rNDruq+n0lHLSzHvJrU3LusobaO
5B3FQbBKSPXYIvBquckS+UGV+0rw0eBZ7XEs1Y0aILv4DjChpHuahB3vMNOCeGCQI7wmP8EJI02q
TAU6rZr+P786RVufkXZkrI/Gs9NI5yoyp/tnNVdazNrjlPC70DN3jkvnYLQMDxS1+7Yw7WTvTV1w
MZFC6NQX58cXAj9bKbMnWO3mtmVVve0VemCvMg8u8g+W1/p3ZvEk6YGC0aK2Gp3YeNFlX5112w0E
lzB2S+pl8DUHWFiX4U2ApYOGQqCamFhEVNIndDCrOKdYd6HngMG6/KoRxSYckvwUSMQPdVXDmvCr
5kKF5h9sIZ6SxExfmE+WT05f0KFxEKzZgUwsGQR69LH/ssM0u/OsAAAy43Zj9zSPtZXtvMiqn5pM
hxc0awLOvxipRZFHnyn1s3Ppc9m1PomvwpzDU5sLjAKWAq6i/PTX7KZsio2yeGEASnjk1IutpYwI
P/M6Yd2/k2X4I+xVcUGmypMFNW8j+9RHvUcbMSx59bK1jDedld+odLGSkHxarBDesl4s1nlQhdum
TqYnUaCOjfIwWQ9zU5wzZg8oxzLkA9W0zu3MxlIAxrQMxNlH7oy4k6EXzIbbMAIt6ku8AUkfJW/R
WKLzUbwWA2rCG6f0fJmq6PdFy8R7NRsPC2RDZJMhSvcYTw7YV08RnRJP6XM1sbyxllDnakHLoWPy
J7DEjmg+q5kAr8RxBmZmQ7U3oLrglA1fBzr2ne0E6SGPWStPY2Ucs8w/Pr7p1M52VRSU66m1EGG1
4vr4rCghjnTDzwC86nsN5HD1GELWlpudZ0YZGxmCpXEHVD0CW04TDk8zEDWz1He6L3BPGdl56dhi
ePYn6mUv3TAMpAzuzGvcvKNPmC8t04Bra7gvbN81bhokppVh7kQTyEtzVepPOsfVJdEcS6AYCUg2
LC7etkj3LaXXxiEb6lw5IXEywbF3gug6QMdgSoiq30rRMS5+3LEfa1iKCtthxLckQNqsgop3qvO7
N3YZ4wGirjogOrqhM0XzgHLwiiSWaDZiXW7gIjqgiogUbDOtN2bnk0k56wI4GMbbeQhfip5hJKli
RCxzoHPbmuMeqOYfki7qc6eBucVAsdb5IIw9gVYbFqrFOR8VsnYL44tmcXR+fJGVhQ9H61dnsLzz
oGGoDcXYHx4FiG+0JzQsxabrRnGyxUJNm8WxgoIEBs7MNw+iMVWKXaSCaCr9pw7Kl9Frzro0bNwO
1VdkdxXVA3wsixtqFyjc1Vl0AMFKOPtg+0fDYfaDCZYF4DwgIbad5hCmt57crI8gb97bGgye0MF7
WVwtNx7wMacRIichruh/d+ZooOuIYmtl4IxbNVnn32eym6h3/efeC+ZN4M3ZJZhJkPcT+8yC+qll
H3Uem+67XaPX8QN9dVkYrsNFD+nI+SSd6g1Ow+7RSLIFo28k1kH5DHS6jubWKKqDL1VJUilA526B
s4Dg+Uq6+U8V++0u6L7BSlvNLiJp20byFJksFn3KnSIf5zXGcQxclYEOMO/jwwxqaJHI8SZjWB9x
+sI6ulTG8KzKOLk6EXbYxCCvwwu+nKXFg1aUL6X0WA7OP/mVTDVaN9yE3PKn8tw5SLRYXdJyNBbz
ppAPbRG56MsYZ/esanYcNN0O8yiPl1TRWWIOXnuO1ezp4yxigXM6wNzY9lTK7ykygVTgq3IrErgj
p2Y1W5dwcevK3D7ef0o38oaNOSB1uv5mDKB3fIvodz8fiO0mkGdK7Q90bOppKvIbEELeDs+nu48s
VI2sF6YpkUhYOvtKuNuO5Du5NxY9r6wZZLaZw8xEdPXFkMRYcFc+QbLUGSgxfo7YbFvcAF3Jg260
9T5sXbUp3OmvttzmirEeZbNf4fqOvf0QQVGMTe2cirHEN1ykB2ZJ6SbWHIQtO29KAh+zQgk6Ca4W
MwKif4aQQWWd2G+upp0Za6/EgBGjYOtxaUY+Wn8r3tMmaAKFQSQ8PL7JxIsja7E3iXXqwiW8PGKK
SaWTnLZYxqKjHuzvfmbOt1a6Lw/p8WxGH07skK5lBZBMDKZ76uHJ6MLfWUq+8TIsqs0CB3FC/Efg
kL5DYjTeWYbtxjpLPe5dl/GSz2T4r0fW/cXII+O1Z7nz8K88himEm3xn7fFSj9lAuG4+HBDdrtKi
tdaTW6an4sONmYZDZ4LB21JaSbf6bbfJaZqsYdfbdBelYXgnp0H0JOL6EMwm3QDyjEMchSklFlvi
Jog3eKwp/xO5z8eOoOdF8OFK5jvM3wlUb+IOnNqiqnE/Mw3Bt6s4d7QFgmPQDX5s50TlJXcQAQdc
rYVeP159KmS51Q1RN9VXrAb9GRCXXXFyzCWLqDS82tNQPpszMD8fRoaNsY82U9Q/fAvhmheUSAlz
kWyGhdWQWG+qFsExkio5j6z+GfTMBOYW8feRcVbCFPQxubf5XHuyaW62wjzr0mgHc3GvFG1uQBzJ
+mHqGAIfEeNM7xDWHKCtNs59BfPnMZHobc5wZLXonVOifqxcYzFg/xVF39Kkcw94nsm8kiMT77me
0SIGIFukHZ4CnGL4uWkqpRu/wlXwVzbh5LQxi6bP7uPXbpLVWmtwUA4agbO3fHESbwk2VvtH0RJb
sBOrztgF5IOeLT46SvgzQbChKnaR6FJet9+c0zrZLjMBoCaBmx0dfmsEWKeC5UuJdhgJ4SLFjkFi
PpClTYAPh6NaKfGciQzDtP0XRZ19KL3hE5e1zzRj4SE2SOi1IrIe5ql3Zkx6Z7EPbyarm0tnuSsT
ascJqeGnaUTNvqrqlOnBGD53OvnG/f+TvK/gFSo3mmhFhBrq4+oAP5Gg5njMgdM3a9RTw3pOQZpg
X7L2NXtTLHS80Ie5KJ7Vr6yj+aYqEnh+3Ggj22Lcj1mvt8EInNMHJV8o0XGPuwRBt6RGwWAr3maz
AJ3nF0dlJKRUjD37X3KCVhki2ndKoMPgdfVWD1Bc8U2E17Rvmc9YQAZ6bYNY9ee3zqfox4wAOsAb
Dtrx/LtKi8+2JhUexPdbI393YOOJFvPMOyiQS6CTfNdYSbHLKpTrUjMFs6HfuE4Z7uy2ZtghtH0G
PP1u+nycAxvDRdeH/ioa5+95gyKfVCi7ylyuVOR5Xlggv9FYPcBhc+wOxb5gGXgyscinzDVty9y4
lWIdyZaWYEx5j1x+1Hlujt90E/4Ns5l2kKnbxR/GnclR+h0x7EuUMrvJSlw0s+Zi4S0y8Mkn3X2Q
AyWKc+HpENc0MWA0hCrb4YJtjnPiQxnrrXVUxv4LghV3jcQ72s2ZX+/SEbVimsbfDTVFe29oQJPl
OdbnDqj2kC/u14WRgbWn2rslUsYxJKIPXaaPeGnW6CH5r9yZ7EVBcaSyBO5eZZuK5SP2aboI8FAk
CExPPSyuS9pXe0wBd+LXhmNkxNZ1yGOuE2CcPIfJnkd9zVrMXEOa7t/D+KsxkCVZIpSQWxia0BO1
G1ZY9VU6E3PqgFq+L4ly80hjW/xsUxyB4DEqhuCh1JwRTXyGAgIJLS1GOCd0jEbjP9O+MYRlBTi3
U791i1leS1chfsURuOpTg6fRM73N2BbwvEXGymbi4JpTCpKm7Z7I17YvpvhrBWQ9L2vtLKXCD7L+
LVRJ++rrb6Zr3V04i6haPQIDEv/XkJNv3iazv4pbW72ObhOcGebc4XT+1ij7XyJsZ8oPNo5sNOFJ
IJ4Gkf4dOag2bWN/lZb55kYgLx0zyHZQAyNSBIlxWU/RFK0V4YQSmjGgRvAlafSUOv2rJFUspfkg
Mo7gM3yozJuM32B/5CZG0MhKmFaicejJje6q6G35WXY7gQTfJPN8BPIIZFWc6W+wHhoGhQhGfb8s
AGJoUL1AI8ixQAKQ8kqG4rcwRcTuYb2sUlwx650o0d+JAvOMQWnO8h3HWzrx0CcD6wMjL5iJ93jf
dlWS1xhLE4tHhtJFZuu0doKVq5sLho3wGi+JHI9fRZFxyTo878ode3Nj5/ZwQN/xXUf+u46YEjh2
yEqsiSNW+3x5/OrxxQC+ehos41CObXSL8EEdRhX/bmw7g7+QN/GtDvWxq4YJgcryZ4jq4pvuBrVX
knuCbWtKqJRLlF4Fq3Vlkylye3xBjhmRQWpySSx/Fs6oKlsy67AajOnNjPz0Ruk/4/gp7tlYprf/
9eePXwki5qkJ8PP43g7AP+OUvvbTEyymiwx8OrSq+cNFzhHboNmihsRYbhAxkA6juePfxwBCzsrB
ZiBMogX4+wqO1SkI5KcFrQBRERo708wP5PqmlF8lEX0zACsRUPySKT1vYQ6LrWmF+jVjNHkZ4IoL
M3ghxBkNrEzSg8WJECrmfczi7wU/2TUidwrn/JaUTMhsZMCazmtVV8l7ZdZ/ycH8sHV8oPM/MU8m
zzyYaJ4bRjlqsvetDUzcaOUZ3lGPwpnslEqdvKpgPa1/l+UP1x2WyHZwrSQG6GZv4RlJc+9bLpx9
0i6RYZF7CfAYb+ntqNrAj66w/L107FEzx+tXUYBamIQBdA10cfBl+yWhZQLTj2kpJoHX/CrHoFvF
n7346bEvopOSp0pjjy0bk63NEBXbIM1utkXssRxcc0UqNokIqVOgM7GI1hkOUlbjk2xBEUj3xyzy
0+RhiJsFpv/Y955zFxKqrNubA9actrUnnx7haAkOBKABCvVjGJL+2i+T6Njpn/EjxmtfhQNdaX8z
INaM8TfbqT10K9QHKUWjociEwUN/8WL+QTQMP0o8deZUdhy7zZZLY83oGGh9x79p5ktX2B0yA09K
Wf3MB0evUseuNsNcKoSz7jr1trwOTOACfpE33cfgZzYGxQqwylJIEwkVCFes4WMyttmxtaIeLgiW
tfqO1nf5Llr7Nxzxd+o8aNOD8xrU3iaZk98j9nEkyru+NeM1JgogKLX3a04aSaBwlu9jX7/kdXar
ivCZ3XGztpQFcTobm53bhmfL9ngKIpoz6U84SVEANI3z5rMmCjzFiCcWeK1j50+Q/c6QX+7HLloG
emRaMjtOMPW7hyKyp40dlnu3JqFv0l21NXt14m+D92m6tdE3ZyudcB6UHak6uXyNrcRaCRdKc53i
hbGI9xmd9ptVZfvRgc3N3fHH8cwDZfvOyrDmapUdOeEZxsc7q0QZmpWCsK+5ebFaQqDBU+78kEWS
jfMy8DQbhcirmf+qVTQQMEef+VuM9r1vmT7KkNjsEom56SiEV8kfnDS8kUm/YVnp7zz07H3QRfg2
TcUl2e4tpySeldbVHV229GTaqMz8ZCn5g59rUj/ZI5bz2OVDVSmfcl6xoO+NLVtr7piKMUrdgXhF
s83hzvsTIonA71yyGoDjFKvuQM9ZsmWD/IV3YU3ngmWh1Nz2FalLU3rv3KUnzRyxmHiDDRM0LhwL
b83K7tpX16Js7gj6SAHFDUnF3lB2m3IBIc6kXBY516GOWhb0OAnrkasi8ppL1CbZlnivVWYxbDKB
uzcuXiI+zgnypm3q12thZM+VT9w0pKB5PRvB1ktY60y9Ad52KNmVlcy3SJK7sQ7F/CjmZqXdOiFD
2/ypcnCEArdem7U5C2E44UucUlqhR8c4t57dQKyL8L0KrAM2ehulPJnmLNxfe6geq3ZHcjvuo5zt
yvSFsukr40RbebDhVjGCmrxrcabgF20mRj5MMFbNaH/0GMZW3lvRC4UddhdaPhY0T12rglVt6DKI
g4gAuxWL1VJvSo1tNXGHlTVTxENqhARef7ZIXoDUxD4/nu510hge7BIlZVVEJyfhTXVN7DhddqSx
+5am2U8R62rlcBiX7QQTRsd7CA1v03hu7PCHxUm0AS437vxRvgCq8WJIpL30oREk2XdQJvE2ghRb
V9FHz1OXBsSNptlIoV7Nn0VQ/PGGrt4DLwwH/xjV7Y/CxUAx2wOrhvlStTaj09hiGAGPqS+UsxuM
4S464FvQ9ZMrIUs/ixA3ay7Zm9dpdWFe+ht1wGdUDfBNlP93mIM/2IzFtsmNnW7/g70za24bybLw
X5mYd3QASCSQmIh54U6QoqjF8vKCkMs29n3Hr58PdM90tdRTinmfcARDkqtMigQyb957zneU/lFY
yXtxmuMI/hiuQwib+zbqqCoyoeK09EFUQUee1OfSLhHB50ivQrg0e1OAMQIrYLH2+9ub4yTR7hIO
+ii+6czD4mkQS0LUQuX+0YsjzPBPmTOLcs5xpETXayPydeD+/LNyziKbzAmZJeBrUOJYL+0v241I
wgjJmIhBQTepC/uUJCo6WphiVOjsZmJUQb1sNGzC62FevDuZcW47lKjm9PiB2BB18bsXaDu8PBel
oanrb6R9fVjYXeMGvmdxzAtWRU01QS5CMkeLu0u66xCwDXJyJo7Y6dA32VgARHH565fxTmPM2+To
usHnaBCL8zZ50bC6RguQHnqoaRhSzMm6iEiTz+Q3MECIl5YPs8RB5Rdp+oG88Z8TZZZPSOmu4pNR
QjcQS7+VNweuU6IOtj2xjKQbxoVxFKmtHNx0PS+/cWAPAwqZQn2QZWMun/0/8ohuz2xI1k+uXB1O
+9s8IigwcZGnmWQEFVX3yL68lkw112+MQxtE+2kge9ZoxmdAf78KZ8bSaV2nW7UHuJKOYfQrG9ME
L0NP/y0focHM3QmqZH8nZfGa2RTxaB0+kqcKkjjfvmyhK105prC4ZN7KU0kysPAitJYnupr+ijZ7
wyIcAdhjbhab+FUYayYF9QGBnjULMoLINT4jwCUNu+qnHarEeDCL80J+cTS8MHXXTIfExEMIbfDU
6SUQEPR7jtD2zI0Rkc8/skERItHEDBwYTawyBBfn0gzRyjn2mlY0dKEmNveMpu8ovI3n/+vVqaTN
gUzpjmMyZHwTh0RKWqXzTtteR9941XADr3RRbau++9JAl13dUAaGE3+u7UTf/fVzv1/deG7HIPnO
ZvaJJPifFxBc8PiaOD16hm5v8xleASJN4n+chfZP2/Svn+39cqWk4xpKStt1WbbePJuNn7FCLWl7
kan9HIryExrv1a27nxjZr7H0f/7185nL8vLmHpCuJXRBqJnCsvDmrU2qrKLzUQAv931nG2lkAPv1
HqAvQaTd0uxYRgRRQds/0B4hBOTIvOBRgSelCbiMR6vasY4iKB9votGsdGNgj5yqiMK5AUvJd1nP
bSDvg6byqKHdD5YP8/0Cqmy8Rg5vmAUs9e3SlUOoISrPtrwwBiBMzyLfx019NToVeKPjjgfD0L4I
BmHkoxcnBFXdArimx7bIEQeFQqTM941PQlhqTS7jDBtrbfkCiTV4nvNPvoTB9ddv+vvFVrkgXQyD
t539/u17DsYu0udSmh6tBhr8kmmHVFV+QAFIflVhbPLF6EArPMj0018/tfEv1jyuZMcWNKAdy367
Hzo0b3nuzPTGxT1ADCPJOwrlDv60kyGY5vt1P8HmAlZkxS2zrkVTW4+ENaHx6z+42o3l6npz9WGQ
sZRhEdtgy7chqIAIcgF9w/Bg27FeLeqhedH8XLn+wv1cfuJUzg1Hfag5WvHBne28v7VdXDoSQZ3D
wOb9ssKsS+l5qHulrn+lJ1iiHBHTF6n2mUgf54gRtJAZLVB/GeHocYAWOWBIEtrfnMg8+OAzvteG
c5i7Qt73wqNzTyh2DYRsRs0Q2Di8IwaX96NlXOeQEgP0DkSzzjglfdV7Us5wqXsdK2lOznfIyK1E
U3sJomAr6LOsMIxIYl1wAhMf7m4jbLib2Moee9EeusrNTwwllsEfXB6M6qxgB6tENWtMBNzboYn0
q6FMd2uDvczIv8V68GjOqtnFLoPCAURD0K4VF8omcoLxHMSmvR/GqlwFpXY2RD99GwfMvTGqJC1L
HmsNqzBF7bnph5m5mMuws+FEFXfEfN8yA3MnfWqD5No1IfFRAOw+uFz+xYbt6hihTJdtjwPEbTH7
kw0ijzg9gnrGDjlY6jQnco/S4HscNgpGqn5SATIMAKu0Hg0OMg2YgDzOn6GiyyOELobLNFmDCl2x
2aV71xjoE6BlZFhS1seukp8k1LEVDgXzgxcu39/xru6wylIeY5QlnfSfNxFwEchWqAG9m0xUojGZ
telXFwTye5bV35Q2eWkqnbtknn2sT5Cvzby7ti78VE4PmOQHnJ80OUqUD+fFZ0r3WaAerMf1jS4E
1ZO+YvwSMK0Cvwvl3fKJ6WlLZg0NYy3D/SJijKIrQ8usk0iZ5NvI1D1jLK+3yqrl3H/OrjimWBjd
0dymZAgjZ3GHk5WJBxL94DjWOP4RPZO3FjEpZMk8VHTw6mFyd9o3JUpMKVkkNjd79Ex1L3iH7zMf
4EuNG+xQtOi8pDl8/WBJe2/XcXX2aFYRIkhJKn+zhelVE869YgtLFY7SMbw0TlttkbPhL3Jh9AVt
Rur9EsuZFFZBfJJjwApGFJG4ZbCvkw9Wd+PdlmoL3n3LwELE2ma9fT1VBKJWqyc85NhJj06DpMJx
tmOh1xewn8j+H5I2L9ZOie5x1MtdOKNUzx0Gb1FYNOcuMsIPKt33qz4vCVeT0AlzYrd8W0Cp2UST
TfPQM8NIIDO1V/ToGRgyb0hCg/aMibzOsfUJEKA1HW3sz6SwmicBcuyDuELjXb2/vBa0xoYuluL1
bURvhjunbHwdJFNg4AvEnXBs2mofMQZcDXj5KVdNpK/MPTetDaDI6XhtpE6TYkWiyVRlV+b6Pv9P
Z20qTruITqP4NI/ztw+uq/e7k01BsRxKMDdxQHh7NEtFGI126QyeVpvuCrekfszgi6OOdTmnJepA
AxZUA5r/e993D2QBVAW3thtl4VmLHsWMCWVwSAILYGvXRGIBQ1bZOZ2Gu3A3IvR9LKsRmp9rXlq3
LZ9YIbITE0sMR1BATRin5yJpys1kJTW4TvcrNJef+oz8syDybafpbYbOqszdTZgjCJexRXNxEVaH
FVHsvZIoC8FuC5T6VuPIIwiYcVVPGahPs2pWJWahkwxpbaNM21mdcvZdky4qMic/0CwgCIwqdTcX
ebTByDzdc08DuZkHj96oj7xRU+vCkjnQQsbCt4dySYnsCVAiTJcDSMFAD/WraM8zbkncIYC+5gkJ
Qr/NiG/5ZEyU83ESfMrM8mvacMQF8LnVrNY44uD8BdFm9sg3U6Bj67sghCZmd517f1tEY5qGJ131
T1PVfdWLGW8EuAuUVufI0B4bE/JzAKwic6zgLig/M/AH+kd/zbPr6XA7SUd+/WvMUbDHbs+7wU6w
ziGfXow0Yo/L/ENjyfGDmuP9xS8NTvr4jV0p9HeH3Yh0hhI1FyHZCVnCSb2+1dDlsFV4gHdaxQAB
+tcHF/K7ms+WBre95VgMKRzxtt5sA91s+zGEeJQk7U4rrLu0690TIM70GEMP28xK7NuWxKtFlZVh
5vmtV5AdBJ2/fi3mmwMOTABKLZOdEDOY1N/dU8DFhVHV0mI0rT1XRIafuYnYguEa6ch+99g3rCNc
ozvN6iZ4DjH4Vq5ECbjxJU5AttfQ/XI13EVR/p1ChMYxoYolQsdRy6idXEb5xNELxn+bAmU2KSX1
TibNthhH86OVXhnvfh3WeGHbgt/FFJxRl73pTxWJlTKptBBte+FYRRulQViA1qp72YLRW92+x7Jo
eLevkhxQRzlFx8HxZy9ucUKvbl8qcG2Egqos3U1Ce7llG94eIqp4JO4LSboGW7dkHkqtoHlI62IV
VEQ5mYRsVFXbws5Cit7pldgkCQaK+2461tXMMCW2BYFwsZYtGNT/+VJHmaIFNJ5xjgsvDtW0lXbz
K3MnzYtIlWF/b7p1ncGRX2cjWYDQ7ZEtpSI7AGU8xFrJXDu2wFYh1yZqlF97VDnwRL4E5l8ykPDy
5eH2ldtEHChhLfCIO5liVegPuQSH0NXxU+vDdUn9KjhwFk0Po23tTaUjsyHnsOrYtFjFUMxVzyAD
ERpr7AKhOe+d8FOYBZIsBexszBLQi2s2FKg6fL45M3/br9ALYrkjak0SoXrsJsYyZWpVVy16Ndoa
xEtWkf5B6mBbkzgrsGmBXC/gZvvk4hLWdDQZbjzGRm8852G3adCybEc/YVSQMmA1JoukGzxB+5RV
+kY6OzuZ2NB79ncllIxbeTYN5dWKiT0pg0TtUqsNDy1GsdurZAZ+lzN7BxFYR2vdyeVTm5jghxOu
Bo4vTOaRCG3sVGvPcLG6c4z4icMFcZO9ac3rGhDNa5v3V9+v9Oc40N19gHa4tlz/Cc//Oqm4h3St
EuxLTaltQlIwUPtZd8HCiKpiBLNFggLLHmz7eLPrsG0RwjIwutLqHjEF6DNMetjlcWsduAaDBVuD
eFVo+T4kowJmK8dpVwbFrmn+wDt7aMVgEECZiFVSBRoeUFryUyGzMyqXRe0kzzJBeUbCR7hvEbkC
iI4NAkQ5P7lVw+zRt58RjJnbGHXNvsjwQyYdjGNAncx/ghd6RPdYrWhDGdZBpaFxNDPrEHDYR6M+
m9vWr0mnHNaMPpK8MoBjyhcrz74ocosJ5grxleKKP5pdvdN6oqtEYGDlC4qjrWPxL0NcfXVvfkY4
S+2cp9Z2qEHbNeF24EnjDgY2L3PV2tjjf3co9QTZoaofiwqVOkayx5sxdVpkuWPlPpvouxjC0MuE
IJif87G7LwxIYjn80S1Rhcyy0ugzSthq3ysuo5u7GCJze7V6JkzwqaI/6vBVD2Z77zZGuh9C9H2T
TgpKHofFQl/FjwPAeLRn82FGGfNM+gh2nCgNESfxbVp1dxh5DFZb3UY3QnfB6QZELaEYr1FN1S9I
WN1lkSIktNLPrtTygyCJknkx5sURwx/c7SnEhe0LUESEdgAyfJrM1Nnokhg4LcHsZauU7CjEJ4r8
Brc4WpNdPkFmCNZlXXUMT6x0LWYmrDkBM4ce6+2m5c7XsZwiIEgPVlAsAOdg2XqnALGtjgSSpGKa
JeHRipdEUp0bIhedtqtFQlIyqhGScmV6Z5sNzRyH+mnB7nEp9LwAgUIPZ8Fp2E/JT1B8wQltX3nW
o2hRpmA4SRFWnt38gZNKe6bVm25pQLrrClL8DgSss061IjiqvqHKtIOKsHhKHpVbD1RMWFbc5i5v
O+PiCi3GE/GIcYeYvbpjjWkaYmT6FhKMv3Co+P1DYOAmOCY1XuMF3oeCinRFLFf94FQ70FbqqgWN
cV9yM8HR0dcBYkwvwge/NHAHr6+0c6zwEwcMyTr9S1GO9OTy4Tkx4XANmOk3bRncIyBWT0nyBxsD
E9ZGwITPOPVwkqwCE9smYl5r32Ky6P0eIdTVHY3mmba8sdMBJ5LYm6femAanjFQloJhYS9rXdMrr
fZQRpByUSbcBgOOfikI9NvooeUtfwy44QjxWXuIigpsQv+8ixtor0DfBStZ99ilLPnWNWI+4rU4R
avJD3wN3J8flpEm2uNqVPh6QEl2jY1FWEvMyPmpJsCs19B9G4d4XrU72a63Xe1IRHqycVl9bcuMX
ZW5tCNipEN3MwzHKcgDNU/aJLZ+FCo0q77ZOo88F6Y+GEP4VNbGLBWnsNynDYHhlcLuCYrhNU4mH
/kFroTmVY8VpuXP3WlVyN+vy4sbiVxLYm0mEzGNNpjS+HOU2QjVFoBdhoHCBTlNGuUwYqZ1b3/wK
XDI0BMDBSlI3pwSK+4iRl1CRTQPpgQnwgPNL2wcpRgHcYvOFkSSNNn12NwZu4l2IbXmLKybb+3OF
V8Il+qDW78xOFxeOLWjV4NPcD7XAyY+sFW2SKbaKnv1+JD+jcEx1RkDXbYmWJmk7zvQ97+uhb9Np
V1TJeJSiwnO+/NMMhaO1sdBakO4obo7xaWAV2josoYo16Kkyg3hNQPuIeOJqSSGfKpbKzGny6zwV
+X4APraeaxvDSZ9g8fE7ta58HXL0WMVb6Ui8lFOzWEaicxsNqPLmMX7V3Rc7uVhR53y14W00skrx
a5G/Go9D/4RKbX3T/hYJmahTKF8zx0ZVGKfh0dXabeVr1l2WW9O27usrR8ofZlQdVO/OR0PfWJRS
HIzGH8g5cB9mzYPjGM1KLwx5sDrnkiYBjKiuA9o4fZ2s0t+kQXo2G909mHWmr2eB1DbAnrjugsHY
U6Jtu2i2YWJJf0WUUUQvjlNHaEVre6LN0DZ9yKnZJmKzgnJYWU+3sUzXiuRoazWJSHH+TegoOFqS
B9qcKDauGZZWdDtpci5iqz6aCcETrQ8ojRXAQpg3jAfBsxhZOZzsvNhHQWicZW+fZpX+qODuXXxk
QYIGz76d62s1ioRfAyhd4c+dFxn+JpxP+eSWF/RlSIqtUiPDjAGnq9eQr3k7IiANtIIgCEzxY+Gq
8E5inzAmA3hmbW/ULCQRZ8PrzVneQnxXVRZu67k5V6oFietCkHHbdn0bhrSl0Fbk6m6qyjAI3Wih
70X0iAoa0Vvm+Wha9eGYxGW4UZnxUNIdibs/dLmrECNYgPCOJP1Vq9AvAT7rGO6tHOu9XWJ9HxYL
Iw5RfMK1YFAXfkdaPB7KVlxRtOabKa5LRAAdWSaui04ea/TaIH/wTNhruY9M+Rr5QtzJmaBc/PJH
U0+/+ONAoppQxirMMC84eH0iPSd12LGBoRLiY8VAwbKqQrPHCTQph6dcNPqpg1HIEJWE3MnKaRY3
BwPbL6GwxSO9vWcg5fopndGrDDDMyNqTjLf7fjs5IrwgJ9kNYOrR9uGHNLoW4wmxiR79R2OLKSP1
aAuS+WARl6ZFLyzjtTfQPLqf2YwF8tajUCELSJtculm697RO7AgBZcREEIElp+6q6b/R/Ssf7Icb
4CRInPF6q0MRTe9SV4Rn6n3BMo6kW6vaeqtx52+0egYU6ADQqzsuztnaWFbbHRF5NJtAqP5Bc4ej
jq/5ru2AILqBhDIk7WSfh859rFv1HvIzppkZ4R3MAoQqTfQdPD5JK0OHY9XNHmsjYUPLtCc9sMp9
LBqX5R5E2iwHzOCRf3THqnzMyckSxpIfYo3BwS95rrFPPveieaqy8cU2Bv+RbhF6qDIx73tM1rSH
AMxMcYOYL1EZaTycWvA2Yc3r5xO0vBm+OOCBOiOhbxIpkS4rSPvOLz+M+W1r/ZXzsLapzfYc1UxH
q5kuKLlpxzrJqW8sro10MVXhAGtKnEe93QxngT/0YBNTCR3AxDl2qlqmZLM/ZV5SVKCIpSswbkB3
+i0CboAT3EJMCsxFK7uaBg+Oz6dKmjAey/wBNXZxjGAtMgroHpTInNeBG8ydsQV1aZN7AeLIx9JG
c8NqcowCMHvj2MUY1P1lz+CoNWahF1tfbEiv5SpvkCSXTWlsWiRrXlNW0THMpiuM7YJwkNn/Yoeo
bUZ7NRRxfw16i3subsTFmdmVa6TfUxSaV19Y964c8YAMIj1PeKndiGBtJfA4Iu+76yrrVC6xabIp
m4e+RxHZl7O1Xs4Pt+t2QBO+HoAIb5sO5S+xsuPjONTGJe6E+8Lu427lhB4eo89uKgES9OhjN7XT
1Rt3mI6zxjmPE/aL5Q7WSct0DJa6me/5ZAh8yiUzOlZbP9bXpYs6NK+z4GFBypQ14vgpGS0ATWJ8
ylqgBUPSH+wUYzdtQ/WUqq/+LAGgGO7TAH7lN1eE27peN3PEtr6MCzoT2xNXG+bFwmeMmANuaQgc
ifOkXtE4Q3OVj8dMBwyuagtETd+P4AD6bdFRD6QVeR4qJePcTQfoBmlhndlqJvgQJgKkMv9FK8Pd
MlUhzKDOyAM3x+moG7gi/FECdEekdycKsUPMk5wyhk3H1mlJDCcEeWTIomR95Z9D/BtPSJiTpNy3
C3B21GED19PU7gtff8qZAZwmGtK39tbchH/kPTNcF+frKuv8+IzFmqXZtJ8ZwT8T8XipNVxdFhXc
lDcxjkfSdUjGpaFX4/U09lqqg05cWEZNLF+iCA9O1aTN1l9cTVj1SeWp+mafBy4+K0OdWEj6Pf5q
tTNpfm2irnk1206AJOtnpgkod4h+X9awfNI+6ciXA8nJwJ7IclfmhWHZ+DWVWFCmXZamNqXtuLX9
AXl7UOact/LmMrQkURgEWWVtWpxUlXwPWsK90mDE0WExBSsE87AbIqlFP7tFtkX+SkJuKi2oC0yc
XS6bGnoqhaQf19+n0J0otdFlqahfNX6G99Nk7mJHY7oBkAKyNGiFd4PnZ4XsPMrh6CyzE1HJAbG5
4UAySOWuakYlSMDBnNgMWWXIe5ijolrTt8BuNg7HzqntQ+SPlwDB5YE4oV9OPcm7TAfKr/BFNBae
lGqKh0OILHOja+KbheJ4a3Oi4NDUE13J+3dw6pdBsTSYgm29G4bHGwiK2kjnxndXBmS230mcSWxc
/Cla9VVY32mye65QLZLVUWfbkjgiDuxRt+0DI72jhewPxXge5OgpzhBeCQKsQ1m3RfGbQNWy65MT
m/fGoBqyhjsuz8Ugm0WXXmWeSlzrHl/uqehSMj1TK7jSv9/0gHG3ThDomxaSLkrisDrXVdmtU1Jd
jLKbPnc7NOWrUg/q+wYhuoVrzenn5uJ08hT0IZ88eIidL4tvQ81/eLMeymHON2OX3ydYhYjoQH1Z
4apYJap9IdnsuceGjM1oAnZirZ3YBxMGg2jNyv8900I8aKlZ3Q0859Ed5ItWuN+oVVaVpcivr1zK
XJoa+7TOMdCk8V3VENexnDJrqN63JlNa2uKYO8auMRi9zpK9S1+6lm5PLoAZUvB26ZMvfhrAuLCH
VxNllTzoVWF+Vv4rFMXvwYhnxnIGwOImNOnU4Ng/mkJtsVkaG79pgx3OtkOAOyaZRUPiBeyY0A3v
cA7+sDoKOYfGwMo2KrnyWxxBCKZxq5nPCbGhK8Po7B+QSPNv2iyCuyLMOe0o49kla6UJ7K+il8Sg
Remx1p30FFfZY1Bz8LKEBffFHx8IL9FQYGnJtiWKd91EpTpGrXlqumDaNoOQr70RScCn8mgnubjn
LHrmki/sZjyiBzA3GlFoq1sFV7C6GhHTiwjVMb8SmfU2EEYHUL+PX3A/686v0KAfhSsTo3eHLGCY
uFcbFKuhw/m1GFh23EZ8abjWV2EwtUcx9yPOKi3fuvq0ZZkgbRpwtDkxAu2N6vIbBLkIyIA/jZvY
14nSEnQlxthKN46k8+4TedP3HTpjkitWlForPYufXHuxVzYIB1H77lVlaRv0b+WavLWWytm3MczE
d7jGhlXgzznoHSxC8zz+dGzgfLMeu3QEx3DxCi4LOnFKCzcclgjW837+ru3h8uD4cS/krA6ePZjD
ehRhv7nhu6AKwE4ake0HZlt6g0mz9iaaZFCceDbNy1UiAbrIgGQOp6YLy7FO5WWztwiKGN2U4xRb
kN2j580xlq/aPtmaQZF7fZu8dgQU3VHKV6vaBp2vqJuOYdE+DK0rjqJx2FIm/dY0pZO3/EyvJ7JT
DCKqJdlswdB/JXgVom+b5uskIeVxcpx666qBg964WFRagkbdsNEPtx2/ayFJFAURSJy2KsIeKH1t
bKhA7cY0G77YjXmMLFzPjn7BRKvLsTzmIyOzCeAQ0BUSkNrxisTTWTk1k1KdTJbOJA+JRbZTdnOa
df1hVolxGWoAIV2t4dgeBu4dDqJqOeyQsvm9HqAmKCjxq6YCsqFkU6x0d4g9C/TXelb2Pl2GiTre
PI5RA3L6JbIq0MWxxB60miFmHPwZY5XhV9/4O8wvZrdto8g4N0N1MUlyPGoTBnB66VfXK+7XEFts
ukUl3SlcLcc4IZqhMSAgm3bzVKZm85jW5LmRAk4rkUjU+mIP0noguPxcq+IPXaVqW/ZWtVeIE2hU
qG5Hx9d4rtiqjjlTj6IurqmE5TZEuPl8NgQM5kckzdNjlIK3SCa16Deiu/gxrZQ82V1qkCYQXx17
AhcAT5wYNZboOZzsM5VoP93TQ96IGoZHDO30Ac0qQ7rKnlbSHhruxmS6F7jcMA6X6QofpHjQFIut
ZTbq4AOZIb0PRyNnZckoYrlyK6gwWH27PfBTAF2SGNbIaqx1wZaLD3sIt9loQh83OvY1ok74SCL7
6zD9UCHuLIKwOGKaY3rR6+zVd/NvnaRpMqXPTWaan8x+xm2K/hGsR3kyZf+DM3+4wTSVMbOYw3t2
q41lm/m5AVSyE7i2V7S1YSoE1mMt5XZm4XwqWIymUHmSomkXjtb3spqiF/QGX5RRbsH81j8l/c4g
+aRyJc5dp4d3FguygabsbJKPjfXGMQ8yn38OURFibUiZXIneevH9r5yInjM6Ro9FkIhNFCb3bZfq
TDKiaTeHIQbTIUoOFPTnIaedrsX+9FSXOrdPO0k83lW38n0CmaqZnlS4xGLj8XoxKYHuRHnWzEjf
GzlgXG8Kk45pUPWSyK7ZVEldfVWLFcEfyvG+qgr9YTDyL/jpyitx37/yDhqZOcTpPhk05/M8mQuh
btYuxYT3Ixlma2dy9Do0nRtTQGkNwYXXDgpSsXeAaAsnRhRMi20NgYS1yl5ABRJIOZEGDfD8aKYB
OJnejEUGPw8y2SNKThpdbqqvQjN/GuLxs19o4y4EoXv2jeEkltYI+bc91TaHOZLjpws6uulispRt
tHGkq9tNn5IusK79xD+8snhpVTVQ7aYtQ+iu6p9CLJsHu9e5OZZvp9LvnnT3aNkpSZxFuC+cwvgU
hMPWMfXsK+Hnzj4FU7EDEt9+cqrsSOG/6W3c7qutj1eZ6xFCDahI7dUop68D0JOX0MUGrly17bON
TNuE8GhkZG4mj04LfYpTvLLbUxF2wId5bhwgyWoZScf4HcDXkTyyf+TPz5/XftWv8L/zh/16i9Zy
D7fqJC/mVT2nn+0fdIPNctUMq0Fg8Ifkwtho01JBRJtobWHRISRhN0AHmA7gjevzoO6j4Qkdewmr
uN6gmt1bm+32sr18veAsW72SAbP2V+N23Jo70keO0TW69i/qi/gF9oaqt7QBC9LOWeMR5dv4sWq3
nWT0sU2ynfo+Mq466Mf0NF2Hq/ncfK0RreMzwRPlwH6CqA6qEsD6Vmt33bCnl497FSUIDhL9Ek7Z
tJZl+Bx25a4BiIZbikFlV6ryAAix3/txZ2HFr911LCbtqIb8gu2uuKgu/DoU2ciNam+ZW4vvCYXA
CuekBho0cQ5BXpzTpB9eixIYQDdqxd2E5O7aDfrLHOS7ZujTz3wR7+e+CKgxo/QzneS1rJEgJDKs
8JZb1mdBzDHxgJSbcX4SGD5yXsTT53pLMiEc1t21HTY4Mr1rArjKf7qS7ejfVeVgb2QzVd7tobJK
csHBff7+1glj+ojErjIaiWvPgdrm+cSGe7dvb18lDZdGl2Vng3Gax+SL5IRzRud2V5lj4RE9UzAv
56s339ZMRw6z7DexErlXEKBLtFRQ8WgwL9uNqXq8/c3s23IdyZoOsZHlnh+Ls8OAcHf7S7/oc6/q
yYVeXsEwmNqffl7mDk04PDjka2VLyFZGpJ6fcXPz8I+f3b4Ca7Ms++zZKa5lY3nOJme/9me/mte3
ly6jknMlM911YJTYcLrS88mP309tWjcnvTS7fQHejeiCv//rhFnmv5/nzc/iCoCTUaf1mjnppzmv
wl3tmBiZmjBqN2xoEKG0Kvc4+eReg60zzeN5j46RUETTDHEIMag2U/3PD7efBU6d0tIrTtryrt8e
mMfSO43chMfRHsHdaEgkhM6q38sIylbdFl6yPNHAeP+3dvD/yf4fkP2R8i36z/+d7P/ys86KvP33
f/uZ03aejj/+89///v/8HezvGH+zHLFo8XSI2uht/gH2d8TfOLzgPccVZOuLCeQfYH/5N93gx8rC
gigME/fFf3P9zb8x/ENJY3EhGCDqnf8L1/+t+Bh1v+G6Di8QRSt470VF+CfliDL6bo4KJQ+B7f6h
lsSS6AGwG2dl+hO/r6E/xv8IfhbX34Lqf8s7sB0RiUa8D8s/9iedNdBwA0EiHiMlsLqItyYGv+sr
PEOsxYR8JDtTdcS29SObWgVvm5uz1n80jX7s8AyiAXRz9aXScOFloJyjPvuWOZlXpIVE69mw/rEG
JuMEiCLBLKry6BOxvc+IKgjfssWJdre7Kc1qoAjnjG0lnAVGB1CthKQbqMNAeMlWQyS27bX6+qcr
4F/8os5bPc7yixLVgKOITwpPwJt3NSSKiRGIcg9TYGFMV4ioY5VsOiIDVoglEqAMaxmZf1h6+iuN
BJL7+ooIPVu3Po7HqGzJisU+rWe/IKKf07QfNvCwSHCq2f5yUhcnO6q2JowJ4kXolGfG56QLCw8G
7wKcxON07G3oHnNgYapuBdGxyV0ao+3UxZb8R+Fppl7sXCd+iWyr82grMzOHLzEg7xV0tNIQnS2B
qZqD/UlavOy2V/RPMW+t3ATpixO0XyZ0dctCfwiV8SmPJn0Fk4L8U+YXMRqHlSsg/A9O9IvMOeAA
w7W3+QDChuEQxtxp/lml1TXRg192YjacdqMnOi8bTi89Bx70F0hZvhZVgd3L7V/7ikZ/ZqfD5oPP
6o0W7nZRIklz8dboKOLsN14XvbZKkbWzC9CUZDKj8p+hqsHEARacw5rNcRCu6rzrwA/HctOj204K
aKKzLQ+N5hQr2HR7Iw0PFNVq7SShThyzvfUHE45iNHglsaLU2OrL2NikpVsLrKWnngmhlQNj3Nd0
iOnP0VlR04PxuddpMZpB9EvGdC3LCElExbxmBS5bMo3TtjUCVVJU3e8pwfeeqKsvaZifybODOIe+
ioKMNBpJl9YsXwhyumYFF54zJhykezSJyTcOPle/mRqqrsWbCf9vQ5TpJSZAli7zWaI2GDNP6A1U
0x6xN/8BUnY+RSuHHxwq90E3qHn8iSlmGMf3rjttHCt9Hpvkl6oTBALyMXO5Yj74nP7F2oFiHVMS
ol3HfitnbizRdZMzuIdIgCDFPQLsJ5DYyCgXF5SllXz56yd8J6pbbmKldIGXRyr5zlAqe/ytpcEz
ilGcStu+zgolrbXcDHbefS6j/L/YO6/lxtE0Td/KRJ+jA95EzOwBDD0lUSLlThBSpgTvPa5+HyBr
O6trerZvYKoikAAEkiAI/Ob9XnOnCAnYn9m9JhN3MM6XTOgKGeF1bu7rKPhuJNLUg13f/Ruy+b+6
Z6Hym9wtKBatvwpWZKnJ80xIrZ0hk+vJZMIIOTV6ssbOKHLD1SL5GJLjv/kN/sXHqqD+Cg47CuxJ
9S8Ud6uWZTMdBHOXaen3qJlXEckKU874u6nQ1AZjsoX3cf03v4P4F3nO8oRqMsx4A48B5b/3UXEg
ydbAg7sTW4kkseA+GPAmDIf05JdiD4NdSil4JK2j3vzGuCbAaXY1yr1DZfGb5J5j1hMKadEt8dhl
Z534gCqmkfHFZILwnZ4ovWwnGF2QqDFX4ESYUKY6JWw9e0AcFeEcG73ktXDJVf2Q91zqiSxuN9EL
xH9J68H2h8qu6psY517uzQddgclh6FAXkzTboz1q7EA55liD2MV7AF3JNkhVdxTommTMk1dWYLSl
m/WPVrwlJSkFfjfcWz6B2Zo/pkyEjPcWQ+xE48yGxEjcBK0jzSKVA9VUv0dAaclf7PEjLJ3LbPTM
JO2YZXV6RKLW0vDgmHdSAzoDEef6ceJnK4m21c3AhlyOr3hKmkFf3DppOZaulSnY9Gi09Dn4nmOf
EllXyhycmMXFhcH9qk8zKP3SO0xGYwOu5C76cNEMk12dYbACNkFSVlBAGc3+HXdfVv+itlN5LsVF
Z2GQ1bNIFJcO+E/DFl/28fyb63EXWHLPnHRD3ilc05mxtd8UTm9dTHGcyJQj85boDtzWjfM8zKTk
VAEoqmrB/U57U7FDEQDOJ51BMgEK0yzuNllMR8RYxdEGUl66DAKi2AUn9KS3Lm4kR15SztJNR4Pu
tl2ck7jSE75WAecJ2g+UUJTAstmZwIUczRzIISQQifA9zfOhHTYQyelBAsgp2fQNqfFggJy4lGk/
CwK/wuHRKjBvi3q0Q0XTbuVEJT55VolyJq7H96cr8kuMs03NWxw98E+LyvmJWcAp1fJHs4L9SlYH
0QhFotmlJL9aXTpsZBU/+Sw3cI7C/aONBVczZ9+ZO4ZYgYQ51yz5TidNGyHPu03YCy869WzEedPW
zGDjzMWbX3QkBDXaSz01iNHS6Il08wo6l1PpJOTFvnGixFg6eiNAIOoIWPbxiFvw1gyfQ9+wdkFX
79vMhFUSDk+4ue0whfBMMYtcPRnO9RR3LtRnIFYulfrcDmmDprd/zCvte6qiYosf7warcwx7kXe6
qGXJNYrDS8jA2jE0MD09kTaJhRE6ADuvpWYz+tTbjHl0uVZuOhUJ8InG1SNAlQhTC2tnBl9lsh9H
7CA1XksNffpgaGbaM/S5uJ3SZXQqbcjBdSd89DCECU3XpPDZBXp/3zRltOln5mGQaNwqVoo9Ys+Q
u4FbglkmtEI4m5sBkgE6ugwuB6wT8r3lIzVjkaoEnbMSQdFOlzRKFUIKAtvXSROhHlUhkEH6FGvV
MYrLfYyWzqkSEE8MWHZZV+0o68LSKYFdtG2ocjNMkNAI8Ma1UhtxLYYcK1qMnsyic/AOuljQdZ1M
6J/QwFpOKdU3LPUTahPKJRwMYd83iC8bef4Aw9MT3oauRF/Ugs9apd3pYpV4jRQKNEPKNhfpXaqx
ohWUA5kKAhG7JO5gX33LSb2EqAzUvNgRFml5G2U85zAsXigUhUKxV9oaGdRLFTtlO0wyLMwE0vdC
Ki1BQhUgB8YbJqxO+tm4L6LyCD/0fuqROwvCR1aMFwatWLUlhh0pCDrqkfqB5PdvvZw/BmBo5FiK
4lGrx0NDiJ7cM0LVGK0UGqENeSc8KT4tM+Yn9xYRVzvUr04aR5cYXQgFnuGxEfqODBQhtEm8Ps11
g2unxFPdSvEOMiIggj2+QdbN7JG4o9KHYCcM8TmJY5robAvC+VYrRIk1ESCynlE6KPwSrCtVPqz2
4Ifdz4rWZl8PPMfW2Gwbzb9Lq+oJo+T9BTv28FxOBMoiCjyLY73R8dUojfA5yfqvyiCgsRf9HS3b
XTMeO716a6vuajXye6Iekmo+wPeLQAmK2MM8PYZPnuOdZAwvqYZpe+sz6G63WgLbfCSjYM6NmuwO
1IcTzOYyzG512huYK1ofiQnBU0vGJ1KaAih2aPWUjFJT0fcb3DU3RFTK922dYojWY91EUCKFoZGq
vIyvmKg35MClpz73r8D+DhSMmYAAQMxSTt/inKsTqs+lOGSnrIYGK+glpf9heLFkehMhFpNLiXnp
jkJqBVpUXdRAFzYFswNy1XYk0RF4MuEjQM0oNiYdMEUv6YFb3l8cbubQEOSm9I8VhraxysNcFkin
KhVgFZqt0Jb3idIS12GCWQ1UxFtc46sGj4JmNm4G85v9nEPOKceINnJuSjuDh79tzG5vtmHqSRYC
AiuMP/zoWjcW7hwTjWaoXPIAuHcOOmwlt+2okr0TxleDYugY1zq01JaoytJvdyURVRQxRa/tyQ/R
DBXnpk6hnmRSKxyGW0mKCuxOgFYL/lwnwUcr6G4n/AFHfqvEmj6F6J2nHLJDPMSuZkFhaazLKNFX
Iz65NWW9VUcyl1tRDOwLJYtgrzfZlrq64SnkMLlhiRFD2XcbMRNPosnMj3GkjdylsbVZeS0t9Y1C
O7ZQHQM8+s2o746anh9KJfiBZqhPgx+ZipALxhrSpbG/tWUWOW2K82SpDQfZb15EvPr9LNrp1FbI
whOeE50CDTxal7l+D5t+THadqL729XTNaF7sKTXvYwPCTGukO6vHHHFgGpnARbOMbxzJRQTqCG/g
MbwMkJ1tY/Fvy8M7HOlf/YBS7DHNcWMSMboEuLW2UjkuNCaZ+GleO0xR4EZ0b81s4ZsEHU4hsdUe
pIUUqjkzVFQH3tkLNuPUZgQztvuY7BCMBZDYdfNN6LCzH/pwl1sYQyPjsMnSsrHB/oYJGdlGmgwL
YfGlmMPArUTNA8rFiE1tDjNtHFgEpv6RaR7H2voelw+bKdbYcpA+hyVV1IrC6lQFt5AsmVGJHSke
3lqhAMc2XuVA0l6F+hJH4mNGmpAnGC32ZYtZ8KDSxEM3yt6SQiCrNnIxc8I1sTdHTysp/wiW9BXG
oL3d9IFt+cMwEFRjgCLshXJ8bY0AY3X/0FNNtXI4GIUm3HBJVPeQdzwUIz2qzCzxJBUmHt1AilmO
CtXxKLc5jByhOgjMXBt1A84qbkUhbJYJYP1roc1on9Ui62HRaBeGq/OmUBSISclELtYsgOuMyHAI
qKn2fN3uMA5hf1jXfi+CBaDIYgjfYocD3LiIlsjk2055am71BT9VFvxUrxh/t3NxNy3ypHARJcVZ
FDtWOkvLtexgj8hIC9MRz0pskUzrGJiZaadpexdKVk3bmT+ji4w2ed22h4gEqr08yKGNcU8FsUna
dop8LpfogRwjcOrgDCrlcyzDXkuyG7c43e6iNWkDeAJUhmxd62Hng/W6CN9gyvabqsGnMRCSr66O
HgY0aFiN5V8aLBcjpJjG3GOeAhQ045lhEhm8RvgwFM0tbxLyJKNj1hVf9TAeI4LEJVP+WDL2VMJV
mH72FqqrrPiS0+BBpvYhybjGFIZBAWOxezSTc9/p9Ovdbewwkqu7I7QghikqBk7iTNcHGGaKJbJM
EzfAieSRtOVT0OBoHvWkd+Z9KGVFVFCD0mFBaZDfVuhSltkwcZh/E3HZC2l/KMvtOM35oVtAb10e
fU/rimd9wduJiwOe5odOGig0iAEQlBSR28AvOqyLHAfmA8qXO8bd/sZfChRzRzOWDtoWkKY61OJi
2h9ltW5XdXGNk/ZH0zJWWX/ddW29V6j44iUwUSC3YYqHW38pNoRruWBZM9VOAebBpDZEdNrU1lWX
sYnWsvlTLjLJSfRwH9WLEwPoz9Dnz77pb/MF0BDj5Dvu/SsTpp0Khw7qmnaS2+C2GjdN2BbNnajt
opHeLRezFkvO4ED+1GgH7cDEtcfIgodgH+NbA1gQtk7F0M1RFzaOSPaeJs8/1WnYrxhmG5um3Rcw
e5ANmAW2hGWkbea6e2XWxvBIFERihM5kljIe1DYK7aY36ExP8O62CZH7phpNe6kJXyNsJyS/fAHC
j7AQw8wvmOEsqQwxDwbTy9rweRDxpsaI/DtZuvUF+lsniX65ZHiW6FSydocUhWrTMuWee95biijG
Z327L+XMdMfl4+A236iTwr9ATLlAeCvMJWTWtRLTdyJwGNcmWYkIKf7R+Mm3Os6e0aZ7feT7xfVd
KOLRNgTwAGRRDL2oFR9j2QRjg9+xN6Z7sm8oDhb0rnoo5Q5ETnLXfWrzEa51YzBvurxcjBRnF2MI
7LPhjbY9BZ6JIVwclR/4MT5pmMfEE6IapDs7I+1wSCI2L+plQrIU4yRHpxQ/XKI2YQOaSGVCXR52
Bnhq+9EUzKCWO2acQyLlFhwTpZOXhRvEygFXnax4TYMEVE94I+AWAIwAHG2icCeSW0z3o8Yz3i2w
4kDWCV9rvLRGTRQDiEA+TMdSIq3bxwYbF4XmBTnV1pi43JpYPEsdYQZqBRcvToZjrcoIBVp67aEm
DElh0ATmnqM/xLYkETgpHYEERi5Fc+wkHu7154HRdMa8Ef2yH7+3/BAe3pHPskhXFoMMDlpxH1tx
bmOpPuAoOTzOEH8onMET0RLlTlDMC4wY7uSK0TRl50cBkwB7tEAlWq6KEYNipHr0FnXRRcD599dd
l4wwKySxtwnn4ouP0Lsl8XueGT+QQ7ACIUnNzQMnDI4AiCP1ByrzPoXnWCWGaPkbs7aKG2pvonxb
fgAs1JlSL0iMkWmXulZ/pCXYkOWXcJDFr0iAvqOi+aIkDIdys17SKK4Gj5i5BaicAp5RLY+wceLd
iuSDsS32enMfLrpJcFwBD3isIwkSIdITjfdTNo53+HRxyfCOxfRWNVE/wSlL5xn/x0w643+5ywEb
cO5ACDNzw9tjy++6gts5YBzI9rBvofCKCQiPoGf5oieU8Y7PGC9AlpJHgOGiRONH9CjJ7xNsqYBa
fgc95lBM8Ts5RFdVEk69BChRx5hIZOqjD80UH+yU7pgc0gpzQqrF8PZiknWtLILno+btDhlmSBWT
ZFGsdrIIsAYKaFdAG4gLIhoGZgqzNRKxgV5X0F4DSg/MCrCiyf0DZiqfA3FY+4SAH/TB83cm3trl
BtZCgDXBSt4jqBc2JsJYSvIhCbiZVEPzwAEEoTWQWgysNGsR/I0OyIIbD/xCc/LkuNZkUiH+Bl7h
Zx7Ma5TKRGhqF8wZZI8BVJNmrWeUHcOdbgk+5h6b1XxwR8Rx8J8mHt1axgu0ujSNykygSL7FmZa2
q88KTSUEuUx2/QnucCfJR1mGPbeYumf40MqR5Yw9kWNiA64mlPsp6RNbDPnprKL54fv+eUFx/eTU
VtNj2AcvYsZDPeqy4BIHivE2gkqYRzTw2Cbqvha6E88z37D5IisJU84oPGpSmTMrUSSCJABILTi0
Am0KmW5kgAhAmXYWIPyvrZLovegx0cePGlseulh3McFgwo+febHIlmEhiQajxJFpDspEIpZb4T6w
dhmMroLARFGGxVZsEnKjgxIWP5WCl0htL2KDzSeIlESukw2I3VJ1qwrIOsgO6JwX+wbEHqI76G+1
lFLoSKebPhOoBfe/N4Uf1JUjCNQQ+GRGcJWy1yWGhVEcAUVpilMzvyGM9qUkadqJpvHd0AaYbX2y
76HqJ5nEvCaXoMykfWijWbjzLShKLb7tde6Yc3QnVumdMkWXrhAjL80iHNRjZBdkdVq1iFiy0D+l
Ln1t0aOgDE09/M5jDwPdfWKIueuLc09fpL1KcJ7xf6vuBAuiGpBtfMzm2EKWR1/X4hrFjUpgycQw
BfOTSAXPtKNuR2jt5Mma8uXPcmU6IiwBD5w5tH2lgD60LAge6bI/bdcWsGZVDAehKcxjXUn1VhGC
x5ozOEhZClVYpQ3pR2E6Nvj30pZULoEVAKLQAw9FqEx4bOu1eFi3rdC/lxS5sJPOxIYjU/KTT0F2
HsycWp3hIbEb7DCSAy8fxK2O+B02oiIdSONVuCOW1VIL5MO6ti6SBIubiL4btiHMp3Xhd2nIHBdK
aRsmyq996x/mMDqB+Y9eEIMT1gVWSoHyFHRKdCJ8pxqqjCcvKWSC/vpul/vUJ4FMmRo3mBVxokfR
4oMKem2SNGLx8HuhWdi0Qt4dvXDJ2hPU+ldE9v+SEv4dKQGiIIX8/5mUcGs/wn9iJPx6wR+MBEm0
/i5qIoU0camsUFL5238MX037X38TJEn9u6gz4dIkkXqICLngP/KibsP/+psqw0iQdd3URazQLGnB
5P+gJCjG30X+U6ifGtSGFrbC//nPf6IFNH/Z/jNNAOu5v3gpiaZKbVikwKTjLQlz4i9GVRR98SCa
zOmsS6BwSCSpdBvLVO9Pq7rRLcGdCAcPv1b/eoCabnk+jI42IZmX2dD8ANsbLQM5kFtyqakmD9Zz
X2CZ3yGICcCYtyg/HkJDwhC/M0817POD6qsmyrT5eyyE6CFHbo7bAvHKzZjE5CcSPySopCLpY2A4
Si1P29ggV2lmvjmE8VsozK+hBCWNZKpoV6oCddhh3MrAt5vMsJhCqFKzJXECuLZbrOujQZsBs/mq
Zmblxf26KkiFOT+tq2o2p/3RnKkvERcJigY16I8XwO7/f5fiT2+zvupPV2k9at0p6uaWsCUmtjHi
eI86VHGA5ab3r+sqJagUgVZ41ZY/rLvWRRLIxQEBUvkv96lDCz1pPTAljv6PVZqOBJLu8sr1T+vL
f2+u+35/TL6+cN3+b6v//0//fYLrWhCV2n6K6pFhF4w20YxKJJus9ctiXfv9hyYBRfi9ua4FICj4
l/3zS36/zfqSdRPqKGnKMJ2df3UwBYp5/vWXP73jr73ry7UAsNReVyPD7mdU+uvGX87p9+etn/KX
j1o3YZ2Cn8oqae//+D7lqHL1121G1dBCS7zrEUdA0MvXZbRM2QdUprhpL6vpQiLTs4rM4Rqx77Lr
14FALvnh9yG/3mM9+tdBy59/b/7pz0kT8mmdmgABrKvrUX95u3Xzf/7z+hF/OssAhbIdWlFBsTLN
K5tqVH5IlpNdj8Tyw8R2kGGdW9OfU6hatouFybcetB6+bs5CGB+Gx3XvuuP3O81YV5OQtbxzuizW
td+vhDCDLuf3a0wBGX+XAfvXoXCvlMBjrYS3E7Puf6zChK4PmSRXh/Xv40LzLeGm2IMQBLDm4Wb3
YGzuIBB2laiXDF/pvUROx8E3u+aQR83JmHphAwI47XCHJJgl5yTMhQr5a1VaYA6Nq8lYdmFV/lpd
91IHPWIBAzC9HLMu1heux/3e/NNbrjvXP68H/n7duo+iM2X2GKfoKkALbvdZ8dlPFeZHfn3EkFKh
pUgXKMzAkj5t32Fa0LKtoF0z0qgXa9O+ongS5T2noC9yGDEQgWlF40E1fKK2Z9FNpsUep7oWWkoN
oK9xj8E9NTvo2glzoGm/wjvm8p3Wtd+LdV+uK6VbyIwTheV6zLVCLHVWxTTstfKixhXZo4ak70Ki
WbZQsseDz7gcN1CJQuwsXaNsyZoxAzJHfPAfCzCzifzOKReksI0WIQh5Wu66mdWoL1u+hUzuFXGN
gJGxPLQZ0K9UOEkfd6j3gMPKhUhr1BU+OVa3aaNq2Evds6b0H4rZSZusCSj75V2JyKiGlG219BAi
gqVRmp988nv1siO/GlX0wRKrBj8m44+1BgEovJDOUZY22iRgw0MGQoGngR6aLk1wU5rQAtbV3zuj
Xrwn5GPerPjduoBGVBx+b65rNV5pGyVTKebwIK2LJKzJkMmlPTgAA9tQZ4wrBPfVIv7Ua710hXLg
EZgywClUA0Q1iL2b192DbPXDrxtR+ee7cb3J1n1VWuPH36OPSg3xSFRnSkocTwEFMr5zbQ2wgP6x
va5VcgekNVnYq5Fe5goQDA9JaSy/sIKcH4+jGILdsh0SxnQYK0jCyQBZJFcNvA6wk6ywtMnxRDUH
AbY9EMjh1yqZ9FaHPiicZySJNR6qNfG9QUkRICAv1wxzC8m1hP3Isqi6vTrAxdaXrNK2bswDlX/V
jUwGzzDyGC2PKOjIrNoIiYueEFi8XEqZjGioIlywsp6ellT2cN88je9muAXnAgmj0jw/pzvhG9JP
oLjVwvqBguYkP5lcJw9Rvy2D1w6XzhEeym7qXr0fSnlX9bba7OAbA6r1xFgthhoeKQwaOsHJ2BGK
Es13gfgAdEeYVud/oCfgrePaUSyHDIx0dNvnIXRrwRPDD+KSsClexAUUIM1dGpBM5TLR0ovXcNpn
8xdJyTHpJGV4iIaNFoCdUXbHf9IeEqzt+82g3nQVA6+9oiBgfTG+dKbe2k2zkCt7ZMTU8bnQn0Nl
SzSxH3rmYrGETcUpD881RXNxhyagIVSd+HLseYmI7KiQKtuGywnC2dDgULJJo7OEHYu1x8hFmR0B
22rkiQgAhu6VFANp9nhHv7zH2TrL8TghQQStK8nd26F7Id4KDP+hbH/q/bY+mEc4N1WJB8lWiw4x
E7zRxbUuFAD3zB31iRZCevJoAO4RZCHeBUwxzV0Dw8/cKR9DQF50sRW7A0wDGZFGsycipUCHAP5M
hA3XV7lGyjOUtuyB3C7qyY21FeG1fcupI77WzybqXXGnfDMtlhiv3Utn9MtCisDL04FJyfywtpDO
++f4OFrecB9ErnRrz5GLdBN33cSn7mIn7X7S96OyLcM9VRet/mpxwSJSuzibWIhFu8Lf6PPJlD/j
mSE1zSRYzXwSrUuB4FDfmjXZqIfaQHRwjKNDP/NcYDZPiQlcnGAJtTljPDwfS8KyieecbTHYYiyF
uFP4zgPG7/gkIcGM7TE8lHj4KB4kNbXHX/moffPMqtpPREjh6Faya7YH6buoL3myL2c47ssF4zoJ
4E9+e+DulI1dZe6RXQBeULclXoM3a98LipSjg4NakW/IGoOfgsA5j8+oifOlVoag5Ci2O2l0xVP5
qAnUtZCfHmZxRyWk2QNy+7WLubqBaB5BVM3Q4WQQ902kDIKUFPbuaU4m2xvfx1tI5RzllZdql1be
DxAj+h7h0YYo6JHUrsVXzNbSXdfuhxnXFFv6it91HM760R6aLZFxg/xI/dvQN+IVQEkV3sT8HBn3
0as22spMCe8g6YzAnezNItuRRyHYZtJDiXmPGD3O+NnOcB95aut4L0alQ+C3RNpnh5jFSTPML45y
4PYIcSXiUQ6sS2TvEKnXIUk4IS5vKQdTpoqla2fet+jJ4x2OovPk6D9LpMU3s3U0T7mjmuWTd0Lf
vLhyH0LfK9XN8IbSRje2Ma525NVnW6ZFxatAPC8NZ2kruitWLu/SCNs4pAbncs3vuJmNs3WnHLNt
juh+kebQj6NVpWZmw2cLFIcUSs4kEmwFXnZ7Y+Kk4IFx7F415bXqgOs9PKcfCS9WvKRG0sNMAwIG
wTfmXV2iH7P9BsLSSVaowNuWE9zKF1hTKh4o1jE9ipB+xE0hP+XkN4qUb2pbGk79cNLFTfjZRXc4
HnXdXvhI+bkqEGYK7g1CcsyrYarHDtyWl+xcHcJ79YrgZ34Mo81MCbd6V5T70Hc70E09ZwzniTFM
4a2SnqWRwNUzGUiIjLLyNhWbyvQM4WilFyAmLPSyC/Qf/OMELIxxi0537YP1Ql3N+lE8G8cU+vhO
9eqnHDE6vqSX+ZioAOTe+AI9mPh2ALAh8fBKyniWYWG9ispBn4FoqF5YuyalryPcFqMpN4HNzSiY
p+9UCldNoAB7JaV3mi4Dk9LmwxJPeLAY5FXFtkLVT3U4HGVvAIyJs3bxdO3CK+4NpqnZGO1gNtnh
U6Zv8+4piL+H6W1x7mA+iX3wSwb/om/PcnDfh6MjskGGde+I6RYtED7dabVL/JOOCRQtS4TxuRtV
H0N5koRjk2y5QgRY4QiI401EIjdFWpTX8EBa0Es7xXHwp/nBWd6Hr5F65N2TIxOaUEE1aOMlEV7J
UtwOjyD8kuzOrYeXImzInHm2u8Q1QAn4lAy72IY1dHn3CvFAd/SD7Ah2vIGgV7s/Fk+Zl3Jy9YfE
I+n+Qsz2vIEvgtoMBzrl3d+1MZVyx/C40wyPAGzxZ0lz8BxcY/D9J+Nu0T7bObZWlIlfiPPx/Z0F
mn9TH8yf5Q5ruPNX/QJjULuLqRNSO8IMkPAi7lg2BE9wWlt7bFxM13aZwzW1Qwd7oI32+MP+Ihjj
R7PR3X0o2vKDcpfv5IeJRoEBwE0dlicmf4lf4F7BUKpftMfedxTDzlR3LD3/ClGGf8P0zKEDXok9
8TxusiVIzH8ge6GXb2m0MeMtKdW4oeEkpxlwrZzQtRhCFW67qK69fcodFxLw5hTvzba8j7yxgziL
sdcj06XCzn2SGurN5EUH1e2dlF8C8qC66fO7+aAYVIDcTwg5zryLZa+TN9LLXu3c4d0PHOU0eQHE
H7u5E36IzxI8/MhuPijZe8g/Ltouu4i34JCcIeuFBI/qOGXcUWkvbsU25qy20cV8E5gZ0uK+wFyo
Cmf+NDhrj/hSilthsS8cZlr4p7FkHxQiN7o02M4AjHPZXwgK4z5jh3iTrnLg9E/yc3OXu/mmf9BO
IyD2Q3Ik/8blZt90UHC5aA4ux6fmrn+o9/72ncjJ+TSfSLvdmOQb7wQ2rdA783hn8HgQO5zQkNZX
LHP63t7MDBCm/IkjYELZzHRO2iZ8a/canh8fk2ce/MN78zGesrsRhp1tbhl9nORDfoLeNG8armPi
CF7qWjYhe3Z8Jp7R5hC3OKcbayM78UO7xzChvCZ35VV4jR4JcfqIr5YNOckWv6vnwSv3gPjwMO32
LXjBwUNzKbLBXjNoAqBaEu1q1y5JiJ/tCy0Ztw5XGNcZJLQMEClJBEsbPjzMj2TBhE65T4i8wyvl
pF0J7XV9J99aD7kTbYw3HB2E1g3Peu3MbxATnRHh6eIE5miBrb8J+LE4AN76W8a32gZbBiXIPLkd
nuNrexq+kztz25+qj5RRD8jXq/j9mt1Fj5Pnf4dv+c9sJ3IlaGO0o3bszhYGCAR9PeVP3Zli7qZ7
F2/RBfs2nbbFbnioIvsqfuUuB4qjM92oCI721frs3omdV73kWF2ynfmh3uq36Y6GkAZS/ajf4h94
C93FgTs+JcfkKN/IuH6ApnZLPNHhom7lM0uH9CY+4LNMHFqfDfZCuALb2snY6U5xCF+Xm24nvMB4
onmjukULV71j39OdIzQny5lkF2mX39MlHqov7tXihvn4fj7Gm+Y2HwPamPalSLziTO+UfK33ffsS
34fQVuhdeIrc8Qg5UkWrixJRP+C3ExHlinwDahlz0q92dtsX/sbDRDadLh1N5ihcGhVil51xmSAv
0md8zp/xk+A7McmRpDD2G4p16rSFp9pSYbsJn+KZdll3tM24Rw7N0/KgH4LduB/5Qaa78Wf9Br0L
DuyG+x1bUIbkPwLIU07xLNwT47AJdgU9UiztmtoWnwflNdnioLiP9jit5NjEbGYP0dJZOVOL8ozH
7GtiaEcyo/WToFOIiplMlzk+JC+mYeMWHl6mR3Fr3M+nbrok5/rIkAJOLM+K+Aanwut3/sNXdBm4
1KNDMRXGwMBQ+RDfI397GdcGcG0lfEa3dET4BdyKr8Dm6vPNtc+OF5JmTDoN7Qfd4Odwxs4R0vIe
BxjSU2zzo72vDtZnhpE4+S6PVuKYH6zVb+Grdurv9XE565m4C6d57FuqlRT37f7JeBFv9T00asya
sssyPniXPqt3ThF71khzq6+ehOEXOsT+EzYFpwdZkcaYho0hwnBuaJYmD25YbU+Hyfvsd4zwmGs+
KndEWNmoiRzsLrz6nraUbvJ9zs7DtG1u6T1NXno/nLmuyU50Ko/s7cCW7uVDyBPKEMiR3tFb1zZR
nZ6558FXS3ZSIXbzHclgLp6w9zDA7grCrF3tGrzUGzzjwatsqvzNc7D7DF3oEdsxpE8bL/qpt6EA
OfE95z1WnkQjiVR+w2zspaLH+TR+zm+YOWo/pTftHt8bN95Yd/lLedT37TFsHOtRjr3B8LoYFyL6
QYaD4DDctLdxp9A813ssul3hKD2Z22rLCJV33j7AZHhkTDF8mcu3Dw79sdjOu+6rp53YYdnmVA6F
2k38FF2Si3bMN8PjBiW39EJuHE/rKLjyrefJvPDM+s9gi/yA6pcSuXnkic/Tx/RRPtTX5DG7a085
raDxw7oPr8aTdI/D+7z3D/o2u4NG4cVu/PYZu8LjeOx5nJXd8r8+ImvBQ8/Rn+WP9EHQvLi0B3jc
cHcotL8S+wrjNWEIBXnKfjVDYq54XBr/ZCJzf5QPkEwR71vAu3vmCxfs0u4YZnLXyjdLstMN7XQx
7MdrcFD31uzmMSpMbza+RAgrZnBJ9IlfcW5d49peCYEMDljdYH+UX4tH64WT+MQah1wTImVWhlfS
M7DSZUNhbsT8aIXdhAWILAYk2uvi1z4UAyiKdLAC8CeUB38gUdICUa37fqFRptRtiiG+MAsBxlUX
OHldrEjU7811LZgG05YHRXVWFGo9H1OEK4qNnTsY0hPOEeM+xEiwwnhij2rMkdrG2EvoPNDwHBvh
Hc5PKBHnSkkFIY8c7SaxgLHFU72cfiTA5zSSYgeF9p6M3RBzh4AJ8LJg6qKLgr4PKtTZ9QLlrWtN
syjhlcGVFwV9Ey+ovrSwEwGAEMWsq0mLZ+ccDjSXaVPsc6RDcoTrTWwSM4T/1RyQ+Tvk+SOpjbhO
5goTXsyTsdVQqodaBRtcJZsr6W3lS4ahhAXxRERki+vnDNM1DhlRw4eiQIVRNoPyjLzP9DyVOsOg
5YxBtagIiDFezVoSwX9eYk1HyJMy9EwP4757MNpdHdQpDSfnpASYHGnFy9gbhtMt7E3NWmopxlIe
WVe7UQfSiFS49yuku2K8K667rhlrsQ6V0DHzA1wYFeDvdTEt9Tt54ZH+3lcKXbSrw2AT5BPO3500
1If2H6TSdXNdiCXAFeb7BhMFcNB1gUKggse2bOu+f2m7rN+suOwvrBZbbjSzVcRyCHVhh9E7bDQD
24JxQYaxxvxjTetgK6771sVfNtfj1pcl+MLgzJVP7+T4AXQ3X4nYfIkjRALVoAFIOh5VkX4G8/Gj
1Mrywarv0vb/sndey60rWbb9IlTAJ/BKL1IUKW9eEHIb3iMT5ut7gPt06fSuqu647/dFQQvRgGnW
mnPMivc1UKTcjxBQ97VhDdsEhXweXPUSsIYpLUYim1p5NXdxBhKtf1/CU3yYigin1zScS+KHjTUS
mHoPnEUokrPkCVSVsVGaW+8nswIAQVWdGqn7BIVXXv2+drmDMBuyfUNq9n+78fK839cvF9Ww9omE
OVgTNVeHAd+cGQMdsa70kxwSglj1zZcvN1/+FPQqaZXw5+fqz711G1BxVdn28rCf238fxZJNM8Gi
/u8nu31xiyW9gxKM+wDUrbFEd+gcY58u6AJeLspaKpvBgOynM/gNBhDl95qtzLVvDK9l5jTb0rev
fu67XApnooI3TbzuyxMstyYj+HLX5Q+REHxpdpuBDoOXsbo86PIkqtd4JoxLG3H+fwPywQkJy3yo
n1t/X7884fLUy0ETGCF8Wv98lX97EZcbf57+85zfh//5978PPDhwRJpG3f/xlMsRe8irSAKpaf8c
5udxf76yv13/t6/s51/XDinPpp/Qef7nm/198c939/uNXp4Z/HzGf/tPvy9eHvD7DfqSfSaOefv3
13E54H/8TC5vRuDJ/OvL+9vn+vM+/3gzl//1L6/g519Mb1NnP9Kme0Uh93fOxwX28cdtf1z9dw+h
/E9d6wIjudx9+WNcmlY/D79c+nnM5bAE1bAD+3nMz93/7rY//83lEH8c9vdjhDXddfTbNnJ+f96l
ARsmY7nFRbq/8EmwTiLanu/946q4dDgZn/+6x7t0US8P/33x8viZlmJ6jiS5518PcXnE5c/PYX7/
l59X8x+f98cL+4+HuTzu5z9djvdz2zB3wS6Cmv+vPfq/tEcWrOD/TXv08D28t/9DfPT7GX+Jj3zr
H3+XHlmCg/23+Eh3/+Fapil0JET47U3853+Jjyz3H7Y/g0OgUfvGjEr5p/jIdP7hWQ4mfVtnyvJ8
3f1/ER/BrvjDW2xQisIS5gtcx7/1R//TW0zbUkMeiRnXJkN357bqvsa5xkyHcL0ULhs9RL5mUN3l
YdBQ8B6vC+kTSOWs1chDzKy6hvhWskTyNviV7iwnf29atM2aLnB+TfSa1AO6H4LVfWwfjnffg1pq
SgDn0YTFV+EkKSYqCRplilQ322vHat4LXa40tojM9qshNk8uJUwrNvZGwv5cVsGu8bKNkO3zVGD8
tWFCpBW67qB2bmurvXEaliRlQUK59AeCjmrrDP6rXRfttO29dOMM3cGUXbgKUao02mcCvXyDdFks
enhNOYUmU1BN7UvySTODVaoAcED9UcSA6Tw2q5LudQ5WfjKowiNF32pa/ND6wBV7YdNzS9B11323
6GMCkPRwXFYSjlfQvtWesZGNfS0FNb/BjK5cweextHpB/6OBUSHGfZzVOcnCGi/ApGhXqdA85vmo
Q36lrDVfs4cad858yYAkyfZUP3rCNm6mkc+5KGN/i9QAU6Vpt9fI2AaW/zQpxmEy0PD72qlwSpw3
1hSeS4C9RdlTvxutZN3Ae1z5Tq2fw8mZ1h4enN9XZRnU59FGKx/7G6i+tOGc2H4QqjX3JR3rhZOr
6Ait+RkOrHbCiFttZAiaSmhecLr8abxRO1Vmea+sj9wfBExH0eH7zFxWgiGtrCI3txXOC3Ohg9nV
MJHuErJx7SVOYvBoaVuCwSytcJOYRnQAkmUtBaf3stPSGeInxDUQXyRiAx02NYhZRwyKjeMQA6Gi
89CI+Ab+wTIfcTygCwVygoh42GZwQ3z2N0ewjfK+RcW8HUOU5BKX9X3RAIY09BvlX0U2HmIdsfmj
rr+F1hTcX66YTkPqfanOwolosCTuo8JolRRazAYWsqulg4ckTCl5mSqdGoEOTA3i9wu+mfEBNu2T
Agb2kfRUoIbJtm+VGxh7FKToSAMdNqnU5YH+/43QQu27djVO4KG6UbVhL1TmlWv2a8XeL6TzYLrW
jY9/FvNyzxa9Me8hsgF0hK4X9hX1jRK4i6G50Ws5Ow0znxxGOyewY3Dvoj5N3ozA0HAIlt79mDjV
OtRFBMPNnXlDarrKko6wKL7n2ykosEWknvPmTeFVpdLgQ5ndMtCGkw+C9JF0ywnADNB9r7XalxQw
XYbrgyiOuW7eN9Z20Aiz88c+fEpTz6alVtprb/DDpxyuzFo5ob653AsJY2sgpFomtvB26cwqFq3x
PKZaeW5tav9D06ZXRHmhJWpb9ZW/E3QY3BHASXfNqw9Zrnycw3m8CPHIbLOBrLXIMOMl/OrqIXLl
FkeAvc5aQ1vXyaQevKBhL0VbwDfto11l4XuuUWZpQns6Y0saj1FKG8DMB3vh8WM71JUl9oM3NQwU
PqQ8rR/uC9PcSQdYRN/iM0zm23H6obOOR2N9eYTAh7FrFGVQBUJIiZyyXSOGW8fu+mMR027+5018
l+k21OND7LooJoeietZB+GyxU2rry1WsTAPqg4BXlYeHZmbuoas6BcQY3jqTTGnDjfgy+je39qZj
X0fFQ1tkN3HRhqfLtSEE22BGWbhL+U0M44AXpcbeCrIhvB7jVH/OdbIX4HY+jEMvz43jPzk6IZG6
m92VhpnddoSRFD10UdsdHdqBWX60myE7arNeypLJxiMGh5CnwYoPgflAwnq/L2NPbEoROPeVPddd
yCL7jvwtpgt1rWphrlyN3vqUpcWxqNvmxPdHQpZS4F/GABqiXz6Fttbea4WREw6h65iY4mojqgrp
qWsBVFXxl+cZJy/Ttc9hIw0q6yIcnzXyLfDYol68XF2VKrJXjazNq6a1xUvGWUW6Vfps+75/EJD+
AFzk3kvvY0nSOb2QP1UWvcCwfJFrTFTNCwai4JDFNdW0qvulNH5PpkuoUJ+rJ1eztA2buZwwysDZ
+D6tXzvUgtvCoLkBU5nNSyfEylO1fQY2UbD14ydcF8hfyDQitlE24BztqHoSJV9KLrr4MEDjCcrK
P/UT6pcoFOGel5w8CocNfpSNL2bgN8CCwvgedj/BBorqt62T7NbbjNWBW+3gAhO8knTXae2ps51i
QAdILJ8bBxRhDLDYpS7xOLQ4kNnat1dVHcePZgMVIdZ5R5d7qXZiH2dFkE9XWCrQ7Liimc6OK2+N
cJKH37fNV4nKLNdVrj8F1dQdvfnP5VJf8Hp65UTrbkjVYRCmOlwupdlAu2oiSCGPAvRCIbPvUDA8
6Q0gEgx3kIhMsyJ6gu5x7uc1iQIY19L2F84DY+srCRfDJggAHybToJvt4yIINwZxf4uJD4HzB7FK
mBPEGWEx8OtXi4yLqzQOd1GmyytcJpuRpLCt1uOlMTENXlf4Bo2iS25MqhPNOde6/FZjlEU6A4lD
c7+NiQWRzaSwzXV8R2C+6oNKK0BmsX7fB9hzjSQwqJgF7kp4jb8pUyp1Vv0a+vnWCNnIE7nR75y+
+WAQpklWa/4pHG0ITKWkTJwmR2UP7zY4C1uCbxcO84NMXbGsxvtYZUTbKtQBVgcoP0VbJWy7o/34
KcbkYUpqRtQU3080u8CGW8OBc9A29a+AQoOUjb6qXb1btJ1x1jpslpapvqxhpAY+YAATRrzptNmV
hn5w5yXChpPWvszUED2ZSSmYwzbCHeoNRGS60xG+eL/6DFsKb/xan7SO3G1+NQADCYgI87Uf+09W
bX4auXbshH6j6QGhe7jwq2jbGx7umJpYs6z/FlJEVLyIaYhj9zGU7VMKAKR1A3dbSzC41fidVq2L
9oSOSjc8O0H1qWYgFByHA0sNQSzeSifVoIOi1EfRbTjNrI+N3utqjb7xrfRRPxVfMob2kOKk8hto
3qEMaOA3xhZf8GaEzrF0Mqcl2y78NNNZkoIPD8R/V2efcdK8TLazoqyKoL6RrPlyuLrZvu6RhODO
fSZG6z4Q6V0pfX9DB9cG1NSTANKPT8ForStQRlXo7AJTI52rOwWTtm9GECIYxybWf5M6D+1MhgXj
akbanbK0d1ABt3qoX7W09BPN3Y2i3KWMxAvPHB6AWYXLUquQCkisVJGckR7TsgyHBSXsu0L0D2aM
Q2/yCD22khqmIGI8wkw/3T6ONh7F/x6VTW1iorXI+EAOyi/bcq9r1LqhXT+WNI47n7meZMuqPtWh
TXs3aq9ZP6VbRjUR4Y8bjOHGLHpY83bfrhqUFgF2Rh/H0Tbyxan1Ec6A+C1EEYCB5dK87I5n7Eoe
vjjohm8yX72KvD6UU/FZdHq1bbXxQef3uOqankaEsHYkD1731UyOqvkh+jqaSwOmW+GPqPt6nZdP
gE+HJZX8SaRtkbwf0/yQ67BLCgDlKISwqwXUEDnV8bF7LlreUH/SS+smJRYSt+fManSS16lGVNBm
vO/WIzAxTkBYmwMLOfXU5tZrOx/HMJxXisg3lgz65ejBdhmj79rmN2Jp9Sd5CP2ilW2ydB9F7r/h
LPlIvC9mgHPQNLxUHM+Lmmjj1vvl5eMHJhfs1m231Iu8WUaxPGMl75knXRRD47uyvCfABd/K7b/H
uL62q28cgbhNy/zaLqIrp+Urd7LoM3Li266fu6lO9W5QM7wW0cj0RYCJzlyk4urNTTiXmQfgnQ+7
MoqOLJhfjF49hxJZhuveeJV/m5njuSzxmEDXf9U9eSR3cW/X2oGlkUk0c/QVGVZ9OQFz7HqLrGw3
iIKbxVS5pyZ1D3JC6uAsXKzcGABWpdeegznQpW8IU8YDKWEGcU3rz5qRnJPKfnP0+Bwy/7oaXbOS
iv1GtfI6bO1draxoPbPKkB4lTX5WKqi2ckIVFGKTgQ9xCl3JkAWgtgFap8kZUoGks/Le7NSnCjxN
3+hcMSKm9aF1b7Q8WdO7CZYsGoAhTW66s/r4RDJzt3UNdfZGCduneQt8eVVqItnYZBwss7bdwMsn
jofScdchVnSBbhh2jRa1dtatVr6XhYs0VuBCL3D13rDf3+DEQ2knZ4+Zy/7Y8PgM/GmAbZ4Q/+O3
0Vk0wUNcNr/SsYU/TRjzwso2gW17n+Fdcu9J6971i/ghLa3nIGBqD+eMURzMe+W0+YZVVnvl+JxS
hS+H3WQWJ7vuno3Izq77xqSEHI/pJu3XAwwntnI7X6OTWif6nZYhzCThyHQqe0USt72U6sTOz16F
I6NJqIZxVfuIXGaXseF6wbJWibPVBkQQ0kbD2sXl2vGKkyDsa6PQDxNdKQ4p39pB4522XXQ1Wipc
V3p20rTeXNWOd+p7r91hwQX949PCsxtIpjqdeo+hf2lpw5vbCFA0mXtFlEuwnjwv3zVO+honpblv
cnbxJH1+Ec2ATy/TvFXvl3CKLBu6FdzvzOjqlzZvNl3jrUc2/vekpeDcDdx32j/9MiTScfHmYCJZ
epE97TqPfbPLl7+oLXQVZSxuozGAUEr3pW68OzfnrrCxnnTTZbpsMnBIMAjCzjvBmiSshAFeZGRo
Sk2hxQq8g68deqZXHE7dHrU6G/SKxJ2WvDhN+fGq8ZFAZlm2aZz+2Bf6r4iwLKayuNhVaR6ujdpm
Yx36m1ba1b5xyXAki49O1M/1y40weZ9TcxLry+19Tq/Rbcd/fdzl7kSP9+zG6u3lqQ19zTKmGPHH
IS936gErQnvQry+HvNzU18Rl1IgRCW8ALIiT/aAL9A5JXjIs99vWcq76prxJID90Rf8d5Sxmu1F/
oeBxjK9aDRWbqXXY9bsT7oEreBwtSbRoJaT74sTqI62mbyJFvmsSERZyDFbtHJDR999TijqzLKMH
JrFDHi1rvxuWXc5awTFtTPW2+T2OyJw81NuVcSxH9B/qa5pKsckwpYGONq7ryl3ZMZlSpQT+Kjqf
KB6vMhg58Tek8x81pn9dmjIQBKqvxdKUQu5kT/LpfOflT9R1RE/2ziN4Gw1VVPyeR5m714koU72N
6K/CCTcguRjMDvVR6fcL3cZ5fLG3/FbuX0T8l+sXjX8ld2mX3Zb4FbdtQgRv0ZaoPKkmjX4U7VM3
K9aWw+psMvPnDCcegkx6ePVkzIKI5G3yAAIpKzQPurKM33/Mf14CFGyzlCLOrx7y9OApM72CebMo
zOQ+y2tER1APhPNFnLtj6fedGT5lfYhGMV91sXH0neYzaoNHEQ/kIvGBDze5ix4Tfrmlr02N7rUh
tyqZjpbRk71km9chsbO2gz5Donks1TYeavYzqyxi08O5wSYF4od5IMAiXLYVbAmbrb6Ib1Vlqf1I
yIcr1p2vvdVGyMwgClJl/K9qJAiHFvu8RKArh943WAHuvZWGcxC4jbr6dgjlsSrwRscE2iIYN3Tt
rQugKHspS/x67ZRoQ2X0Zkz60ao7fktTCEoSqqeuY2ZJbP3sFX69iu4KMpN3luxv/AExvUbPc8o2
U2sf1MZzQUjREb229WSbDw1qNJI9R4AiZpCc0hDa5ZDgkGqKfqvYUC+0OOVtCs7gos4eAAyiM83w
K8GAyx7GEYEZnItnQ4PIryXsL4a9b55s0fQbPes+Ag/DWpMEDgjE7GwSNwIgdGFb1a+0IhIJmow3
EqJKxtce9PZAzYbNz+CXNxUD/2Jg1eJ45ZVZAIrMKlVdtU6+HrwKXbK8rvPgsaxcndi99JTUolyW
1YmYRW/b2K9jENxrYHeJc432ZXKWDmLDrq0EHKnIYd1I/DpU4LyYWF/i5CAy4JkAmPUA0XKZxREV
1ih+qOytBGmNuIldAAsOnCwt0M7mfmK5D14D/VnjhtYCq/9j5DB426oJV1r9GlF28KY1gI1mkTft
p12KfWen9TqJk8+kBMZC4ZbK5IgOoT/S6X8bAtnsrZaTswhJUO6rHanRxIRWNiK6IPoaR0sShsLq
0UIdmjKNZZ7/nKQObEwp0bQqtjJzU7ToX2ryx5Iu+wY282ygAUvS6bPz5/wbXOIbh2icpRn0CBHu
SVc2V74utaU9kLega4/0xfyVHSF9GyWMLYl5nMjyLL7LhX4KkY8X3XirQtJBje7FxrKidc+gh/dW
RKiMrK/0zL5LirEkoJyEHYOw2KwmQctTzq9Gs46aEazLOjmVUCFYoR+zoCVFyRotaig3bQY+b4rh
+pwto36G31OtyLTFQIM9bNO7jGgO6n3VE8WsgvBVVuWnQfC61WrXgy1PQfjk8UO0FKsQD8tB5QW3
ho+0N2Qp4hrtPV3kZ9tJMCAU96GZr9qsZ45OD1OdLdtG3OcJUuKufE/rEWlpjCy/tNAEd6l8jWw/
2laT/REkLipbb8Se5pQPUQR3ZKp+RQwU5lT/wkQIn6C7zXTGHGFcD22Ajrn4wAX4ETAo4Jv65fnG
sSPQgByktzGp3iSwM8apFRQQhH8ltX9llPmmNxhWUiAngHrM18Yekp0/TQ+tZ9xDOsT0vObX9Vjq
/W3meW9oHOJlG6Pdg5Zn8AKno0d6sj8+yrzzNuFY7kGfcLIQJdhp3VY3pUHsjfXYMAXI0DjZ/oRQ
SZYLYyw25SQ2Y8xWMCGkjqkPQXF4mxnoQJ1PkykM+OqSM/jVMm4kqzd3LG5KQpW7IbxN1HTn2izK
JirFhNR6Tr1y+/Rslz26qVg7DThxWgflqm8fY0MfFrEl7uvETZbNeOWgzKHi61GdNl573b+LiCcJ
vdhcC9aGemhOi75GOQfKLV6WGfkjekp4lglqbJGt3ZAFzwR9cv6IZV5hHIEBgomapXy0MbvoU2Nf
thqrkmUObyF6TSY0V35boM4xRhwO/qM5GMfe5UqB/6iZGkbPfHKunCw/e/Gnap3xaMczWMXRXkhs
fbVib95a+SS1pU9NiISgf+znbDA3j0+XH1KXcepXAOXEYx6LEggzSjkkRuvaO9dubYG9A5qVakRO
Cx1liGy0xagPz8LlTZkBa3YNADEVKabJdDqaBvsiN72mPcax1CKzOGOY0cmgotu1jaT+EUTVykij
c9wbH5kg30j69Tk0MBOZbb8eSxI1MpMPsEmoYM/b7XJUGFFD4xrIIwXB1L/h278ixGrWnFEO0QYI
HZDqUcDyBkPYFyNzx9IVbrMKsIXV7tvg1FR3jMcgosCh+l+scZ9kdu9IVW7i0VsFvVvib+EtBVY/
Lmg7Ma/EnraSAzqixhn3QWMzKKTA+npXX9e9tyE84I4gcb5aCQaxkjYTqml+5B7S4LbH5eUERwdi
Wp8hEW11ZNngjnddG6dkyBwI+cDH4LLRnk2IuRxRG9usS1uKTzqUe2XQdAOwGdclwULQ4pjRwUyZ
xutkvOd98gSHJFrkaUCdYR4h6/ZVGxQcIly7HllUbq4MgLqsQzMvR+bd8PKG0sGTo3erIWBuVUNB
3d20LXZnzsj8I0iMN5a0vTauhPrWOIhCEegZawrcIZU2DwhhFxnbOArPAgbNOh4hydhh6u27yNv0
mSBhK44eG4kZsW0aIr7850kft1bffcraswE6T0T+OOFJZP5ta1Il7az7rh6eK8u/USG9jKzWXqjY
OnohcZqUxS7XKFG6Ucw8y4QWx+NHHJERBG0RDGDza3JnebZiz0qfD7usGQN/ZCLo/WRNfd2/CuIP
yvbkcI4TxfRuWVjmKwIGpuws/ho8fW3ngi8uStP1BPsrNMQdKixcCpFZPkU2qeMdL0BFOr76hqry
RGSSkZfhteZ4K+lzihvl3N1UYY3lEcuhrZxNZ/ifLG8ew4ldbouvJpSYh2Hg/Rqi7jPHyNDFgrWr
H2O+NFw2kMEGLGB5Y3TyyfDZP8n2NORrvt6DCKknjWV/0gC/rKSiEdyCHM2a9JGkKopRKxZL0r4R
bo0UVDep0oalcR3lOduHMIie9MpEttuH/poOGyrn9t2eENuFSu5FoI7FQPySDUeHBt7sCcO85vEt
OT37dHpQyD0gEWvDg55WxEAw5vklG7QUp6bwq3fbpJ0UhXCZB4pY6tur9C19lefUSMwFKsjHoU/H
TVzrVOGjZOPg1CzAg61L0rDGsv0utNrZaK21sanzG9WT0dGXdmNBMS+OP6rD0OZq7yl9q1XbyElO
7hx9Qxjct2xB5Cv6egXlam1m9MAEpAXdr3lp+SZHhYY3AuBsWiBorEIMp6b/7A584k2oQBmSHhp0
CL2aaNlZUsc6rq/bVtyyoX2ISAo3U6TgY+etrcLrtp1uvTa5GLfEUuLoGJq3NqO+ZcSSaEX4CGtS
35icjJNDo9AJdGIePUY+AP9H6HIbNUQo4jknU7opazNgSmfJXu1agfW+alyWoJm3q1AdjhIAXK40
DDruV0/waSUFrDwEfZCKDHeVuESSqzb5qmmZLfsCC0bGttmkErBs0L4tXIqA/GeTjsBK0eZaDVr7
5gRRvBgsFsZ6gLpNeDGpQ9NTqCG2zyWxub0HWMwtvHEl9eFTkimGdcc8E1iVLL1hH9J5WVEY49bh
rnMk2L0ImUFUHpTf7gjpnBaB63VLwyBeKrc0gE6aWlJyvxtbH/K1MYWrqi66tem5WAtjfRYVsJh0
ngNh3dpDmOEyo0roGd7KF8VrGeLokE8ykeDRgd3uMhUYJFkBnRL1xjYla9sHUZlipRhg9kBNbhge
NjFtffcmyPgl03mydonQwCeFtr4JLGWBXGeSqdxmZP4xvmM2f4Q8MtH6Dqlp4JgQw/d5BjJrvI56
oFd5NmVruPxXPYpoRsPmirX0bSlp9iQ92mmLbkOcDVdx6tOjyzAcZMa0mzyWIS6+S2FOS2L7gi3g
sZWTWKBBoWMv7GbYeEqWTDAdmDWXDfnUai9lI/YxoVebqlq15GnqYYX1LaSgYjUemepjYu5VprpF
kKJYVaXf4lAdP0zEE8cMRzzdM3wr+V0ckt9da+IYSFxwIYA9mkaw3hP8z0F8D5aFhYfHKxuRX9b2
DLQxELJG6SaZuZJdI+/Yx26krpP0nNCpVYXI4Luic4/3rVmcnYLGQsU+e6F52V1P5PEzEmNqOGXl
aF9U59ZTRwIlniZjZJqx/fYUmJCStUSRCudgvVPgvwgOYqQGQDjYVYm5r/jQk2hVtlhipkgwxmoW
/FgqInaY3DiFuWcKvauEe6VEAXWuk6j+SS1ZQIYj69i1XXJVJcU2BPOGXuycmbsPQcdbG8xRbtkS
XWAGNB2o+PT0I0NhfBRaCN2w0k512hwiIR69UafnHmTpSZsj1bJNxVvahcD2r9iWAKDKbPoHlEOQ
RlyltblEcoRTWcd1LadrS8RgBugS6V17zpuUVoc1YFwTitmhJtVOdSHNJXZMjZjWUxrdWx4xk3VY
yG0WV/qtF2CndTTrsfbLOxV1yOHqiC2nsh7jAAeLPeEfpul4pYyqXAIvWE/U/Dd6m3eroJjOmXZj
a12x5bw7Wql2g6gA5cfQ3ECuoC7BHg7xTkye26S911Hy6L1Q0D9k2lMPJ84q2e71oeMuTZ+pR/+2
eozGXZs9pYT+zbUgOg7yXWfz5VYohJA33ELTxMOR8k1O1sDK1cvdte1iKaAb/axMj/ZbYW3GqaoR
t2DVG6tbNRJcGYWgJtO8w6Zcuh51JA8ru602rc5qz8SlT+6kuNFScQgTBxGUlVJak69ArOPtWHmY
r/OAQsURXPAr1UF2Il0TLl3IlabEwdd5BWFm0ZrOh32TwWLvofm1nrsTOZEKOc1lbQmmCNG7SSWb
6fagaNItq1Z9uKWN0ccmjMJSL4zt4CAL48toceGRIhovckv31rkvj/nWC9Sqb6JdoBUte17Wv6lU
Wz8rsYiyjJUxWyqK8rVVQLtOSfhmT+cv/dQO1kbKiO1IyuqKwrfj+szPJDPcWEUmmLPzw1BhkYKW
qC+Rmuxs0f4KjYQyF8TTEtbsHMPoKRcDfB3jop1DPYqNiOyPMe5Judf2ppGsg3E2R8eAtcvknkgT
8pn6ZE+e9OPIuzFV9zbG753TVesMHco60s1V5IpiYxdFti5HnVNd9fPXlNx1gNu3Ofofw5DnAF8H
ufMbtvv5fWqTUFdNUbZVpQiXXZl+mRFdHt0tH+AQ75BNvEra73hfGIj8un2f4K+zktYFgMAsxJop
yvIXjaqn2Uehs7sjpp0CXSifhDEcZ7AvqcaU63qV68uiBDUYZ+8ufHtGTvPgmzr004IVLWt/1rfe
g3K3kbLcTZn05xHqC+QTfGJxtENYg32bIi65AiYu77T9So0+ZfPJCjjTRX0ra/sQCygSeZduaqEF
+8ww77tup+iq0CjUEybt4JnGVIN9hfVn3UEGLM1klbZVsySZYmVT0QAfkL+5ngAwMU9LXjQw7vv7
hHl8KbNkW+UK7zozpjOwnyQYCIpi3n7TigNUayG8CjEcK+p0xQhaIDSsvTvQ2e5pdqFaspeu4oTj
0IwMSWtvm4Mraiodtn+vRYQ/lar9QtrFJirrWAa4Y7cdLewAtK+wDpoaCfYsNg3jadK1ryYcbHgu
5VWj++mdd+09GENUHNrQw9ubuNQ7w3vX+nazpD2XyXQbyhrLbrwKhmi4GfAVy3nH1YKqtHonBUqI
/V+vj8GUq2PZtc3WswDzx15IDrnbFcu6LZ8dT9cJSnbuGsv5KJ30BfppsLWTEWv9kl/EnUOBFcN9
Cn9Rwc5m6083rOico0vY7SK1vSVlpmalC/DGoeNdDdVz2uLVCWZhvu7UH2WrsDRUsAoCee4q+Mgo
B6wNmTIxzB2tWTcdxquQ1IsOieTYViGOD3tRaBmh8lp6ZahxPBkiuc7CjpTLGGiIO+knCgdUs8lf
JMQ1wSEC6ZMUjQ4CG/uSHgsAFfplm6Y5edAtC+y+vS7jJPiKclpsQ12tE9ffam6QbQP6Syvd1Nay
HsjESTHPkOGgkV6x6C1OA08lN+Po3htlYN2BiibQvbG3Q2jcx/SidgMsT5amwb50XGNbQC1SNPb3
hucfNQHYVx+MR4MKoWOraZMGMzsFKfieIPb3hDyx5djY2WYEzR06+N1LQ7Fr6SZYFnBQgKsWS/Rd
6cHX4ydjaqNV4IEuzmx/GzHSFK6Wr8aGClkQddvUGvDAZjaatTTD7l/47RU6EJ2h5C1DUrHM+0Lb
0HsnKyCmDcSlkTlMP7c12KqgN4iQyd6VUxsnQ6p1n38EupM+ZUF2G2fWh5O5667KNYqxgJubYE1i
0EZG/R3JSrOitsOgd9n9aqtAuF9d0z1rtSR/1i02gYDMkpWms62Zl/Wq+XLDnIWpL+Agk+DQdyYz
pdr3ZTWtFbE+jFPsporouU80Rl8LaV/uB/DI2XF+xV5X3Nhx/FqVzMs55eqYqBuIHinembbcWZ69
11EmXVk1a+u+HOQKGILF8mkMpzeLzTDh8ECXEvy9JV2MuHsJzCZe+2n32pq49wNKeEtWyN99U5Fk
3BZgL7quXfkxRbu6YIEs+zFdC7HJNc7XqZcksCEkyfSGF2tCJwnjmFSrAo+FEoeKwUaU9kR1WH/W
Wd2vhFIPetjgEJ7LxDaxKPAmuoc8Jni3a10yYoP/Yu88dmPXtiz7Kw+vXUzQbLoCXieC4RQh79Uh
5A49uUlu2q+vwTgvSzcPLiqR/eoIUigsg2btteYc07YCO+4AJnFy6tMsvJjsUg/SNn4sTRu0aCXQ
zpqAGJpZK7d6zJkPLUm9iazpvVHFL5WNEqGUe1M1utg5/mxvc+YOa4QrT1lCCTiAi+7wptFk72aQ
TNVVr9f0eM0ZqL8cHvSeGOw6wN0/5Ra31GFrZ2tGVIfYj0Y+qIiPZ26XbhOtev6NfgpizYXl9f++
7S/Qr/Mdp+UZfh4iKYXwdMeqPBppWWNu5hnP95FnU8X5b/r43rT+ecUwk4vjfXkHCbHb9B+WJ/3L
rz/P//s/Nicb0zv8vN0/3sXvN/n7FbnetfPmr7dEcA0DtxZdfnQai/1jeY/nV//9Rs6vZsZOhYf9
/24fqWWUEOe71uRnNL+33+8nP9/68yzn33R3bDge2EkPfv92BuJ7xeIzJNz8txPqxydzNsb8+GDO
v/32yfzcJz0bl37uef7t7DX6ua0lJmwMU7E/3/4Xg8/vB5+f94/H/fGnvbDvZiMiquHsxko6w6Bu
iK5/3shvW9b5uf7ya9Wyr25+nq1symhrjvZjdjau9Jk+bb1Ov+Yo5EtefqSL1SU+YwL/620/dzn/
Vir3REyGv/3j9vPjz7edn+Tnz5kqlLVPqWi3/Ofr/Nzvj9vOf+ZnJ87PfX6e63zb3z3EV0BRjNaO
13RAdj8P+P1xz3+f3xbkuJSshP/6CX/f6e+e9vyYbPYv/LaTO6dy1AURgyowIHey+uJPN0wYoy0/
/vhTHxVI7j/+PejbdIYk7C8dF73594POjzz/+OM2WIIYhEdY+T+v8MfL/Dz2j5f6u/sZfsh7+nku
9IXER1zM55vPDxByYAb4x5P+5f9/vMj5zz//rfmF3E9pt/nbTfB37+tvn+Z8x5/3er7P+bYYBRkO
d+u7S8CKofNFRvhva5li9GEUVqNuIojy29+ni8F60uw2D+fL2JSP57NBtRiZY8JDD8LK3JgrON2H
YmNCiKalyJLNsbTlIkZkpWG8K1wHO6a/zXFChnS0l9/o1jWCJbYD+d7I7B2f+crMaJ2RGfSgh0Dm
/DjdZWP/UHcJLUeNlqaLrXs1tqj/OifayrC/bo3q0p65cIQdNXNbTDeT7L9EGAYZSFJEaYq1B3NY
eoD1ItedAt2D9VWaegjzSv/y8/HBkD6g+xpRRDFWiIsaezWRd7MxiXfckm9bVHW8ahK4aeUs45OD
CuoyWuYwFcD+YSquCgMtAENs2CZOiSCAUpgpOiz6TIW3EmDfqE/uCtyXfksmpbkQuFeWw3J1dJ8p
TVjaqMxAwk6hY5JvuyVIgUqMGXhfsNRnmwYVaxVWetfCNJw1Mx9tE2oAMpZ+DKYWhP7zoyXyQynl
JSpduU5a8VovcP9qyrcUUMnG5tpOhXKKIyZSaUzbjRV7FbTlgRx5srIy1hgpbUBNr1rYA8ZKt5gC
hGoJmavZdray9qEXxw8RM8RZmsNaC702kCzMW2+6zvrxV+uyYbzef2Wmzni090EfE0GfEDlwZncb
UsIvM/ST2evEAFsp65Ymfq77X2T8waPTqQjG2fZ2ITQUTaq9Mhl/aw00YeGwpQXtdNkOYkNt/EQt
OW7bWq/WuWq/3OSmIP9m0QXyWIdW8s7SCJo0tQhVy6BRmYOxIz/+re2h4TC+L/ZSo0Egu7jZerMx
7ITKtx4ajY1JrME6Qte4z7zbMfGbvdfypsfF4R1hBYA8yhctt1ZMCg4zSAuAp6czNuBYUiYr+1j7
pcJiDprxctmDzNRRl3k8fzPCpkxuGQ/U4k1pbnhVmd1nXZjj2uTwWyMDJBRpQioXx2DRhJ4K1lPu
iTEFwbR4Q0TbjkGOfMsSmbabMx29s4LuREOWGY6pnsMkQ8zvkDJQIryaCgJZPF7LQUkWlIpIhY4k
iIums9HRadsiasPbyQB+VXsfMi+JvtOj9wUBq7yFLWJQlxnWJf2E+BiXWLn8+EtblK/VGNPXHucX
vyZCwxF7Q/sm/wzxSWIlB4D0xdpP9dtZheBYpjwI4/5hMjz8af6p86i+K43Oa9aTTaVln1kNnGGu
KYxpPMqt5j3FSwVtp0WIS6rsAtGX9EK06jRzSK8HNdAUN4zraKQ7UTB97fR3uxaUPZPbb7rmvs3q
R8T0Oegff+P48tVQ/RUzNBKkLbXNVf9U6aGFERuCXBPqS9pez3rDGGEORVWIfIpxR+rGe1sAT+tr
485JxZOW0hTFtoafGOBOUetALoiI8owIkH63NywEl3k+PUdkSodRTSRXUn2l88tsQvFyUYfqSczs
3nz06vixx31wLBNlbIejb2x1p/ff1dh5Ae2qcUKMl8KrXTmh+avM0VPrzms62FfoMp/73D8Jk7sV
xnBp6ejv1CzSTY+kRcn2FKIPoTU17bIY/kOCpX8/fYCa7MP8ISu7N6MrmQup6QYoczB0eAYdOomY
JDh3k8SFyhB6b9nRYCWKOmKfWDdVhzoufe/ZSJDkEMJgszjIEQsWNi3CC1kjxjo1u4vfp62Oltw2
hR3eokYh4CSE/7OMkJ2xCKySmKKS5DM0eC9D1OWB4eeLMp52RNsWz9I2rLWtpiAfsySIwGwETqPT
kBmZiKGy37Ra/uSk5m0/Ls3p595h6lsnGVZKBBGJ+VVp2VdB+nlbk8ZCw3VNalK06lywgENHuUbW
3ppgGZuBG1OteIpeDFQKY4Guc5iqez2tr+p2WgNdOAHB/bZaGlbmwBuOza3fYr3TldlsRs2hr6lL
EHTMXStHBJYbsW6NxkNlcFEoiPZ2JGyBdCF/ORFJWYeGqbrbupiH8uqqyGhsWe6hrp33liiUahQ3
5KwUAant+9hwYb+GoG66IUT/4Q0wPnDjOERwkgxhbDorRdc+9FngaMxuEPdN6BvKMQgt7dOrGfCF
/bizEovJwIBGCZIeU2/iXeadqwqxq4S5s+fhMovLRwKDCCDNEaLHyEOmOn9NbHYzrXrx9Sq96EE/
eiCm6zs0wA9kMz9NMxRF0bQPcTN/VqPzbFboamgNF069daLxcvaIgKPharRIWQ3HuawkMpoK+BLN
NTdwRHvIQhQqibMbEg13CUq1V6b2b36UQ5DrTiPxsKk+IHDN963IX7ORfSJV7dbsqA2s/hQTL5tP
+Nz0hqZWJs0bSCKB1XB8ZshpF6YNQr4eYjCheg4S+2pac2y+TWp8i1pmgm6OJNQj/V0lTHyL7HNw
k0erHl/7ev5OGdL2kbWb++TQieKB+SoTOb26k7hKu0RjOk6Q6ortcS9mBCnVnPSbDD5GUGB4FX70
3nrtIeqw5SxhIqUHUGJQ7ncrWoBYXGFXnULCUArGTzpyCw3iWV0uaSOLR0iVt1lESIyBMGKDKWo3
Ov7htWjTpUHmHaqRMT0mtWitTRA644Rrs2Ye67xjvRwiaBeuuV901LUMiYZxs6OyP/UC45E+vHS8
qYMunxOZ1St9yp/8Rjty5rtPGsKNus5l00dXBnk4lW3uVDrsR7it7b6lhdyyWThJIJVIsFytBsaE
b/HEYLBz5VXiLeoF1W70dnKC0T9lVXWfdxZqBhPMUcLRO3jhd56PF1U2EM4zNs+oQk6mr246D3Rn
N9xKFb0R58sYxKcNlQ75q+v76A8wexKdSVOLrIlpNbNvZGQ7gAalbGiMgYpm3HiWfuKQ3Als+Qcf
Z3JVXOENQG2DGQjPDIdL9+wo2nJz7o2rNqqu85QGCS4ftqZAz2kV0QMR699yMa4UKh+QXnePCY34
fRMzVUHQ4+JawGOA7ryM+iPSLbCZXfiGDSbglGtunaLeum1/aTU+JDEJ1Bf0hJYneL4YrVsaugIs
1EWGOtWLXDCks02T32Iju2xG18VBUKCyCjrT9VctHnb6LExWi3v01JJ9DjETGuqV3TbJneo3KnTU
Axc4Kslb/0sfu+5kgKWFxG3vvVA9aGJiNed3b2h+V9ME08kYurem9bcECjHVSCb+i2Qup0nTMBXJ
qwrclq5x8FCE1WgC64jxGbM+BKlFBlyw9w7enD+7FPWkuSKVl+jAqY2ngcOzgrudJieBH6uPhuvR
T9ld6uTO4PQTtB3HWkjMKZKVU5RUv6Bs0B43GJdnFsHq3hWCkw9jRJVCJC6lNyahMCFjyi0vO2Dl
DsViRJOt96MrShByu+xLM8meqLWfPMeS4P1IlZvN8ZOuFMMW6NtXns+lxpmCzOveI8JiUte51aKU
9rhTI92uOTqGtdPQu7X7gmmTk2egnanBnFwQU5P8IrRSqKNdGc2Kubu2Msbh0a6GjWHaI4WVxrXV
ZR3sdDfYUBn2atmNRW+cmesHLbFyx5jtGlgQU8w5hu3MF94y3za88hEF0Qcr5XpNVi6yV4OJv8tO
o/0yQ/M9qbJD6DAdTGJ1lOKqkDpRHjFi4rygEJ3tCMFd5q19TDnpbF82nf9QaN03ox3LF6eEXEQk
78GEU3qF1Wij+ugm7YVARFK/jg1o1XK+m60lNFG+1YI0n9FHNKZX8aMUSEaJAH/0lmSeWieYPMOU
j1YWA7iHlkMHIYA4hfHKvO8d4rFK+z3tyPvrh2lNjK65Fdb0YOqYl1KOwJgtnIkEVDFRgTaCEmLl
3BVrxNhwUIKMb/N4wdznMXc5SotiqDeFwXYSg7iKxuJywsq8LJJMyrH2ss3sZw3GgMBGhly1fzHb
I7x4Rx8ZA9javahAgAqWY5ykyBTUPXyg05O3eHcHuMJZxolNs45W3L72sfVhOtq0Dc3+Xp/CzUT8
8nqK8nydNFSEts/eX2mTv6EwiThCMgoqi4sFkr4qs35ZjCtIZem+GWqfz5uw4WxzPZn6bYK6fhXX
bpD5zO41n73Etc132/O+E+ZLWAWrg2UO+34yfSYPxl1t+0inDB9RsYV1Lqvs5QGbJLFVgABrP3oZ
g3FzWhuIIl0DGm+Enndt+Eh4EHe8pEZ9aEJ11BAo1hWiv5ZQ7DQvL2PdueibOpgr6udB+czgCYYA
DLZY/tJgVbXzFa2AFym+JiRJkjyrgIEVPrG2u3XL4dVth88EavXMUNsxjTf0nXYgLTjr5VxDRmqw
9c0DAwF2Hinu+8y97RiGrqa0uOxxLGnMKFdV6r+mNvoT9E8PobrrhM4glKU7ubLwoXQ3DBgqXea2
OAmDyWcWKaInR4waunstWXX0gCWCmKmAL4ZHs9cedR8qdBRPdzjc+gC0wW0R+gzC0/DAUuvF8+88
eu2ITAp3VTJHXiuVUmBTYDouvqTUrIJpsC+Qja36ptspN0Y/hOs5f6xxgF7oKTTdmmheGVubMSWM
ELkddzUTEOGmQ+f5oo0wXRotPr8omTd+h/e0dDdDrb9oOeD6pjN34TjtqhE0ep9jeqkJBIp69RnX
bTDZ1oH6Ak84BcYAApWqktXXcK1nBypp+6AtypOe9Dij6kGyt86Gel/D9+G/lKTFA4VPvyY3folV
vJkmDMlEZ1nr1DcRXU3PlQAZGZq7HAzJquxLMNm4WpyU0Z4gy7Vkwh4y7QxC6NpkMTVoYXzi1Zsl
4NDdc7d0EV852eM4cvW2KwStcqDk6B219r1WrhgClIiE/AtRfcmQZMosllcqirdWZieYXsejzMwP
QBD7ME47Fm3okWv1mQzTY4aKbatVPnBejvgNueysDX0OpWEA6jltSVrhQpVEaD1VzeQrYhRaQe2t
w43Ie7lKMdkFeUgvJEm+qjA/6S6aJpZgwJJDW67mpN3HY6VWHnX2qqnMrwEmM1+swex6h/DtzUXN
4s4j/RO/OGSW/KqYAQFkz7/SHKvv0A/b2oyv5gihas2PdbvM7/X5uon9vXszcjXlULzCqfyemOHW
tHso+nIJnSOzjnOU4TabonefQIQdp0ZDyVEvcHOrue4bga6M6Z/L9CrzzZ22sK5iOZ1ymzDkfMmO
ThAwOgybV1IOTxyjqEEMichlEM6miaYdj1sVcxcF5JQf4P094kHVgoTp35Mw0Y4MNVC6+Msfn2vP
ekY/8+AWHdUm1BUbncW6DcNkhagDRRJaSsi5FgUvxyaa3are1Y2ztV51x8T/YT2NRQdYOGnuKjbe
qhysWy3PpkAJ66WH+2FEQx/MaLX4ZvzohIXgIZqdvbHo3kQUt5TCYF8RjHisYXHJ4u/qrII+HK7H
3rzx4+hWfnPiDQG1DrUF+Li/Jc40WjkNYXXpQDaK0F8I/zBXk1ld2fnwMKJT2E5xcpO6/cny0ZF5
zGQFY9iAReBpwOY9Tta98Y6U+t3Fudzq7JiZ/eTGzr3plAH+/MvYn3eZwoJC5HDbcLQAxEM0sm8t
/aVT9geRHt2az3XAVEXurU4zJuX6786JtdLN/lB3V6RYXbacAHxBQmijjNdwWbx6WnSaG7QaRnXK
TCDHWt9+ynpctAJPeVejZYiRaw0AdXTdRiwSsrdQxXRl5e9nHTeVzQS5CtVHKfpbGXczfACbNU13
7+biiMiiXcOOo6ZCak+aMs2eVAPsX6TfFAAGQxmTOOy0+oxBZ6d2dtHgLdYzYg+8hj5V08hA5Ea0
HZOdOcmrzCEjvKnzgySnhGRhUKuV/Z4ZLcBJJrG+nWzSDP9tqqyPOCxvm8Te8BaOXXztQkNo5+FU
atBvMgfpRgL+YrDuQqXhzgh/zaX2YC6eNRw7D1r21qNxsGcQ6JEuqblMtJ2FDCxlfLrkF5h+cg8R
JzpUZfalwmVjx/nbZPTPWYlVpbRwGrcVnzkZrqZsuKzS5B4LxTslxLu+yJzdqt/acnrrJDhOT+dC
TiZwto5nQpRn00Xe3J07lSN0WIUDe6I1qyfmBap1ugnxm48laJmpnoo8OqKCviu8QaxcXXudo+Gk
1/5F7JeXJqdwoCg7VVVIDAYTVY3aJEPykuSNWP+qbflpW/lHKCWofrO6LTSwjOTH4m3BHRNi/nBq
6IrDhuDPtUNHL88MebTy4h4x5Kp00ZCUqF+mAQtTbITPaYoq1u4gv8yDe0xmYTGmRkyvVdHOqUug
8Gs1j+nKdRP48RE0/6p8d0T9hnT8ui9Cb5Own3KEPON2cDdaF5D4RlQF4eZmk65dUJAbVyvXVjpf
aSFguryfCS+3NnYH6YdLnrax87VncnShouz3do/CfNFTjx4Wu+VDScu/A7JH+MYS1GtR0bEXl5dW
/gRBJojz6qaJ1Uvco31ddsF5qs1VSXm0jRx2FHr5V9j9dnTEX0JXXdG5vQ6JZWWVYA6cnYyNnUoi
Cop7FZuvxegIFnoxZe0gd55PlIdQXBjL5B71AtdhnaYMzWO5ZzV2r6biRar0k9Xvw+ApdXDxgxDL
FAYQBF5seWpk+Ep50B3imBIlpFF/0jySENBRrRHbZ6CYzH2jCdp66WRRMtTRqZi0U+VK7Yq15vNY
0NudO3fbSOJuUVoMrOkR4mCooTMuctJ6m8uy0hgQ8AQwrLRP1r2rqesfREJuyzhrV5JV+SEqMpqY
HqzgZGDRqDVba2q1tUwR3cvJ3k1tYVwQfm7gOqyBlmYuCzUv1ndFaOymya8PtuYhx598b40DrLjT
phZNDWSO3fnP37eFxT7luGR8E7h5kqEFlibXKmWzjC+qXR6Dby7HF08Qa1NY3dZx8VTV/nSo3CLD
ceC+OfSRDQzUK9fqtD2fZzsbFKqdCOn0GcSktA4RM02766nQm4FrWN/QgEzUvRyr906BgEocrj6z
NhyE0fs7N/zlEjW2nnJGQzV947mtCbLGsYn0NX/VugnqvkVp7wzGN25gDhoq7CIMP6xUgM0B/xpA
VSLrkbAlHQlW43Ba8mpSgZaSLdYQbXp7N3Q/Y9/E/AKpmgxGRkThwZqTky7oWCnffPazqw4pAh7h
y3p5uWSZwFiOUSMQfRt878kTEDG8ci/w36z7KT3NunNXyGuZgmFAWXNfRjjcMTIdGiloabrXeBhX
jet9NaPtcjGE5GXnt+kyOvC1grbh2ByFHg24ICyOCL+cNp2uLroe3WMdkSBRTUjWELpxWFuHshff
vm6zeoOfgk68zmI6oU7YrQxXtuxZFhkhE8Y7EFLXTdq/jEVLOTSm2Bqt4teQzO2lytQuor2t26yU
rYiAWXZK5gMW3sBYf0kmklOiX6ig0qPeLF4EFpySMClOj+l9MTyFFraU3mONFkfIYyus36OCjz9W
KDP8lLUzqbwrGDI7MtON58znbJ0pIHUZLRZoUPbOSI6CjPGV04sr1tgPjl48twVxu1qDwaA3QFBE
Gqwwz9wlixQuRZHJlxixaCc9h84hTSp0mrQ9Mf7OObMSLM0SsO+sOVejnQF0RwuStubRYha21T3n
fcaQWBDtHoQ9w5U+4lHtwnhTI2s4zYKwRIjdOnMcKLdz/2Dk0NZ1q8ZZDOlnZdGwsuVXltY3jV8O
+3xa3EU5nhET5muhOqQ7DKbameaT62bvHU0+rjaVhtmUjllexYco7ZcC2ny1HfyvdCvBW9NcutEL
NEuDibxtGT2FbzUdFoxLGrWrOmEcwDSIoTLKoelRjNyGYF6AzNHs7HTN3/VXvbYgaIpOgs+1G2p+
xh5OP3gHEnNL2v0dGQhg1La+FWUwOJoA8RzwuybrbuuCIVBrt3w1Q3WkL38Z2XAViLo/jTly5IG2
JrWUPKQ9FhpWU7u4FmAHukS/VIzdcZRyEnPJR0rm5LIU+rUvhbUTBGRv+6k6zHWKQSMrN7EpQPJF
XByiSLTHgX575mFpSLPxySnxgerqkakZ3385A5ujIxsm4ELzirY661bw3ugLG1jVpW7BnK3L5KRc
5qd1Q9NeWqN2PMck5z6wQIXckwXEi++Xm9Je6s9K2ce5P9gZZ9I8qZ5KZ7ZIrSOv3RDVdCHaZSbU
6NqqMwp8W27WUNfm9qrqaKuJmN1CG4R5ZN5YKA40llmO/VTk2MZcg3QfT6xLE0qEPUh8sxyirSSn
wAmv85GXIE2QAyJvSAYSwkJFV5/w1z4rh20bGsqBspehoeGwD4rxqXH4xKC4PeKvMZiNkcNpjZGM
4/XPNkG6SMGLk0dTkiStW50WCnsUg26+lU2cwYy3QCJsQl7bkNPWqjmFGkuV5TLr2TgeSvA0gtLP
wp0s50LbmJ0odwyLrdgutz4yzDgmzLOr33VHqLvCDDd9Oj2DYzjJ3u2hJqQVekqsFeXEiGgGIDAm
M3fSfolCYwvY0Ye0nC5wve4iYoZK49A3/QaABW1zR36ZKmcTTelNvzh1vdB7yuPe2+NT6jdRLeVK
oUENzLred+WxKdmT7RDXFAcSZBZ5KSaCP6qxNA+uibOTssJmnxPS+Boj+103f/Xj/NWV9e2SEm3b
9c3cOvoF8Yn0ocN3tHs8WphkYOUPIWSpYJScMnMqHkcb+quBGbODf4qE2k0ba69+QxpvR7b8mvMd
kgKhuZt89j7jTDDTYey1RhlLrTFTi0xUrKxrd2bFubIYoUVz2T6kVjiBBteZbbD0EWVHMRtV41aT
2i6Xyb3Scn3beDem0CgM9empHwFUtTpd4bF5VD0TEWfAdxeVLRggH7zOmM+8++gybtUrYWcw4H+Z
fXLjsdpnEcxVse/HZ2GyHOjwq61iX6Nm3zeVHV9HFa6EymJsQK0ytOh5q/4VeASa7vAy6zJi+7qv
waOhL1Na8H2kPSiaApWZ+6vILB2aH9YjOcB0W3NVEPU2vGss3ZvYnSCHJYKct/RWExIIjQ3dxp0l
TGuf/jU0YsJulgTYVpbfujV8qJ74HhKR9wbnnl1WVrA+8w8c5WRZ2JhLNI+Vsek2d3yilL0KX1Ej
7XwXW2A85zrINOLDdNhCTWjd1K2fXlTokslmg4+EF3CS/pH9qFwbNV6bWA3DlcSaJRqELCPorLh7
n6bqmitsShVsrTCVJDBRS3QgkkS1qj3hLKPr76fyRp/lV9qiBVFxem/qfriOa1qvcWVD6KtpnGCg
665LZ50U2ie99uFNi/ZMX5Gxa0twJWO2eSw/XRc+qCtYGjXtVb04c1JDn3cRVLvrZPlh030rNN+9
ON+ET+Wzt+k8yMzh07beA+CCcV8gECdaz1zwptnW03zIgk0/BbLmPBxK4yHtEvKFEv25lfEQGKbp
En239xw8Y2L2n6MkBirT0NOu2mLYNCELmWKYqYUIg6zqQz22D70r552JAWnTA1MaM0EwR8l0DhZI
vePgwUXsYVFSHt5fg0kcJRznWAeVPSuvrNpYTdtd9dK7y0s2aDnjV5VGc6V8JVdZApKSxyOA1xTj
jXpIr5twoslPmxFH4cfQGTBJXcbyaWc8WU7tou54k3UZ7uIRg3UFuqxxr8H+kzkwC+TEKOdDqW17
RqxGrrVBBbQsxbQVOj3WcBKAm46cj6IGHhZeASW7jBzWKizL0MFKeLEa8SeVgR7al5IiZ/zmlAuM
zfVuDKu5rbuMNowDiWNi/im4LkW5YiWANzPsb9IQ13hiW32gyoJszRz8W214v1ybzJVCPY0KpZkg
sWHtTihsYcivLGv+EiNxBxZ01vSX67CDzkX+WY+QNHRXUftpqP7LKToOlnxsMsQUip3LbB/GrD36
DQoffJobdOaPRgbXgFzvT9E3+OQtA7Scb1rr0HRPZiRJ4kj5EiPn4CP5uZDp+GjMWPgiqTFtr9gA
rviCG7DrYm2NU4TAjtBLgyHNCZ1lTm26OPmRkaPBm657i+mBLcLX+AYFCmcVonnmTWeqQOubS8Bj
pK2V3WHqw2vZMiB26UVkxohUx+U5sUE9F6X93czjpQBvQJUaxGF8xJBckhdAUGGSt9tM4NPKluqM
Ocq1k8ZYurMWw2Zv7WtbHQyISV0x3mvTjCceLZApbS4DyR4uhU3xbn2bmQXOGFaEVimiQ+aMiwHb
zawJ4EX01HjxUTFLo+f2bgqlTug/Odt701ZTyidhi7QeEbO3JLd5BZcv4lxfNbtWGAenJ3oyA5C8
yQ35ljsJ1roRu5KpfUd2956J7ENBVGbvN3dDzfcikmGNDyrbOnMLrpYmZJoWG01LmaBZ+PnMCiSI
wMVGh4GJrc1m7tEsI3ziDHuRqvSR7//O/WjwSwYR/QLatDT9W1/Hd8iyyo6+x3a8a033W+bq2Zva
e6YQUEhTwrI0VzF3xl1WhywHhLGod5ijaniuHQHeSI99b9UVc82SX2fq7IbWUdbGhxEOYJZKdGLL
NKtUEcKX3AMWVspDPzrHngwJa9q5HEEl6r2CE3foaC9Wl/xqTJzYsKzHXQWoeQhxzzffpds++zKi
G026fC22RsiVk3M64QT+vhD95QhQAu/swPBk03kJkjpdyC0Jt4yryV+0F5sLJ58v1/xmoOlt4tm/
HJGkBaUhPvMiusUsHF/AELoY7flsKL+UAMIo3IuTAygwK+tipyZb3yCbI0qQxk9XOjtjGKNTq2S9
jdr6Dh/YRrcrDv9MXDQsSiNVaxjlQQ8Ufq04w2MkS79jiGuYFtTBKjU+NzhF4dDFobxlEeZEG20a
sEDE/pHOxnpsCQn37ITwRLd8iGVzY3VWMAJ14G0kwYCPNvDolq8ben4OwNxVzbh8nUww9FwrO6VO
fRvBul2Zo2RiNTLEGIuUZlW+q5UGoEReq1k3oDYv+S0aeLWMoky2+6oE9dHRE05KyDtqLDdePF8m
8KvXYVyXG12qi8hLD2GkEwGG4sgAwLiBX/OcsFjMR/wufUsJoCI4cBT9ACC+IgZ6dQpYwY+0JNAm
891R9bXQFRme+bRRBvVurnCHUFdr6zKvYG0PNyqyPqQ4RhZnzTEZXMZhv3w0DpWwIVb2/rc7qXea
X6L2npig7MaSOJwmO1osSuOIMmKMzGs3Ha/jAUn10KH2MA4yyoutQXvAKZyb0cQMR3uq2claJ1zS
Am3WmM/tCO+mpmFqk1Npqz5d+6VzVc7WfWild4JzytZzu13WzDtfGhchV3LhpeuOiJMLB2RSSvqV
hQUuxSJh1qMVIKPkLy+i2JHoYlp4xroqDgmxyFNvEI6uqEpoNvoleX1Sy09ibL7CtP/KCFYJCac1
6ru87joOmgkrTPWC7v4rGe3vrq82IaRzS8/lTtdG5mUTIMOaVbsTf9CSZWCPgYzmGQHv1fwQ2+5T
6o573bQOmDLrQFPmKRm0BS+LRqfjgmi3eG1Pv9BSb2qdQO+mbda9L7Y2icJKHz6QrN/k2YewFsBB
dqCpe4slzOT7q57n0A8a0AdYnYxHv2pQI/mvcYfrnEnnSQOTsEJo1yGcHU924d3jtaLBXXiPetOf
urC6PqP8/3/qwX+TemC6jiPOm+pz/N/RdxW8q/d/fJcqUdPVe/H9r3/exdXX9z8Obf5efv01/ODf
D/x3+IFr/Idh6oh/Lcd3yBggq+A/ww/4l+cLofuG62MuJBXh39EHwvwPHmGgOPYMB9WMyb9alrnx
v/4peDoBV9q3LQQN/5PYA8fV//kPWeVTVJWHr3/906aj49EVFcgPBO/Lck3+//l+l5RR+69/Gv+r
bqKuKXy/2hMkj5wuit+mC6LcHyYPn5Ue0ilumYFNFtjSviTOfvBHTJplemhwlW4xsV5xuEZgbOr+
wavmY2LaL16EZdFK/g97Z7bcuNGm6VvpmHN4sCcQMTMH3BeRoigVS/YJQiVbABL7vlz9PMmyW/7L
7t/R5+2IgkFSBEEikfkt7/LgNfgGOoRCSfIGuO8kCp31Fb1weYqyYt8UZwtJzipXtqlI6jjDuO0J
9n2fmLwqPI9K5HyNR9c7GOVTO9jUcLFAmguMa40g3IVZeoZB3xIAs6abFOyXVTJToe70WzefRK08
DUckIirNPiRWisygRGicBQktJOejrfRjrv1SJNGIzLUOgtQ9+8BwkcQELt4yeVMOWBS9woOZ8kNO
IKW8RpzRTyUiG41LkgKsssWvPRK1tZ/RZmxoPriIclL5xARX0RdBH2oD/bvupbX5bAkxTGS/DWCf
tapez1H424RdpkWjNUBT2KFAJGLtWRA+LABAnJKgOIaKACpwoMvz/mnQ01Pcpqcit8nL6VihAWtX
+l4bpktcQ76O9WOsz8fCpysf6GB1nZ2VT5egQo7XVAXhW41GhZPU66ahbemmJ1pkKHigwK3FX4Nm
ItHrXszIee2ScI2oUtCsReGdQVhtszFhgZRvoLiP08DXRJEcGPI10oO9Ge7hxG3suNvQ8DwB9gLD
Oh2lO2x9bKgHxDJriSDLLE80GhgV8QmlQcrxGyppm9ZukcUTO5MY2GmTg5H55wEti0K4r9WEtIk2
kf65p3b6qqeoVxEbflgZ4yB0iyNYV1A5xpHSy27IwzUgB+Iu1sQF8N8d1HlSUuoJ6WisYgikRmu9
ov77FjrpA5a2qLZdysjZIZFzkLSUDTM86HVyUleYIOzWNVAhZqbpJP1wwuijaser+hlLbb5VHoPa
nl8M5CMT/X3SiZoNBUgct1OO3p1nrFKszKsEjIE1XDGeRvSmGI6zS5MyJHdsLP8wGsNlpEGLsskh
w67dYPmYnbMZ8QuW4xG10l0YTsc4Sj+8sIVNgPRFTMCLQt3JcuabGpNz5ex0apW2E7OIju8eTQQP
4blkfHGBYwyUvyPY+CjMLa0SX8xKvt0/g2wBSLt1aSA8hgNl3q4KP8B84euXj1s0pd6EPh6Bha5Z
oQ4wxFfo2Oc246+dLuDjFrGOZmcnP+qkYZJoKUPKA+jFk2YngK8lALR4h/7+qqin24iwVtZ7q1HO
l3hOTgnlYKwGjrRWnslWezlu66qHN9u91Bo4FTUdeN/GaL75c3cdrAW6zVc05qjMpW9N/7M/tYd2
mG+imm/qCnb6dKQTfrKj7E39MGo80gy/inhYIdF1a6aOevYEIApdU75SACx0JJeyhL1zTC6NVs2X
odEvxKbbQtHJsIuwao5Xr3y+T+KLtcRbZRic12YkUpudXWx73ygGgSJLFoHdPXdatFJjO0nGozo3
qPJ4n/TtS2yMQMLMrZT5ScZMBV2EO7zTreaAe73Luk3WpB+jbQMveh1gmhvx+GIaAOIZTIBeNlVs
3gIQT2Z2a/mlrF68jmXFeNHnm27vG81/DstmUzvyoMl6g9kA0/R8EfV4iZzxJdMdUmOU58cLDZyb
kMPWy9GpD4r4DUenr8D3nh6a0Tnbtf5ORW0ZB7jIm+i5WLp7tsT47jvBl5xmgu/Ijzaf0OwxlkCe
j1oYr9vpUITu2ViT0V6CoXiwwBzSHiIra3fVnBxSzz3bTv8y46hSkprDG1Jj1rHmo/WNFPdJAZrb
muzSTE9ZxbmjkAqikyHBL+1iUYByD1iNrpuPftm+NM2MfSOqC8F4pPh4Uv80ALdFddAshtfoig3A
w2Pl4JkdjJeRsYmJ4gvqO9ZC2uU2IEOshbNTk1XccFvNYO+hJqcHQ8BpYsImclyFhXz0WdlaOd8M
mdEOq76YwY3U98UKVHvdHt/N6Lcm9vfh6J7VLanmBN0X50hy7biJGpN7zADJThnPe+06ommDGNj3
7deqc7DqRQKp19urS9hoMlGRdl+iVkLKGl/SnNnN707RqISVLCRhu+xN+gP3R/RQR2f1WZkpzvc7
zhjPhmIeBJqir2hnSkXZGqmNxx7gHNVU5MoQ1P0ym0AcwtKUh1FrLRpU1g6HAfSeHVJXWb1NfktL
WRrvMnTDPVW7hcAm8oGcCR7M4B4kU+wDWk1YzE+Tvsa6FIYZNuphi4H4PO0kAh0ZaCp6F8lrNo4X
v0imI7iCY2s0v1iagy4/zHRcuTUWvXwgypYxXefcGaHQmAb2KvrLiE0IFke4X8au3X3fuz83zfG0
HejOdkBG40iam1m61gHDCxu3TPbuG82uf39oY2y5RE0lz5qD7+FmeHdf9EX4tbencdVb7YPoouBA
NVFbpJSNlpjXxBba97OBZSObYaqMQybtdhPMzlfDqxbz1AWHwMs3Y5F+jagHUYBFctojvQbmliAW
gW/xpFj4woj2E9U98j6mkE7fVa2LzLW2nvOe3n2yzskNBrrwrAF0vl695sMF6pOM6XrKnaVU3UaA
0OiIkYFPJBgatcR1BkUTzI7WHMupAIeqNp05tkdODhkj0ZxFpLSKChR0Wtjw0RRvUi265IVdrIm/
bt7CT5232fF3EavAuoq8txpAx7rqeg93iO6XGNOoXJPR2qCq3EkRLzp3ZDVO7Rv4iHYFCCpfUpdI
mG4QuUKNBOwLA3uW5nuqJagOOWcPZTDwefoyqb1dUU6vHZDBxcxtTk3wSBEbWFl3zfz5GtYAVMl2
p4BAB6Ghn+FQtY/A85EJ9o2CTirT32giuTcl4lXQVnTAT5n19JLYxTl1A2or3nZ24rfY3mkDLVw3
OfwpqL98j4f/A4zXpYjzVgW+fw2TfaDdnmvjViscYRDA/zlMjiXDUA6YwnYi+aiS/WCkSnn5JfDG
M0pkFF6PFXHUKKr1P3zyD7ZkBOi0ZcgeLPontuG56sz+FKADraRMMol8F4TGZULERAnf79MVVc0N
ZZdFLGlIYIqu+e5ZhUr/8PFkOz/kB75lOZ7gDHTTF/oPHz8IMVoyKIud2RLEM9fkUbvRqnLr61d0
WK6uFb9BM2/Hp9jJjrXNrEZgC7Ri+w8nggncX0/EI68iaPPV///1dwit3I+8Br8bdfGdsb86RCap
dvSQkJ1KAoO0vQoYQV7lLOkUgS3srvkExtBg9UkJWH17F+f2uhRf//2ZqRztr2fmu44uhOEYwlZn
/qcrVCbhMMsJHAIy70jo5OCYrSetAYI2Dqqhh82VnXTf7sO7REIyTqd3IrGXEG0WR77p/vhuRUwA
9/DQc+YLOCBX+1qm861l6bIkGN+JMITYzs0o+VHYUyGI6w/bRDq7iBtARek6HA8vHa9ZJA9epl9m
y9nVXIsh9FZpgf931F9lVyMX8poC9alY/AKvg6s7bWuvuVYTrfTWARQOgDZV7t3BJnfrjQ7Us7Lg
VWXhTQun92TWkeOzz/6E65hVX/BuvgZl9gEng8PLtxrHLtYwKq4IaAlGDVIX6ASADYWpiytxN/Qv
ER2exb+/Cn83PDDuMx3DNXTHNH8Yp2Ya+1kBN3QXmc3GLvQLvkaHLP12j6xH9Anr/b//QMP6u+tu
G5bK2j2be+SH6+4PBn5hHndm6E7HJkWtSSn3WzdZDNeGhW/j2cnbRPmIvkyACm7/Qrp7qOzsYBHX
p72zN+bnCIov6C+Ed64+rAi0tR8toQaDTkCa9tPFGoCsIKUNgCJusSRwc3oXHUvHkD/MzIcdoZg6
7kDDDOCl07s7mwBUZQUpI8GPsoNhjkcfnQxk2W49WVXm1GsfLP2E3lFjLLVu2JLfI+WTYrnVb+Lm
mxcNhClYqviuKFejkaxMUe7iyaT1OHjOXhoOAMcS4tsiC80SWmfaMYqCU+DRlSfXf0cRkyZKD9qw
XGdd+JgDLxgEbg5xt+xJwVT1+9VU3bcaTzQHlUbS0SKN8YmYL205bKWTnrOp+Vp303tvEo7lMSl7
dK3qPaxAjJkpg4+YYshTomenyLNfTdg1Q3/I7Olh1OSHZpY7M3RWXthtpjJ9M9LggJlWa13G0tpF
E3KzzNp96726vXFR6R4Ry3Faa9yuDn4LKk8q3J3ZzUy70aHKn0aTRYvvoQ3Eb7CxBiyrDEGL3eiP
g6e/Bx5ynlBR/mFo+38zv9gCZ0oDOJeJzNK/zi+z0Aq4IFYOMd1YqpRu5LIbNxGU8PucXY6sYf4P
s+3fzfoOwAIGtRC+Y6rX/zSl1eYUA22dmGwTErKGxLT45yX1b25Z4Rqmbautb3o/fEgcVUj864j+
2V4P0NxpKOKk80s90nIIfQAd9eIp0avrPBMbeA0y6vqxiZIPFWWjXHmUwAxjy0fm2lCVFtw7zDNd
p01v2q+CiVDk6UFGvKeol42U37BoIG7qkxM0zIOqI6uJOAHp0YXmDT4XQ7FOwoU5r8spOzUwukfR
XS2ufxckb6Y/HVsMpVC0Wqi8DHPdG+p356SECGIRkjf5yRHXeUA9jURHnSQA+wMqNOfJcl+AMDFk
1r1XfimpMHg+CO7xkljy5A/diyEc5LTGo+fKU15bCDnQxGimo0qb2ig+6TOsFad+YHgc5/CRmj4d
fOoFKK2jyGBbi7Evvhod2L4gytfdSOilm/GHw3KhTeQkcXLqx+RgmgjQciW91NqpuoL6OL1mosG8
5DV3u5esqdFqEq96jtwySYk/pkuNcwmC4UXN4Db52j9Mo/rfBDgMMd/2yIp0G77Mv4613ARCU0xZ
DkKd5ZMuyhJuLvzslrypFraLaK1+LFL6nEbENdKASQ9NucdU8RmeDnzXuT/XpHk9qWFnu1DJoYG0
NwcUXEWGrlK3vr802XiNAII3nvlQefJn1QMv85aSnH6mw/4Vl6I3aXJ8YfKTDjRQQYNuEIn7yCmz
dyZzXkUJoOfOJxpVQUVXj9cucM5qVq3m/r0IGkijzTEOhnfBzJ8xmQmrwDuRT5q8g2Y7BB8jHa+t
qt7hEXn1vf5qdN0KDtsmK35RSSqyO4daG+EAtxukXI6NhWyVQ7RD/cUtx1sV6RcSvHHADZRimYrG
gqRfhSRzi9BBTXUTGt0BDvA164f3qRvBB2Hz0KiShfWqEIGKv+YGYtsVw811+Ma4tp08CykMSnSt
9y1xtCuxe7v69xf6b2YxAjf1n2H5VLZ/uMwDTJu0Hfp8N3g5LiZAXErQm2IYtmqQW+14sV3AAOE/
jC/Tsf46fXqEz6zQhmF6f5k+KxsjANPu8l0bARWrU9yFUpZHJZG9HnQuBh6NwdCuVP0skT3UCxtM
QM0kQOGFCqfJjWI1Dj1sc5V3lKwIshPKmrXqDxKLGe43l0IKCo8LFS95FErFeFHVjTzxXnv0XodK
HtSUMcSnTtO2DVqH0BLEQD6U+kRh2fQeBu45Mq2VTXFPTigvlOnJwSVQzbuSQSch54f5sIC7j/jc
GkuU0+SjVZYMV3A2O+KJoprfQcKvRM7VlPaDCyigb5NTjmBvJufrmE7HTDBvqHs4tJI39Z2tWb/N
hn6Ts36q0OxtEmgW6WmySft4LyDhdQRvxnSZfWtEDQl0xKgfW4Z9Q+Y626uuSs/IuXlO8Eo9kDu2
915VhSLsQUtEEcutfS7n7EOVQ6B+PuZE5r8WFWjJbDwZLertw0edyk07ZCfXJuqY5vk909dWwEyU
AEanlR2P51khbVRYNzv5G93WRTNMj2EUuMx+A/JvFYomKc5ApLv00Q6TDi7I008lwNdJinM3ggOd
xFlVrQ3qdaraNAHahqi9VkU4cq939aV9i4glMS6VFh90QTVNdle1wsfcG5gznsNguqjHpTkd9W4R
Uy6qO+CWlJNpygMFU+K1M/xQ2o0YbCA6lmLRxeyrKmsF+aLd9o/GQK+fJHbqXrxpeDfQ+Zwpzhid
/qwd1KzbUSTXA3kyaR0Ys3yzY3lC9YFkM3rDHWNTaw4zNNXXrEe7LJDOJgmPjuO8qkpblvMH3L25
7ryyhB9lyvJBdFlGz7JyH1TABBXohibuqwyjdYGutIGVB+7TV4toAlraQeslxArqiFhnwpeBGHVA
CnKjam3wcygvIh1X7IhuD2U5He8DnqaHCiNjlmGMUVdq9rKpCiBKSmueBKwUZz9tsVBW5qzDXi0+
ObBGVezuG+jJ4buuUddXA05VXyWLajmSOzRVffBRVBcF5YVG9Dc4FMMCfZx1j/ljOiOdUVF1ZjpW
dcK5DH7797OWYYm/mz6E44DkdplE9B+i/HTCF9C0nWzXiOk9b/gh8aSwgi/UuSh4dIBpVTIKSg7l
oYQeDWhrbiRVe1YDq4l8d+G15ACtT4kYuYJripqSmrbvBxDmN9r5730dfyCX/S49uCnOeGbxfvYh
gOuuFy7SIakfqAcN6+YJQwdlqhAvx1gzD3bPmpPDhkDFul34YzftrKoE8t91l0yQpIcmFHunJGTG
ugM77Fdo6OYDXJFgMbpYgcE6fQPVAoNblmBFKGrU2D4t2oLaJpSNYXHOKZ4s3QhVf7PYDoBkfKrc
sp1uPoJNff+h12AECm5wNb9Es7UvpFwOJZayzOouJO21yeSk5pznUNPPelUrh7w33SMK6YebpY/X
EQW5tkzg1hz6ol6rNTyNkUa2mk3htrjVEeqpdbdLT74yc+X+Q3/92bCee/oaqdQv6mgqTApNlRrH
h+RRq8W6oCegRgXgqrM6iE+9v6a8rCoDGu2ExBwPKtOwGzDmiYsR7PQ+ZZwAdftsQmwJ6Zcd2NKr
X3RX/SGuBFK+ExZGCcxysJph1XykbfdiueNF3dCt+CP0/5+++z/13R3XZB3/3//v//wXfffLb3ne
YJXxlsdv/9J3//7GP/ru9k+ub7q275Gn6x5B5n/23T39J4eZ3uBljN5VI/3PnXeecj0KXpahql+E
Mr933i3/J2o8lAANjyiGaqD93+m+U0P7y+wiQJqT0OuUQwyMAn/IgdLManA31afdmJbPg2TNDjL5
bIOJBSOEtLWLJIRmPCIzhFKVDpcJT9Jmk9FBhaXs7HyCqmtpLpQGyWKmRb7157ZeuzH8qMwNO/rG
OuTqtB8hSDVPg0+xGrteUvqI7oYHBDV6yHrXQ6MVaFDW8c8KQ4RBuSuHsdj4xlfMguUqiGcNtBDe
C0gxgLuxtLOZRu2BGyt1gkvxTdYosqBShpYsfJ558COk6UMy6dSNULG1Jdr4Ca3qpPO2k7Bhpifh
V99KMcrRnE6ZUMOUGlx57Jr2i4yueMmW28nvwb/Ifhea4ucIHfStATBrasKPoXHx1sP2KQLglQIy
frALA4yZiRaEInqnM2uvcId4m/X0jiqXuQQs0kx1LqDTGefmMpUQO4POmNBuTNwlkJ8EKHv9zZri
D4SsqlVhaV9c0VfrWXFN6c7CZE89KvyYZMeueRIBVVefhuA+tptTYp0GbAoQQAn3ORzxJfXKAZGL
eVx1JPd7oI/RUviYWc2mDt7XT+LzFOEOKn3/ULj9KQ6ZLIklG4KIB6u3T5ZmiZMrQDWMsunWdVnC
GWEtWOou2qv9KJKN1Zgsr0EPqBXmJEUOJLIUyKrXbY+119G2loy/2qbjL6IRAZICT5JFXMIBZsYe
lrQKXtwZ4YN6mHd+6e2iHi4IetC61r4HRvEGTQoBptl97EAtPDqA2flRQTtoFLPQU21Pc5pq+7QI
HzHRFjsRR+YZ2CuC3vbPwqCIH4Tlw4iM7BGtvJVPhWOn6VaKnqy3tRBxwMsJ2YZmRC0jGfzjNMPK
YrHbpyG4aPhgX0Z/yJZuIcS6oau7Rl12sQGaAfBSca2ITXqshGDuJ67d76AojbsOrRS8cAbkg6Nf
67RY1TH6OZiq9FtDZBsn135DXr5ZJiNerTXQ3CwMrStmVtGgib2ce5YI2T1gCY/MCdohiH+lOCUm
Ntqy4OqWQcoPJ7S2W7l2eOkgL62H0ez2c9lD5+nFLwS9yU4fS2UuR8LfVLgHzC2Oj36MT41pevQ6
qpMuql+HPOAtY/PsuwUsvyb4JdOGh0zPn+fIYMTl8cn2QiyIlVpCkrhrnRo9EH7SuDp9bma9WZnI
/a26pkZmAiBknWLYXEyoOr3Fs0ujewTTO5nPU6xnO7KHJ19DecOA0eGa5qqZshADg+CFxv9vXuxT
tR2Jvy1n2mMCQ5k5eZ5cBGiyVm+WpZF/oEIIz0S08HcDi/ECI1QXGxTW6gcHmWWopAiE5Q3z1pQ3
R07WeuJX/hZLLO5zMLw5E9I6NcW3ShTbAjzno+X7L7VRPzQ1HFr6LnLl+ll7bJMvPiHPEOhbu5wF
qOs5e0p+MUZgfAPVz3lE8HpyPbyAYQoNZUtCVHTjgvIzSjPzLF+DynCWoeMti2WEKuSmy5EW6iH/
Za59DDxEqVGfMBZjkgyrqbK/oTAzH4wqwsS2r7aD6Bl+AYqDjum/5K6SfBKxs8kTQwC7iDGMxZIe
fZhFXBn6qotDiOlpv9EL56m2wv5cjlG2M+/CNLbYDnO8ayrYKdN2XJh+/iU1G39fZNW29I+4BWzp
1lE5YH5w/C0NKPit5ryKA0DKmVe9Oh6u0UNqVZQNwKbq1tciLQ10V7D17XpcaweLyNkxnHpHmnPr
4z6AUwLi1M3lsO6b/QTCajm2TnObsdvQh/alddwJGScv3Bkz08WcoeVRGfA4rexxMu0ngXDlUKAb
U4ZoXhdy+lKmCuwhWu/6OqeWt0gCvGRmD5Q5QXomnOWoJyuBMNxysnQk9vWDJVP9IcfSzLYOw5DI
84zyOUJWYXFK3NhdoX1VqenaB4zrT6iK+5l410iHzTzDegXHWniqgLybloZERbN46Q4HVNhXM8ac
dmZcoVyBogikRh/fQFZxngCNxd/mFmP1Ls6/kklgGqRJQCs64pwrC48bhJm8fbATnf4Nf+Nq3Voo
jEBeWJWlgWEIVld+0O21KABhL0k0ANVbofVRufktgSePICY2eFYdL2fsSejkQsboHDxcIz9FPD+5
msXEUGipSwW19WyZ8QmgvpJuq7qdlnMfE4hsewqvCwB4qxJaJ1TlaeOgvj9Z2aqoVFUKXi8sAWst
2zOshaeqDjZ2BnDe8hlEpbuFyfNzFaW0ZJopQm6lg9+C/gGQUqB71BnWjgtaIPWeUTBrlxm2Ihun
RRds1Ps9nsHmxiop6pMAIsK08thf0hcDj+QW2yoh8HCD8KmmD5+bEZS78gmiE1E9Q27KO/RPgviX
XnecE+H8WnYJXwUu/BLnD2xpUGYMfeuc+flOawiTIULASvFR1PJbj6bGMLx7fQWFyIPXEryFk/ji
w49eWPSpQicbDzqyQklFWVbzQmoHYczlIQn27VUbIgXni30H3HhZOV+xf3t3IiTHu/rWeNp2SNqL
YQ9fwx4XLFk1eME8MCkEVOj9Y+vKR0RMaYdLPNfQv7GxVdNc64SSiIsXEIus6FucGypIOdiSsrYB
pg4A6hJtwA8L9jGkxRq3y5Di/wKI/7dx4WWg5DVMACnDeg8GqudQ38NNZ0oo6a31WPT9LZkULnD0
TmHL4Got60RZINzKEelGXZr7sCjocAjqJsxuKL8LFFibL6Q56CJPmHKMlbcZNeuxzPsvs6yhB2OB
tPQRIBpGYR7DdtoyuAEYhAj7liXXHRsfWaWrMsXfHlO3vKp+1XowBRkahH7gwnPqajjRLzY4ngX3
HDrN09rFYwTmIaPPTupNjBAisVVpwSbOHMAGnYtdBCjqg45CFmqqA2KzIWr2d5nh+2ZoHVTH0qyg
aANcZDFAWuiwywLcPoyHusz/vLk/545gJu4vMAAIOV3SY9ml1SH9zw3FPHyeyYH3WriZYHQdUM8o
Dnh9YIF0f8zNme57imn4hjWHQNMRe+7ddN2VUQRvtZj2snzOEqRfAcFAAAYloSSCft8kjdK7Vg/v
Lzjl4EJC5ouA5caOLzBwaPALJDcxREdVvs338E+a7f15ZJjzw33vvrn/BWzNd0cSYn8+dd+7H+P7
MT8PZyACqBAceFHJ6tsdtlL0z2Gs+3tXmMkWAfhzFOaOBbP+D3CLmCds2rxgLxwbKLimzs2bc3a/
f4R6HGC+BQcf8dnEwxG57sMCb3C0dSnNsXt/8nPzw3P3I/7wHPRfJGOsevfD858PvSBGFVDO1LwK
JvIogn9a2iXS22oDd6I6lO4g5uX9sS2cW1oi4DWoK/p5WWVoFge0HLm298sMAaKeifb5I3ccblmS
op52f06HuYn6pA+x848xcd/74YD43ZOviCjGCg4P8M8NfcnygL/T78/FGACvapFOePhwCvdDJfcx
dj/g910KtF/NpKD/qSTkOyWwft9LZsWmhIWpFpPuV7T7GDNpZKzmAetn6ebK3tDBXsAt0n1oNEjv
CfoNi++XLQxxDvt9//7bS5fZHLtHzEBgMDBhqWtWmqOShGPPjcvfN0N7SspM35sg39DqGmu+0X03
rHBTSdEScVDv5WuB6lK30X0jhOQqlOqOyh2UXL2YpAZ9bWc502/mF+ImQrmCm0g9vO/p6qHdy4r2
sdr1MZggE4Xqlwt3Z5XFzxq4qmMR9yHtMnc3JQ0EGxigjVbWL3Cp8pqpxGynX5oq2CbTPF6N5sGe
amxrUB9w6uC1DigtC23Au5RQepO0Vb0pRSDXMfZkuV2+5AWKP4mXPUFPx7w5zOU2omO0wrY8UfMl
yZwbT9j2qMjDRGfaRsJ2gclLhWlGKnfN7L4DtZe7HutYC6MXFDyFdXBo/VRdauDVYXnLpvYlvDai
iDDR9l6D50zjNslx6CjTG32QnU2zYIV0Z2IXQWoNuzo5BPiijE5YPurY/wERMY/d2P/cm3m8sSGD
rdDzbtYypbKP2zgdnCH/4A5/sVnoQdCTl2kaHkedrqebrOvQ1kVQDYTSpW2ABQYuCDya1PbJh05M
ZwWfEKyXzqZFRGjUdUyxWblGJCZ9rFmSapZq+GVoBRwGNeamvmZpue9+PvnD39xfxRr897fc/65o
3J/r2sONz/JP99dS+pjMMurP5t67wzMvd/eF2YvLw92t4f7w+4a0BOsXxMXrDt82STozU6ut3D3q
KDSxgG37nb+qXO5ArfcvqHhhIqUO1AyM4/seeOoSxij2QFTXPl8L8hzjdA3BlvtzlUrx9ck93t/Y
qXd/HuLzIareE0jHGIHn2GQpS4Io3U0AW5LUyw8lMCqeU7ufm9STzXZwh71MlWShk0MZu49/BSKc
UihlpKDG9+c+X7jv3TcuPm8YheWwqbpcfIcd3l8Ik+nNbKTORMLtdN+UTWlDkGbNL9Xvdf9dZCni
rQzsYxnrXEPbtR9SDZFuoS7B/Tq4Hloyi/v1CjOKx8v7rqnWJcBkXw2FfERJwWQFZTN1hXUw0e1Y
9vXswUNC3a9TVve1E5qHQZYmTlvYh6oJhri8ONz3fGXN9MNzYDSRRBhMHzKiHaxCg68Btw985XD/
yjgIVGi74mQ2PxVZHO81dCTKmCBymE6mmonNnm953+szOtSpNuxCy6wOtltOW6c3dySu4brm1kCW
J0aL7X4G831CLNS53U+wHrAOLnLkR++fPrqTsylK64zWcHWQEJD3Xv/LpDCkqEtvy1JH+k8tkKYb
1xtgd0+W+q7NfX2UaBse749HlCJm5Njw/JRjCBcW+XYY9DjCAhmox72X/Naqyf++kS1EZID7rAh6
ptUNvndTATIuBTXKc/dN0+JwVgt+bkONsPv77i90jmSqSu/rh7xvuwS2dJQxtv70V+pAn594/6z7
2//L57y7u8jnEe579/d9Pvf58PMwn6f3+ZysuFmDkJpZI+Qt+Dzy/Y+RHCH0+H7un+9BpCPazYa5
/nzq+59oqj3pOvQXgIL2B2C0/aGEFL0p6+TRTLnfiwntwY6lVynxMDeo0UfxKip2NtWTw/3JYh6/
DG0bbWwpXSAx4VLMQQH8HHszu7YMgFZqyNxH7n2cfG5G4Z0hlUKDmWWpr4cnacn64Im0p7/F8j/M
oljN+HKlqLogWA2uNViVUrCYQHguD/eTgGD3PJgYVXnetA5jK9u5UKcOIi/FyvNQs/IyIz7wFZCI
bw9WVsX7yK6lQLgkkHvcBFqchqCWpMh+LlmyF62RtJAdOQarOBz9YXbabW2kzEto08Zt9lG3UfUd
U/Q/jYV/aCxYBiDBf9dYeFYUu/9YAlNE1/FfWgu/v/WP1oL3k8Oh4Ae6ukHTAXDg8FvT/t//pXnW
T5YjgApbAIY90/tTZ8FyfjJ1KjGeaVkuZVdBM/GPzgJ0PyAwDp1Glw6DZf+3OgumZf6It/CFozu6
DRxVdy26Hz+gxroY1ZpaxgWKI224NYJe0MEC4WNTgRTj1xqOyZUWZrWsx75fRbbhPMDX6ueMIo2D
u/2jyPyCeZLAR1RPAbaKK39GorHQjIMFE2dlRwEikSiSwovfIcL9LiWEDLq4VPFGjQI4lHpcFuiS
Du5YrMKzl4GR9BMdafjc+jIFqYfMjqVtjLlDadalbjEl1rbVw2LlhJ63TGuaznYNNa0x+nmtC9DO
ZKNyZxa0+ks03QROxEfga4AJK4r/hrE2ONEF90uBOEWZ74sgPnjjOK5qfaCAUoc+zOx4ndDr30Cm
oegBlK9RFqZNmT7T/yTh7S13B49wF2t9sapipAD1sadCMVD7j9F9M6PxC1DkaJGnsn7QnC3yLvGx
HE0lXTpg526NyJjX1jaU0keJIrbPQStRGGK8qADwV5QkwDnBoFr1hWlsmwQeumZQUjTQUVvbcfOK
5MHD1GvRrU3zncSbfYEjnQUNCI0rRtWxK4RxSAfrW90gGec1Vb43wj1if84L6CR7XcQV1RvsyvMs
yvAwDHZdAOjMsHvoIWtguNPb3DcPmfUFISP/aGmFsZbBcLV0CcowpadN/uidAPCGvYgBgWYoSMZg
g7XGfhwmO9s3GAIgLxvYyyAU+tHptGPiTukhStr4LHt/XOt++aV36XNb3YTScRw5D2lZTEiHrdOu
Dx6CpmbGDehoWdGwqXO7fpoL2k3lXD3otbiNBZVmywGDOgW6uFLeWaW9Rlus6qY94sgDRtO9XE9D
hcYWimZzHDi3oKN5bQbW/2fvzJYjZdYs+0QcAxwcuI0gZkmhebrBMlNKnHkGh6fvhU51/VVl1tbW
930TJmWmlDEwuH9777VPBGEekavEvoFy5De12jVFeW+CY7qAMkE+B1FOoYnEF54tlBb1TG4J+z/y
hlJNuN5Xuum5NgLIZAGbHYOCGNy4qQyXmnagLKso2MlisY/bL4uXu7E96d07WRpAxvuoC6v+NW8F
RZTRWD4YI0R2x+zo37NHSWIEm2qK/bSsKRaovPzqSaL7dPDFHPcSxlsz3xbKM+7RpWVMclzp4tEv
AU8P/ZMT2MuZXp515KMutSVvaKoWVJxN7rHxhPcQQR6o7SI+WWV8HJymBTuOLi3Aw57UYq3r2WHX
+yiIuoM+77lDd+mN5aGpxuy4BBkozK+UuNwZ8DdGt6J4krpH7Uto0I6jrwKcGmZg0+RzLan5iCE+
q4ae7bSQYOxhsaYNndK+Y+sQdvN0NCzYCHZ0sYxPbw6em6RtrlmEJalxweCd1EStypz6N0bQTbvK
6mDHDtSuZm32YhbO1nCD4Ib19tVcV46+GK7a1vkVZvCd58lLJXV60cIHWxKbEG8p2x7o0wRgjOAT
ADnfo0ydI10DGRgJtHTabq8TtYVB34BhK9Vza7+WrYRvR+FTaVrJXRx71spsBtpoeOsm55lLkHc/
TcNf1cFH88oIOkTFqAs3vrxZOz2LsRbAptkyKtORh7RpSzB7FdQj2dyxiqQkqKeSMveNaTsn4EuG
fjAQdwZohc10ThOpQp8k1JbaFbHDXyNCNM2E98f+JHDgbPMmCw6mGr46Mjew22AUx5AsU4Fjsnfa
b28gj6WnzKKMxlC7KfWL+3AeM/8ytcZLnkZ0rAv6FArwSrQAA82u5mphN2ncL2Q1dosGtKWE/9cJ
otdWqGIVfASFdpJGkrfZGBAr/RjmH33HPG995a1FfZmLx6b8LjBBvLSDBQ7MCVPmikfToR3NAXBt
Uaqq/WnbQ9w7tZYNdiWy1x2pSfZqhGvHmDpUPihAb/6OamivXUMNS2uphXLL5i11LTphRmhRJv8m
KMv3NmuheTAAogZBv5SeCTJ81V07N7pR6yhgMss/i9+cB4bfoVFOfworhmCVERmDwbjzZghWVZ7v
hOUBkcutA9q82AyC8GsCHi6y4Jr18bxnu8hJSS4cHyCDLQGUi9AqKg47lT1P/agDdSKA5904jqGJ
QSikqOWkW2meB6/i9rBw4RAtXnsdTwWXeXhXi1PMu854A7z/MiNI79w6EKc5QGCbp9+uLjQajI/v
UHYFMMzmw44XzPh59NC2bISd8ZEQKzEo98FHh7qPKVoKUXzpF5cQieeKF9E5yUNL98haVFQS+Aan
OCzGrsxQlCPtrrXwwd7K4nVzj/dfZAF1yT3CB4XvuyWnk9w0qQlzl2vvUWwS16V59Mv090K7QTjh
+98szs7gSgddhpG+18znuHPLu8JBIu2BrxIFW5UrJEYWxZRlu2Xq7pC6WeRCuYk8ZyY47lAPKto3
gTPqaPcJBNMSiHs6lb9m1SNWMYtZFurKkf7cECWNo4QDLG8wMGNkQD2r76VM4xddGMdCo9GreGHO
Ay/f89QtZdV0Q5N/Maz+71z41nPZHc2qeLe8qcYYG7+tbslSRBSy9hwzpJRDt3K7K3zvnDLYNDmQ
BzTO1tB++DJrjk0eT5SKAdaOXPxNMMzlIfCW4okKDRpzqMRIuH7vGzey7+nXZaXhWw+BlLu0NJL3
GbiH7qIj0l62szGDUNato7Mr4/4tG50nP9EPXWmp99FGJXVBgNTp4D77kfHCZQnzsOrfPCv+Us7Y
bWWWEfBLCPIErGC2cV+ZR7jXVZj1Q/6EOFmFft5imzK55pkNZO9UdREUk/nTnvv+zkLsCYP0Rsa2
82s0CQdNMIJQSKw7v4EeoGC8bBiMe79c5b9HdfRLmTjeTKdwnmmXBNsX594NBUMOfLKWGKXJ+WLF
I/uhJn50SSXBoUP+XMDHosAZ8ErRBc9YnB+dYqSCZWzL0F6M+ihBOCyR+m6MZtq4MIKesogYyehb
1ikahHtNJ94P16nkPsDnjrVNUVc8OX+xMXBpzG8me/7G5Xnj0ccGMI1NEtCM/dLU8WFS2bzNEgqq
29kqz4a1cObTaiPLx6xoKfVR9TlgAPP8o0u5+D7/6Epua9nAPwDT20Rmd6qhoGMneOKtYvpJF9Rp
YMa7l9Rk34CRjC8+Ofok9uQ2bfyBD4UW79ZqQlcn6lmm9+s6ayww7uToLp4i0RkUzQv33r1sY9wm
TYL123Qfh7q7t6dTBPnr049w83fWEjzhzhA7AprlbbJaU1Xcr0M0WDFJ9G1z8wcaUxl0yosF8Bdv
FDnLdJdVCEGGtyqNpfibdpMbqt6R4OrMe1+xSurenMltv8RAD6BdJ+8mXhfYuTU3OGhi2QLbVuCd
kXH1qhmB4cysbcwxQMe7Iq3Iyy/qI7ovRXIbeZP+juvqohy1fMydeDI893cHy/qxFONpRmbjesQV
xBcQyZwGR7KfXC0Oy40eJiojp3eXCBUKE6tScF80bS1W+x2tm106aOTVH53LokBjmsZfgVPk0pBY
D1MT8KWBIoD8iS3Z8jJnP689TTnufeovouReOmERJ8arPzhn1nEqJBtlXqvIAM0/ZV+1T01BN1nz
sYrg8RMwbWqDgeW8BB8ZCLWo4emnHnhbF2FeJ85r5Pv91gNqSfJYY8zw+xAJeTgDoyz3bBO+RKnh
rdvDBYMoaeM6KTa2nbz+qAFsPfAdVRhg3PVnfn5wcuhGVQ6oQCZkaKY6eqppMoNtQo8Ae6yUwCIT
4NfSrDwKVfQX/Kphl9oVKDkyxBsam16laVB/t05Shjie/v3A9ZkZa/2A2GTC31vw8SYn3+OIs1N5
R2M4leFJe4thhUxHvaRwJvV0/nmYgkSfk3H6sNY+TSexYpL/DKgx1cGLanejrKZzFktct6NdbJcY
eRw23hKCymuYdCqvOUdTCiGirgVaZPpmzUu2H/rmzuiYZVquLrcqi51tYtdMObrhEnsD4zXldOw4
Gybz5jCfbQYx54m15Q6+x7pslr/7RhtkyBihBGsxHNzL50bPOMr8hD3dAnrbzjF0UC8Y9rN6aFxP
kv0fMCcUj0vjPVbjsPNWhtOY3fRfCtIB+4f0WrgDqLpkQqu3ukul8/gUGXSd6PGM+dOki4B2r7h2
1K1lRDhDspSCHz+9Ejglsq7SXVyk3oYAVXA7LvlrBZQMQ4mTPGZTfrAauR0HlG0CS+mjhcxauw20
aIXHO42qzcTsb5eX+IIz6j7CZBk/DOBRlEGUVC8CCihtkBzVj6OP6MHEKdlR6A2hBHF6Ev3TkgYB
2H7/I9XVcW5HdTTL/B0ez4eTEi+orRtvUr+VG5TbrHDejPZWOWTJ+4CNaEOjCHA6IhDRch36+aPP
gj12oo05gQX2G0OEsYzO/nplU+ZMFnE8sTG5ZGXKEBRzrruJiopiMzsEU0Qen11xq8bxWOLXOg6G
fehmn4g89yxKMZCZwezNmzZjXjc09TZX0tjH2rw6hMnBldyMxeScBajbMV1ASSfuo9GhRwcmQzo3
otI+Ua/Z5P+SWtxz7t6XQ/YWiVqeg55wozbvHMlkkYX9zy9iQGgdmzo7NhHKFfRNVCoBSdrE0+Et
b3Zc2JeIZrKNan22hSOkPrrkARWth99AVzK7IMYHWDrAMAf2ia5bzlLm1HMBKqHJ5bmdAqreqZAa
Jyps3NI5YWAB4LeO07EgewyVPUhjuT2GSUALqzkPT1x4HpJBsMYpWEQWkQ1bu2U7shMT1QFTcU1Q
3pkfV5v5WlNsccIcYpzBscQXJvTRyei/jIFNbxvQdoBUZLAJbO98Pfv7JPN0OBe63/y8/sKw6Hap
/Gd2Vu7ZEY2LArO4JEEHcXD5fXXtYEIDfwM0F17ZvF7TgmGiMa8AZNtfbQp9aa2f5rAyWEexlgFw
g8xUBt5EHJhsGRaGP6yGWtb1cbJxlHsgmPsy6Qgrz2g8AmJOSQXjoc12WT8BKPeAQfv5nbn0yy5e
YDNze301JbRSQ6pbIJBfEMctCnNLZ2+YB8NkrWxnOcwiMqwb0lRoQUSZnBGHg2lGL7SyqRDv5vdU
fnS4Tp5s+1suwWuhE7gtmb+Zxob6G/RBbBSQy3N1pQoNDUh6U6iN6jTkHb2n2rqkXv/baqwjjvyw
oZPigPR/n8bW52DRvju4J2cwP3pmgOfK7zfuvGBHG4b0WKFARV0cqhRXubB+BUwkNm7TH/pudncx
xHXI/43exvY3MPTg9m6Yg+DTZlLmQ6JbeS8Tk7HYj2FZU7YUdDD9GrvfVy6YUTXHDqVq2JsyMV17
rdQ2wS2yd+Ec6KRIb2yW+tu+7WhByGFkjB2zc2fnQsNzZnqVZ9f6mnSuGKGtewAmIxyX8hIZsQcv
wB93lbCa68S/St3qBQ5hugNJBD/OXcIOCuZ2yka9zS2ANwaVMXRjFrBgifeE42AP1P+QwKVGUBDN
mSmTYQdMp1h2bHO9q5f8HtQjQIDqu2Gvu9EqPibeCLg719f6RcHDnDQgINW+BnA6QG/l912Qd7su
+bSVUZFXoO2tWLKDW3gvqueCVjEKWew7zut9OtfnQhd0AXI42KK5OFEzb912ulXGqNfkcajhLy/j
nG+cuvxlAkRpGvnUmCnWJQTZLBLmBhqoxpgGe7jUR3iqa/CnQ1YFHF2wjfOkuzN6CGKey32hYs0C
Urxi/5E4X36qvpgbBip90nEx7DIh+IDad1pbPpALGRGfnJZPzmrqvQPa0I3cBxXzglsyQpWyyGEi
gJQYpfJoogXbOIFXOcZm+eW3zQlsf7kjhX/GG4I/iCwnNZZ4VE0Jfq03T86KYmFTdTFT476mDJdp
zzVu0+dkrJ98RZUeV/h9yvqGxdEj50gf1w9kur+lXaQsKyX2KH1HmSIsXDxbaf3IgOmc2MbvJBJy
gydsT5ksNp/BZAnAUdPHx8jcdVZT7Lmo0ZPniPu2p/CGsEmIjqdYtb4tQQvQwPnGAfJSUIi0xBpQ
0vTaRfIIiPFPEmUNevV8ayTit6Eb4k7FdkyTr9G0Hr1lCs0AZ1pWfow5JHbi8+S7szIchvyXNsil
BJP+IioGEa3n9OFzYKNy59iMTdkmnIKE7gtYPy9Cuqe5zk6UGHI+FRAi+4+qcZ8ndgFTle5zLuak
X4/d6FC1gC9NGYei8ELlVUxdASlsKB/gA8U1ktVrV40pvnwVwI6iwLD3Eo+xTf5KZQDPMeoePXYh
JqWkm57QToinM5z9+jdj4Ht1cgoybgLYf0vlJI3RJuVxuOJnTipnBp7V/O5tjKhYbauJZiXsYK+4
CCo2UkEHbQzpyWTuWeXfs3MqaaeEErzubqjFnh3aQyiwiKYPZ3SxylisH6vS38m6vDaYuQ1xnzur
9vZa8torXHEBx1RMM06ThFEDWW+Z+GCzyN64GAtjmxcgmOPa44B3n15a6Xl0Ejg5oNG26zZI+ASu
KPErFbugiKplaiGzzD8HYNeaih9fmEH3VA4xDNV/aweTdJ0FL6SS5k3hLx/KxwLnRmI5UdqE0Ztp
SzCpv10p7noXdwxky9PgD3hEBkyaqiSJWH3PzMHWjE0CSwNEhW8c5fDYLIVzMikVYcaBLJvNO4cW
iVd3eOzWoHLuj9EJAO1tlHWKXXm+z5eIZrgkuRZjxMKUYU7ZJPU+Mbj0gvKQNM+Q4xxNQSBtbLdL
pH/jVvos8f21ibpgHaKUOmKoYmH69ueWupdmIJTNEuaItYnwmRkBcYeUlRYdVsWWsZRTc9YZg721
zZRGkYA7nt8xKGnVUFFENjCqiqr5xuC0svPGD5OiYSaLXbnzaudEjsXe6GJg4UlNl1GmvyiknGio
X0sfEAwNDv2NqzMTjzvefBuY/Q15eaF9yPy0gguXWu7COxeJzxpoANwzutQ58C5Pd9K1fpXwraNR
vPgKhQA8+MaOzPTSzRYMM8/F7VDF5T6PcY8ZOVGrgRJwBFPWGBZzSeHsVMlKqxxTse/s5HFJh4px
uUNZDkUUlD3Ty9nGxg6gNPxgt8Yy1g537nUZ/pg1mNNpqXzucjPLRmXtbZDC4TSOzzMw941hPC61
oAnNYyRhetTAq3SlBgersLNWmFBTSjkuVLoezp+tBwAUfQZP0cXAKqLydWYK18bxcw3caKPIPWQ9
NY/u5FxHLlqB1VBgIoN7s3GeLYWL3PZJjMmW1npinGLbj+5j3aXtaVYO25Zs/N2q+LmXuEGdLua6
Q1iSkuR2Z3bdk58D/x76wAu9MId3wmbyRNV7vCUHa2/SmjtEzaAeoZmz06f+YtMBoN4IoYJ7h4Cm
a7Fam+OGIyUyb4AZ0LnQ28cMrhrPy/9bpkGxLblWycUqiTrKo2qqeZekb+1s1PfUeW6slsOwB3c4
5Anwl4Kk7lhtk8B8ZYHbbj0als42MxFWIPmfoTLwStgvlBQ1pyxgE0a1pbia8fLZuYXkuBZ0FKt2
X+TNSxGRfBUu0BZ3ztnkTXVoFNGvelhIbljkcEdBfLue84Od82vJxDthM74y7afMcvhOu/msRfE1
9fRX2HAPFkN+OLK8LiSLZFUfmlHgjKMPsuwyDHpB+aQ9npT54HsVVx6m+q07sR7+tL3pyS8ZYQTW
ZO5ql4FCjMOcYpJmz66iyRuA9lqGDom9fRtLfBazSYFJsk+dMj9aujsSFuTENygu7WcMzBE2r6eI
kU6iuXB7KRs40+5xTEUPRuQ9dSIi5cK5q5dgxxiTJEwqQo9zPOjgVYslRQzLGCigQzzOLaUXRFpo
RzfzX4p/TPbnbzF/ucB6PDOyQ6tG9sNV8mgnkLRSFt/OoZjTu7poP9up54jNP1yWu1LrG9JSW+a/
29ogOeJKL+GqPN5n695AEOQGqdgXb1KjHJJWYs1lNt9EDtimFOxSGHeJQ2YOD7ae3lAXd/g1w9b2
SPAOf+lC34yu801LQEtRGb9lio8Fx14ifgm4QXZWfGGj1nHwQHZEb6015RNMN7YpUV+jntZE+dBC
D1y6bBvE2c6TMUSJ7rPzsl1bda+s8px9MvikrL1bQ8KYp/Yw2JikScehf6/d6Lz+rtYljF45F1as
BxCcTdDCR1olJ322uLcmznTAR3qJi2vjle+0aNxPpnyEqYRr/0DS590Gps8nickotOfy4KZR2K01
TglXHwEwzTrYXCI3mpVJW7m7nItU26/7E3MhdLqw1annW1FzqUwK68mfl+ekK981g44eH76murCQ
9L5N1UvuPPOuAXLUp8QkEIoe0urg6k7Ddf28BoOBbpFe+S/vsByalXyI+u5zqplqLek4buTAXluT
z64c2gap25ymI7myFL5Jy60FQs3GYbaOwRo8+dw8yHygFxJXUttxB7AfbenjQaZpXS73MoUDTjkn
cvZH6go6ktPmoQseSmvlfalTCzNfqvxQsizeTI37mqx9166JEbi8bdqButXMeNYlxR8BjpeUSZXh
kWKoVJse8jx91Yb+QlXc5kXXb2tg42LIHjF6Y9rKx6Pu4anl6Aad4YQqo1ahHp1rYxMHH9RXlSO4
qgbouE5emT1DzrDaH+wTIFzTvsq7yPlksHXJ5xF6ApA3/KNHM4gP5WQfK3bJawEKl0dnuI8Bz/cc
I4Y13yaOdUho0hxS9WynLLwNsV/wumddfYwiYw+/lmwdqkuN4bnWqEpWCHqIrLQ7PFHysl/zDlx2
D9ohkshF8caukl2RlE/rgd8b4E9zph7c06rxbiLzMFJY0grvnXTjpTWCO0Lau673XxDa38G+hamr
L+ywuVw15psFAmljzn9LQTqbUq+HmVN+Y0kiY9U40SBllReWHjfN6Jxssz0UHXWMTvRsM32gWo5p
gn2nk+SOetRfyNcfHS0UFpnqjbKLgzf9KZ0yLJE9HWMJWxYukGDOfm/8Xqzuayicl9n2XzrF3J1h
xFfZy+eZcJhh2CfZN6/omJ90ALvUV5lu9OAs3d+sIQdQZvvMzR7QnE8ThVjZjNCKvyIo0yu1vyCG
IMUOISLVPgny37aJDiwFDWrJjnzHH8Ywx4XQ1ZD9ag3zsc27j4Kz3ijrm0Gl73Y9fUy9QcUJQS7a
ho9ZUdD4M5LyQ/uO7XbfZNyACqJ5RQBHlkSphz9Pxi+2sO4rPhPh+188100zqa3qWvJhLyZKmuT+
2VjFfaqf0Ze+o9m/a2L7rsuzz7xGjPPSY67im2ShVFziOTHK20U49FPV3wkoxjYbL64xvAtOKonZ
X86U4CRoppn5kHfJR1nY57y1meexwR24mHCCvbmGe+MmSWiuhVYeMfekvlNecBQjYorZT1ex1NfJ
bs/9Iu6MAsgpRGUOBVjJ2c1gTc8Ml55a7imbBUWksnKSX8uurzi0uXq6lrmZyUdFhX1PTOEUPZLs
Nzb9NsZNt5VDf5HVuvtq211OHMa7urNNZZ+L+YViKrVdD5bILu6jGDxxu1dUpG4S5ldcZ7CseZRO
baOSoRUmtqgQtDJG9Z5auHITX50xP9Lp+wx0fDcKArKVS3N2hXPdrK/5WnjiPYl0OrkwQbHJ3Eax
/e7OpQD8zAjIm588uU5jJgIkbntdRuc2nSmMNZrfQqtjTGJXFctNhIraLVToZN1nMSSPVfEcKEWe
xfOg7HxGdBdqV/+pjBolxbLv+i57pLlrtfVZzS/KBca2u5m67l0584c3WLsiC16VzylX0rPudP2f
mVwVHZOUnweHmpATiCKWU6KtTrq3w4TWn8zz6PPtUTbwxSQYJaaAWVyBGJ1Vt6laDlHGGokrxk4K
PqYJ254HMnaD58beDVYJ5MWoAR0/WcYMBtezXlC3boPSpjTNO7PHOSZO/uqMnPa0TfHbl4vJ+KEW
3bG0Wg6/taDZuWfN+z3z9xFwzSCY99q6yqZ4rvL2EIsHvSRvuJWfpOsStGapbg6My9W2qtcIRL03
DMWA2qUQzXL+rv9vNssHUwQX1ahbBR1+065dbut/WDjWk1e4SZio4EbHw2OgSIZ0HCkqebELe9+P
1au3JdV161p090XaYR+CvTB3/Yuh0J/Xf6SL5m3wYrZ7ybfdKVhIBeAqu34Y1N5TWzHBESyffCwl
NAaGWRH8tjusoUK4j+YCeTQIwoUNHEzhlMkwBYOUQr+KZYDl1u1rozt0ib+VDkMRyjQzVPka2rrN
gLnLjFtM60S/iLNOejq23nglrMSY0DlFU3edDe92pnIxVv0hBTLhvI8DQ+z5eVySUCfz0feHq5N8
xOsoc6q+yTb+Ztp6kiUaqDI3MiZ1Grwg0RzjKP+OHP82UhG98rI5+Wb3a4nkI8H73TSok18ywaG2
m/+A+GCXh/PCJZJU3oER3haKzCcOUTN0UcjzvDpb2cRbScRot3DX2nqlZ4Qesuo27QusC9gGUKDK
rSOYAOjC/lgvmXGn32XRlFvUH7k1uqv0e5izqdmcQYwGNpdHXBO3LuFO4u/jmZKNH0/j/7d//l/s
n4BaJPyx/zNX4tp+U43w34gS//6R/7B9wmj4lyMlTQnSx40nsGn+b9+nZTv/cjlX6Viw/m0K/Yco
If9lS/4OmASLVFcEPIf/8H061r8IbjieJ3CMQjMzg/8nogQMiv/OqzFdQFfSc22yJjApSVnz9/8F
3ZdRUZhNQO/vy+jTN5sOb/7Snck36y3MpOOcx/uoGl6VaCJiPuiaDk4rXydfsam6rZ/AZqApjhDT
fz74P7GylCZwJghhjgiT/MTw1odWZJe+qfJD+hOYclcrtu5rb29p4zaPB26v60PlEWtaCi4LPYSX
YGTUKS2r2vWKWHGaS8r19IIUHCtv32XjtKs75smDGC+RcP5g5o/uSer0+14Er6VPgmNxgTpE3r2k
JiWm+2BomuSBiNAp6p07S/v+jd0Vt+4ATKAcxW8MVuc6WoxL7BDfbIyJK7zlE59Y1pgMgYHy/PPV
sOZnpK1f62mkyKeSVzGW9cHN3btsNDMulSzbx677inT0x1RCnnWODbyq2eYmtOid8UZZiA+c1W00
gImbXDx6PASjFmeR/5qKmHgEjT9hu05gY16Nkf47YfFPHOEn7vATTLDKEtpjn/GRkVwoY2kcocxs
EDfiC01F/ZoerjflaIXlGvr5eQ3YTohhLRjLMz8mc7e+OJP/jWlkne/GqU92cZU/T9gToSPml3lm
pD9Xvr2x28w7+4NycSXYbMDb0DKcfWa17NCoGtqYjBKIAqqcAg0T05E1SpLpBhnouGrPSS9PceR3
h9ItGbwwsGUHNUjGWZPXXqJF2KGXNYz2Y9ToIvYOxPCskwj+61v/Pz6Jfz6dKslwHbXDX0FLpokx
40jshNJQX9e7ti+H88+D1k678yv32/QqBIBh6kCWpe1haNz2LNeT4eerfx60oboz6nF0cEiP/CRH
fh5+XtD/+DZZIyrtwqi0tS38GKQTWEavYdV/f7lo+37KM2xklv3xT17h56t/vv0JEixeC3yxYMCy
RlB+Ii0/X/3z8HMw/Hy7zJrhudtR+bSekT8no/eT+VRrvvPnD3+OjgmGoygY4HbrQfzz1v3z8M+f
CeWZJ2b8PyGSeD2H/x1BEWs65SfW8fM3+TKt4XBk2GQNRWb/+YBrlEjQep4XSYu+060pS3dNWf7E
elqRFisugWjXf/memg859w9O10G48dcIk8J0AIGfGg7mFoQbK6AqBkvZIuuXMwjo5eyuDz/f/jzY
QYrNLYY5W7gfqVUcLcb69VhmRxRJEfqa2VFg+wQo9Eygwic8SiC9ZFBQgkZvp+jNr2g2qzBG4J4y
sJIKSm6WYj+h+JHBXJ8Uc3OyI2fMGrzR6x9Y61v+8yD+86ufb4Ousig2MYGK8CHM6w/YUWcfipSZ
IpwohoLWKevj6kI9dwXdwQDoSW8Ur5sH0zDmc4BPdr84+j0p2gADr1JnZ3nhnSXgHTtkUrA4jedR
BQM5Plh1EZ0sddejB3vOs5+u/ZvrU2zWT1sVCFoakQeDDhe0n78Yk7Ro3j2TInJM0ti7rCl9nud+
4YwGHZItTBEaNqOTA7937O7SRVOch1+Lxhp6rMebJCb/vd7ptrYdfSWBldMiXFv7Bo+gHbVPUKST
Y5wNr6bTHAN/Elu7DH4VteUSfi0egv0Ap+ScFObNVCT5vmz4F03SY/qqgJZMeKUhPN3Wvlce8Oh/
6GkJLZ19xE4VnIRm8NYhH2x0vSCurIeC1lfR0jQKKO8jmkmVVlbBqG4Y7hKbuo4qhQJml4PcJGPS
HWJeHUbOmu74WcZhaY/XTJV40JeCS8SY3Kz+VNTcwo2L2wHN07Rr6ovgGq8mjtPcU8PeaEQ1CMkT
w9CNWXgBvo3B3jHE3xPy0MfGpcslJWFW+9QLt1pRC5nNr7plwTenxkpYKr8yNLON9oc/hhnTSlBb
3k74lK5rOiy2zfgQ+Th27WB8SZaG2Hc6Qy7wmajPEyhmTQ1Rnc/TVlLkIEQqLh4D2xNkSVoMBRWY
i9ri0Zb4JLJD59bpJrWdnuhudTHagMqUkt5hV3fNocPaQBc88zysRHYYT1dsdPbOJYpKVCPbamTi
ra8X6EFugvgmBhqaUxps3AGhF0CL2AtKINjAZ9+ztZiABObnIZ+veSuBwzrC3i2EOfpKeOBRevpp
5mUzS3NkemsPR3AP+CNrfunc5fc9GEdcvKWmCCAz7vSs+GEMjqDt73xqGMImwr1IgcULKFsNwS21
9lblfIKhiPfTYpxxvbExl0yr5pyZXQ/QfEHqNYzWuBtkZhLsQGcfihHDK13noLVapu4OCdu4AC2M
iHjr13QnFRZN9RbrpN+5xNu4WDyvRAz53lZ0Ofm+eKOGUZFvDpiiLrQdV7Qym2bylcUw8aaCXiGc
+rfDaG+tGSV65H5+7OG+47NlsIMxnDHC5IVj3Vgn3Mgz/dMBI1eJ/XuYvzDDpnBpLGMHOqdzli9c
1/deET2QJrvNct5TaVaffdB9+HgkIx3cThWXKY/zlirNFjDBSqFWPsVJ3pHFJWXIGWenUopRRjTc
dIXlviweE7MZsdimyZ0tUf2SzelpcLGXtEjq0jGGMDdTLGJpE05q2lZQDV8rGfzJ7ZTbCYCJkOSS
AYRzNxRVevBmyTlpMUXCK0o1pNJbvDPDfYAEtRsDF3EC9mxMTxCyTYRtKqcBvj8pab1Rr2OHteF8
aEk+0guI7uiXnnAorgznb9Z67kPZPrezuqkDVGQvphivJVkSsi61z2U18nTT6NgJIvSRmxU7qFUt
2/97OwueeKL3yQrj6YypuU0Frok5PnWF/E5n8b7UMUPJxrwRZuTvHBPBLxY1O2bnbiCNtx8l5uK+
GMgPFaZxW7Dv3Ph5cjFF87euuEUgFKp9lUsD0ZXuEsQclrR2s2tb77d2o2tqBM0epe42iZZ0V41K
Mm6wbnAq3Anco9RdZg+2R8bEzLNtN/bPDs6RTjF5SdqLkgjWq28zdit9wn9h/S/2zmO5biXr0q/S
0XNUIIGEG/Tk4HhHI5IyEwQpXcF7j6fvL6GqYv03OtrMeyAEcHhI0QBp9l7rW5tUtAu3Cr6bxqUJ
wtDPxt2tBXLFhhXY1H4d0wUW6UNMwopv20jDZjmLo91mBzPFYOBa5rtl/aDyHFyagDaVFRFAj5Bk
1xHbzlSbPo4OSxldhsCVWXkX7cdAfuzeWbT3hTZV1BffojBmJb7IeJtFpoKpfI1cdE593LJ/wP9L
Ikl/7Cv9AkDN2aIid3apVv8q6Hye+EXQSEweKovic6U1GLnRPWg+BUDrhmfft5eK6Uij/K+llI1G
FLNbMwu98zDR3DSpKxvM2JcZZCrDU39nLg39qn9sXLKxRRBrWwOUGwj8xR9teOG5juHNiRO2OfqA
pabcBwn0iWg0KYdZA7bj9Xo9W7kU6+XYJn6LhhQHNMua9cDaFLfJvy+ZEgsEO3TpieRCZlUkOw4U
gZXgcaVVrIeVF/G3Sxg0FuFAIEZY75nMJsiM5i+m2SDeTEjzQB4QX5zecbdVjeRvpUDgis3YJRFn
2tpQ76DKvE5F9mqWOvm4SIV2dcrKqxZVQwJf9DMUZnumQ9ueFw13+npIpokVsMsy6AjcZ5srg7Yj
IWwZWOBRudD1Qv/enTN1ENYASCGKrw1d7XMxD+9pqM070yBZkwbtYX25ETEkWGM4okbZmCW6f1u5
otljzOdYh0hjodjk9sIOji3y15wt5FEUEgeAiCvrNGCLEGPzH4dOrcqR4zlqW3f7RFusuIu8IqDV
g9y4CRXQwlT+304ijgK7ybWXBTNMG+dh5VoQQl3ywyrOhal8xCtHZr0UityCzIGNxRkLWaz7hjpl
7Ip0X2dh2I8H5fi+zwRzBBRwvlhm+RZk6XBkFhE8ZTo51UN9w7khXyQ5SYnpPmp5yc1dCu2BbJxf
PdFqh3ok031uewJXKbFvcPxRkVYH7AB06mzECIgdztoI21g07I+WqPcoqA1CO0SB/iMuWD4J+2cc
ztVOzkPl53BufEvdIlFc1od5zO0HMczHoGC9UET2e098Kz2G4JxFcXgvvIqtaY58IEV1zbptBHnY
GO8TWy5nbMvnK1ND9UWrS5J7mq/wq8IX29WQs1Xo1tmN0yO1CotYebAWtoGXSw6/5ywob53ojE2b
wftBQYH0CJo2CQkkN9D8bB6iPsRRZVusP/WSEIjEunDnoWuIGDLtWBQ8lSXMjNjGPyK1aLpB0ocp
1d5wd9/5Q3jHMrOSRyn+MtsmvUvkEATEgraokAQXkOBHpnhUK3ZORJpT7ltvhutRxfMDYIlxL+zA
H1IBE7acpqe8V/KuqSY9Lmf/zw2DAgB0fFUD0OodbIn6kl+0MG9w6rjbANshSSZxe+/LiRplPDCf
T+CWyVwElTc2f1kzRQMvDA6O3xEMeetaczlOs3ykllleQLAjBtLYyeQt37plEiTtMQSHHpgW1vc+
eS8ouTvCLgeXUE0HaY+VGXRqyvZXbSzZPgEqc8QajoyckG2k1/F2RkaheYL+p0fckSsfo34SJ8gp
G0x+1lOCHHDvptN744U/tIL0vm6uhzugFL9wCu1m6WZw8Hr5K+6W7FBKUNiz6g2D2mU+tKZtzqrl
wPLhPogiuxTWwHqOvCe9K3ezYyNmMIHjipSRKuGJ8nulFaSaTk/6gWDUqzX38p4YGgDsdD7KKf/Z
4XbezR6+tshNkjsS7tBHpDY9pXVYHAcm6ZEDu+b56kzGWWdFsSNMtPWXBqtHk32b3YTtScnfNbOm
ZBv12Hn7kQ56hOgZUpxukhnaOtxcFUTQiPCEvOa7iVnBFwwzh3YhjEZXzUkAbSCo2LAaFB1QGydf
0WXCjEuxfmxAKtEQC/XnmirNkS9b7Oqwx06WFdyZjXNAcVHT4RshYk8gCdBVRHEQXF3yxXdzLs+O
gMCsT+O1Ifvpup6xRTHwxSY6BLqmOGTsqPH2JhX7ntDPxpm2UbnctCikjpw9D0kSboWS3KBC11GW
JXT9B4m4dB5IrYn7m5egvhfIVJE67oJkHHZ67ZE4YXtnmSNkTNM+ehbhtPlaw5H2uvInqeCI1dUe
RwuTh957mLpRv+lieI2mQH/Wi+99x/NVlhGR5rl+R8gP26twU79oPoQOtUnaTbcvPJ0av5GD6Whz
b4McjDUZMVcPbUZL3q2i9J61H6MeZtizzOaEMhOtzRIqTZR7qhu+RJaUv0ZxzQbXBlYfOX7edANq
oqYkGc86JAMSjKipu0vZde9OJsyrB7ERH2+Db1CgwsyzoNpR6+hhMWu/+sqZ98BT0SkX9lvalOTS
yeQLspvmLiILEa8UL+tA2y7tc2hR19BCa7wT1Mf2fk4PE/mx565o6NDn4Dv0jBuB2MVt54pHmtXh
rSe03izb/DEyQQFZzfc2EMBM3OmJOBZxi0vuwI5Am76C52B1JLnNkioEUB2NFC4MX4SnvDLQZCcx
Gye2wD8rq8noVHjTtrOdaR9knXM4LV5BlLVTudtyNHA4RP0+c1sl63Qd/rKx4I75lko2u83QkUZo
iIc49cQhSQewmMSn0DlFXkfeGhDVaGzAzzcP0zL2z6qaOh0zvBE/OyIJuhbxZSPaY2xjyRjLWN3D
5SEsPuSo6zwOA5BDMNuT+GCJMR7TYi6PumVtcqSmpwWiDAkHbY3XAV0C2P1DUdOOyBw0PbrxKlnd
9zW7yEjT7JuwzlGV18e5mN9BZFj043mU7AGNo2wRqXWVEbyS+eSRnEHM7H1IoWOyvB78ESfALh7R
3aPzpiNseL/bJQlJT+g6lrpR7CPApZWsoWQOShbYNOReajMkGmDWfKKJ0OpPaNK63JY7+uit35I+
6NOursCLsAaox8bcj41xX5dieofMANwV2BHEKh1c8i35U6T7WeZrzTgtOyRCVtk7lBrofdXEYWyZ
yq5DGIdXa5wuaTxTjGGx3nXUrdFgl1tciTeCFAVFH22bxkt+CPvs59TM3jafh2enM94y2+hw1suL
l/TdOcpo4uboUBwnq04u2pUX2n3TNhrf5bjQnwSwhDyFnpaexvnDsFRbEXqAn8BgztJwWXNGqHcg
9Z/BGWILam6ivVcD9qARAPDecof5S2g6KCSS8UgpSkIadRB6twGm5DiL7nT6aHJKLDke21ecfspl
q/k90V2NnoQJMrXx3Wqq5zit8p1VK7+rHXQbdwpeFsAMlDXpL6dAHW4ezusdwPxrHy8BXAZ8VQvL
Hx+aGLtW4ws7qd/Dok9Xp1VovpKEurIkcb4zKJsY5mlcip0+k18fprnKaYA+YKq85d6wzF0l4+nS
9xpKwibcmALiYKPr00OPNsuW712S9F9lnzCzLdAaOrf96abw1jaMkncN7xiKY8vChzXvib0enupG
J/fZKlxGGBkcrLRRwVUN5c9WPBdMdGGde9dwiL7OmccasUZVOWJ32zhBWV9yKFzIhQERMc/oNzZH
zIdTVu4iHHhIwjONQAXo0InXNsdcjMdKSCpd6oY1G2ObymlHPNN0w1urHdKi+qYj87mWcPQvDt/9
pDmlD9ASnDNlsyOakfc8rKrXmQcxHlwGWcubnrFHHpZKC78kpN+NrcU9VtD/EIlgA9q65cFyIdF6
IIlHjDTbjK3tLtdDesdMNGgxm4mWhcQOMQ7mEbHNcIkaGGhM89o26EzjFqv/BWJFQi95YSKFP4fC
bd6kOYbpprPEi0kPHapHiwqWZg3bhxrXQfJc2oW3K/hPfXdojWOEaU+kdXl3wztiM+uCWTvY4A7L
Th3h9kKLx7038gdwvM7ajgBEN3ikmADYYiOv1foT+RE+1kZCqSdxGKWnHYfaaNFkkWsDpj/bDNGU
0ApyxKmzy5+GxaJIDG53wLkV3IEHY5GsRXhkVbQ3MdNDmm4RsCzEvUhjqE7YYtivIYfAaQfq2Rmx
OkWFVhzWX7SIUh9i6XzXyJpEGKBfHBT1gu3ZwEy0KKYbRs9jZ+fXIHaaJ5zjRB3AW4hRVM/2D016
tV+45YueJcvRCjHwJCHU8NnobmU+Im+Hv7DYSNLov1NRzImU2bNWpkDapt9kPS14HhbzCovdO9Rz
/tHlabOBwOccvYHgb1EXdE7M4hrbLC4Cyqt02ZvkUo7lXmiVRumbjuUpdSr9ZOk0nXC5MSfjU+2C
7GbnEixCWt47HSgHP9mhmmI2hlb4HFDbvBU6v6nxW1zE49VNQYHagVnvpNvZ58zx2KSV2jPmZ+ey
HtwG+IanNYmvmxI2OHTyvRyVwCdkCVnnbnOIR8e5GbGNJEec3D7WHrCmfbes3sPeyxX+8u8YxpoL
m/qBAj5jARm3X3NHK+Dy6SW5TMZzFU7NhYBYmv3sWXdOisXEmMfnQh0mLOtZgdphYKdaTEnzUMu3
yvH6i7TKesvmwbhqTpf5S11a1KISRE2xSE4lIs5tkYlHDCfTFx1YvFIeJKTFL+YBgpCxyfjDoUOq
nJPWJy7uG4wRFg3LYWliCJysXT3GLow8QXJO8+Vhanl+y3L6kEMdHw3+qPcirH0NZ/nNw4voy0jg
X0/6n+NkyaeE25BEPv3LACs1yvS7Fpbizp73tOgOmzo7xfW5sDjPTlL50j3hZigAHX1TtP0DBcL6
MobxTH1bphdEDjfPonCbEQl0c5stBj4mAxXbmlVEkqRWc6pyBuGcEK0baSqbhIrTo9txE+HGTllm
XvumqG8OpcPYGo1tVpkvo2VcqqZ2D1oSorCEA7Qx6o7mSe2lD+k8PCxOOJwzyoFtiudbemV8yvOC
Os0A10UCQEjor7ZilhsamN5mZvD0p5wWT2ck6GHLwgRUXA6MHx7P9WD/jpPmLz2x64NXuB/R7ODd
HfJ72SHzHSHgo7OHXGI1yx05JJGrnjn6EcVpzPKZdpinqTvIjKk+Ydu0H3NTFdww4cRadXBrCNGR
EfZvOSFqPeDfk+nQb15mh5QBeF0bPRuji0WEKNYXMO1lx/c6sUyv3P6lCjz3SgH3JRTMJVlQ0OuN
BbKc3jlhiSnbujoBn0NtomiEcc/ubbZUahe1XbEQeNIbOW6t2n3qJspTo4UBUNOQU84t3g889fgy
RfuXGU7lpaidXahb5TFOcMDqTDJt334t7PK7TsyvH8zje9+zsnWnZLf+HL1bWwdzcb4iMuEGRsp+
HEX/GrmYXvF7a7TdHhbMwhNk4oGAc4ZAMlVIpWlpg+XNuezkS5VeBI6ob9Ji3hkbme81Mhn+9PJV
t29t/n32/daz9bUw6F+iuiAJ2VbF3lzVkirVje3bctcHtEbLCOiFO0Q+zSeEjGS4MBJgO9YGqKWi
0HM/c5QGYb1OWsAqCegaiof6GZgSRVYbBJvA/nqWUk7npPPInZYxkBw9fAp7D/YAUn8Q+DTBVt4c
a6jxKJpoCwYOaYKev+cmvMpJ145e8wBBOTuEilg4qkqZnnkOeLvKA/UpxnMIenxbE+y9SZIOLIs6
RFkCvqnD3EGp5tzOctjJiZs7p4t1CdKGnbJlPPGwNJvBrt+sZTTYs8TEGrCXKUlfQl5M0z/H4+RS
xrBFVV1mnhAHQMEpM3scguZS+okBic5R/GJvYeY1Fg/eUOi9igT7V4i7REVToeirWxrtEfp9tiDQ
q9RPsh489amZKvJ9vqaZRrIH6P26cvM++9CBySopZTdiKQTz+pOvZ6WiNH9ermdOhdEaCiieHUqi
54DAsfN65v77bL0k3gvKv2G8LPi9ozqHWlxNGayIgeBqi4DtUR0AuLDFJwN8OygD/HqwmL1OC2Tr
lcO3uOz3gPbS+awyOp/rYb1cDBajSVJ6G5lP18ElVLwNF511AL8M9b0tqqZJPV/JMDAAIVJIGZ2p
qtM0plvBgjcxG/Z9bnRoK50kJBOjiiqa4vNqz+laL2UNAsfSsd568lGxFICGztEWntezVJ1FxK7s
2y55WF+ikTidIucNBk9/LuPkn4euGoAODKRVDOr5WeUyoe2SognjJ9cqPP52/TG4FM0IRRjAB88I
Zf59wB9x7Q3RHIYoRTViDciO14owzUGx88wkPWqDTRmRSmY8yUfppuJP7vP/F4j9HwVihve/DR56
SPFylPl/IQMacv2kf0rEPPkPySrRYSfzJz3oPyRiuvkPXbeRZzmGbiCz5UMFHMjof/x301EfcYRj
u8LlJrfJt/4XGtD8hy2Ib3Nt/iP1ue7/i0TMEEjK/tt/BlbzgklnjSBGvg3BDupvkWbNkLrFZIv6
TOPlkpUoe0ZstY5D4FgWRG8j2O1qWjRsfJOx7bUvKWFINAUF21X2DUXejZfZ020i4iXFIKW2qLsc
q4zECK+wObrkKZIS9HPYmLveAPJVxBfc55VOI9AckNCMTfcx1UjYlxYndR4TFeAuW9W9wnjPStL2
3PNiohVvXdaGSTRR1S1tpLe29VZh/fObFvQoZFv7PLQ47tezzwMqBghvEzmAgH0cthHrhwz42zRc
1Cepcj0Lt5CIMS198zKev2oO/3kI28pgqAtyMlcddojqEkE7DsMFWNDnm9cPrIdYvWU9W7/KekYI
CqO2VezERIJS3kAPGxcMfKy6Fj3LL+tBFz2p6chPj4Djd/ZsGGe2igZCdXVGPGKeUpUDpDH4oXA6
Fs6Lj5s/u6Cj1xG8eNpTX8fOvgyu1I/EdmjZnrlmWBDL969DIogjAt/s+jOwCfgP8cAA7KHvNSyj
usR2fMUTuOzae25bo1+3RnIo0jLeJE3+aIzuT7tissbpOtKNzr5lS55t0cT/cN0BSMMMco7u+laP
bBdbl1uQt4t3pAkVDlX73rtYAZm69gM4cl9403Is2T+ZAE02I8kH7GBqg3QEQ9wmyIIsxDsy7bzQ
1vdJg1UEp94J5ObGMVqKnlUvoqs2/zYLUdwGENNbvpsbjblj76D6T8z+GsyAUjrjg1D2wY8nTGGF
rhu3WuNSNKwmTKs0b1Vj4cwZYPnF2fBlRqo2pd58tafe2zUWELpQs6KbMTTcnZTR92PmtcdRmse2
KvK7jBSKOyczm03mICmW0w2xmnE+yFrDcwKpx1VrNyMfr4UTyCvLGIQ2U3tBpmRd9SyGB+Qub+vH
FEhhqxOmARSCdY16g51AaKdRdRD86LfZnU3KbXzXXRu9DZoxY+mP2PHxsUUdMEkQ22LhZNaXVztE
8NbJrqXqXyxXWBXzdbRjfh9WdvAM7aezdOF+mclAHgmXPFDOv9Fk5JlvJWKwJDFpBNvtf3ltbL43
1H/jDj0hDhkaKIanE59NPGQRMjt6ZXfGkILgaj1dX/w8UAneaTleZQbADuMhnTwh+Z9xvFzWK0PB
dVMd7+O00Ae1wYdvtDjY1SAhLVqfMb587g3jgshmUlJDmgQGofT2Y4Y0wUR7cI7hdiEpH+5mip+s
t2A6eh1lZaOODdYThWQHStzyukRIXIMc5vzHmtkAQ2o4lp4NEFDJwNYwiz+nlSO3jaA7owdVtviq
zj78QeUYCpozZu/S4i/neiZ+frU0yFscJlRwSVEFD7e+5DU1ewA6aVi4BCnWBeNPrxJE4nWFYANI
0cuQ3oiKwt54anWXqpVgZic/02lQTD5Eh+yD6/Mc9/88W1+b3IH6cGYdWsXwaAMX0ZWwj3lnx8dq
8JadrDA5O4H3bjZetv9MuVjy8F3EjYBKp36T/Sg3pTtpPhxsSt8ywxaIAJ+aQ72lvCI2TGModikE
Y6yTnV9nETyorqSXHZaG76wL97VbvuYrdDqUd5uGawymsiVG+tyhVDuaVH50CxBEUR+y3ov2ORuT
/ZB0r+YyMxpjWtobZfGCpBcd4IBLnSgsCAiBgLM506dhquTPSJ94O8Z2A8vdRMXT4o4Mi2s7ENxk
xdqvwhy8E3IJ0Reg3yDVrfwlG18NCBK1Q+iVFrZVh/VsrEmecWOYE6WmRwcPB915vQFmJaJbz9qy
fMaLX+3XII9YKS5tvEHUrFZRdK8mL3qkJKvQF8gdmK6xWglranUsaX4j92kmUB4mZKPBIKDXAWnT
B3JvLu0Tq9yAmag1jz1Qv/a71f61tvLrPKR3v7bxHd+weFJBr7AhFQgwIpeNsosncH1nVuK3ImAN
uIBauaaARLdBUBJdBoDRyZPq6I5GfLQIlm7mE2pI9xTnIytshsOdO8/aVlvkVyN7HutpgEWAhvjz
Z18vh1jh59MlvM0tLdH119Am8IP0YDmuV+thlS1Yk33NjPljLAQpSIltEhwB8caqDDIt1JbOoKcN
QzLyiTM8t6m6QVML5LaiqjSG1++CmgYpJA/vvNwnxyxhawtW2+wo3YJAMKtMD5mhRZvengh58RJc
f4LE1BhTCWv0DYwGnhGlV4ZPWhFexyaSVYA+RF/gR2r7PqeJ7SVjs6kmp6fzMWxrpY5fD+ySGMAA
ykugqFm083w78cgZZ7O2Zm8Qoky2cBwcM5u5oGoq2jCw6D91C+vZ+lq79E96SEdsHd7Wwypg+Lxc
AzvyWOuVoajZRiXWaG4zohx4+kNdMBqsp+vBBdJLCoxj4SnqrtTqYQLqgh6/2r+th0707QEzzp8x
KF8Y0qMOa1CBH7ZF+aihVd51Uv/xJyhEjbfr9/K3yyXQtUNBo31tozgeEpvOPQVpRfbDUFPJAeLz
tbUkgfH0GM/rodUyuW1zfiMl+sarcOr6YHTW75z1126KtOhiSA2qejWR7PWioS7QUSxyZ6Jq2ZXG
wLO0PpveCpenFQlygTazT1uKSIqg1k4VRthB8QLG8Dsg1F3CJ8bo4fatYzAw11gQ6OxQFFGofEPJ
mPMVp7+eSnW9fuTzw4iH2x530OfH1reubyByoTo5w49VR+KgqT6OGOHXq1VQskpLPi//nJEEcqJG
velrmzCm9bVylaSsv8dKlbkuSV0eZOFQrOEnLgy22uSQ69cEVNRVlUSHSnMPoQMfNG6Kv+KcaoPQ
THGuq3LZE6z+tObSgH79V2aOOitWCfZnbM3ne/5XrznthLgPEyIaTLaln4e8oFku6uFPoM76+t8+
f33NVnqo9ayfag2xpUn4l3r0qiqPceyr07qxC4GO1FAL9jzxJwb0Hh0WQMXsOJklw6KaPdcp9PNy
PRsWMh5xAvPh9Xp9z+dljkU3J9zrDG6HfozQYWetaRJKqtUMM5T+9XpUz5ElXXoqLREcGOXQSaqD
q0+QHd2ud+kqjP5oVv11PUwQTwDuUqVCk0YWnKAiFxiOwjKpQsSsggqCpQwo9A9pcFDBIX19hLTE
0099evHX0wnBVoa6TdBS/NuH/uNdcZ/AMphyYMbru4odle7qtDiMPrvVxLFK9dez9dDnOjLA9bRK
7aW5rKfsWmqIXGrAXkX+Yg2CWU9nc+Jx/fwqRmuRJOtMQ3ah+Ztuy1pFuYiBLvbmzxf/z1c+v2Sg
1OXrV1xfm1rDPfXkIqqX//auaI7c+c9H/pyu//ufb2R963od1w7vWq///I+fXwrueO0bnt0VF8eZ
GSD+/YP97bv4821/fvjzq/9fvFbm4L5qvRn2bIROSzBTgAUvTDXNsLdkSFZIewjRwywvJ3jiFMIn
Ud9loiMZGIlBG5biLYndYVt61VsKeZHF7EIsZKNLAPvOI4jf6htb4d8s0d87h+xMalIJej+t2JcG
b0fCHPq5YWEMbKPXycJG2CdpcLap9smon+FXWcjeW3veZTT0aLl0L2YZM9O4oFoWZhQKQcPLMrrj
tseIbiu+QAe7hQbVBV4F/qS4QQFeeH6qfkzlwZzHvt1nGhOfTQ+H+MxdzfoUDUfS8Cx07TZpi4hQ
mCo7VEX3V2DTf3enMfAjffhuULHe2fY3NwGx7FRJikJowDHW7OdJ/ICZjDN5P5SKBVW7pCLawHOd
3j6jMCqPaZtijeH3lrXyUpZdz9AXgwPqinsU/RrnjwwmdmKSRT4k2rBHMfK1G9DOOSYApZoNaVFO
59A0D2ZXPYiKFn8c1ppCjv+yAxLudA8Yf0BFgpQt2EPs3Pqm+6o59i9E/I2tChj5zNzKpwJSm5/T
Kdib6d5qZhIFKkryhBPvosz8ABX0RPx7+jbkH3o/7HqWXA8z9Km8Ya1bN+nWjPXHenbmTYkLaMNZ
g7anYMch6RaE9g+MdPpWFl57KtOMgPaMFODEnOgSRd1hamr+sraWbwHdEZSIaxnf3TvKm2g7NeFb
O3nJJdVwNlA46bYV28ddIfDky9TGMmrtpoamMrG9WB9M9z3hTj8nzNS+pEe016P4BTLaa+AYiHEN
7bbYLEDpxJwLyxaHqaP2qhjlUTXR/Q0BX1DhP5hZeYryWj7H0v3iVtl99LCpJGGacj+FD32bHLp6
GrcLmg+PcsYWcn6m+DkHpNVEn+dE5MZJ8EsjRoB/4M2I1cJg2BC4GjPAqaA8H4ljfYxZYBHMSdc1
ob0pM/oK+oMXN5iQwq45605y1Yd5fvBmqBq5lt2rWuKN4H7F4KNwSvZhqHFAlSDi5Dhzc/aLuZ8M
B0ahNz4aCUTcUNbntus+DLW3dHUHAXX1VZMuwypMnMysyNmFeYiHXrIm6qybu5T0+AaYWoaXJhd6
wyZYGue58M1k1gltwFtUWOm32rQ+rNZ6lq6uY74pv1YMUf48YDBAgaz747Q0B2MZh5uuI9yReOon
dpHSKBvehRGKEnBAA/5eojCz+w6wnnjC398+zsVv+AJfyrklvAp9hz5FjH0vzrXWPSTiVXmqw0lS
wNJ+LUK8FXGwz6KI1F2PcIYEb0Me2t0hRTvOPh9xeTFgSowyaxtI7wvJqO2xvvRJKw9SYoyq7RpE
dQ9VESTvSFxGwONmnReqWuhJ3N2o4RwBknVtMwM4adD/xSKXNs2E5ztgcCrzod11WUJ3y9H9HD5/
7kbTvrSSew0xfWeH6Y8ypTsWoHyi9t74ZsnI59QsQjvqPkZV4PiOgq95QN5sYydIeLIj7oEvlaMh
YMXhGDk43UE7XVKdvBFtwjSTAM3cO2kLSsgjdpExiphUmHtxxx5XTuyiuxaIxvgYDqa9720ob4p6
Sd6SZxdIGAz9V2wbF3AG0LjG+H0ZM1+6CH8Jw0DXwf2F6m24BUbzBqd93Mz6XOwR4rHFfYNO/7uK
W5IMvMY5AhFRadqWrN4pU/AzDTq/HZF+94LpuNglRCkHsXaZ/iKaA5rxApAlkRNsFGnmX3Lb3WMC
3rpC9I/As1szJ768zJ4RxBXbUCJjGsMu26HEJXJ9NrdVUoFzEgv8s+m9D8cfk0v89DK+dmFGPwCt
89RmX7x4eNVmZvEcrPjURhcIWA+FYX8Mxb4jjtWPnYS8Ptvc1bQsS2d00TX9Rlerb0cx/HZFcUyj
Qaco5wz7YuH2i0n7pZS53IX6BRVulKLeg7c2oUB0UxnsNIF7BhFMsa3MwlCJ3tl26uOPaty5GSCJ
pB8IYoUJ08OOg/sRY8xH5HyglXPLTN3dmR7qhyoGFa8X4hfErGqTxN9AeygJllTN1OGjbzvhEx/C
c0GnNIbqv8UMuzV+DE5t+EEFXoQ6VFUOdO2QooYoPAJCY7g3ZtCXjm93OIG8nB76okXfJUqtPLhP
cDJQW5XxQQb9d9z4ZFLDTm3w5vYYZu+iiG6NXoLJ8IiDIQfuTr3Z3ScKjhqGHoYoysPw26qnOsNi
MZAL73VyT5Pd3BnJ8rWMEkTKSWcDSjaKbcSicTMO8JpjwK92jPygpcZuRtO7hD65TfiLtG321kQo
WKBo/WWUj6FFGUqWM4RSOTMUvtmpcWnfqyh5hQL53nlxfZ6CvvEJbU5PbFfvcwCRYgHQaQ7ihsIA
KFL1kBfi0V0gwBdoSen5TjusGCU0jBARsUKsREFNcLT52tURPo6IeZkCwrPUzFcnYIBM40p/qkLI
CU2RmJR5tGcJARECM1KWgQDGvsvRlJVy2EwJgdaRpx+g6D+mwLINJ1Y3xHKN9fxxKnWK1fzJcsc5
zeHM6ABgEmK3c9GKMDqVZWUdZZPh0fA9JPcPrPzAoDjOawUKty+iRyeuITMP8kPibcHtAOSUYIOY
RtluCqgFRgncwz5XUa16cYy74KeIppd+4fdIiEZNr56+IvMYMDqAkFsPoSpOrWdhEf4YkkiNWsDQ
zG6nR06P5Vxpc5NoK4fiI1OaGqtukBgk9Oc87Le47d/JwCUawGAJaHrtgz7jw5kqE3qQc1BYVbw7
4V/sOajdS5rTXxutePYqGnxCxjMl4epRj89jUR7GwsnOyCBYPum6h2DZ3Ff9+Mwul4map64RGiOc
Bcd2hgVC7x7fgphf8Nt+KY02vY6x2I0Z2joNnJMtvRuI0YUc72cLI8Q2xXQn3HS5zWb1RONTXLQO
YFuhXVoa6JDjqt7XyZglK72unryhodbsCrCdKCqWsCI2sC4vlMQjwklZ3Trs+bRvmkMFrmXv5acS
YFKZQrHP5oIMCs95mOP91JXeD4YjeCAs5vcVKEuCfiZxR2FyQcF39hTkFaz4xExb4MTNYjow485R
yonSmJ8rOU+Pjqnn8N6J6qYGjoIjrkimoDJ5lHZC4DY+wpDSVwF9em7T344FoqdnTqLbX/wsEzTv
GmutzEE+iG6IqnGGchCgyC4dX0h5WQ5GWdk7cFunatQhraB3O5oMDQyI8OfGbsIkURsPi2udbOzv
bjZ6O5ZJGiJtiFPsYf3cau+pjHDV8GU35UCB0nOIqNJ0AJAkEW8TfPOnUQDXMm1YPF2G0Ao+s53B
P+xQQ+1LOjfMHR/o/qr9kjEqx0ZLM74NrgnCAhZa0e+4vSWF2OfMrywjgyMZhM+m/QVuF4rnRqCd
w93huYp8mG6tuv4OnNXd9shOpcHi3nPMpzy0vsKj2VLAexKurcLFi243iSXcTq1Hvmy5PJeGNqDJ
MTVgbQ1xSBglBGwC4DP9MZsuKHZggjo6xeTpGfi07mvlmG+d6ewAffIlBKOORqff6dNPFJbkWblY
HrKel4ARBRu9Wd5cR+0LAmOHBQsUGzyazai1P/qQzpyoQEohVmMJQ19M2ZL6CTvrzGwD1/NlzlEu
IlL5ZRbIdyC12uzHwGmLGOFgWRuU7QhCyDsVu4HeOkWSiNy+bGyL2FtKvmlUVkdBCPX/ZO9MlhtH
ti37K2VvjjT0DpTVqwHBnup7xQQmKRSOvoej+fpaQOS98epatfM3QZJSpESKAPz4OXuvHaC9rnYZ
kY7scuxN0id7ZosY0PjNWelU0P0wHQzWrd6zaI12uqti1GDERyBiivsfPff+wELseoC99950Sc8N
z9uFJRAdo+k/3LF7Snv/3sabB1eQHgMClCCcd02LtMiaRjjD8KVy039VGMQ3OjquuULw288V27Vo
yjmzB0Km7IsgDYsrNaelTwMo9/wTgtXlXUIecsgwrw5C6QcU+upcXlQcfzox8nAFumzjmC9DMvxq
ZlYlZ3T2CAu+7WnhMC0foFud+MzYtsH3yPJm2g9++ezVrB9T7r+ms3GohPru8/EZZeuphFRIWf8R
ptF0wsxibgrffdDbAszy+JQmyCPRkp07ZE5F6Uzbgoj5FLKZ43FBEgME3NwaoTWiCQlDtOTiw5wR
kFWD9HdzZULylAyaZY6uhT6ZcQVvomJEWY8X8B2MhiQKa9xv0QwFLCWQbk6KDR+ZhYdiumXvQifI
0S4dNSl3YZ92jd71L3MBxJJdipmGQHewZiKoDuFXkoM2Rd0Xc9tfUT8v36LxKE1Obdd+5i7xs2Z4
tq9ypH8KEhkJ1Oam87lrhw6xM/Mor5SmWEQlGmIm60CRGS34DvBFILvwk9V+m0Dif+DqGZwqZZcS
Ngvia5dn8U/EhYAmQRaUEPyhcgRF2mKTjD9F49D045xsBay6kXE1vnVwuAVEI82gmdg25a8IS3gQ
RRPS2unTKDozqFVyCsPlBeiqOBpR0xMyG6S19tbLsQe8IG6oEV6tznpsTHVnFdq9Z8S3fsKnlCeS
Vmo+fFnk+NUd6xMb+bonJzaOo2cpED5Vpb+3ZOqdo6lLNpjO2SFH8s43SwO4V0TdF0E57TOwXMrP
8Up3Nh1m7mqTgRUfyx725mkDKodIpbHgDxKyRNo6cfWIioNRMruJJgJuULP1m9izjauUDgOue5JQ
xfBh1Tid8YjnswvVrGqjTTYkL5PxEZnGu8wBwnaY3MmdYHXuSJJQiOCJEBEZ6DlzdK9NSwBcgRk3
2j1+Zxs6caNf6D6lm6n2s2PW6tieMiwKff+MGSq8bgbCsl3WYdP8xPfcIBpS/V5jG8+j4WFaUDYd
yWIqTX/5DfNprYbdRvDgvrUiuYsEXieUiBPvCItp3hl0EiegsFpZ7nvnYSy153745Ud0vV3jeXDw
rWae90NznhHRs8pZKqfmE8cwY7fInGgjlrxpAUB+02RJHDD8OkWVuHEqvQ7mUhpX2DP5R1SqdWJT
OQBEHcsqDgzi0zS8DkHutXc4NODmpTa3h+TOj6qt7PVPQ4YNNkKnDiqDOx+vmcSvclczMzcoRxtf
v172qJuQsZoRGjUXJG9p1MfXvm+0De7yfaKZZiClQ/ntwreuvLu4QzasgeREi4d3Z/af07b51eXl
r0VTApH+VhUlPspnVgRK3jp+iQbf25qQwPCwUp1rbxbQsk3fOtO1iL/sLL9DBO2c6rmxNzl1p1oF
cbV1rbfaM6RipsRuUWxVqG+Mlzwk7J6tADfjudgaXfSl4duANngc2d2TR1U9sWhC/ZzvheT0zHfW
8jkZ5FcFyOF5jxl/QETmDXU0Z8sCC9NEbO4kCj6l+w/WYLwTx+JDaBu3lnuqEjcJIks8RjSgibm7
Th0kBohCz0jk7+jHkQIwpHfCYXyKzKImRtCdkieMhQ/jGN8j2j3FXQX0Lt+T3+Ck5nvJWwiJwBH1
VxWx2Rig3Tszp5d2NcaA6YpZwFIo9jNSVy5cClpp3Fqp/CDn8Hk2waEviLU+qX8lkWjAodZnlXfe
3tGePX86Vs7iWwD4iTBXbUrY/QFhKz/sWd2jMnwG/b0bKQcjYqjm+YlQteRovMf00jMKRHalgUhU
vu9wVqOkK9B3Ow0oWH8HGPXHLMQPOGa0EAwMZ/mvvvV/WH3/WRSfQxsKTBP6VU5cA2Ok+1oD+u8W
v0xebDZXv2SUPmZO+QSeaV7AIYTFFeLT53xGUNy/FxTYkMUXLWY9QU7uyg/iNk9NIx6LhcptZzQK
xpM9FdBBqkfHSS5Nq78Ko30cRL6PRkbFpRfeQ7Sgs6yaX6mX3vvyZbD7W7PVrqIOBIKefVU6U6VG
aJdMI5JhViLQZWTvG1UTxtL61dY06lctvqvm+D3t2u9c3mBTRcpUVQZ/Hu8aeg9GkOg2BEiC8JrQ
TOeXY+QtDJelWWVaN0qZZcAMjS4SlXZU7ToRn8Pu1bLbYyTfmhEqQ95NEIjZCgodBRpk7fjwn8S3
gjng9H8T9MFxN/9PxDfacogHmvh/Yr79/p/+FvR5/l+0kmG0mTDc/kPQr+/8hb+PqYQnSP/9W8dn
64j1oMTpzIcsU7eWX87PXyV+LhI/2yQz2DB0z/JR//33//Y1/lf5Xd6V2QR3rv2X5/+l6PO7MsYK
++//Zporyu33Pzz9/Pd/c3R8VqgvGITCIRGWo/+rjs9wk5qEmOhsdj1XhLyvKBEOqzKbFhYUmEUf
4jCxWp+tBzcydmzGEFZNaXVSxs8/yCmPXuT8m0ilN/h+9W6+wYtGQ5EKJu4y95h4sEj0MIICzTTe
mMkWs/Jvt6W5EBfNNXwtShh/2FNRLtHzrKVLVkk4yq1ESKjc3rgNSSEIRleS8cqWvmgGTMuYQHfg
fGAw9fMjLTEgOPOMBYyNtJu6mEU03dnUXj7QBOaGStMWaTI1vo/EtzEx6qbpzh0Eo0d/ftUhLdTw
cno/uyJM6xQW4Wdbue5WIpGbQQ5ZMQluWBY27lyzKYpxtpkedxFynMEarLNJthN0bSu1GzU8UZ30
rWN0Uo0Bi7uO3WAZPZta7G8s4M9gMDC++imrBTtbwwxvRxkhsIH22DfA4sZK/7bMJx8jBI5eQlxb
jREM9nJELA4br9nr6c3ZtdxlCYjdSj1DCI6wbpEb6aH06stLZVXpgan/LzcRD2xPTdxUEpUM+5TO
Enfwb+EgT6fOSMat7lZniQUrsOmcwN1RBw9hnzdHtzKjzsKsh6c1hw4EAAS35DSE10NInAfmiHCX
1OJOaAI7aoee00/b2wbP6ZYIZCA1Ka9YzPw90jB9mguyDWJjIDhdJsiaHxKjnz9aEKL18D36cXjK
Q+SJBlaDYWqybZvpALnL7NEZfIZZtc7Wu4Ua3/UR23vW3NQHzgWohj5jk4T7vIMiTaYt4motO8/j
/eQV0TGrsm6TQr/y86bhDqqdbOVd500F1QZfkqhL4yId65sQ62HThx37ZIOPFyXQXax4mQ6aiYmR
iM67azLg1qJpyRbsBTnHKVzq0Ba0YyudyYUsptNQTkRFN8b9PBsigGkaPXma2IEUawOztnBtZDpC
pa7Tbtm+bAlmlNiu1PvYU2tbugufH7dLYbjFjiwlEzfL1rMtOoxaVjLTGKMzcrCfcXZPj8fnFejT
LSkqPfZaKAylz6s3nbOeDDnpozoU2rE7aeT8dZbVPKDyQwsE0yDquM488Gan3HFooqCw6z37Z4Yq
50fUntqa/qYNMmjy2BwQgGYbs7kR3pOci3cDo+I2jGOb7UVIxVE+yIpOTsm6RDSujkion06mi5XU
mg4JYRh7B0H6gcgUrM58euwFCSpB6u5H0IUgBO4NUEkqDidUldUN43+abw3dcvpH9OYZMh76Gb74
6O5Nx4Xkg5g1J0Nm0xU2V7gZ6YcuT46VMMegLifYxnqNf5LB2NDIfZURGtPbFAuWf0Kgk16bbGxM
qr8dO4HYGm7y6blrNaZMFSISzTuaOaZJi39+nXjJja5770J5p3boGSdpZPLm9t2YcyJjt1OXynQ+
dV8jio2IAhcUTnCFSC8JYh6DFtF9cmWe44E5bJ820V6C/Q6hThBQSkEcDTtcHIhWCsX2uteyA7Fl
nBvO3aTm+RZi5Bt8h9fEZjPb0uLdzW1dnprQ25f8jMopP5sEapIOJmTOvB2prxNdLrffaL7+IYm/
oHgKcywMdjjIXcuIOUKY0PvVzzCdQogLS06AYt/qpDjVGzIUgmqao62pa3ioJ9sN6oaM17bEcMmk
3ba1ZNtVHlNMMVx3GgqxORF7OzMu8wzzMqbPULr0TNK+/bRzrdyXvv8d1/YbRAVqmCKmL28ylJ1w
WUVUWJir9AoxLO1W206ArTHGnmL3FCV04qZp+kDZawWiQjKmRHvUcyp2PY6uLWldIG1arETjFfgD
9rfF0EG3yM9mo45tFpt3jYl4MjwmRP0eKoBuNNLJ+KrkdFNjZJtfxCJLDFvd2Hmz93OYVIBnnOkO
+KtoqO9qIetjUmY/axV/JcBDL6EC3VVqhdpH06uAkgkhzku2AN140IVgUOaPJmZjbTTM8ghNgjKt
YfKtTAJpacHim9eHXxPAQTgRNupjyM5sg7ZZQsyTKpawXUa+J5aWe91+rMvS+SmGFzfO3jqRpo9D
DNTGd1g17UHCiNCH787P1X2RqIfQcT0UpeO0of69tExfA9sADoP2zUtpCYawCcctrVY+Y8j5fYhI
yCW/oMJalIXS3woD/gkt54oRlfrKnVeZS/moR8WxbFvuKvnN5JvWQZ8nIxjJCrHa+95qsp2LqgMP
cV8hC4Xb5n8a0AgMxN3Edw7qQJL6IxCF9MaMIm7MbK86FHR7AdvcHiWurZjWlyxrGsCgztk6oKf1
gZroimA99JEEmcL5cqP5LbYrOj3Q1aGi0gtI+h+QR61dqXfvnet5SAikywhakBmdJfvWKPfCGgsu
frfdODQvAyMi2mmKySqAmf1mCTO5OK720/E6wuYcvd2hAsdJ4KFTcPy6voknbOuDDONrUvt2zqBO
Xt5Zd6Ux5CdZ8LEuQ6W+wA83YVjcuhUy/LRVZweJ8k4oGk9p5biHnGID8RkrRauHB9baW6eOzl6F
JCOjY3TWzQyrKONScjSqq0o0qBIdhrCNpDvTZ+5elPpLryt2uzpLSIsDHp0YgZERdIfU+oomtXUb
h6xMOt6emR6KysjQpXA/rwp8hr324HrqDiU31ND2ojfM3O241b78BHzfoD35enIrLSWvwcLe0HDJ
urk7+zEh1lHscdeZ5re04uK1TeUfpUwm2oztG6sOApapCbejx2ImHJ2kIn2GRz+jDkKzjGjbk6AC
6fIQ3BqKljDdZoR8VaJK7TJkvRqgMEV7sRnbH8g+4qCZ2N80jvEdd9QZ4VwcE61GaC7kvragtU+t
hz9Z5vPOyUtovB67SmEbxh0wkmyjOdnzaCytcQEIk/ZyeNMMBepF32OPLOb0KiU7c5tTKwTRm2ZY
b7xKems+BlgQBcgpEHjshH+wpbAOPaY5tyGJHe9stEtpqJ+5vLJNrA90K8v5pGekFTqs1mgYc+5g
nnVl5yFj3zRmFawkhIQ4pSIdzPS+xORBMBmtN9cHPkV/fjYkdajrHmit963hkC1mGUd2FzeJH5sX
fUSnMjj2z8bz0bIuvF6HiqV3njg/zV05MEUGkZhu7TI/ayqnPzH0xonFmzPDIpDQlN3O8z1SI2vi
B/To4ltzTpsc/h/Uu2+ZWu0uN9jNd3aNlqTdjkU6LMqBrSwUvb7Bngh0g5mEHxfCnnR24FmZwvD3
nFAJ93K5deLuXsYXt1Zl/4CrEW6YYFxmP8e0kjo/CrKOUP206qmjObKFx4ZldnnKFIe+TsLV2NWA
QB3fv0t6ilMExKeOiwNpU18ESVY+Qh8u9rmI5yvwMdy/M98LKhuUDx0wgElD+YDOYtMxudinDFZf
sOWcR7dyduQpIrmx2+Si68V10lGwO07UBlONbvde00kmygqB+DsFGBWzTWndOsEPLe4M9hhBqDXx
zuIjzxPu3HkVw38Q5Qtbe/eanOBbK59fYRHiAYJzfDGGrTS3tdeWi2iawZTraDQ/wGqGPdVwGSZX
s5l+jskckv9F3A8ZxPmWULmLbXTuFYXIrR8hkzAYPW9df2JikO09VPv4M8z5tq2v5OjWu7S1DjaY
PEyOas+eo32ds5GqOofE7McUBXr5WI5WuEPt3ZH1WlzoKbpXoP7GXZs2B1vww4EMmZ75MJr9exv7
NBXE+wTgB3gIEnFgpoA/TRkkA7fR0fAD6ZOFowgmm+m18UqvG21Ob3SDNwIBN3AkZEevJf5d/oiq
aTo3XZCE7GDYOLw1no3FG5dEYHbqwK3xKybA5h7846XJ0YhQL52sjuSipircs+1UR3mOWhEeIqm+
8LJ51wYLexCSHJFMdkj8rfrJPBVSohNjN9ceFLK2l8hxcwh0P1tt1PeIB8areU7oyZgXcwIzONZ0
Y999J8d2Ht3qsx9fCyScpdKWsIIQU1dDwmQ9vyk+tY8pIYB4TItfxGMm6prPfCKNxugPfj3fVp3g
mo48pD/0fPcZKQzbGVbtAElAOCehD+WGSBB5ahYnhUdQMh84qaPS+zJdhlqDZtoM6bgz1qp9lkyN
j3BEJZwSwtEafwuXYCtn/0FESKQk5JAEAdQR6eOptA0MQl77AIKRvOvRtz/yxNmVSUmwl1b8ZB4c
uMrg0q5qODNEZ/PhcCWzB97JIYWSOl6Rt3rbdGb2hM+DG7TD+68MrTlbyDuJwQhPxNc7u2YxVlOH
F4HJ1b0lyyjezJlRHlIROPrU3lbu8NjHEUtkTFi6Duw3TJGHIePuAnzmt7B4362KEb5u9lfKVuY+
NgHo5K0dEAGxFFZtwTQf0QZrMob1mDTddrpHRjUAEstecsHQxWVzP+Jo3DfO1O0KoU6jqtx9bDvj
oc8lbjLXfO3I0IZRMgwnjQBvGNdfredlXKf5rySt91EDUJnY6luTzTZVJuClPjHbkwrVk58aRIWh
lsOWyBo/WmIrqQuuCnOgGMuZ+1lWSGlZymsgHd+Vq7m7MoJ/m4lHZLgxKD8t22Fu1BH/0gHwi6q+
rpOIWKrmpREk3/jcB/aj7Vp7Q0dh4TWbhlkA7WK/XBIPgzETMDVsHdFM/Nq4DZNOzU64mZqPUbeI
cBWzc43IWRql1Dr05GNB7LLktfGxqe82Np7bUdonAemGPHk9JNiwq9jCgDnctFoEH5CbSeX3zqE3
0wd7slHTT/V+iNt8Rw+iC9wQOZIxFuVFT9szGff6Rof2RiQMDXyNLLCggt7nOsUzCUjfs8mPIxWG
7bHFxT9mn1S+H6bpJHQcuis5cG6juqw3ek7H2G4q+waLvcHt6OjChtsUFG81Ak9GmLyFQpJkXS06
VPoDUUVUKEHydJebW817Qvfi7JLQ64MJ1VPhoomodc2ElV0KmtrLczra1nl9tB7odZNZhdXDRW0x
afd1UyZbX4NXtR7qxQhTLof1KTdvVEImkq4izzBuLocoG2yWoya6QdKTHEhHcaja/Ds3XPS+y29r
l5ewHipmTWfavX9ehN7hR4XO1+5WcJha6GHro//VU6SOeEW0FgIEL1DPCdxqxUeJqum0Plm/PJoj
8GLVfOsNQi9KELbe00zhtLzY9ZGl4tuMMn/fE54Mn2n5roZBgNNenkBImed8yU9Y/z7oKuzAMA3Y
IDBJzm7XK2oRC5FXH911WNA3cKegSjAFOvYNbLvF2lIuh/URkXF/P0IsX63/oqMAMHdmE8Zbd7CZ
lzZdhysQQ6+Fypb5RzlstV5JwiETKNfW8v+NI1G9iyPHDvEANgizFsb0eR6ivw8jtI/FR/OPLypW
FM4S5KXsde9WZ1So49dfH/kNRqk/Xyuo1uGVJsFvV8sCZeiWQ6Yp9INe/DSCpNpnwniQCwWU7l8J
IX1gbtmreLv6CP8cjAUFupoxYEMNW4gRLUw0Nz4Zfo07UEur42qqyxaGP+oWTu8FBbGyQol4IQfD
K/rfTzVYoFu/r+vN6kdIVsYAV+LJcN97yZhbN2RxAN549dvJsPgc1q97+EAAEcQKaZsHtKnsmIYF
q6Ng9RbUC+QAKk+3S0nfNpLrYSEJpKOTYahZeAKa8JJgGHAOrxa+P4dssRxCRkaFORb369f5/Qj+
/ADBOlqN1SC22sKqQo/o4gG7miajOkisz5YDySqpIrLEF9finwOq3v7c2p3FMHP5zp21GMuMGpvn
SpitJUyEHrwuNfQCT2i0qQ+KDEE0Wqun0uG8S2yGORpsIQndqiOqm0Yp26SigBvrATnZR92LPxAC
HvsEFUeG/UONOP6SdKAvMrtfZk13ViRwwogFChU5YY2AmBJO4waOIxRjLQX3W9YtpPLwndDIexnB
StCVs+8T47G2/NcpL4ZdCMeEELlDWSd3INwY+hp1dx11Nioe1/2ZaI+2D11uzCOsXo73MjnyykqQ
WvdU6yQ8D/6eNMc8HrOFT7/LFV26xMxuMs129vDq9ONQKPg6bBqOiQ2tEsKDRs7yrrSyF+mNpNrB
SE0zpme9D580R1KA3O2xrDwLDHn3i5KuP/UOVSkedAIuwOcl3C/1g8omh4xUTkF3aZczGdhgPyFc
1RP9bVLyYz3NK+lSltfWqIGUqBHKJg2262xAfU401thbPzuyVbLOZz/hooZJTO3d1jkvCHkUXFVI
nQkx2aqBOa7rux9a9tLmYt46jYu4IGPDZXrVBpa6ti8HcWpREJzxHYKlBvh+LYqGEAn1Ak3sGpP0
dK5Ltmc27wy1f93ftT1JZSgK63wKSjwOm3zQXksLA1hfzgevW3aZhcLfTDQ5QsIQHvyufEdSQI6X
EPvsnBfNa+wQbk7vnt4G4XbCMN57nFYb4ZpiVxajeZLDS9INzROdrI1rDofUn3v8+cOy7czuR4kl
ui2SvSNY32oGuDth9G/K8Sj3ahpQnfvBwCb7dBXzRjEyTxbRZzcLFKqzBrFo4MPQZL9wV4tP/uAY
JRN0rmKPQbjCpgBZUZk/Va4egUniJi9RioZ3cygmNJD0PQEwHDqfBghtCYbWY3xoREiljxQd/QFr
MDSTHe3322IgZZsgU4eh9sEqRXrw7QGdtGwi6MTy20pdZ7MGSMlo6a6p+xkD59EwkbjWPTs7HeEu
Cvkr8JRE6bX+MzuEcTONbDE7agTCOukV/BjGhFh5B+biQIeRUQhLCWzhu4lBG12OVj9aHtOQKXpW
DcKgFonKxqe/GuAQueTGXfMwm7zxlGgqSvD32fK6vQtwhw2pohFaQ4grh2uyz5KdY6o+aK65tDi7
HHix6LZRMDnvdh7jW+ofytydKdnGF+bG9l6q7keo9dlWc3QiZgSnWZuQABwnFD6lto+i4l3ywbAP
d7blMqBNOuBrC6u89ZIT8CocYROwcaNehlD5gizklSLggYxGzCuQnuiai2uzjDKQB3ZwzaYMXLI4
WVZW7bMYJZLI++TBvsPLlm0tFBhLayuiF2OdofZ9SK/Ur5agFbbnzm1lovmD4qiCnlbf5GryUic/
JtvTyKNEoYJKoZExAPooM+4Bvr4hef9BYxsytCxh71WnyjPkhXsrLhfwdQQgROSq77SRrV3kVuCq
UDX1rL0Hp0MmOpnNEzJs9GrNT03jv2EEJkiNmrNh9dq2OgJ4ghO+HDtHbqT0Xw326QFfyEsZE44b
YXPYUhs9ucOAfyBVdArCFIuw7bv7PBx13Ar0n31uw9TT4can0b1xo7y6HbVNVkznKnKf4Webd/qx
xSlVcuaFVe2g4W0l+Fv3o2jL52JEeyq6bpvWpJNIrz7WeEVRPOGzjScYDTM3djOTya6QSMEly2k8
cAfvI7X3uunKtJwbblgEKMdsbkwSKDYZrUk2lzcRMd8Ka7fb1C/mnIRnzVL72pcd/dl4fhkUUM4O
lSEngXNqTPemnCxatOa+sprpCP3nyo59PFtxE3SebR4M6Bf0Q/LDNMXXKpXIIyg/7azaiWj6lFo7
H5JwRJSk3CcKz1c9sjTaWONB+NgTy6jZqQ5NbZbL6zhu2p3uv/bhlAROlxlcM8NLBMmWRthZHyw2
IxU0VzGJx8FGZjvpBxsD+wYuR8qGzyE2UZYfZaZeayYHGyiEm0Goj7gcTPa1xkM7ziRWmgTf1GET
5KjqrpTe37Z59k0z0FZuEC3OV2XTF2NuiXSwDONTsnxt/cZ6QBiLL3YxwyYye6GvmeyjmSplPeCv
qSiA0BvmODAdZPkQZG2CUUmu95sHZHrDAZ5kU1OJqaY/uDDEzush1ClX1kdTCG4yiAyMKlB0t4Sy
erWPhstktNJr6jKFtjx4DCaI9Tn1MQjomJ4kYzro9Iw/603IyI/sFwCndjsesxB2bMbC4/vVbTSy
jOP29gycgbi7UXGeUl2fqPCxd8MQrLm9VnDrSupXFklyniaKWLhRGzNpy9P69XrOyOcZGjb13n1N
+34347Ya4vRhCDt3ry+0GWvhzrhoYju84xUGVKogFD0+o6yT8CiE3LYmZLZzhl2hIcEydb3aTQvN
xcIafZkNaC62BGjFzjOQE1SKzeAiua4lATO+y2zGNdtkZ0tYDu5yWB+thyHJ2FKtDwvip87lXkUk
jiF2yS5jahnMh43vqifCYPK4tjObAm4y4n5Ht4zsNmzjnebWZ6eEIbE+ZasHb0zrjs000P9YPjIR
xn9/WkLNw8FOmqt6BPTgmb4GjDtJt55AgpiFMUnPbP6CePlV9ljQO5coMPlzJHK41zGuHyzbzY9J
6OzyiTLwz8FaiCCEw9PKXR+u35nceh8uzJB0oYdEC0dEFQTgRtU7VgsClHR0swjCmmsyUsRiv/jH
1zpQJGrhlEwLscSdYZeMpmKgytn9J62KeXR36gsEsEAHFqfbOVeSK4FU1CVhy158Yevhd/zWbCOv
i8Ju61sY1+tlF+FDoz+vj9aDk4zmxhgQwbdLPoOptENS0KeOE4hv1gK3IM6yCFt5jv2GXp41IkCs
ao9u82IZtjuyiE3RcI4t5uH1IOLe35tSQNlhW9fF3jfA82jLsn4SjOaR/VGGU8IVMefOyhITEqko
rmXaBovZm4EduqyVvtdXQgSGO7kbc7VA//OADzE7GhiUxyLCEM3fNSeXUvtlK04cbcnCWA/Qzf5+
ZNW+E1iCc9Tp4DuMcX+TrrkQi4DE7etdlrrVEW34LLC7IXs5LsA1tewRoXtztTkW+xlJH3f9SOSf
QLG2QbDtMb6m89ENDPEpyasSL4bXFM6ltoxLxwiIBmU+aod5cfvLhFgZrvdjJDombxJd36Gf7ONK
98ur8CEk0nm//h6g25Jry1lueW0LTyO0hvvOQ90rRE+tHpY0fu2OF6vso2f2wcr7qzRHoOQs3/AT
kSmxnBp67CzMfoFTZYF7LAv8uV6+uz61ic0+WCSZkL0ynBX/Yhtauk7oq82N0lrUIn5Uoze1ielQ
8EgOXcTgyVM0ha3+0zWnh2RO2r25bEXFwqbOVi7A+nyUip5nE/O3UGUPELiOsSWQrbu8rrEYIyJL
locozNjqtlZzZHqwWKHKc1S/TW7WnNZXWmY0hwPL7K7FguhQMCMYo6znM2acufYxx8YXskMsIniO
64+cenLOfv/09TnQ6d+/m1FVfV4PZjviM/vzXCmrJRF3vtf69EckrYM7RN6hXX335nJ2cYYYJALN
2jGETX5Yz7jGRlormEJs13dsix7x5fp3SLT2bbYNJNUj6u3lzxPhKE2ts8jwD3eQIMshtX5fm+tL
VFPdb9ypZk63bMub3PsMYRuu8ZJtPcmDu7RSlmZJOMU/1ZirnVh4BSHjQ+irYUt2jfo7lG69aNan
6wGXaHUeeuKv1QLzWV/5OGn13rLMK791biRqQ1Hz6Sa/Uy6JYa6sfRqzCVRDf1J5TmSGxSVP3nFA
B/2NFYyUIDfHU5029xrhH3X1aPWedfTTHq+ZwfZBhht8DcZ2pNeC3ry5xqlxRwVBM5I7l5l12bZR
GZ6zWpIa5dK+rg28i4N2xplG97pSXxV9zU3p5w9eZb4lnfvu4lurK8PfsqO0DySCLCwT5woc8Xyo
EhA1ut6dHbiUrajenZ5IxtrRHzTHXuA1qHKmCI1Bm/+QvjkHWKXyHfaVoCC9mU4JtGbLI+kktp/7
6WLV4XWZsZ00nQEHS3+TDNmPss24z9rX/YA2XKTlF+349oHwBxPRNTPraHrIQv3YUY95kuAxqsKT
qDVcIJ4ebpvMRUba33lJiA763hAhsF87XQS/8e1IiBTlRFfArbF3FmCngCKVQqUbTlVTfnFFzptw
MTqZMeB4U2+JoU5IefZa5A9MC4rLVDvuBh/KaSrq/rPU7xzYXF8AsidGE8uIp6RGVbnceoP+Im3t
1qdxsUuMND25Q/fL8Knr60jdj3VLWlep+fv1YqTp3B+TJGH4RiDg4HqH9S7iN/gCg/VhOkrzVE8n
ZAjc16bOuDWyGcJ5VPjnMSe34D+1nv8vWk/L0hd55v8+3ffpuyi+2/b7+z+KPf/+v/4h9jT+IlxA
YH8zbMtxAA3+M+DX1/+ysAbSXvAM4no5/lP1abl/wW1E0oW8E0GG4fwHeqP9l+9RN/r4qJ3/f9Wn
bv4LvdGmGPNdg6mCYbm67/8rvVFMjaVFg4MtwGCStbJd16oGOh3rFCKDmlil0jIrHc6gBz+LeN4A
HRjRS/88wKVmMN6teUzLF9cc1D/fXr+xfq3o2aOMfRayroK4W5aj9ZzX0Tz9vYD8fuhZ6IIyvwMf
BMwws7m5LQwPscRmro/WA3X/Qh3pk2mv1dbtusYabcsivj4cwhJy2fpwXdlSO4HobliVuSkdaHN0
w3rCvLRTbTPeNUeJ2cZLXxiVkQgEcBZHD2Ky+TJYGKJzdiaGTjW2mRkvgUYvDGa6xSWeDaIYWDK2
MX1gmpUmznSYaCOtxWmsnhuDvlmXii/t1rL193xyo5vJJKQ3GhfgwxweI42snbxncFxV2S0KuLvB
jtIdMY0lJTl5IZDxtnHfbLJeotJTUt/1+AF1UzImtwH4yjG+dB19pKHHiFdEb1VjXSYwkXvbs5i7
kBgj0GteNKtfkpIOsd05gX2gRp6hID3j2oagRpehH0abDLLqf7B3Ht1tQ1uW/iu9etx4CzkMasIA
RmVZtjXBcpCRc8av7+9e+pkqtav6vXlNsAACBCmKBO49Z+9v+3pufkY89tyOsCPsgHlXnOG7LRiV
ankOOogBfevYEaDlyvJd78kNtcFPcA+sF839UqAJrKpmIkWS2M1Z9c4zvtSVlhNmqM4laR1tW1HH
8zRiNXJKXXWy7Uhix+D7SYkexy75mk3FtogXOCYZuIeAcnlqDJpPQW4E92+uE6xMq9EVYcHOeNZD
6yl3NHOvwivR3fguDXpTyIkAL9IVzrSs3eiuV2COc2/MFnaUaWq/lEKxN0Wse8c6q+6NtKkf9PRo
QbLZztjRSHOHlaw6po9WuFmFM82QAsv9mobao0NCgx8hu1FmV9nFmXcKO4pxoIRyemHTV51G6Bro
pebjMQQdH9jfR3EWe75Jk+lLEdQdBXkcFIa7vMaBHvsopNbyh7I8tVmZb2Z9ulcL4roYUZoAMkk7
NSPzR9jZFGoMpEU0C6t1kFSHIi50sOPNroWRjSnUhoeY7po880hEGR89FSf1VAetD6AOs1M4b/MW
5EXUeYhMXQJvB2PrdjbwjCEGZzKSKTCuq8aezkToIth+wEVxIBFkU7jDQMnEetLj4TuyxGQzL+VD
16mQREScFFmmJpc1v2r0+RAhm9JS0sko7JABqxPDErePSLRJh57idTmRRaBY1oaRGz/Ebl/YRYuX
MsPzyOQ2pcNDrlb63Kgg32JFO6nLvjZx5Oo9xg+UN3ubAprWMY9sTWI1JsGJd43yO98ONLH9iDg5
tmlRACnaIOGmjUqxyJi9Fd9iwOYNhds+PJnZTg5tUQitgrRAtoFiqe9mgsA6rDAg+BFrUgUuaP7x
zUJqrYS7mJCxjMRIhcnxDoap5/MFeii579Ob+tKO9CsaEWA6izdWF6W57o0QsU4Utgdi34TCJnXI
L9X82AKeUOevdutRi9DIU/SCAYqgL+qezltvOd3edtGEVk0A8kM3y02Ttp8zvmZ7xxhwhYwQexas
1EpB4BxNhm2bU2/2bhD68+9hFDJAHAAbu0tUlDaR57UbRZ8SwobRwzujhlvxEObNlzTsIR1WBlL+
giqxyU8jYk5SR8WdLV6krPPdMoykyzmosAORCKUQADs11n2vIhC2uKaGvd/H0/00xN3tnEEvGZom
pNT/RNIoQirHCviAYggXWoEcYhQpnzYCVSLHIx3s3kxY3W5InNXS0JXxwAePg/pDT9kif+Qb2qkm
Bng0pfEmwKRI4PWwCaLHOQyUnR5x5RyACFeWE2+AXwhm7tYUVc2ayBrPtF8MrGd8TYjanMIQYpEL
cSIkOc8Ne+S9BXIyp3CYYY+EydOsWM8Bjvi4HoMTQtiBOgJOrBkew+i+mROXl8GeM8CW/M7xwsJw
ec3s4lAF3KncJv9imb+UnCGpplgD2sP4EJQxJI/ql1uSPIqldK80+M/DMXuecgEfUJoGTO6QbZIs
su+tKF8nBaQKuOyHBfu+2v+s6hDB62K8oKMcAMxqyiptx4KGqUelckL/g+0srKgJhtl8cJzHxI3W
jYIfDFII5VuhNdNdZTwUM4rPXMuH85J8XypsA6nRWSe4CdQSXoehfjVQPWIq79sNfs5Z6IBo4iTF
d2pj3yY0YFTd1z14EAJpCR1VvSMFgPZkeHeqQ2N2LtLsAD/oa1Oq40HkU+ljpB2CPNpZFpEsZlc4
YHSWbK9kc7BrsmiPqk3FB7Lk9wrgupVqIYpR9WCbO2V7iGa7JzmrOXrTCQnntELyzfA+Sh7mCXZk
+9JQniElgQ8PC/jAmHzeTd40HQMLZRsJN3tkavSL6zXCruauiEYM32n0XJMltF30EUeLisMqLbho
jOkvKxyKbT4aGdJCFKuJCnK6/cyclNiU+abqKy4087yzl+yzq5oWYYAE3grOPEHHvzA2K2vPahoy
FWt3U3BTCdv5bk6X5wbFnp/ayYwBOFgxbKhRGBrmY6jF20RZrFMaLXSa2tsYwJtvGfVLQxlpN6v2
rZL4Q5tNO6VV76gZYeiAn7w1Sn4TSMvjnW3aj4pi7T2CllBc6IRqVxMpcMHGDqGUaeqtU1hP/HK+
qG5Gd62qpl2TRrDpqS7JRcpAIm0BYDj6Y4VRGVpUvbFEL9wc4MrD9gDthdOW3mB5IGVRPUoEpxHp
r/g/ko2KMmvqC2eLZBx2bJo9RBVcCDfyXocoJ7MP8i0dNGMHEGDiWmcCS41z6xnbMcbsYP6quiTA
jKa3UdwIuC+2FVyTbvFNtq170cYeUoU2cpfnjyq9Qn8mZjVM7PAQw/2oCbBenJKyoPczmOkpWBrc
Z0LG6XeOrrtiPLEfFeU71/zWx2h9F3b0d2XX31ZMY22PXrRObZN7FsbuVVPTDzVR8BKCsu71GL+C
1T5QUNgEMKUOHe1Ga1jWVHtgr1DWE8YhQgKLofbrtnmUdM5RFk7yAZYz8T7GZjTAZKbGo52QXKnY
kMBlDqoaBSRU8JqtCt4270AirBR+eTvg2XcxyeqOASEmFdUktSiejUSz11z/KaFSq3YMfdhNbXIM
7cjyxym6k4KB2WSiqs0dfo4k0/dlXa0pJFEephxD8ch9LNpuORjx04xrHm3IRu0BW8m3Y3v4qtM4
OjheHvsQZWsmqaBu6O8cyb9ZX/Q1TOwJHsCjnXt65itd9ZwAvqJAyEga7QnUMC+1Dnmvj1z3IAKL
sXtYge4GuJRuiZp6qy0FkUJuR4ea3nHt1MnGrrFEZQFy9g5m70aNKVdGQV+JYgGhu8zRAcG9mm3w
KVkYLLcmU2t+JKrhPiLBbvZjhAAdBaTfUUeJqHCOLRF9/YzcEpdPt8dUtF2GLvK7BgQdwutjS+4i
4SXmgH8nXI6lqtpbB5RzTg9mt2TFJfsWcKnS5XylwuK1Hp7yxH0bafBBtCvBRRG4WurZ0auNTxNq
1LROn+Na0ddDZWCpaA3Mpon9zYuVZbXI0AqX/7w6B/UmHivG5vycNFooi9drvHFzTaD4F8aBke/p
yRn0eeynpepn+vAGLFLZUqcOwnTEyB396qbspPXIkCqVnjVJaBi+56MpJhGm6HLarYUis2qQcKK3
5DQO7riyRjrxTHZ5uC1UxmBqVTmbYkofFBpTBEYNW8tV670igneDrGypPpIei7gbhpD32IhufyUW
Y/iDrJUZ7uGS+3pdvBiGhuRIXTQPrgWFFMUgLwYpBQY3q90ZTNzMMTJ8Auu+MqKgQJxzsXHMjZQa
1ZWKtz5fXLx9xaeai61vk6VVzcMJM8DTMELAKnFWnRR3gl/vwh7q986SKcc27r4xenjJ6hLSgd3C
AJ/IgExMP0+JXCXqRbchpKReVW/6yDLp5Vi7uAap3VqUdguH/Bip9iLLCmF8+TlW7GmbcS2//KhJ
oXrQax35zoQOSbKz9Uah32JCD0axN4sWrOY7w6uT1HzdAT+sCfwmDbzPztnUcemwFY/LCiS0MEfj
S/ZogSCejyjohERxjskc98JN3ufxjpkVed8jpOF7EOfUmTtO5xjhczmHtt8lXXTqoRkcgMgz5Etg
B9hJTuXHeUGeTly7s3DBE80Mq0a4vCTHmoYpthfsgxgBup6k9jBgzly23ksdozq9ynrmCFgiF550
69lf8ay/Rim9ejRa50TXTrZh9FujWU5EkjIQsjSKZwscvGWxjo3KkNqxJjjI47mGWHiIzNccfKFg
tsJEdn/lfa8c5UJVYTjSSTcexpyaFaChmBZX+XuRVf3LULaTLzLzLo/XtkppPBqqrVwEttNgBA/7
s6piEGOQvl0M7YEb6W9ZEVHl2lbp6m+WgT8TxwKx6cqEjGWxOpLukJHRi+yP2RLRXUltApRE2zQ3
Oz/K6mmdKfXgd59JvNSAtKrmMa5z67KWjuSQpjVXa+5D+DisVrCDMLIXqFAYk0TKpgtJL29rc4uM
hGmlWd97oKl2ql07+6W2Idh5hJGLfdeFfCxLaK+EylRtPXFIXeZgPJPkEbuf409zmdJeeNBNcL5h
Ecw/TIor67l3rWNSptxAS9u7rZUw3EU2aKTSc4JNV+voIkVPxWxcAuppU0gp3myish4ht65BOb1V
+yowvlY9tYI8dSPgmg1oZGTWD0zF6qNkFMtFIO6SGqrMdVJ3y1EuUEMviC90JCI2GY+u4On/UTkq
y0NtKPZB3tauD+sYUCzBnxcSRyltXPrquehMsFUuTro5Nr8FbRr6WqCPJ8GxXSULF98F6dk+zMvD
sqTjqbCHHCBGQaoVuUA1U/XMRzt0CBUFGp/ncw1QubtghjGi3LyXi1xRwXGWT1bntGt0TJ9qz+i5
cQbbmJbbnCY0NRoEnoPeVbum1Y8Tg9Jdm2Q7h6Crm4hvHpKvsKDFpplnNXFaAthe0tkIv07FI4rh
ohci3aIMN5Gjxd/MgRJ3m+GugYDxgJjbearALnkqboUIilNbBNZ94EFwyKPsZ0c8Q+ANLtEDhDjV
5kIq6ERmLzZQVG+MIp77yDhhekHxYzIxmHSC+Br9dVHzg5t6KI7AqAOQWpVVYnxuq0RfmTpMi8mI
S9AGINoKQM0En+Flpgd4IMv6reuz5whp7t7qSYJH8LyLRqZnQVROEAPiw1IU3wgP1H6A6z9SFPg8
67nxSFk93FiIRzd6qEfH0QVm6ITTbRXXP1WP2JUYMOKKIDCHWmEynMYSf2WnOzeD2sEjzNHd5e7o
YYf8ro2ZcUIUkuXmIzMQfdOQa+g3sbchEgMl6LxUh0Rn5htWWo4+DZhqGDKemO1C95vR6UFkTZum
LgigChpcbUjQzqGZPFrjt3mK0lfdFJZShDDJZDwLWZr7mYwH75a7Ik6bztKeIwshBCKRw1QBlAJH
M587cll8FFsWGovWO0dlCuSpBSLYQAzyCJgnSAnRQGWRj1Kl884xfjVRsRxsKyFZk+EIExBX2WZt
8FyiG0LPzgAjcczppm7bmWxSe9hE7vg9U+L2ziraz1HpklMpmNJ406mreoSdULVkHChuwgojSuIa
0nwfqi2NyV4Diyk4YeLynw72cnSbviN4JnmWDzEWmo/3UgkqF1IdmowGUVn6AiFYVGkHUaXtxEIp
3Q09KX58XusbJMOskdVyGdTU0k/M8FMqrtwNNvx9aESAbOhnemKBguieWf14eUiXRddKtz91U42d
UrbGxAJlLghV2vUluZ34+oTPIbpv4xInsNhliFZfy/QM+XfEWCFXJ/x8esvgWuLBJaBcLvSJVl3A
11dVB6xGON6RllBBOMpBT9DyR8u1TEvw/RTai5zplExrnDzCpT3Bp5z4okBT+KnVpHbB9Tnkg+3t
FbvyTnooUmXR1YYeZZVAA7pozgXu4ZB/3jDhuFM6r9/z51EU6Xf8YADmBxHXD+V+ErbwQRjEF+oF
6LzstwGg8Qn91skli5zy3yKkGz2e9ccIh3skrO6cvV/hi3m2hQ1+cagex8g9VwTGpZuqrO+Smtca
ahNbVG3dh8JSPwR2u7aEzZ5vK24lnPfMeoiV3ippvG2EMd/tyEdHC1ka9SmEorl2KbJTPho3Hq7+
HHd/j8s/EXb/Ht9/VuOxcgQJACIARa10x/+b9DK/imhWZQuisxmKQApNgDlbuMX4De1boAYaAR1A
r5tuabvpGH5AEjTJpyw23voZrakqoAUj9ALm8XfQpJBTgjWIBOCgwWWoU1zk8jjg8ecWDUseStCO
ogY9TQwtxJoQFmsIdIKUSHtYm6iVYquoBGLBEbAFR2AXMHz0PnYvc3TPqYnvrl+c7wWkhg5iQy7Q
DQu/VYFysGA6QJxGj5HeAW+iRiewD0ChsCeUm0oAIXhlBjcCEtEJXEQpuBECIOFAkpgEUoLBa7JN
YJquWwKks9qoznoKvtJREu2unMHKYbHF4hifDT4cWwP8XaMk9Wln4Mj38G5RK82U5G1SqemOXn2e
6AesjSZ/jUfPwmKO2V3Nss0CLUNrldOMhHJVd8oThf6nbR3Qf6m0L0NL2VcMY4vxm8rsGjWu2j7m
S/wlZFT02Fb82W1NwITZ5RScGQ7GWfjERCAxbroZmgFawqd2qbADB9zxUEusiwo1nx7eCLnD0HbR
zST+0YQ01GcH7H6Jjda09R9O7S6+070UHvr2LHc+0fp5od+rbaPeNHdOl92MDqUQD48EA7/qtg5x
APYjtGor0cDiBWh/I03fF4F2Qyoq1TIlDda96rvN9BkXDQmpkCnx7PjoUYA7cM3iroawCPrRNPeY
pY2po5ivVT7hTetISUjQsOxHXachEA8eAdJYgRbNvrEpxbUtOIMsrxq0MKDbyFZ5SIObnly+1aIT
WgPgyleDkaQCG/cRPXoKAaO1VayU5GyNIMmQVk/uAf/RjTfF634aenSrFyWUbgV9bKJ/hdIU9WEA
kHRAVOci42Z4sKJwQgHLcige2zOa+PGs5VCDBVTLyYWCvVlqPizQ0PC0XaV5tRrz1/SjoEtITmNx
Q0iNdc7D6HOR/GCmGlG8w4/cpXy76eOrKJY3RXWPjdpYLR5VK1Pxp7ytnluTL4izPNGGd5kvGRtY
1sWpj19ByvBLI9sbR/QXQMgj5QHD71qhG0zDZoNd4Vil9katACUMIyUBwX/l1mWAdKDMgv/YtbBw
NvqXMkmIUEuNT2anf4+NotrWI/J9lH8vBVEhxOWgtoR1eGr6BqzahHA9pZpYzNrzQjkcViCwvhqL
hfkcoHbaB85wzsv0Gfi5ufYSuFv2wOAn91w/SpBG6HEBs2BaDZWFpDkiWcqgc4I099GhMDIy6mmR
pvvAxUqETZ9SBAPruNovRQkgw1EeVTXoniJT/1zO3tcihUfKm/N2EGj8NrJv9SD+FSZ4ROYxNFYu
sEQmaAk9o4K7UcQIKglbSKVujhaIfBycz9GxzegpbPVUOfQjdWNvTrStDVkfoCUu9FHD5MSNDWlw
rHxvUXZZASx1rQ39JIaC4EyauXUbSHfOsGP88YMfOxnygM9McvQoK+hMrslSd3QspadB45dWJ59q
5mcrG5L3rlRpVrSh9uKA694xZz4sbnUGwH1AvigKeGmJA7g5I1/vdmPmM6a5gwm+bVDar1UjQorb
3CzM7vgg0qe6Mn7pzbKns8b7d8avowOcP4i8/oCv7CZ6Fgz3fjzh+aIDVNt8DB6nwKBV3wT4BQls
eVWhtSON6z7TRLBIUNHvEiqE6BOUU43eeAUdDJQfhoQswwwYwQnmBp+v07x0/GVbWTG+L1NXAKT6
TRPZuDxI850Kg85gjXAx8350Qckns1T2DaquwyB+UC01Iiy5JHPhVCLWxO8tWFgp94nWptRbcL9c
WTpS3HZiDjojjTZT1dm6IBHGIiDVzabnUBXQB51Xqps/6hKouBlXq2nEHOCpz3Hp0A7KHOYQDBJD
40c8dycCUNUD15rNMuUHW6VH5Dnh1v3p7LQiV9eYPp2VkoiSEfr9fCR+SFXvMj35RoethuuAA5nq
PXYMJXlqSoj8lpMC7uYrpk407FDrGfDQ5gKlDBC9tEj7jd1Oz6ZTAuFvEt+tJ4gNER1IcCYbDJZg
kQC1HVoHbboFKaUDekDf6Bg2+B4c0JHmzLhSZbheT/me0e+XOrP4auq47GpciDENzjErvpk/Eisz
bvVq+KrAt1o1ALQP+K7Xy+jYWyQJ9ipClb21JhfSqNv+4hrjrGvVcdfFNJy6kO7CJJjR2kDlNVr6
rZt730tKVM5CKzgZG6o9yIkC1fY1UToExIx+ZddBbNkFYox7Xcjk2kRkF3147LqpLCLUiOlYCOOj
1dYyFLXojBAjkRANxlAUhPs/rte0cNC2SoUfdzaEekIO+u74JtDpf+fZp0o+XR7zbvVyOnHOUhQT
bJ2fh5SKukZ/py3aQhdPvKBYyOdeNy9v4vp670794fDL681jhVMTHrcPj3oEfskbveogL/JE+dIa
4K19vmDMzEP9k4oPe+eEauGbYfeDoti87zsgT5hoyn3B6HoLZvCHPaf7Yfgc1wSziThrolXKW8ch
Ha4uvibLOL9GxAsUkeOcUTiSeKYDB2SyRNtl9BgNfVwtRDxw7TLB6fr+NRBTFcZPvxeJa6MIkduo
DjxiZsWuSPdQhcnVlqQGEErUewfzQJLKx/3yfA6RZ7/PIsOI5UFyYevJP890edBcGFvaJSNn7sHX
465v63Ku6/bfjvnbY6bSuQenxY1HAd1q5/o4UmpcORBogCyzGYnvaftnr1yTj8m9clMu5Amum397
7t9OlfflyLiN/0UjmiNCaVubVX0M+Wv5gv9R3n580KigE7/bX4onxdcnyW35dLtm9tO7h1HYDJue
rzT9alaD0gHrIlflLrmwYmCkpGhdn359C9fHDHwKq/9Rof0rKjSdsvl/Sxy8fRv/183bFP8o38vQ
fj/ttwxNU0VSsGlbBhpD22Ye9EeGRnzvP1RkaCaFJ1NACdn1Gz4oQ4RN1XR4FnIzBp9X+KD2D0P3
NBv9kIfPmOzhfwc+6HofVGgIz1RTs1yqThYAJMtUyRj+8e0xLkJYhdr/gT2bLWNYJGeQrmvacjjB
ydNaSCSZzu+uJZcLCIF5xooaG5FheQCwgXZfHVk/zDxSmDKeS+HpYGhHGLlYGMLUEeiuuWWu8ppr
FB+NigK+V9TcdeVq4XoDQWvi0T4omst+uYlOQ/jePaYSQigttdNYve/rvB99qSyTC+0qOqs8pyAV
8SdZ3pRKhF5NLqRy7brZ5wZzaY3swQ+JVKXmUp6X6rZuMZHr5Nj/ZBR9L8r6Urt+3ZRrohhEB3XZ
y3uKlMzLO8d1YfXcY3uTDrMQ/kvJv1xIHwCldsVf4vYsH6oCiwZLCGW9llrsQQr/bZnLOZBemWkI
nwJyGDGXiNrNZdURnb50egSVxkXHEJdFeT2SC7mZxNRqQa3/ahSX0SSERxq2LTqG2VKSCVB5ucki
hLZiqAy28CcT13tFAJBsqpCr1stvuqi/axI1pPELhhCLwsoh5GjV9HGHq3F4BglCbFaj7jU3p1gK
bL2Kmltq3haAmXqrVkl4H+GA7aDRFCRCmGINcATwPE0DTZ5uHUOhiDIS2GGkqbLCF5zjeFyoaOAh
yzD+hMk/w8oSu/6ULR04ohukQS8Xv8Gy0KxrwbJ29/T17A28QvS5Yw/fPIC1sC5V+62DVIikDuEh
N0TcM2INhdbvtetjRjWaXL7/7JHHXDevz5OPqV5gkMKZEQw79xXNu3+e8P9zmo+75Wmp6tKAl6uX
/QQuLNzjrq9pyTd33b6+3r//WFPhGCFaGAa8tBOJRd6ovz+QD48NSM93iuX5TBw+vNTlI/jwMX3Y
nEj3Wak94CT5ZNQNotJPYJAcEYrfVywWxZ/NVKZIXrflbnJMMEjI58g9l4OuzzQh+8/ktQFU7KhJ
/OW0Hx67vjz6MapMH3bLzesx13dTdBgsUXPBvfnztv923PV82I89v0kpvv95V9enXh+7/m3Xx9JW
v2tsYnYvf65uO5/KBm55JJwhSsmCQKsGaaom7CW6Aozx4yrKTFxDc3iX9Br5m3bdqltIB9oav2vI
3JlzXM/2YVOeK3WEyEDu8fixUXQQLz4HibnvkD7KY/72PPnY5cnyGPlGLme4bl+f/eGxMscbngJS
OuB2HY4VGoQthoTqSCG/wrCV0WuS23FmE5vycdUS6Y1ZJvxTH3eRi8FIfNeJMOFYmpTmYvQok2O0
aIXDchB7GnlLeHdQKA+V+1RhdLoeKjd729T8ObVuZQtP4iiufTz8rVyhYfz0hHa3D3LHtdVntcKl
c92WT75uXk8zCkmG3IxUizYriEYminw6ssN6pXdYpTesqRkCFfhD8CDdx9rETKRXvfB9ya7kdfG3
x7qU6y75KzJmWba35ZqMWZVrqUxolXsoFe0rc6CWLMEhstk7u67razgEPx58eZ58VJE/9W4hpElH
kCaZHHLRD4CPcmJ3LhoaW9zc5CIWA3+5JsU1WqoIDk/5Gb3tcFCVqD3KhQ4Diu5GQgXG8sIvk/io
jHbB89MaCt7KetxOLslgpoZY0Rm5ONGO64+S3HFdyMeiEqhoMWlbU1gGrxyZwuLvJbLtILkdqQBt
yLUE/CSzbGrFolU8igW6dKRreKJo/EFvCAa98UNzeWyETmemYgNvlMav/P9K3U0mexfywV5+d7Cp
50fMqVkY83wDpVFa2CiRaXmjzhLzIPnBBKa7N2Gw72QX3es989JFjyh1XtZQ9ZUgQUtyh3KM1mup
mtKlmVIKsy5pwlGJP06IWV3MWnvRBbImsPhPfFDlkT4EDE3hXrSsxli2XpNgBCbGiLQWlXga0Zhv
l9g7ZnmvkPKr4A+kJojNcVm5kzJuAc7g55SjNymxktsyn/nyoNyWe+SiWICrrCodNbxR0rG4bF/3
vztInkRuZ5kCoRY/3eWUCyPDS8D3ohhPLuBIf1K6BTWZbIgJ76UMnp0oXQTVaOzJF7a10Lo0zK5d
M7l2aZ3JLto1vVbu6RSVptqHw6/HNDa5iPQDA3AONIjkYpE2PrnKt4zySSVUbX/dPxNUgjoazumH
Y+TR/8Jj8pDLq8inBPH4M/RIY7q+nFyTf5r8Kwb68RSzSIyTm/LTkmt/25R/aErE3vLQiRvSdaGJ
m9B1MxR3EIqL5VHryPNsJpsvrLi1lPJudj1Qrk3YCQH0/nnOdffltHFmFNjR/vmC8kGnFebIDy8r
j/kvH7OpJVH9MXybILqV3vBNl4sO5yX/U7H9blVuFyIo+K9HtjAOuf78l/vfnenjoe+2L6vvXhoY
Fb86pcdhLE79/+yXhy5xWR5a7ee71/j76t9f6fqmU7oHaK0TJM7/+Y+/HvLuFPKgj9vywXdPv+x/
93aMbEcjKz8mSqq/W2R/NoVc2Kyprskjro9fn+CYarCtluz1+lBAm+SoWxk6Lrkq9/SZS+iqOHEJ
W+iI8GtmqEq8PItpppK2iEWaiPKXXJUPyt1ZV1FZux4p16Is0ggzwreUXHfbvai2yf3vTqcXlO30
scLPJVfl/ssrye2kWZ6XyoOE0ou63fXpcu3dOa9vSZ5d7ubf/aiQGuBruLC3Q6O/yN/K9RchN83Q
phl/+V3YQyJqnuIXJY+it+EAERdeYTEAGnHjQDCRI6BRjHWuC7foiA4oepWQ1Br1OKKIDjkUgie5
UIZFZygjtvMltdS1XPXemh4Ww8dwbRmgfc3azic/waHlusWOVmF7bN3olcEOFYTZUOh0929zb/4M
uJFnZU3TGsmPpT2hTsIp1w9fwEvlJ3AUCDqhUUUorsjT5GuLwOq19E5eZ+RbJIQFiIX/tJAz/CVu
IogO3GYU9E0nxOdYPkIGuBFuZppMFe4EZ50CzmZ22O9G0/6UgR+wLLTxiNjQ16Hobo4a/h96HRiy
FDw2TXp3nbvKUoSsMOQT5InaNqmYjuSD/U/B7l8s2GnOf2cbFQW741vTvs0fCnbiab8Ldo7xD09l
DuWZpmFYlN8woo5vbfcf/1txrH9YxIdg3DR1vvfvskKoydkkcrm65emOY5jmtVzn/sPjbCpj8Yuj
1P53ynWa7nCq6l1WCMVCujuWq4mqIDBl90O9Tq+bIjd6q9m3E9kc0YziuwNsH3ok7iUNGIY2jGE/
NqRh1nn0rDQYNpSYeOA27zZ9GtTPodc99mGNfr5L0nPRQveMR6CgaYPjjwEx3LmsBNk9EYzj9jCJ
8yk4BbF625Sk0WnzYmDvsA+a2qaH2rPBxX8BDtGcvLYE8pvjGC2xz2+0jrghs/fyjaFjAvNiY36q
vwVa8r1Br/jQmoTdmq1zS+t6PJdN+qKXxF2MilefsnYINi2hPessUZCqjoq563EKcuHpbt0he3Yr
MjGtod01E86uEHO9oqovnkXIdZR6AmU//yLJZEMaU1/3EDyqKWSuax47s8Vh2gftLpzyuyH2gue+
MH8oY/JaG57o8MLmruGnVHVXHroMSxhOxwUKzdFJaYuqepysbxrhadGN5CZplBhmE7xmaMPLKp3K
3J/xhhwAJT8npE34tZki0ESEEpj1goYtyXdNOH6a+wZZz7hzg7HY6SNnrmzynMM8RgwB4w5FlHoc
lPBLWMGJbhvvuQE2Qun1GQgeIeRjfM4R9ACERIwcYUOpGh8jK23BGExwVcIBTobg2dLQSsqg7wKT
WaLpbDUMzyPaCwOAji3zlxY6AbRSxA80a1sdwFiRoKWgPTsn+26E+9TXRMi1ncimydBqUcnpnCn3
nUoIMYP0lBn2VyRaxc4wgD105WOpxnxu+YC5vhm67RCC4MrVeWWLZ4y2o2yTQIEhmIBP8IScM58w
uXRWC/1y3qs6HwcGHG8NfIFMLzPcLM2Lqkz8U6LD3PE+DQPxHNxdeufLC/AZrsILF90Egf9CpvsT
1J/VGAc32uLYZzftzuMIgN6c9ZGqJ3gHQxu8dQqxUk8nUF0Od5uBj3fIP+nO9Og1jU3GSwWKOgXS
41FXHcjGXggIWFd86ZA8n6kBxFtoqumC16i3IEktL/rEV42I9x3f4Qm3hx6syc5kYnskDaPbhkt9
MCJaSpPn7kIvX3wSreZCo56LanWjl4SHOqQC26OhEMSa4ua9K+GLn+CJkJ/ZZbeGtUxrq3VW46QR
uOjVNJLHmO/8MH637S8VIKqnXvkMyhe9yGAu2E4U/qk2zJsmcc8T2nXwlNGXvk2UozFi8m0Qtx9M
g+FVrpe7KNHLl9ohqzts7d0Ujwj3Sv4Fdo3EodSaJ0hH3dkNVBEqxLw+SJoHpK7rvCHl3s47nJi9
vgt0Yhsns00AsXXLTZalLg1CddM0SrULGvxsBBUSrJPuSgIFYDnb67Hiy5NvzQG4I9Eoy77Jq7NC
Cx2DNOkrxuTRRoYB3vVAdEtcZUu2sV39Veush8bgQhKDY5zHJTzzVog6uJ9zBbuwW7RPLnIxrPae
oIZk26CfS9/lX7pRGUvYZeCh90RIPlochinA8mGgebvAqVCvjc9ZmBGQMeEWDjJw5V4MKWKiBVJq
Q7GDfP4wOVCmAeJ4IOiy7/GAhCKfk59lmBKrGtbPaRtkyJGyDgs//96kwQDHf6EXEjrmzwVOdAsF
I7ajvfkLMl3sByP/Z9db9ugYj4sA6FkUus5zB6qicogUdp3hKcvIF84Iw2OkZxrgstwXBbLFFnvG
8pASUzMqb6mafgqX2SUiZTgYOWaoCFEWtotdWJdvmCERoMPvIVlk60bxd4WRGKS4bN+llX6wcfvh
IUi/Ny2z9zH0xyE2NqqjCCqlBm664gfU6Okd6tJYUFn4nU55SQHFBacynbLGybe2OGgKXVIci4Ko
7xyVD8LYXYp+1y3seWONJB8me1Slxatu6Jhqo95YTXiZ0GLlz25PHOlozGfP4KtQlFvlUAS4pACX
uKvGqfubFEWxm0PyGscgQXpTBaitwT7CyksYIbYtWLDwLVGg5GIUBcb0M4yGm7CqBzpYhCszf9q2
roBa06HajHbco1kxhTJC2eLL5bKlkCqAsPw2VY1lZRcWcayx+yt2FP1sl1jAlsL+2laqfa41UpPA
yKFiMQL1lhrCzjBB9CNdhhRiZ9o5iCk99caQ+Tnl6XudVLm2yJR92FQP2KSqO2dQ4jMOix3JGKR/
6BSkvMV5mEibOACSUwRq5ZhrTfrQtHAiE+4qSqnUBCQo/5e982huJEuv6C/KifRmmw4eIAiAJLjJ
oE3vff56HdRIip6RQiPttanuqu4iCffeZ+49NzgP3Xy0lKRGqR4T9hyb34RebUNQ4oe5i8hq7uXf
RU60fUC+kF9AwISvUrcoo1m7LSlHU8fHk5UKDuCYLPTa7HdtOd3FkFSUdNEeb4N1TkqRM7FVyYcC
evHj3urNwreS9kjoc+dBARW8ueasM7aCEPG5L/VjpGP0wQMsom365LYfnOTx5QD7XKbmYxCREw/p
EtrmALlzEevU7xuMikYZP6OjSrdhj24wbFaUZjzgOLq1ZBH5eZf3TigyV/rzYVwIoBqqjpJ9DPCx
R5OrmSHeR3VZq8MEloL5sD5J90wOrZWeWUeYNLNvNS9yS+ToaAH2nEMCmhqOGpEvy7uYWO14OvYF
/ndJD77Y4Ypo6djPwYl9UDFakg5VY23xfALdSYBuDvFzJ5iurvQXYzJWqs60qhuBe6uW9rHI5pVr
CClXB5cC9lvs9j04WhPtGaakYYC2KPQuuTl/JL2/XMyqJM3MkmfBb/T+mCfSem7ZNqFlgmmWN3cF
UMhocNqmQbVvpXQGO9EMDpkwn3mQvpYgMfakvP25ypSo6LYyfHehokDSxtpwIVI4oBoylz3zqlD0
YCtFKsrhDjgWLb9txoIfJwQTPNKbkommqo+ultoelTmO/NGaeWA8uU4KvwmurTDDR1QJYhiwuaDH
s2OTBInJPDVL1xxKSSO9V96KEUBZDjlqE+FxdELbt2T02dVGArwLs9mNZnHHXQjWXQ8NcBZ6uRdm
nRcUSoaDoUeBdWARjhHjUMnKuDxhGcG+SC/8PJvdl7moF70KhidJS/wGY+1zXlzKbib4VI7bXSrF
426sgLr2LKy5m3PuxudiQdCppJ21bsRMWYWdH4uJZeexET9Vao1bJV04UUPS+RqiJPVgvDYwYvZp
rXwnQbFc0nI/T6146adt0obD9c8vY5Xc5mlOjqPRDlfwezqZKuGwDsIaHKYoL364AIqtGmIEYsJd
NYxjl06tirMgcNGXquyWugarQ4l5IupCweTWaTZCOC5tLbhyJZZHNQhEuKtR7UXaZFzFUDY2KaZo
x0zSnBTiDjQqDfOhq5e7PmmWJxWz4LX9KD1TK9tWnuMF1mbtyiLWB3venv/+RxZBD8UoQlsCE6BB
W76mIR8O8q6GdRkVIkC9GvqFIGCsICrc76NuukkCH18pC2D15jyEaFK/tDkCDj3y4sqdwKP4atk7
gviWi0MhVgG+eT0+WrlM0oydDMayT9stRhasYbhhnZG0gB5kJb5UlvPiBkr04gm8bvYeK4H5LElg
HVV9uGUZesESSCgiVdgfsnqejfRk9GPgCIuwhceWOEUohZgPEQYvY3dVWH9addu+APQ1nAY2VGEB
JOyhruCMCtygiF+ycG7WqjzCPRbqaM0VF/vjCBo0LqXXEYmzSjTVKpPpAIK+fNPTIPMEhaskGgDs
yatmQUcbggFJ+nrFBKLIH1MLyQJdXtxIA0Obr4c8BRFOILKJdJ4hiXJhXTSAuGg4zgVoh1wyuPSs
AQsJl52N+k5UzcFLqt7wyQSCoatOLAAG45pPRUamQAMNv2M+ouXhw9Mzb2tZ+kSSOLi52kH5VcgP
y3R11/O56QqTrNpiqfzCEQAaW7WEwY3QjjeiFSgQS7DJHKy1x9JBAOAFnmECt5mMc4pwcvhO3lt9
yc/UIob9oB6babPXsPxoVrsz4DW73aNCGYRq38jGtcit+lQvxUqLtE+Kc/i96FV5qWGlW+Nnm1bK
meNm19SI81MZ9IpugvOxpJCcSvx4ki5S98jKehDws+UoKS0j/c0j6JaTzkdAr9OLmMgrWZs3JrWJ
bULgQEFq/mg6nw2RbjJvybBs62oNetsX8vE8xWK+nmQ+ugim4we4Qn0LNZVMs7hdDboOkLZtsArP
i9tQxblakVy0SHozK16RPE0hU+RIVc0Q4TmxTcWC5zEYsgvEsL3QBO+mTrMST+1lKILGbefuO+Te
RdxpYi8rKmcw5DfEpVBrKj30lgnKQRtF6ZoU8XccIHSxk9xv2GqQs6SGT7rQ9S4uitExu1Qn1o4u
QsxMERZPU/HoQrA9ctLv42Vww1FAoGr6WRgqzxDfH9cgQfGjSS0bxr9VWPpyuwyg4IIKEQNmjOjb
MEZo11lZOpkpT+tEV8lX5CdGVMHVTZA8uvyOUEFCMx5G+oj2tjQMD6Vijvs3uKWhaThD2mymBRl+
nI7WrpkS/hNBzDKXxHVYAKuJSkY+miERNZG7Y2VVO2Kn97qUd6exVO94qm09juSjSsrEmjHfaWaZ
s2nb7hBgmSfRmmxuVSVsvrOM/DQSdleTQ8MbpfygPPhK0WIT+2ZHlr42pnLBsVztRKO9hmk8sngx
GyjKAjzytO+cUJP4yKvCi1Zo5Bvy4YLaw3ERE2RoF3nONdfAkk2IRktSiUOyzWRXCNsU7wa2HSnN
e0+XHtwQBNwH0NoHNl/pXms+daPvdmrUH5Qaf2FClHkh69GxkEmpoTqsN5gQqQlrlOT92E8uo6XR
QfhE3nAtrEuZKi/tDsilDxH30YZ3JKFOkYT8G6yBIembXkK5U2BqAlVV8RntrRs4NDTSmvBTJNXn
IkzphgNYd2Q+sW70oEGNXQxxO2GWnVviVau/UMQnkNv7Yp0DENYXjClCxQ8H9WBVtjpAzL4nn4Q+
dWG/Fy7iHQQXwDs4exiSlQd2i6s87Kka1UBVdoXaYprCLVc32b2E9T3rGNIbgtTxL8rmM4pwfa2S
YOplDWmWj7DsSIzAiZXgAoelJS0JML++hIzkB6+qCWuf212WcpRThUkiScLwvGXQXMNIthZDVCNr
rdVikeOOMTVkgyQd0hpg97GdpxWN6ws31+8AVwaMv3WuFZ35NBLeBL26G4Q9IyrQQSSnFeu2tBQ8
xAjKBVG95E1AVplKSb6IkQSo7DVDVb7qOxJiJSZoTVdQMCw/qkyITKzH7wEFeCEUFsnY88fQYeLX
FC72c1IG79pAkqRZhJiqQbDYWmtyaizqF8GSEOT7xlP0qiXA+1OVcsmW2ZK6YKTBACDl9pQ29peO
0pDWzyvzMPeH/qQZ/aVryp1O8NSadKbSTdS2I0hMe1qmjk97CrUnqpMXwIY8vZQGdl+kAdlnOUZ0
4x0UbHNPT4UqavANG1JqiI3HgPkVEVe1asN3ICkhCB9+AyXZlcYq9AguezKKwXQHOEzLQPeqyzrN
Ae4AJPIFbQnjLMRQFmAcjeygiEcgLRRNSgvzchIEGDmwb7BgOUTChRQzCabizoLDBi2T+RpjtCq4
ztqiOnOcv/7p4ohHBoyiHLGtzKslnHsXS3mm8jz/aSXMNuCrUjFG9a3DE+9PpWF5YzjBMj2PMmMb
oewBtmQmZx9L7xYPf5hg0KeaIIir0wlMobSp8E6sljrY0Z5pftDx8SVTQXnM0MQFXHDOqCY3impd
igCKQq5+r63htOi5PmzaTv1MhIH2fhS3WHgGfBAljpZ8Y2QXQdLeGlTfj00zVoMa6IgOA+kxqpwH
oDIT7L31kusXq0sFNx0H2Q6zWlqHan2dTSPc9Un+FMyon7MIqUPZ5pUbV8Epo3E6DOVcrMIg/Bqz
PtoGbXZRyfXYyUly7vRx30Pk2DfEwDgdjbfHlGSBxMXQxUqheKKCee1raGiPViNrq12Lk2VX6sQ+
zCX5yL3Ub4lQzpwoR9enVtMlXkxv5D3SJlaxDzFjNqak7f5/g/G/22CI1r/cYKw/cryRcfMP8Eti
sx5/8z+WGOIjvNyUHnrjB0nzPxYYMgsMU6ewlXVFN6QHcvLfFceq9jf0yRLhftAqVBXY83+uMFT5
b7qlGaYF+AylsCwq/5cVhqb80wLDNAy+EoRNUwRNBGrzHwXH8M2msDaNZW2F7SqN9YOSR54Ze8Kt
3mdruPILECUD3bBXwg25dvhjwmv3QmNaMBtnNodhfsH3+dpVuz5YScQdMIuzHA3rjLi2CDsUXAw8
0Y3Ttn5wwZ6zVe7KfvGB2VdRYODYeeBGNwBsO3JWNzB2k78r5v8h4v2vke7SYwnz1yXNn8domTxt
6Lv5BzLyv4qq8bXMkpyby1pcjBckd88RiuraVJ4Icvzqm/5XEB6Bb2l812Lp+S8rrX/Pl//rN1et
xzP4z9/9oek2UHMbKMz/6btDsJjqJFSWtXmzxp34Wz43J5VMwffOJ2+YGgRf6K9xUZ9LiP27iEn4
RfDNAzBJ+oZTXXnqWWoO0r7eyh/5cdmkZ7xQwLEw2J17DLhefJw/TERLIK4vRrJi2gxi6qt8ifbK
E+2s+RNqOhEY1vKS/qTEwz2pdyZx4MkYE/B3Dh3OV8O2BXRl7/Utv+H7FpQNZUduEPjpcjlKlUP1
RmUbsnnY53viSb/pQ5Q1FqAH1dFwWdOabnOpj2SfSLt2ZW4VN38vbyRuRl/JlYfjT6/FL6JViAp+
fCD4rLdTZvwEgKw5FU+JJ6I4+5nXudu7xDRTWuGS/pV39QNSEdqJsCFGrP2kv+xxlrn5J4P3SXVZ
7rxz/QHJam6MNjPEPERvRXZ4pRyybqyWMvBoTwtj6ENIw29ey3P6Q3MwUVYdyqu2Wp7Nwi5e8/EK
8hCCF09HuJ/fig/dp+0ls1T7TWrHOOj6ht1w+ihqiKZeDyatJ0+IO7HAoDBUYVq+DVQTymHhZqIu
KMSzKvpzbxvn5h3j4Gf5FJy68ihfMIVgZx7KNSi8iMTd53glHNnpH8MtJBGaih0YqtnVAcwyZv7I
sBfZTNSic+kqv4kHWIA2FGQRiSefXUIUmk+9luAKdYI3ctaq8im+Yl02dxDCyapk0AFY1Ct2y0r1
WarTbsAeZbJ4l75x0JNjd1jeoGVbbn4ivu49Osi0Wzy1beUSg7TQo2pUpHayMvYTMfakBuzMV/Ap
mOlm9Oo/zRkM9XSUEe+dKEdBJz2HG/g0ESUViEvZGSXHug48EyRydsTN7hHsyuvko99gLj3Jz2ye
zFv4qR/7dkfTHb8GN/O8gB08knw3sCklp2ejH2ktNuzLcmVvsLH0iBms1sXn6NO2Jet6nb3BF6IH
XUe9kxysJ+sFL3TZr1gfTB79KZ8OO/sZjnQUPRfylTlPfSo3+qklH5zsXVxkeFHT7fgmP140tXV7
sNf2GLiZ133oayw/UMA8Cy+g1woOEI+zxjzUjg4Y4XUwDOPmIUm09a/GmR8PUPcLz9gwgAsXnkiC
D1bJYV4H1Vo17MZpjjn0wE0ECdWRsMHflA5IrDMMHkscVitDiO/Ylr6zW+Rla+UOpCpb0S+upyeE
DgDxIkfbJLfufXbX8zq6of2gh8IIGJ6MziXDhSHSR/srtFuYufJhGDbza7WdPJUx05nmB0K8sJqb
DQuXaUXD28q2eVL6m3UeDt092ia6Tf7ps/hKX+1GEHGfpVMz/ovDmevvH09HU5I1JoSGJElccw/C
81/PZjlbTG3U5XrdQgYtrGUl58arGbfu/3wM/5dD+PFtHnIAi8geU9b/aU/PsmvuxUCq15o0Xh/f
wponvOrTz9JCqp1pKsWl5or/Twj2f3P0y8Sv/9dHB7oaO4+uGiZiAa7xvz46snhUfbLadg0k9JU5
bYBt9AHTmEI2KLoivEsaS1tERkH1koSW6krmR6nAsnzwLQYDbJBazdcyAJO5mDIftaxc/J4ZShcr
4j7tp9MUgtiqzab1kc0ymBNjPNWTbPqNDBpgIYsGFFt77Bha+Bl7OqtUd3T7yYkZa71XRzZSSmKQ
eOfjKW1f5IrNtG7ENSmFvYWNt8RKZC7P0AYJoKm46MN5LSs0uGZ56x4dT6i18sHKCoKaKiZaKarS
Rg2rjdXhpDEKFF2PCQRLyrs14BzRCBPIceRqX304YlklzLd5GJCnnu1J7pd1Bw0plVaKuJDOzcZJ
TxPwcEWzEnQInmPTOJXFEpSxH5+NYniKWQK4vOysO2gogG35dSMJMOzy+kFdfJUrhthwLypXauLf
vulIWx8bmIileEn1QD0wy0ShsTBSKGW5ehCxESjNa/I2z3oG4BlUH/kdNeW2xoIFTsyvfI2kgDO1
YK/BW46hadaxbAMhZsvCoq7UOifyAxuqIKeRrSSiceha45CoePoRQXPxGeoJ3jgCZEH9HK2JOFBG
bxmgqqA3MtyppBKJndZuUoAS05g8KSWJ5DI/WaEtV03+YEJIvrmZfzelGhCUq3OfLbjNB4L4BC13
OgbVvhzrL32sLZ4KGWN8BJpmOkXC0FKjNSoYPl2/aAsx9g8gRiodRTNaC7P2JE3fTG+ewWIQqRzO
r2QAvUCX+ohOPZANj5Xr8xQVlyQIr4zwvxOTYNOFN/Ci9in78NfHv6ujJ42x+QhJeQyfCeabFsnV
RLJag1RdD1wJhdV72qKTjMZgXZWZ2uRJojgol49Rpd1Qdh/YCpIUafFKmygEEWWvBIi866YkPmBg
yKikLIqafnyB2uGIJpzwqQoZI04/hJa5ogBTtpK/CY7bjnPRcPBhzxfTlZD2dHxh33BR6E84t+l7
uRm6I8kM9kwXnPHsZMtBmiu3AkHajxe2y07HmoIIebciUE2do1Uhwjvlb4gB1Insx8og56q9g0se
Y73hNeSmdWa9Vp906NU57gDG6Wwva6cCKWqyL4PNiXaAHr3Z4DQnpDwGuMNgAuRBA6mPwqvQfpLo
Y5kutPYuYcQ3E8e/pUQM3kVfJUPCSAmcWxhRUqINU6zvCHnTd0oYqitURqc50hJmQQGp6NjpHpnt
vbInEY45D4k5i+Im5TxCpVKZxVSkoKB/qDeyXiDtzAG4pQHOO02a+l1RN89CGQYrtQxDmLtJ45RM
Xbdhu0jbipPPrhQT3c0gh+t5GLbw81T2YFPgVBXREpIIyY9hvdEK8vbPL/osy9ssbqjZZKuLVnVn
PgXdAKVP0CCs4q6zcRZXHjDLdDepI4of/SP5s9v680ex+VoMSEbLR5DTnz/RIiv9+78N8hefiGRH
+qHmGKGEJKJWQWY1bOuiLuP4BGEYbKNe/qlDQmJleYi9J0Q3MGdOyzNsJcpFSgCG0m57KNnA2PGK
TFtKxuAu35a1fE8qD6XOITtMB+kjIyxnx/xRt1zraWGzBUP3Pl/47MO1YZzw26wkjylpvleO5t0u
z6xixbsA0ucUfbR71Z8OPevYY/lJ4NUTM0FsZwyhyWV5M3ftJVqrbkziCHIi82RUKwYgnPQ5kB2V
JwrtB8NTt2F5eBSfLOaslKep2+hkpNlDaKN5No2NdGZiA5RFtZu7RNK7AYgFO4GLqdJwmNtrn+aT
+W1u6p94uEeLm7K/Z9Da8xeHX3Z82gt0efDfM/hwkueoepyUmc/RWhkv5ZVCPnxiTPtirIwVZN4V
uaUGlxirgrPym72TM8V053N5Z4VhrOrWK6FkJ0x/KJsZZLvdrltLNa2KP+xkeL0heWgcoBZLs6MB
6ltb6dJuTL1Q9udxPZm+QnXFzLbdSbAZQJbwaet2VuCIB9LOOEs1RPlYh+Ba1B5L1sp81OeCNwKU
lpyJh3euOZt2uTdihvCBOhsjBwL3iQNQeyL4j+ew8sLXrFuxB6Q4PZr85EyfNgQdNm8yKjvJL1h2
zw7OxkxzMLBqJ3lrxht+wQrJUIhoVVszmcLZujsSVGinfL7mVSfajbKGo2nq++lBhIbhzwLfYyOK
6o/EqnPJs0V1+aMFjtLsmk9Ipbw8NVoIT0xhS9jZydK3aU0s5lovnkcCwK27cHyo+o6attXvQuUN
a94WubDhKSYEOw8vxlH9RnQiQp1lKFaBMiPSgQBiakbziuyvIdXlaMY7/Rvsz3l5CU70T+29gfJV
PHfXqXH53uTYO8tbsa82wzc9WUGI2Y/ix0f9kH/0jNMUu3sdb8ij4ENYbBFtWD3l2mTEXzjlrfKb
C2RFDK/mnU+A8pnTrCXugLf+ERxMu+nUN9Baqqsd05tGqbq4D+Jm4iGNg3P9Ohh2OK4rfv4tP6/Y
H2RAi5TdPNXe1NmGaF+b1EGEZ9Sr+saAbA43PEy+9DA8ldIbS5TCtE1zHz58V2wPkA/bBo3kMW0c
bS/VnrEDQ0QHatLX8Er5fI06dXmBClcMXvr0JVxYCzp6usr6nfCpguR/DiUSGB3NWtUUYkfrNOce
DNd8Okybge0pOHifdy7bKMGuVzhtU3/aEjF8SEKXyib7nlF4vpENke0DcnIM7J9QoW2x2JSf0IaQ
0ZforpySsfob7yv8QVNsDyQ1lbawljkz+k/U+OAt6MyjNeIFw3TTt2zVgY85PBowbFUv0FzSE3mY
AN5HEiQwcdsCRCGEmqYzmrxFnFD3YJY+AO/ucrB419CiMhfwsnckYhirJ82JznTkxTZNrwMoSNu6
mpbTv5ZUONMKrM2GyfIbdsYVQuwVw5x7jn6E62OTHWJfuRXMFTxjvysBlV7G3JueatGun7Iz/cy9
85NNjHLpkHKMhW7lsgw2viPGuuv8SDr32/Cmrsx3HsOZTpfFQLQdVsPCqpZHneUujqdNWbrTCRPl
3DDX9YvSF4/BMzvHzunp6ipndGnLu+f2JNyR5VxwFHRv5tkq7fdoA5uSQQplwplsJKun2Xam4UKc
irlC8BlsLN/6lL38hSu0eypIht+TD30Mj83XQrSCQXfFctw6CWRTUG7dqk9G4gdOWPWqHONbugvZ
Wm9DZavOHmAzmQ2KuM7SfdVtKvFJP6sH41K+kJVKgYnktAhdqGGJtm6+aQ0iBiosPN+IX1xOtHRH
bhhGIfSI8Sf5cohPrNB7oIRgz/YEGDp57lZsFTY8L+obCxBwjqrXvEmKh6oiPZlHrXMa4KbCaniE
rqyRkvA6BZHPYynTszjtId7IKOZYITNR6P3iwFhlZJ1R7ukqpe+2/qSqsGq37PbqGVUz61Zb8s2z
vLIuUuQ+ZuI6kSEOWz+0rHjJe7vZRPBRe5swjXVMRQCn9UiWr6gemX1LfCp/Wa0qG9524evylR//
HHOqF27zd6Yr8IOk9zxku2NbHkjgFSaCcxhvFekTQFRinsPxEL8TYjtiyIPoGOH/2JlVT8V74PB/
0BHTHSqRXuKdLvzaQ70yCTtOnjh/rHmmBbum2+Eye9GX9AqlmI5gPGR3JhDKm3RiADIotnTKNotf
nyUytannzuE79xKHgaJ8WIPfH4ZT+Ry3tvbV+WHr5K+i6Jgki8B5eZjp7YSrjPMxpBUMIeJ52W2q
bqFJFe7gzLe4W0qfS0XitLsn7w9rw0mmLj1Pb0FwER5Bwk63UXjHJjJh0i4I794O3sPQhktFBE/1
Wd/K9zLYqy9V/Jw8maxwtbW2Tu6PwhPl0MdUEiJjk+f+CJveJqdFWS9cFK/SuvIRdCPpRB/m1Gtx
1W1oT/sDlHcCwGu0JD+m5rL359gMa/sBJbybF3E5BhfcK15w73/YblVUAdcH6wl9buPyQQmPopff
DAwpT+UZnvdztSd1KP2ADVv/Kn7/zvoq/J23+YesnGEHtjR1C087pFRo0BThF+68+IzW9GkQV1q8
ISrdm99VRFk3TnUFNQ1fldnYEV/+BQcyt4iyNl90xpTkfZwYKH0ovvjDbwiMHsMNsdwRI9ZpRcxE
QgIj/NCrzPRypz1XDEsiwMfn/Ie4FtQc+Y9m2EV6XiwkSj6azMJXjGNoV8PToG8CrsVZfP+zslY/
hwXUcCLaavi26DkuFS4o1Stbv+SjF9PYYttEGSw7ad+4GPftmrjcWPSMCmoY6j1wDUBqDzMN+hu8
yODQKL9t88UCsHniMc3cUWz6N+EPNUxxIvI9PiuPwGMAik65NTqPkAXisKt70lPj2upPwMsI+Tql
/bB78oVRztnRddgP38bX+B7odho6y2f9Q9dIDEpJxvxvq/skUtsjPfOWWbL2GiJDedxCDgm7W+T9
br7PV+wpJXSZ9ngkmO/eIFhXVwDWUdFVu26w62PsLaKN30f9FjeUiCRz5w7hMgcii8FcQHD0wmN2
LzbJKpqc9rMHAsdY81qjMHMQ3HNTnMxVfTTNnbiafoYf88i7Ugid/Ap4+FB8Wdfw1B2Ag6qf1iZ+
afYD74LArl9QD87Fr7Q8zRpUbIfWC8J3AQiv8acvw2Tp7U+g1iU7RDGTC3CDY4xogxnK5LCicFtk
led5qrVwu9DFRpoh7sYwk3ZIl/gPktgdhrwTVmI7N16Xcdv2j//655c//9+ff/vz14wRzUeRpi2H
ci/trCmW6r//3yWyB2IUn7KwW495Ep1b8pxCbVJcxRRREnDOdHWruqbYyJ4h83xVCrzQvNIl8hwJ
iEJ9jYbnFEYTH+y8HbBjI1WHnHaOrQgyncnPZnVMbtH3+4PADcJO2bKDogYvn1aEPw9pzvxI5vDQ
Sx9/MhWVYHR+MIse5DQYagjuyI7QeMgB+3tA63cp1SOv7tvxIuXIr3M0TbXMhB2WTeB0LLbcOkgm
OuHm0raK6ZaB+SFHKheXULkhdCgja0KXhBnZlS2j8casYWguB7mvxFP0EpO1VKuqAyyOHKCwa5wB
fbFfazg864KrEB9K91xTHZlK5FpWgth4CmnWJoQIYjvu1J57vUoXBinmuCPo4SwEpN4OohQcola5
E2ZBVhnnQ9KnEZkvTDKBzj1XkJ3MytgZXE5wGHcDgdLSgjS8rqmQxzI4ZzGEAwX9W0e++MDa39YT
zr920fws9ccQl5tslJs03NFfP3UVEeuyujASl8l2YFlOJzJTVOSduoHzf4tyUBgJlNYIunVrhPug
mpCoFfKGOCH2ZJ3+FCQfWd9Ae7OkH+ILaMsGEwzpnJByFsTcv1gHejW7qybNSpCyvIZ4CLcZRSdi
X2DV4TkvCu0t799aoUQbLHb3ol8YL5MlmQTXWvuVhKqxocO9DBEKvbFOJ2Zq1i9SgZ3UIuEUhIDJ
CSLkIJ8lr55APJCVQ+u7vAIAG9YdIG27JnRhCTTGSHRDZpghKByidcAsr+6XW21gee/Js3JqwWT2
rY9sGEKo2Y9vJst0p9LsyBb6gmnKkN0vlqdHna9KpCXHiQwsPJLXYsV4OlZQAKRqibOeYPFG3vXL
61gLr8B4jjp3KLmiTBuH8rXraMb+/N080X5Fc5NKFYf1SP/OPC02kJJNmXnKdLHGZCFeO1F9I+th
TRAv1kAB5qlYc+vMi/XCqRwhow75CYwvwlNeS40475yGGNQwauOyuxW1kHH5KNTao/XZTC7p3J+q
TmkcDwTOlhTMVc4GgcAPS71bmfQGAhSHCNKYtkPwlI7zvhx6H+V748gRK5Skjg0vzrIVdsVw84x0
FNnMTEeXRggVpZhmpkWCXhtnMo9ehGSkbTLIRzfEe1qNn8nETWMWAe5Z5kF5t9HiDvZIT1hDMmAW
T271A5IGPU2xM5FuOSJajSy1xSNWYfbqWe7WZlzr8CtifTtIXABGeO0naEmGAluciqcbRDKcxDPs
Wb9tkf0L8YM09KHBNmD6ZKREp3VEFSrpSmkr+hriFh0k2LTdIdGgbc1EL2aDyBHpKXNt2U3QuyJW
FzfsqxOZdOd4bG5STTDZYMwoQ1oJu2v3bI0tCjpxvKGVTABDk0WXGo+A5pa1RdA5pM6wThaNcF3h
YIBC7VdSeVZ4anl3yuiBiKc4g1qA1Jn2rySFUo9k7GI4w/O9Vb8QvdrS9yd3o7NYXyXBfFQLtGOh
eQX/ul90pKSyis+jEFeI30J7QsDhaehsYb/O8qliDyiI5eDrVgwJ2FCc1EI9r6bTJTGxQkiZ9QGP
yLDLKL9NYBhiErptQGMNqYjd4hAvdKwYM3Rd8BPpqqsM/WsFWtZpZ2RgepYALZxZrIkqLK9ha2IJ
i7DC9FV3F/VdKFVH9hrryqh5A3TtjzWxuM9b/DQ1BX5xKGeF2UweHpzn0tQ2KMousOmPU4WMbNTZ
tHUkU+VN810R3TKLH2EISYypvIDcfCErrs0YNhnZPRV8wgj4tGvRISsRxLBLoOChxZnvHwCKZ0er
KezbCODowJxUwZHR9UxFGuHRq5rjc4zHBERnfBYJtdYyLV8rNWvfqcSaW1oX4ndyP+tnLta0Wrft
soEqs8XShPq8EUrSp7LnaejuQ5U8QikXyhNCv22dmigvhnMpCB/T0HtzpJyIrdohnTiNcNl5NfrW
XhJaSTxapmBMfgYNzVE1fqvnMtjdVCTLjZ64CMn3ttLMcIn+vZXTyB9VjNWacdhlUXgTjcltS/Jj
Wk1a1eNDqD+OTH8HedVymtm6CTqrG5SjtMgv2TDrq1hN4StnW00rlo+FIA8pXIRNIkrn3KQGxcF+
Gx+w017vLpPCBDcYjXPP+9SZCeJkLopnpSU8vs/om9i1hipt1WBoq5bQPLTu+MOrtaKQu1gx6FMy
svNiqdgoWbUbzPgi8PhfYobnaZm+Qf2JuIkjqkUuMqlQUrZto7hRB3EnWggGZSVnhJwonFMgecEZ
0dgbWB3tLiD9M4YgskkS+o4lBmkeJlijimE44bHcDolpuPoI+DmULTdaRslX2OvguKcBjiE5Q7D+
UFNY5+OUZ05ZpZtFBNtZmhs16eCjCiS4RX2KgLPUETxO7ohiA9H2TE4ZNqRW5PXXg8VXIvoyPLg6
cY/Cv7F3ZktyYmm2fpW2vqfOZgaz7rrweY5RIYVusJBSYp7ZTE/fHzsyU0pVnao+98csDHPcccLB
cWD//1rfup+Aeh/tysJc5xUM2QnCqEu8g8lgfB/qnjIuWrfhuYdljgHcWddTwtChldfWiDB79NF2
tooDHoWnNveoa3bNMZDeIXNjahCNTS4Ll9xqlsd49G8pu2gdB+6lcgJtQ/pHnNC0yrL4qZ5afjGt
/dEYK5uEuPw1DcSHAS/w3naWCCf/oyuQjRv9iLkM0WTst/mxD51PljdTdUi0ja0TrGrlqPVwsOz4
uoddqRuf0BjbK8ehJuAtNWvbyB5nTTtH1fzUpHQgOLHb1lav+Bnn1vDsFeRFhp7+m8xlc7USkrMK
vAKRVdU7oPyPWHPLzP2C7QKzQOGcwnz6npRhtANR6q0C9lBpWVs5Ul/TNe7YYisy1mB91vXIr9qt
YZ7XXNkcDgm8rvmmG1tng70gT+u10RdkmRn6B+TA4aWXDBQs1BFlgDg4S+KnNE/kjgaNXPkeqqCa
VnbaI4GAGUvQ1Wako4ESDrgwil3D5M6AE9vVFeO0kv5DELREfyCCh/Pe3/XmTvMM+vKY0/YkJFpY
qQfrpB79MjtmxCtEJQPXOv0S0xna6mYN/4dgtZ8m6jlvkUjGIvys8ABqUvf8Ajhh6du84q6NKIRX
sYRMtU7x1S6JoEC8amx6oYmVqEPyv6OeCl+0RFfpDGQXHuJm7HGuxejIrYyRW1h1p57gjqNF1cle
AtmRxf4+kVP1oOUmHGhfc05tMpH2aCDlPhmR6bxPigL9Sffq6yN2rj8nMfICa7brI/LZ7pQtkxwU
2smuEY+6tnjMB1Jp16Zd3EN4N1AP2+klq1Nrr7rd/+cvMqv27//F/Neympo4jLpfZv/+XOb8/dfy
nj+X+es7/n6NvzYgY753/3Kp/bfy9pZ/a39d6C9r5r///uk2b93bX2a2St73IL810+O3Vmad+hTh
t3JZ8n/74n98+1+KBE1EDX8KA5b/8Ps7l0347/+8fevffnv7K+JALG/5g0mqW38TSPBch1+3RfY0
jIHfFYK6gU7hD0mgAbnUMx2IBwSP0ZT8IQk0bV6ynUXBZxmGZ+v/b1QD20Kq+LMoA+Wh67o42FEG
+jD0fxVl4C4a+6KpzGvEST3pG3vrNsj1QhJPVphCCTDRhmKdUOCtoje5DDC6NLIvTT0QWmo0H4Ky
ZsRkh+PO0YJ90Rn0XkkXQ3S+6xydfN+GO6MSmw52/vFNj9AvBUO7lRKA9bB0pgWQyV6bD5nUi105
uh8aAiG2fkLR09eLe04I9l73TgBB2itXWpwMtruZm2rCYRUn1C1mwlQi8sSS7smUY31pbOsZ7zEX
bknuht7gHRND724TA0QZiKiTXtnlTpdj+wIJ59k25UuTifKj6Q9czMab7wXt0ZcDNcp+8b1pSUmd
pL6LiPekG9dkpOLpX12NUmwQYFKNB1c/c+N4yoQky5NSukuqLWoB6Z2lU3PbsIxTLZDyad5sCkN8
lK67S/SZql12KIOwei3L9j4W03UmL5AE2BoResGQFTYyVQ1uVUaBuXh4tQFFUthw2m2NJX41zPqj
H/bDSr3DCckARBE5rw2viDeuLalIRllOzkjC/x5RmDVJv/hI7u05rvZdiUfW3NG63+t5ZiDHsNjZ
1Xcp9RMhphK1WksYdFxQKy6CnW/95mh0oVsP2RjnKXp0fnCLuVrrZ6h63IKJLt8W6R2MUclt5TRu
LH/47rbD62jnhOsFlADJutj4BQNUSXpaksSUvYh+pQ6etYTqWTub1KaVXdCYc5dut80tGP41i0o3
ApWS5ArSPXYFcW0G49MT155kH+OQWZmdiMhlM+UGQ/d91Qzp1ZyahMQB/+pkk1hp3PVts5BWAw3r
4D5MtPiapZShl31Tzon23BFXkKHqmMu82mVDz+/Am+Q+LIlP2LhGlt1XNXHDNnVw9wlpQHgI2zJf
O/K73fTBtdbLLwU3gXuyvwilTXwGCF4EULoSH0Or9SlGDRa7JzjPwi+P1YAiU6Pq1vfcRZotdy95
2JxNDCTlPJgfU/qjcege4samJU5RKUPae07MZKmBLYmdFu1Zi+gH3xl6nGMmh20nKqI6xc2IxhYj
s5FvA33srziWITJIEgpjuHW9lo6kTprZAWXQ0RnongZt4xG73R88h2ttOGT2dlrAEVlafCzjpL14
ZVmgTnw2s0i+1rJ4gljxAUdXvyn7jABWHFZEA5zHfiCei6IDthdA/FAgqL9xeXxxiJ5e2WGjvWlm
fNWHdthkwke7qHMO8dA76ZqGcdKEcxLLARaZxp0RBgTDzctrboDJrUpAAK6b2PssiGis594lQkZy
WE5XBdnYJql03G+/iky/dsKT32pZlRdXBJeFPLeDoGkzwgyicyvYB5MRlShGuvJKHg8jgqB8Newq
OIcYW7fD2DJmadP6FHgdVqiJgRpenuwu8NP2gFwqIHzVyq4mrhg8HYQ8hE3b44rQkEK2LblEfSkB
DNECIbHZ3Wo9pjShM44gUSrYJPmAryUIXrrOSp65kV2XteeseyO21kSDeoiZNPwf7XzPdnYTNwme
QdMi7pdMmCS/RAS/vE8YLl4LOyAFweLnxleuOYxzdHgyd2AevkHRtJ/SMLY2ioCxpErKAiuvTUO4
Fs5nXEu02UjK5dzPkMsKmrVGVWZDpAOpgsvEXCYy4t6aMcQf8+oRjmU8TIEHJur99WlBd6l59fqP
2fcl1ZNusxD11Us/PVQvjRhDwTvo92oVahH1/C9rlCZxA2ZqfKDouBDtFLP0Jyjq+8N/BkP9hW76
E1MVCuWCl/tzderdvyyuZtULbkZ3LJB06xko0wlWT/7zT6Apop5a4CcK608P39+m/vP7Q9NPzvzc
s70ivP66ajWvPol6+ddtfZ//5YOr94xgLteji5jux3p/LNc2tMJIed29r+DHIu8b+GPTf7xFPfp1
cfXkT1un/vVPn/TH29/f+dPq1S6Ae0KF5Me/r6qe3helK0qBf3J11UosxdD9dfeol37so8q3jlVm
N3tOga+h3Rs4l8GtvS81WlQn8O6TGpdunLQDjNkYgX1NSkY2aJ4sxISMAuqxeiDwl7bLQrNNqqyl
H194HC7q2R8vdY2R7Rkrnn55Xs0qFK5aw49X39fSKrLhT2tcIoKSilDPsU7r8yC2iUiaU9x7UHbU
Q62Gw/o+P8UaAidgE5ufniyoEx9T4lzVW9QL6n0B1CE0NsNdkMY+5wHNIUsh92nPwyDl1I9NPPP8
c52K6kQsCyDz5VFjeWA5pYnyo8uSjZGf0nK+AW4a9z9+opU6FVTGzegQeUm9PKO/5HKV8uvgHrg4
LlSrtu2/ue03zuR0tYrpc6ZVIJ911yRteJlMKl1vmTgSNuk/m/2xnHob3wbFQSRklevKwzhW57Ft
XRS0+IjF+KWI/IZYnZYGpT9HdOrN4TXA5FUGXOZjpyW19U/MJ0NvOM7LbD0ig3IwFk7D3lyGYt4y
bqNi4pAXnpCQN+LGlGE4nNSkXR55ZUrTMSeM/YBcjh0jQdEtCeNieaRmq27W971XHjWM0mc1GcrU
X4cTV/OyX2AMXIGLc5s5JZVdvlJrgXGriUsVl7B299Av8GoF+31nAUOVr3R7QDFSLeaHAKSyMzr3
zdDGBKjNxnrSxhqJpIezINAO2Qhbz56Lo2X5izJRs+GHLNEh/czNZmdS7cGpbp5ctzVPGjpjQFeJ
2KgA6qQxUFwOuEKcvn6lBnEFEoK8ZdlvyfiY6xYj7yrKjK2ZWlQx6i5YD5ETHAVasgnNoK+hHtSt
s2sNAOx1KkjJEhyTLGB+9Whw7E0DWeoQLc+PBi3fJYxxq4K381AaXLEQE6pHvhNxk1XaVxU2rb4D
juy6O4SStEVuAKa12v8ksvWnoSM1uc4eqb6UJ+HSGIKjQ786yMyDqFs0+stnmBSo0F2QocPyUM1n
M1XgJdRZkZKN5Rux68DLD6TDzOs4NsO1wlP7+ZiffkzCKfIAIeTWbdAKhBc2QlSExBzaNgATgLfG
1B8SnD+kLv3OmVUHoAK//vLcRFjpJhpDuL3L2dB30dFp4e4n/q3CwP4077gRqKaUCmgRL9hUlSf5
vjnLhqpQSbXJfoXMAvxbQMAcB5baPHXA5Yoq/f49LK94wdGKXHFUlG21werRj4l6Du+ksR0881Ow
hD9ECy2Z8WNx0oiHQ8Pz55NjU5Es2bX1Rm20OoTUox8TtQ/ULFcTblfhnNs+F3tFSg7pbZzU5Mfs
lInXIQzp0kzinpaLPa8VpPv9oWnRC+5R7WNpBd9tNORdJEusupr8Mlu2JGibKF9xoTaczIafJ9NC
t1bPhYZXExkJDHwwKbCmg/GtE/SKCzNArbZMoqittmPA99XWdXCwLGyirfyOZ93CTULDXu2//yvN
nIbFqTUa/RjgNthL29n1pGKttNk0NtPgNmdg1sZqrJIKGoSBBAcffUtDCCnPsn0WP2m71DF+iQXw
1DIIJDXKoGWpTVTz9WY8GZoFuwLAgTDuvMAl17Z3HZIALGNFfKvcgJLOzqOZXMI4gZ3TxduwrbIt
WnLEg8sGyNQLZ6zLnNCxYBzU9rz/CjSx6ekL0DWAojTUIRZad1w14aQd1NEBCRRZXJQ9K1D0+zdN
/QyVIucTNevWZnKyngoQNWts4GJDP5zsiuxt1EsT0CfsLHeZaAwGtbpDiF62CIHUVY1kwFNWwRsh
Udrh1voQi2jXR/JFYiXY0ZkOkSyZVHH7CGGHoduXWGbjHld0cu6sAgNRWz3UKUYLa3bpUcaZBmfU
KjdTLeWmESJDRMkZpHfLYtvORnqIRHzQq/ZoJsiI5QIkS5eTRUf69MkKBG45Na8HcHkw/qYb35HB
qShET7SyV699j9tosdxgK7qsa+CUzKT2YhJIWBj9jaDgfuu2/r0H0nTlNc3z4OzB0oQEWS5rtyA4
cr0NkAIu/3eYS3Ndiwsl5k3ooirMkSXrHTmKC08jb5GToVqpTu3QVISyIumIO/1S6ULMa/WcepUu
CozLtnuOJNfQeQ4/BEEW7JIuLEGufgHZQMY8eXxn9BluzOrGAqZfXPcfbA1vUZgvTseMLp5I53ar
PljhUaaWqXEpfcBB1AWQTrokG3yPWlYa1f0n0gKnrQdMLQgHY9d79CJGH+nrcqZUk0LTQnIJxTer
5bfoLcAlwD8e1IZD807Azco/WLiAI7ulud6RWi+do9vfud5IkGmEYazghLItmqxbvS/Ar/eYOm9u
T0JAl4Dc7kWw6TtC6gXpu+/bFlWowsWIgpI8QHbfMkGUzoQiyyaTnGammbxFiAeQzRlszyhuXSxq
rpO+dJGTbacUqL7pxtM1Af2yMSt37XVcHdTeyVUKBi0UazVrJZ78ASozg838pB55XuxCwvnzSX95
RWunMwnf0V49byxnWfXox0Qt5vx4r5pXa03jgjhgnS9wWedPy6mHwnDSLU7S7+/vVc/lyXCMC0Hn
xv6aCiwcZZbVeEvRoBD0om1aO3kqclzx/qynj1MTzIdkeEwaH1eRgZq1cZcSmjbtzIDGUyjGlT35
X8Ihf5npem7njA6+HHuIADPF9XlGK4gbhXjFYp97yBPMDGUjrSPYfdAUahNQKXif85BnzddgbJGT
Vf5nHLge3XRqSkFfk10ObGlFIRXJhEhHyMoznlQD4V+yHz3T+oyGBQFXOAR3bhQ214CQPhTv8fTm
NvFlHkvng0Hta4GwSJRPdv851c7q9cHMcNeS5X3qgyZ4qnX5gRyM8c2KCC6N88AlBLZqb0VLX34p
ubxFRvlYQGy8hBny3qqN7WM3E7uqXqTfj/EifWtpSe7k7JAAHrrFhyaab2qt7DUO9Rgyjh+Xw51N
XXilXug87TVKrPxpqBrjZFtBus0npJACrPJ9iYqbftb8WtNA2KEVkYe6xRkMguuoNmLqBlRlbWxe
qrbW7xn98IPgfv3ecxpO8xPN60A0wYM7x8ifxmiiusamzNQUZt9JP+VaM+/dsdP3OvyDTzbdHfWp
5IRZKkoc4zy4mfdgpx4+SbV36DPQho7N+z6c9EthTuH7KicXn9BoGy8ERHeHcip9Ile64TWHXKPe
GYHd3wJipCWDBOpJ9uNn9Tw4CBBwYTDeGVOOG9fpBkRefBF6VN68TEClEBE49rHJd7rmhG82Ftnl
C7ZqDqe4aTH6DkI+x+n8qFY4VFiqetvrbtFUOTdw/9H7F2h7xQdDRFjOxjTbAgpPT2DOUOwsu0S0
Zz8yhs8zzKRdSlfrgEzB/gCN+6LWOkcuWL3lEJOBE9ypw0690arFV6rRxqMlpvgckWqPaJGPXyBe
JT++fInJANVJCN9NdWUdI7f0H5KQAqs/mcXXQlonK4mMj6M317gAtfBEbO34EI4YTtQSMiyOtqMl
n7TYSsCwNvWp4oT00GqLPk7k5dcY6mJgx9MnGRf+NjLrmfs3qqN66Rx8kwNNrSdHCjJaWfTK3Zax
xeLunXQ/aO+nzqO0uayHQFMCL7X+NbOphEF0zrl/KKL7pkHApZaAFb4JRR+8tr5bbdMqH84MDPQ7
ysTwi5btaUY6wOXUfQ4ng68bdhohWXl9JwJi0tU6HHfRvNje57nGrg4nObkUJXXoLIKQpJaQtMfh
urRvXmvjecqs7pJPIJTtAAqK+i8j5wCkZW+wO8cNHFDz0jpRdaMBTk912RS/PzjQ/i5qAVHJduN2
TXztOte/cokgG3hZygUjkEzul14iBPUdt72mHtDV2SHyeejb7Gv2+wcqkUnjajKvpjWU14z/tUmb
Qf9CXfP989TCW0ugjTeiXYNLHHf0rk0r+5JrZ/Wf9Lky10T9djeYVOIig0hsgjkz3nrro1oA1s60
bkRt3Tp8bBerzfHZhJ24lZKvp0c4SekegflSRRVDJx7dMKq4ts0tgZpF/zh7MBF63al/azMfHbW0
3mozJxYFycit5vjEEya8bZ/E2ovWhY/va/Ojp8or7ZdAyxDNmk6KEkOzbhxMPse6F7yBmlipRVOT
CNhcxvUjZD0YdrDaDmZZ2o/lwv1UixTluC4ozr5ZLoInXHPNzdCt4Zzarbk1+qr+KLL6Xi3Kr+dZ
iqZ7obSS7jp+EicwThH0KlKQa1G0X0wAegh2m99MBrUrp3O0B32ajAM3T9oeG2Ly5IaUpAvu8n/L
OSqF32vEFyANIxxeazEluqNFvCuCvDjn54XS76Z2j2N4L2Az4xer7erdGAKKJaq5uRtbDQW8VS13
Rh/VkrMMrJXsdf1hDHr/MExLlnXfnEeo2E+DC09GLTaF2RZY5PRZS6p208vOvg4ijHALCXpkgRt9
mmV6VdsClvmT6KX5wY20fjcXHsYSQdCu7kLijCnbfNV7gFVsdc1IDhv63Dz07ZAe46jHipSG9lPc
o+RRiwROuPNoV5FhyrnaM/zh6hpaeQmQeG3tuO0+QUI6q0Wp1L3FUAdXXT6UZzfI8r2ujVjpC997
AEA3raLKhK2RN1vDb7TXVJrBBhZ1eylsPbrZSYoCI8+6L7n3MMnc/jpqGRdF39XuzFwYp6q2oh3E
NvmxGaarWhes0+9aEibP9BfcfTvKEdsNl243RFTFp7a/wg8/jFOgf/Ltud/OTjSeSdEO7/IWKeT7
OpYPpWZl6Gs3T3Aw6cupSb1teb9azAz/fwTA/7I3rju0qf9Vb3z4j1fGIn/tjqs3/cHO0f/m2brh
YZ/XXd+BovJnd9z1/+Y6AqYOSeb672idP5rldMR1YjSFgKtjeo4LdKUl2z367/+0xN8s3ydLQDcx
5vtLosAf4oDfPf3vqgbEAv/E468vDv6/0F1sx7Rcm3ACMgWQEf0CFtB7p+4F6TTHSYTZXS+y7jEw
ylUCrmOQ+byZ9WBGCWVRIwy+2w61I3VT+9NO+2ef4tcYAo9P4fm6YDexLxRJ6GfOQI9ECvI52q8i
8+tdZQdPPUmRcz/pN3s2oeDnzbVxAAFGixRXh/pld9+nsYrIXUfmx81w82+4DsYvGgKLj0RkqkGq
l2shJPg1GaHRTMOtPGxsBtRExjNatxGS8Q9g0N/yLhH32ci9Z9l2cOrDL5btlmuKGoRFega2Z+0x
IEF8y9BZ7k3bBgaTLaNKf2aoIcgbcYU27AkgXcDEHbnjxHVuSrc5aEN7GAw9oF45fvg3O3lBUfzy
VRP2wNHmcUB5OlGvf4E51JogFa5tiqPwZ3E2XfLHvAgrehVj1KS5cDCCJt636Wgw9rf2cAhX4Fuc
sqsu3lgsMerGXWF4HwND+Nt/89n4FfzDZ+NANy1wUvxIluP95wOgaztg5p6bHxm4PAZkbg6myI6Q
aad9KOg7tz7ensmscQNJVEK2QZ1jqI/ceIxrM0jnu1y7CwUaqH/zuf7hwHR0foR8KsvxEb38qiRJ
hDZWBirCg5Ue665w16bAW2drcAgqvbh0dreaos7fzkhw90Y4vHAHWG7Koh5Xsz3r15yy77/+SPY/
oEAQPS0MEOBafJfk3f51VyEsFjODg/5gJvqws8k+ODsNnk1k7nAs4uYpC67crocPaDyT50J3tpNN
uWS2nBjoTj/i96/GW2GVaHp7ENH9mFmnyQyxm8yC6xVGTcZ/19nMgAigOF3bqfXswI+/OD0sOmnt
Cj0B6DTeJYrIvLCZ58qYgZJC6/ZGc9sH05eSNvLa0/xx15Yld29uv2ooKNlm+RotwOlxQU9niX4w
NQjQQ6PtyrKZbk1BPhxpG0ltbAWo783oQuVwLXyh3YK3dvwmZqA2ow8pBvzIhvf8r3evYaE2+uVY
dG1d53l+98IXhvXLDgYq6xGs0cmDgd7PMfLyRvn0XBe+D3THbI5JjZA4rYn2GIPxhrB1Ps9pUdwn
UXGvMaTk5kxDnYpP7uz3zbeG5F9GOuygSf42RFjHQdIH5zSYg3MUuF+rOon3cTz57F/ag45FVq6r
Va8BRcAowqOajUZLuIHhnpCN3Kee8exPUX+MWlfctIaJepT6YUiSpbzvfRxkZjQ5VGX16E5Nssi/
wfYk+bLUgy1NkrPbFo98jfKWdeN4aDtbf+7RXzxEwR22AHlfdLm+p9ClP88tXvm2ie78BFH6MEH4
5+CZN20Ig7nM1naHYqUSdrPWMS0sdct6FyExOVZFQmtmTq+dX6VXw/4ySQNJ4aiHVwPwJXAXmR25
wG0ESPcdP+6YTkJD8XFqrQt63E1ySXWkKQ4YlFtXZ4zfkLbmRohLJPk4aa08cGlrEUHM07loev3G
4J5y8HQjQefes2tt01cNiQVG4V+GqG6gXCNIzATICr2s9CMXdnBZAqPLYE3lWfcWrAYx1BfJ3X7S
zdNJi6zx0maIZ3JpHohfeEM0/MGrSu+kviMnYxBXR6aOlrrtdqYpXsE4gJWoSQkl586+JAS/MOy4
oZ2EpaRl7oWr6tGv3fjB7bwz3HnzEulp/BBoPdryxI9WpahvZgNwWdNq/YkEAkbegVeANbZ2uuGE
F7tiG2uvmOjHcLTg8BopTE4Xw03QTYRW/eA7cXIszQa4aNV9jruwuCBFWIB3sl1L14LWaI+nycXa
bk5c5RMtzLdebyGYHbPkAgCaBO9JmIdgiG7p7CKV0knpikqd06w3PiZDQSPE1uO7UUThLunBi8wS
R0PhNBmedaiemAfFfYDdIY6T+FhP8m1s6uleAvK+77v8xU/T8yw7TJz6aFIqqLW7GKCDmjMt8Qz4
mJ2slxjSoULCMvVPdjYfufF179QE8U189D3KYmp29gvv/YXUZju6foCQsDwXJYjZOENhRDPK+aIW
Nn2B78wrrK2fA1DIXQrXVdiGDwjTwocsXwi6DvJZNTvVnEwbMxqvgHvJ22EJi/5yCBUMlR7kZBwJ
0d5APvWEz4dAjBSSFScY7VFNRGKfomyab2JZImKEcsg8Aj1NFMKt6dyrCRYtWsbW9FXN5Y0339g8
htg65+aWzkMfR9mTmoxUG7zZLXYTJ+1VCz02WGmI8lcurs0mI5tpHuvq3s8GTKGj3z2FKHa4wM4X
rSowkZn+ix4Ll8IrljiTDEu9DF8q8snpVLrTQdpJh/25ldtOAotA06RBNcMIIGcDzUVQV68egRex
89sQp/GHbuIgpiWztjL7BRoUzIsyh9dh0a+TtYW5zhi/ZqX07xsPwZfx2ctNPKgri+yUF4wDZ8uh
PxFFzcEhEhi/XH+YOtqyePg2ifSzM/T348jvYqtBZAHanx0xX9TbduhsBrL2RTYQ1mOkIPvUAloX
uvOwnjzoAn49TPuM4u0uHCjM9iCCjqKKvxuc2nb0Ci3OXIASMgxZm8ZAr6TvSR0ATYruOW/G4IEW
0+fOlNHO4uR7yDFNF430bqXWRRstwPsq+nxPHDnev8n4kHQOo8apZUAfYQYSw3MwakAJQt8DPhAF
xMeXBQAsP9oGXnjNUGO8701gPdpxBgih24Z5JGNiWMXJR1vK7l50DtYqnGDq/DRnnvlMq2zVtJ88
oVUPXKluuTkPZ5JkMLp645ProHyU9plwVMCAGc9y6+5sG3OsTsMwfrZaa95ZcXuTBpItOXCScDx6
8zNmp7aiZGUl8yHyoP7oJjVCVvAaZvOTg37kEoctFN7CLPcp9lG6Bv5W+LF2qjFFgbtZ+5Gen/n+
7r2QTIQudO/dCptLKgIXh1aqIUBxD3ZW4tHTqQ1xK7wvAjLhLQ9HL5s27eYcGOMYE5WpRQWtGk3/
IrQCwBukpSpBWDAUsjwnvYn/Mu4oKJj6uYu84WKFW1Mv5psu+3NRJtrHmcAbH7zMYEQTzrAsPZhx
dZslNmgGZNnerYt4Z2nRaR4m2IP9x7ikGu2NwbMwUwx+YpGZTRtLRtiBO117CWXo0bYu977s3Q3i
ovneqx8aO9FB5MaAk6qx4t8jaBMdMQJJP5+9kRCAaKKZOg56didyD8kFVKYYc1QYRMMxrXP7VHnU
GKrF7jURRXSJlvuAHB5TR7PWCS37NLdLjyYskvKrQJixEcRAHExZXevMKG/C/xYNJvLPAKM/CLlj
ajffYoyWFI0c86h1/p0uTZdG/Uwv18ltyMbJAKbDHB8xlurnwrW4HHtwJuj7Ab/pxuaeciAhKoVj
vZWtV73GbvTSp4N9MpF0rAewTRuZUUlzdNM8WjKkoRycGqep9l6LJtGL+/QoaudW0+Kr4gWzQpKb
1pJQljr3epKXewgFVVWVx9qHTk+xCwBakiRwfoLmqD48Bbn2oZL+tQwr7STqGIolORXrTsbi6ucp
1OZc30X+c9/XDaeBPiZwZuTq71nRwSZlpF6i7DqscRZbNmlNd0dNGcSIFVPCjUZv44NPx+BOqLWE
A+qb9V3W9M1hbHEHovYs+6qnev+tsYvyOpTesJmD5ns14/kYQi7giV2tcxK49KQGdoqV9pCVFPK5
qBVbiy8PmTdR0E5IkmeUuu6mbTkVymD8SNnPXEcTm5ACuNqkRO7AquBoWtbRob1eFzCs9hxBR2RK
VKrnxGR8G3bEg2EEGVJ7OyKKXnNe8XdD5tATrZFsV9ol67sMDblNwkXrbjlMjE3X4fNxvmUk2d/j
nDJi1z0aHXlhDRrzzJq8k6wkOXCxt2iOHbHqwfy0fp89ywFaOIyhsGpQbQ0bt4zM50YS4YdDP8cH
+DGYh2qHO+jZkMQpxXOwkQOJe3wcPJp+0WDL8ZIPchLfG2yNq2Byk8cGNrpsJ/OtRxwPlxNVso5k
dU3xD8BE11fnLOb/YK7D7y3hDeldcnNal3tTM08OWjTS8V1mJc0SaC9843h/zoi6tVtvY1mUeX5M
NX/b14Nz9YpoOFeO3a+yyQnAxEKeAOSff9Kj4J6Mvv6b6bZHag9Xr6lw9qJqWTd54ZwNYh7IH5Ry
K3oDio/OD4Rn4mFwzp4BZaueMTwlWYwVWb1SqXfJ6owcFnf2YpTOini4NDKsNlKAvijyDoKqO4XY
5BkmWY3BrBb85usGERtDJXaxnX9uGJCd+zAOL+qRmriEliF6AI1ihyUaplpY2tlP4BoZvYWonXe0
cYq8Dnf/OPvf3c6IkUBMN81OzJOjOcb7pMCLgEKgRisGxw0+DrpVkh6TjS3K7M6b41dBFiBe0Js+
agAv6vsxc5x7zebqUwbVo8gM+1BTwVlp/VQ9quekPdLDaHpv31amxq20BhwHofRjmUb0gbv6Xs1h
PdJPjofRR82GB7sgEofDuNjUTh5vHc+uthwy5kPqGObDlKLATzOIctEMfbah2nKsTWiho6OPN2r9
FynC+inkf3DZeER8FRK/W+dIUvg4TaPXF89PP+i4ES965x09ayDdQQDCowqtP3apLh4jR6eRygcM
Ot/alYNgBGaEW0pTw8qQy8/HK7YEJhwYbpQXj/MvhCQb15Om3emtL07TLMSiSwCvo+bdyhI4pivI
eJgcEwZIZ424+rWRZ9O6pYh2srTw0ZRes5/N0TsTUzCcem7s5DDOJzUpM0/mP81HE8hDD/Dg1mA/
c8mcnG+x3k70aA+w5Gkj1vZDViHJc/kRnbkvhxMAtC3PK3/DO5Lz0p3bj219M4IZ6G5sf9IEMIHM
FQVY5OFIhFCyRZyXbWWYw0fLPjWl8yXAXXLWsuYgfBCqeR5f+lJAxpjCBzEkN3+Obw1uBqcznrnD
OyS6JJ+MjzrpFuvO8RvQSb50XAVAo2qrZBo/11kE2MpIPhKDsNJnYa4xSjw7BUOvxjya3KP1gWOt
/4e881iSW9my7L/0uPEMGvBBT0LL1IKZE1gySUI7lEN+fS2At1/ex1ddZTVuMxosVCKCCITD/Zy9
10aoFvMTFJ/g+j+8yTv0fvdMImW77iZwTO60cWUMkeMpKuEadyop9vS6WAH6cGR6rH5G0x8SW90z
OXmN5itMZvd7MvqQyFebsjqYRkK+J4qi6C6VLpoobKw6mg/E4Cgegx6vXTaGF80ej73XbJoKzWOj
fxTtA/P8YBtgllxN9DLxZnvGMSEJae10w6GzMUlk2DQOmctvqjLic6zDJZlV+7bmtTvXST+GFEoR
vqhXs3DVUZLsFjBDhz7gHim1Qe7P4GkZ8uTNw+WyyZ2NW0fuwUjEz2bi/5m0zZ64iaPhK32Lz+re
pRe+UkDDzAIEsSZLn0gpfdd3GHZSS8PpmYApdrUHzaLLW1Q4hoYi+z4ICDjVXN7J/XWV+i+6iaIh
cOlpV81AxxuQwMrB70f0HVZHLp3reHYTFrnxK+BQl30AZguU6EYzmAiotPpI36ykzO9KHWxpWJHn
OVeQZTmpHwwctwxD0aq0TKg2GqZQSbPoYOXFr94ZbMywjrkzBuG8hK51IyrCIWMlqIC6xklmkc36
KrKeXVGCIYizU1yyBLbBL6wjgcPdrGAXVqVH6N08+5L1eyyL8pWv5KplwUtddUBs6urDbVHuZG41
7ZveIYSyy3A5RbBuHMaQhb1IbuaAVdWiYOZZ0Y2WiQ3ZJvWNwlO9a5T20jH8yJhVezJ2/rYsuXz5
QVlvEJnCoKmD6KAyDeKD/iCmm7aMi33jleV9HFMxJLQpb1N3Zbuex6LcxchojKuyCPJLl5UY5Ntn
3VD6Re8tBHC2QuMmKw6iiUisUvW5JAl042R1tTaIGjwKR71LCker3m9OhTlEKIMNxi9Hv7Uyw7uL
KFBLzUVfdexsfPElctL1FHr2OckEdExdvlfMpfa4WO/1CX52YMZwnAAN+UZkrLJOkF3Zd2qbPWGn
8Q5anHQbqtTwpqv40bPTjTYF/oVvjSQbh3pSQKDA1k8pKScADTwEH2c75dd/9Ia0QmcC0Xm5bhAh
+CxGxzoyUbigMwbn1vDpMzu5990+eC4SDHPl+II1qAckZvYrRMcVheq6QC2SyI3Rp/eGBgBcDmjr
DAxVRol21eyBjTdBsG45pwGEVLdd0dykGqbwKOH5dGROG+tBwLKoOvRNZa7xufkrahO9SiFJY1Ha
hOVggf5EkOfmXrELvOl5kV06lK7/UmA2RoxyvSFaJlblO15nONT6UyHFTkt7GyZl4wMUxXt2ikrW
lCUyxKz67k/ZdwIufOA8ASyPznT803IfMRxExDg6LlrZRbFd/1PF/Vs/a0yz6HXWi/1nTwcE2p2W
Z5dN7wEQHvsIN5fcGyWE4s5989KqXTfwed0twN5dPsr00FW5ONTzC2ZX74QUhavJSFBunW1U5FWn
ZdMliOzHHxFrcAscC5O1S5C18THTII27t+gPq10bd/eSxEAM8v6JNOlsnZX5x5iDANGsxue0b7UT
cN8mFy0rTc3feunM5HOjfheS8/IQVGSFesGEmqUP7719jTv7Mfa65xo/6f5LUDqEYjXUUFRGY9pY
hDT03mNb01YRnf+qD3nxJIgOfJq8GSIOfKXrjxgkwKFb/ojyJa42jgc5KS1wAAI14dBkJ1rF+iFU
cMf7Bmsjh+Y42YFGRVvl0AUHLT/5ECgortqPAwNXWaaogKcffNkeQ7bmHImzgf5mJooIlfGb2Stx
00eTtc/IsmahCDFn4mpcNwUrwNHedIVPWTejstJmYXHrJM11tqKdsaDtBWfyRtOl4FXkB1gDIUG0
zE1/Sr+5OZnYgaTYEMSN3DT0yy5pJm8s1I4vJeSgnccc4ZipsLsXZCXM7Qf1OaQQUCYFalDZj54X
FXt+AvIQRJF8KWRwljLRPujql2vbN7qbIY+yGy7RLJTIriuZjH+EJTWeFgg+6oG3Lozu3SD2fhKR
hpYQ+AtjzG0WWN1FhnAtan08VHbjfs8lRD1b4fr3dArpKKkexEBDp2sp8rKghlERNunR1HrwSjmp
msTkTaSfMnSMxBlxbVGwLChMFmi693o17ClxNKdGEgOsgB7fhBXkNIoJxkZzW+3i1Vq4GRsBeyrO
fllVc2BB6R7xBOL69eRtanTGE8W2U0hBgTmKGM8OK7jRKqLHWgWAnLkHHwCUZ668G2VaBmTOCVSz
3UK2HuVTxBphnbSsgsMa2Fvid8Xe1hVchzEhUrDQ7ofwOiYOmOya7G5dA6LvN+PReZcDMeMgHI1h
gFfi6Oa5tLB0eAL2a58Q2Yt+3Lv2dX71ExlfAK5ktAeHM91J7BXdeO2MpL03c/cjBUYImCrfFFR8
7xIdhr8ZcZEyhlnA2T60DRfjJtQJs/anH02VdwcStNDXU1xFYhDJnavTwK3JO01qMq+8IW6uAGR6
FNctqwTYZ31KQmHbjm9RpJii97Vxs5SlhGPtaRu5D4aOjMYm3q8ouIQp/5tb4iXFKmFBQ55IkyzL
XWsCrgnwaK3ScHqJx0oezLF/5NsaZ4UFa6C0mwiNbYEC+xBehdea+zTUp53BCcYQkYH0hQ2VUh0m
QQtumFW/CkUIZUcbqRr19txlCi1j5ZDn8Oa1+a10mvo+muBoSDzDVw0WZW5zSav7Ztg749so+hsh
BVLFFLouh/c0xvIb8P7+TCbfOTET90aO/WtIMtVdWwUXLyJhwOpd+OkDLZt0dG9FCbAuNfFZTWFz
i6KRU4uOjd23hGkVVXRWcfswuSmVdOcH7tWtdMAz9qHGZDuBnNlYcl6pKyqTms/8ON+2veXtXdcJ
N0OvPvV+jM6T5pAB3w3FAU1RreJ9XgztFSWxSaY6lTRtuvaV7+yxApOgXJaE3cyVgyZHHhUoKO8i
BBrk9fLYpZBrYp/cpzHlcNi2fRPnvvdWP4Mnyp1A3Y5mV5/GLn0MBzO+IdfVPKfKwElr61t02w70
prIgHW5t4LI/CRNNvDajVUYWnhEFvb5t9f3UsPynVFy+MtozC9cTvNWJfFfTcYzjU2vZ8Y2r0Wtm
kgS5He0lgOWQmZBH5+kuahgOrVppl6TW2KkZ3vUOxYChnq6+HYCmJWsMRgerxJCuxNqdOH5MbN0z
6sn23BbiGUxOBeWxDsh4kSiJyAxh4OGPSuUATGxFR0clMc9DkPzsrMzdASYDRN8+EE3VfutG/Vur
uMJ6khzJyOArtjPb2Jf1FIEAhOES0Z8fc1pjRuJa+wLDDTGieoeKlR4w6PkgUfZlCkuyf4bixTaS
6EKkwJzFbgqCaAMLYF8TchJq6b3PLjaxP0zgapJgj8y5nULA55iiWf+fG4VbzhGjey6YMwaKwlHa
mWrPCre6OsDkTwNGIYkP4hpH7oue2+2BseqFVgXOOdDszW6YpxZGTcPX9BvqSyZnn+mDlxdjD2Rf
9UQjCYZXmiYphZMAFxeX3hMi7elU2mm3t+PxYjCXuFjzJjYZkeuwBT7KjLDUQVqi6sOw59JsLmPj
CakyXF7ElXj2zlRS8zO4LAPVvfYrCypoc21QPlm2391qRLQ7/pvujM5To9Xu00TRX/XpW6x36uph
4bg4LbrkHnwdkfPBiSMyUaeLn9RYOjdVNdHPI6QSalCen/PMzs8RMW1rWWNurIxKngeNWFgJuVhL
mPJF+pxl7rjtsDHD+KebVOiQI8c+ueRbEu/wkocFnQMjCdaulxK/7HJhp9xqchNLxXSK0xJuMyUL
gOgMGIvH5LfxRDRYD7uQop+XjPYajWp3TKgL1X0V1AfEldUm6JwBGu1gkn/N9WUyAwTetir7m8jx
jV2S0YjvpHo2rbg/SPLGRzratJgyafXXkCw8wZCcNt5tXdXNrZo3y7CT8QtGh5IevOGWpiVz9Ur5
8sab29T2YDRXB9lw6EQHP2GEJ74wo39mpLfRfMuLCXIvWHRL1buHPjPojYpu09UZjwXy6hZdc7GT
bO8zjT3X5PtuyynNjlGSs1KIIrqsHitQYT1jNOAyaev6VrMDMptk6F57RW4gWYfXFHyLaGR+Fj3E
wkrPyCgOSJe3BPFaI2PznhiQj8jDbqb7uXhsjfgqVa2/BRYJE1HvSmwUxl3bsPDP85ZsGg4kfNVK
7u26IH1Xz957w4yIthPnUjpy7pp7L0LivMixw+lW+FQrg4LdMJ5Dp8W/nnjIiy3/E3pivcf62m+1
yDxH9I3eSMvboLF2VzVT0hujDIOrPSQh0+Fua1NAOXVM9QyvML6nfbWb4pzuAZNQ6VP9y1utprdp
UtnZd5aJbLtqxFNCkqAgFwnFbHwZMuoJXW6eDKMmrFYvbinRb9PULAF+6T+dsIXGI4tDIJrxqaQ8
TWnhKS6t+NArikvL+bCcGUSQ7G2mHNuSOFWcq3lwzEJybTm5OeOb9NmuK5C9lDP2jbTre+BfmzEC
76FbRGtXlMroQ713EdR0g+vGimZ8fQkT44kGuL7JMPkghiXChMoWyz7anXCnmweAm/axKqhUJMOU
rrq6GF6kcH5qzcRDWQbZdlJkCrTMWuVkThAAGYStgq5S7DOncwb12SNLueZ1o+/HrsJ1JOls1omp
4TfznOvUeC9RUagnCVrmijvzJa3uXfr/j27qxE+iNqhQy9jYR4lAJiD0+mT3ZalTFuDmct+avVLL
LWK769NyNxptZFZxTOy2o7gkxIk4WotRNG1xAy8bKftXo06zzYAEw54dea1X0rnXM/3/3kxpax/R
cFJsxkw7b5x5KSbmZddyS29ns32hKIDzk4fMO/u+8OZhgqERiiX4923AhNDAaytxkChkx2D2usjZ
prJsxGJncauzoSr92Fjtj1Tl1TZZjIv97FlUs0FtuWWkxZyG5r4mi7uzm92dv28O8814NkVWHqNR
1DigBSV2HmN2iU7zZrn7tXFmb2U1eyvjxaU672DZ4e9d/fOx2habyQuLQ84CbFpnaTYnAfUvy8vS
5bFlB6leYDhdPsIfO0xLxFmIGV8qaqSnwu1x7GpJhC17uT9vwkjD8IIoYyM7DNp+hlWumQ109O4K
4IHc+robRBoTVTKX/nh8Ofx/PPZ19+vvwZPgM/vacxY6GbUDSfLW/AVGX9/icl9b3N1xE544+XUa
l7F9CuwaPg6uYGutnBxBhkj3fe8LSoePywsIxxFmUx4HbygxUyyO0Xm/3iQ5O5a3QCMs6Qzjclpu
GZHfbPVEfX49tDwO8OOvVzTCxxUJtvVrd8srfu+zGCj82SX6uYWhtRC7khmptdxaNssTbcwKHD+7
vY7LR/w345FwGCq4HZYuofGzyoAwnpgXrcwQpMryNUfL6fb1tcKQ7eYf1fJLGmYj6rLp5lu2O0LJ
nuJoq4X9cKpKiT2T8jxFPe5+bZbH8mhiZahRNU9VUEK2zIvt8h/5YpmNXg1pJ60H5CJ4VqCCInVC
LwBXTs4x7fVq1jWR/Gul9c5z4XeOMeU+oeO9y709EZYotvwnzSdJjHbzPsnBhgSduwMo+SOPiW+U
8sFKKcH2w3aklb+idI5hKzSQHYx7Jmjm2XdY4hspgH5WeCtah89ZbN7mZuLvzDH94QvWOzTCn92C
N8zV3FnE3qbJ4tUfrWMnGxvMTRTuMfxcyQBmqVQh1Asr1EfO8GJWzq0yk/AS2uEOBiHF5ji4BLCL
Tx4fcEWiwdh8pxZHr5zG6AoBGMG2fDPsEE3GiizrEXcJ1f+xsqluqm2UwUkqmWkfA9e6BjYuV6u9
DnNvuFX5qnGTW90TROw1wZpqXacqeqTtCKCifbWz+o6K2Z4AbkMPjU00+lh6XpULL75Q4tiE6Sej
NY6Nnv9PGO8TzUevVY2fJHatNDvn66Yx648C0X7pPJu996Hp0KfzZD146tNX9FlG4Wm4VekXBE06
rfORDk5ksljgMh6Deo8cjGZxCyFTC/Rtix33GgbxexXjie/bzFgZ5nAsEFskdG66nLVlENzFPv3E
kAjbSNrByisJTiACEtbSmm4OBRnfN3dYiI+2wk6EHmVi6WYopA7+Y5YRLGVx5BpWYiSGdkctbBMK
Q2O0AwVA/1wYb4W7NwXLLCtnil/WhIp1wX2sbiSk0m2Rp8Q9teStMK/ZKADdrGmzxk82TL9oBAIs
ty1jHyC2gdVdtXSsqEqaZnwVtfU4KlOsA1e1a7QRD5Sorvzfm1U5xiiKCezeeTFHrxbGKnHIXS9d
+cKv85ehNmqiTprgH50n+Ec75OQyDPMQTEQAwhHbT108g4L17ywgCNo9mka94dxONswPARFR4BoI
KC5fRwWYvSzi73HZjys00RsUksGW5HVwVLnxMHrOD7xeG4jCZaphZCZ4adXWuKcCE88EfJtgXw/2
wUbkBbYgSHa6VmFnidTwbGatuRvgzm6ZJZt7iftiU1cF4IBwgBwAs+1pAPeY9zo5jwKzi5/nztMk
jeaerjr5hiwblofIOV7VbW886HLUuAo5YttU05uJs+oKSdo7ekkKANemXDCFpkdk2+A9aW1U0UEP
9B19RQSdTvA0oC4+ChaJK2hv/ECxH1M8cIC/FwR6BfwPGtAb97Yrp8cIf1NRk7eojQEzHp3TRqDx
Q9eCXsmijUZloumehmFMbiC8PnOh6J6WjRpOw4Chl+yJOGBPSWX9ILpVsMYiz8GzibJOgLlpyfQz
i+MW600f38WW5q96AONlYDJWZeLgzdCMoNHihzDyTpFtXQoasz72zXM1OfQIgNUSQPNgKct7GIx4
N2ZTd6e35mMl689IzwVPjdSqsaTdurYifFU3+qNvgBBTQY3YpjDgQOcw8XNR7wu7gQPLyq4rpDoj
/P5gvpPuEsqI1P0GgiSl3V+85CUvEyJGZF9vA+J9ArN/QuhBuFEHjdrwBVOnkmlhpl8rInyvjjna
hAshV8TCmQDXG11+yQkhHaWbUfb31lAbjYtt2PdVRyoq5saBdADO60J7JT6MdF/lXwZ0Vwe8tPEm
zzH64JQoNzUGM9TqZP+iD/85ZuYjyoroUVGejwKVP7v9eZwa8ehELuNK+pobY38JxFheE814WFQ3
VU1VklS9UzjVh87l7f9rZbHxbzG+Pqorz3JwcxgubuM/rBZTZyYi9qzykBp+eoDGVm5VTqoOmsFn
H9Hi45A39aaexp0zizsGV8X/zUcw/83t4fs+A6oOmgvWom79kVYpgki1CYL+Q64hdwpa89aD57nR
eoiyXMjeMpP5OYKAcoevLrqxARALMzfI5YRa1+CfQxkXRudZbKp3Rn5LAMGTorl8ZLmq38wq0KUa
9V8fOHMWXP+LcYFP7c2ESBcdvo3q/V8V77gZMispBg6cUO42cwz/GHbBjWFNyN6LzN6DmSc8pzOO
nUuuHcum9G2yDoYNNRVUedDY4mOAzOZH311Tfyko5lD8cX4iUHEwtNVMganG3AFgIc0dyvdv99S/
gEX/HqFs/pu5gc8vTFwEvnD5byyC88+Ph1iGzf/5X8b/HpsEz4zhFgx1kqm7rRWbWDX8J5yaJtuo
H1FlyDWSJyxwmfetc2OGBxtHPUlghVnYW7T9l97/7hBbd8CO+03MFRDyKt/45d0lQ1nuCb/o100e
OXuV2Dewjdr18iX8BSC9+324/+Ch/nH3/088Ki1TzCj/bwvYNW6a+V9Zxv/iAvv9d3+5wHz/H4Y+
G5sQpBsuPjDxTxeYMP7h0qq3EOf9k5W6AFF1y/Nch3cXxEr80/5l6f8wPNJmhUCPZLoe9pD/gf3L
NI0/7SSEigsxfzLXsoStO384b2KyUp20pBmT0XQ6iF69t7ZL9pnioiwH4sQMKD1aR27YkPqHJJbH
cBjBkygaZ7VpIk5Dmsnk9C6tLTLsxHQrAjTv2Cw/sqFATGm0P4ccjW4RTqQe5URY9mH/qytMNOlj
eUsJrVh7IRKQRib6yiINLxxZ4dTtFlnYjUW2GAKO1CQ9dhoaf6PXXrbvaYNAePoFpGzaDQ4RLdQh
z85dG47TVi+b97wKKSK3lbcbUTxv8ItE7WcYIWpVvv3oyqFb15AtN1YIvATfMXNC2A55p/ZDW6Z7
KguoHfxYOywK9CTthvWkSblLIiqpREzQWXbSu4G5MkyVrtnHQ1yCStfHk5GHn1ptiJMNiu1JKQo5
qgreItAnN8ug6gVhTM8GAbo3BOMlQbC8rbtOZ+jJj3ZOvXwrm5I88ETTto0oLfojoX5IhwZWC8SM
vaiaaOtYlPgCyBHxmKkrqrbrKFSDV6e7Yput8SOXewDg/R0u8kdGUGbaSZo++vr3gRjbLpLdzxoh
KtX7t95uSZgU0wAsMWj3Y1IZm6rfILqcdn1BTDmFcirJrvlCwxyqjjE+GaUc96Kp2RHpfpU2erCy
gVckzEd8hMZ3E6jTXYkLZV8MaXGcKgD79HUuAuxnUbNjy9esbVzUHxbGruXVo8JYWxBYNMQPeZCd
/cCuTlrJTEhnh0leORS3RApcnXTlUZDgZZWaOIx1ChLFrPe+xX9St4zTiCsMj30Y7mD8fHZEiKIS
ZqPPPJxl00Rx+re7y7PL65Zn/7O7yxP00oj1cezLck+jcbPO6dSAoG3x8P7xHsv+yuWZ5eaU22JX
he7D8sfLZvkYdsKKZTW1r5XV5KevT7G8Ytmnw1lNVAS8/K/Hvl739bbLY8tdO7UQYugsG5e/+Hpi
uRsmITlXy82/fb7fr9SmF8fNEJqG6bj62wv/dnN54fI2E0AoLaBzOlB9Xkd+oV+WTWOYZGtOPt1R
rm6XPkzR+3c5be2ZX4OOLt2RC/REgIWbdunfNtpopxe4tDymoSUNM2hOYn5s6G2g/AGV1/5t+Zvl
0daf5lWKOW270D45ffNK+k+xJd0nhHOc0AUeu0ukVdd4AGwUCU4lQ8+1S6B67bLcsqIclwhAkJUy
B3XOPHgqop+OVCf7LaU4cpAKWMfo7fLJumCstC7avBFObF5Yz4cmah343a+0FK398rypaJOxGLgE
EE7OQOk41K4Z7jocB5cwdO3LcgscVgCOZHygPSUaiy9Y48SazMS50IOEaKxzDL8eox25tQAEAJLj
FYBoPmsRYV5IrcMiS10UqFGPNMWI0mJnz8d9GiKLaJbSry8RWRAUT4mjCOC0QBPDS6DP6dl/bXQ3
Y9o937X8CDdXn34zXQLdxiT76NFnUNCgYsV8eYYbYoyb5bANJAs8QtUhp2mljNDaBbb8TANKnlZF
GIbUjfKaeynhxgrbTMV6pqmEXI1FjrevJd3Vmorh4rnecBmTyN8LFBxMzYjvmzdDYrL2NWoBs4dX
mPUdpBvrTFJAfuqd6Ca6wy7kYsRQBhkWhXMc4gK5vYwuybzphgSuChJRfXAIq0Od6jdWtZJgWrdd
DF3KjdPiasl3F6PpZaIX1xNvUzdMyXqp4ZVBZHLRg3q6NElO4AOJhORb/fX41IcViSZ+sltelsxn
/nLre2UDdfOLy5gde82P4B1DRbAqvgLSKlq1Sks8tDb1h1JRStH9emfEHU4LWjAsR/gk4aQlxEtj
IVaPHSWblHHjMqJBPo55D45RoSpxBKs2uSzRUdNhI0Y5N59YtaVBLJ/JaLUfZNfKLvBQN+DSGiAp
u+WurTXogwDjgoMa86sSdbHpvYLw8rohLIHs6DjBABXmmAAyZp+eH2yKFMQGpHK1RuKXHdt0bNao
LsWqLULjFijKHul79hprEgJGkNyabmQcFvre4CQUWVlvAUCci9gwHHA5BUmPaLhnsovueVsp0pyo
aPCaBVS43Pr94Nf95Q+Tpbi8PP/Hy5e7Jl/PTljt7fLWnglYu4wJcv3jD/626983ZZ49N4EZ7Yqv
T7K83/L2U57z8eo+KIkYjav13z7E315fS8jvZihJZ0TFR/2qoiGxbPy5mvp1NzWhn/7x2PJs2xFW
ZNsU7fy9qRkmkDjd3UlSri3kb9qYDdsiSPjBud8rGX5XQVht0Fp+dyfv3Rjq7tomSJDSLs72yfTN
mTv4HNdjNrj8gGwKIrZwTPocpLubRneog9TboOeY+8tUNZSdbQcA6rsmy8YjqWyvmqiPLilpcTMh
2iLg0ozA9zhe+dC5xJeyglJGPyCZ7eZEyuiWzF6DctUmdSxSRwqjXVndHH3ngpTCq4G+qIgZJabk
mGfOhZ6oOtBoabyg2BjQNBP42VPv4+imk6zbnbtpFLsnBn6F1LmETm9+6/HAbDRaefj1tnlNo9Ez
K7GuVPNE4lMqg9eoa1Hyua46uIVFAotdDdt08m+SgoVWGvXrKNfe85JmJ7nywEoH/1ChOQDzZSCq
aaZ441O+xqHJpZaBcAWeIcQeZ6Bx1I9aTaK17BqSWtkC5JxizK7BMcWCxBTFiZEHD8dohmiamPU2
ZkUSrhUmZCn71jFyOuDmuj5sjarRwLNDOPQbNawqQV5z3PSvmcEMLMicYZ1a3r3G91DHTXIIPFyt
OeoYfiNNuuojON9an32UXXNMR2ffhpRHUutH7BTRLtcfXWMgk8our6Nm6Xszb765YRNs3ADiXkxV
Ph2hCAI8qY/l3PmKNQKx4Yc+laY3EC2dYOqY3Pdw6sJzpNfNruf0ZC7mkkzY5heZ1u/yxWszdzNl
5b7XCD7MdeLaXBJfxeB97z0dZsoADkgBEyhdSvICjpmPXXtj9hqTiiHcezrBxX5Tvpt6QibeFR/q
HdVZat44/o7GaK6nHolij3EiY4mOlQBHF/lSLYUw7MUbD1GFHkPAEyzzOWLWFX7asNLPxtRlV8Xp
iDFF3/S9YNGQzVlkeMoyEpntQq+fUUJHgjRCVfyi/maQRNfq5xGTRS8/EMUhv9GLQ+2A6Sf77oIG
/qKXbXSV+MZEzRG03GGtJDGgIqZ3btXibMUUlE2XZEzDeh+mcbx3rWZVR2l9jVG46b6LrgH/3wrH
IRLjUr+tte4xb09eFxsrwQVuXVDFW0Eb45uix70hb09EGsx1m+DihJBNP7CyfUykHiQPsqMdn1Tl
JNeQyFJZTsPhgiDRWiUuSHwwuInwsQqHz0blvdgJ7VY9CAHL69ah7c0DArr4RMzb2pHelVp5tcHQ
UJsKbI9R3Hojn9HpDo2kwmj4NoLRMGkPrdUfjHTbWlSs9MyG9acfOuLGXpAiP7sW+axz4X7I0nCT
4+IgYPoGoZhLLhHDihPPAVV+hGXczTRixElR0zXxDAXgJUlhanZlJrZhXaV7EMgu+QUCR+SaWdje
kZa1JswPET8uxHOS3rokOhJUQ5hkrMtpXRI2PtgdMesxPGMRfiPHj7pjM3zDj4RyuAd7Fnv+hWSg
N1/JW0f3dSIwMXHClTcP7iCI3orqbIe0exVMmITQadKMKoFfOBXCo1z0a9Iudcpy6YuTedoW1n5M
PyFCfyc4Pu04bkcr0faC4vJO1ykWxyRzbmXQXOcpThaSIO6QjifRPNEqbqCS0riHyp0RcThOm7bU
rhOZ3tgJ6hQQkqEK3DR9+BC4wj8X7azFJEM10lx/3Y2OviEApUDk6t9pzOTlAFR2+PBDemGu5ouD
wxiiJWbMREpETHmZykuzPJVBLY6+/ssMcJTHHrkdYxjiv0wRxsg2uTUwkLEI59Caxl42GVIAr5Qb
jW8jcbCL0iz9Ec6O9u++RRqfPbh0auPhnRUryABUioSXMFbBFDHmqV1APK8gExtG6DqxyGzwkrVJ
6ifpni57bXTrarS4Z4TbHRVEErSH/UM0eW+SBIR1bPuzSo0Rb+nZqir5ZsgaYUKQnXzmTxOZSMy/
bTqMtsIKQDBXIHzgzLXv7TrN/hG2JwjJwWPDQV+Fd7mL3DUYQ5L5QvtXRAljZaLXA6LRzmDnEyMV
uYnijV7isc6i6MbT7HdTq5MTMZIskJFjZdVbLbko2UpBvSUeNudArxhX0ZfMy9HI7K+RFnUMOfFT
jbt/y+ThziKGD+F5/hkYXAGFhbipRqZYORjaevyHKCW2hEDcA3TCCGPBye5RqHQtKW4GrgBylNZ5
g4jTkDpBex4T9PxWj/0H2afXUH8I+/YKTDYjsEaLQhQG6iwzhhPdfoOO+9I7fA0uxE5iXAHHhS+g
pdy9dHvixyWxwQUfBCuNdEr6QNAVwtQnxcWw170XJNtRuu923iqI3gKfT4OGJvo0E5LKW7tXRHTE
RIdW5Kk1As8Zqb2pRT3fvYONDvzNwj9PtNrKHo1yd1f6hbX1K/dR+vp9KmcPdYSKGC/xj0yGhz6m
jqsG59OdIv3B1n76qFfbJhQPqDyRQ7EaQo60t5Azlk73rU6YWPjjXY/W6Tjk4YdsOb20lG5qHmG6
Y4lDmXtlliATirhbjWZNynoZ/+wr+40WG6T2lGE8gdm+nfDAcaacSdtKEVmafImadxC+hq8eRvEG
qwjhP07xoXJ/WBfurIZOojcvdj4suei0KWzB1HyKJEWb8LnMpx/RVKbb1IYw2FKvRStqHNDoHQJz
ui3Iw1xFRFqFLBvWsTO8KxCjKzLckkOjKCMMD3Gl1kYoP2k9IZTZ+1XJXrXDiGtDVbBFCOZgTOwQ
eyT1TefjYWiibtrkqe2tKhvUAAAXIhfT4l1So4Fv+jD28l1zcA7jWtiM3Vjv1Vg7VOLCZz/Jx/Uy
5TLTWT1AOi32U1an2bz2nRwk/rHwT14V7mH77mTvXC1BonVWacVOON2uct2KdlhMoBjtUKljBS/S
eFs3oGMlnqcOBLw16CQkqxKaA1l12IStc+elh9hKyTLsSR+sasRCoA3EpvkP9s5ku20sy6K/Uqvm
iAU89IMaFEmwJ9VasjXBkiwZfY+H7utrA44MOSKjMlfNa0KzJ0yBr7n3nH1qH3jBcDP2P0y9Jf84
o9OIR8PYAoSMPXo+z1IGxgb1xUMu1Sf8hvrOCdnCx/KiYcNFgXg0dXIhX5Jk8leuVfM116iBDOck
hh6doDDJfTSqry4uyF1m2h/45z4CXHa0X4W7KsNIW4dNEXshyIht6l+h8PU3Y0apQyE02CoMdp+h
Ex0MBzy/4+ydIGEZ4ZCNzYK3Pdd3cTOpG8gX2iZ1iulWAttrK+KN7MoZEbXTb6/K8MteV4uX0vKC
KcWr3ce3EZGUHs26YZ3V85bdNncFpQ50ZvCfmSd91tfQQGwjuOl1fZOUdGWy2nqIpPFDgGFY4Z5H
YNTSYWMoJkQnVpsz67oiIWieRRPuk8QrSQfcxpUNj4FN6XYVQee8yIB0a379x4iesa/wXx/jYddL
+znx8bQmIuvITqTHl+hI1JNNBvvnWEw1Kuesj2gk6hdVCb6gQdVX5uTUOElSAhut7Jtijg8tSjhm
2kr1TLf+RjHcOlgNiJWtkYjvksrMxhRTdGgRf/VjdaIH5m60WnfW+JlSzdDwFmLHDCXGV8mkqASX
NiivXdONa1upWVibdEn0sjpDkSW61y9ABbqbcSCFsi/wkNI54TysbjsR3qNbyDYOiu81yvxHNThb
Wt4djWbCI4PXMhMa375QEI+5Ut0EGamUBoZxH5YRHAb53PiNp7VQ5hOTHY5vWlA2qQRiy7+xMrga
E7GNgAlvkYCdzKy94DYuqI/LC98Tgnf/RoSG2Fqt8zwOjbkByYV/o79PSuOpwtfPrwRJZq4k96mG
kiAsR9MDUh71dDJfUBuB3rDTbpPEBOtaNOdTfTcOxJPGvrMvlfCCRNcGrBJbm1VpZPGxcXZjIraq
3uQHaQviwODcrKzaPFRaF1+lzK9pA1lpHi3KcmQ3B8t431DlD/ERiq/0uWOCPemsohOAdjSjNMJE
ZylNHqGriHfyG2104yFID4r/Zc0qeTIxgpeHeuDt7LA8If119hlNXqDu7lNH7fqZxGQA27OtCmtE
Tmn9XU8fZJWMlOQDZ9c6yX0kysgba9vxMiYHQis/slL25yqAf4xOS8blsFFtkAZO6bD5qtPI69Hx
8FfMszm7fj/gK1IsTHJUEylhkRFMndxj12OtE9bERkayQ2XRZJPI7f0G5ZrF0OFXHYz+UIAy929w
zF0SzB6IijLz4A/9o4i7W5wdztoflXidusqj7QbNxlLJ/kyIqMRH6k6S1VGLu4M+dTienAJEcIfU
g6lVnKfUwkPdoEgZm1pjBy1MlvmUSAOoLju2lWhTgh++2hH8DO+ckZy83VwinbdZboDqOFZywpQJ
jWvXMRfS8UYdW7ntREGmfYzJazo2JCys8LuDwu7qA70G2hRkvgFPV3TE+luyRB81SydfuWrvBztC
XDV37BtpUYvDlr/iWDvbwWfkM71Lm1iyJkd/MrIIzp2AdOStqtHJtgWAg8A1R8+OjMwb+5IpkITb
9UicUOdOYi2ZLYEhqQQmmB+2KqJT2QffoniPkhvragjBN5TmC5JWxg+EwhpcrBWcgtcxKFM0gJJ1
sA2wAjaYS715HTRYoMYiZsYieZZvjK2Njqp46sE1WI+1nxP3JNF+lK0qtiZDP5bUb0EwsFTJnafA
ryXfMQp1HK9gsoh6wjMqkIOWFXEG4V2p0cxOI5pHqopjsnrRKVlrzVOdImY3ZFNcpkgZ+RN9TcaQ
3WytvNUUKTR1ALmrVZXHjsTGau5klX2vpCaSWdI623woKQOOPmUI44OA5aexaWmmAzSgnYT7U+j9
a1E22TZU46epugZQ6S91mBe3wEtQHbM2B+7+lOPaZz6hkANKatsa1dZMVeaPIddWZJQ6m2pS/V3X
Z48gy6Q34JBeCTV/bnRqwNMAkTyZ3tkKTqZQCW7LLuWY3oX8xahxx8zzt3rPErpVqUEMgMykawEC
iH8kg3HTZd1jrfS2Z1u0PLQWqxq/ypgNV+fpr40/ZDulshTqqmxIJ90ibGCMHkm57w6a4d7LSRxz
e9hFjrjUKpJx+n8lK3n2qtETRSOQPIb6RFW0WBlGi0mfHyn1yM3IfhFOsHHs2yA6Ab9J3qYO3B1u
BixVOGaQ//kuMawp7iwlWsvQ2A0kL+Lak6tWAb3mtpyZLi3VnWr32z42nnorMDlDG3Zl4fRj6vXG
axX0nJWjrqvvftCRlNM/ONhQZDC8m5McduBEjrVTffWHQHr4i10wQe7sA3V/ZJJQ5rIyXyDmacDL
4ASROj0Swd3dcFq00MtzY4XuExRWFoTrZp4dnVG5Bcjp4gV6Sxt4D075qHdqtI3Q0axkqVGKTu4g
Ez72Kb5DrWkyavb2cyUSmpBzUF6mebYasAee3jSD1KOhqk/hLA5DrQU2uib1wldzLzWs+DyGpLlD
Y1/3fXFTcorwu3btddoH8PJ1XP+6XnphqelrJlvy1gRVW2osQGSA3u1R4BMRm/nHwB4Peo1wt1A3
cWC8m4r9WKfyJlVQviPRf0UTn6+00UFspq/tuG0ulCc3StCkeyV76Jq3uALJUen6SwYNrcTMQvQ8
PnEdk/3BGt5ZY4Ixtug2mpB8iLk7yA7jNF83m/Le68LYS0yQ73okWT5TBUMs2jVzV/Rj6mBaWIZ5
FTa+rappqLzkt+RaI5Uk2GET1j2HxohdOp1zdfVC25s4JHapqr8n8PjJ1Ezf24QWeEjE5sY2CU4f
JYFaBstLXIxKvBoUCd+AAW2jtDhEgbsg1kEwjy/jAqiyhifH+lDrnV3pBDt+QCtt9tUhfo8OAI22
TmRE+ySNODWq8cvYorukX59uR3ybbVTFR6OLN1CL6EEVhLGEkiMuzInkhlyLzoZyaeKOrkqdodNs
zmNO8bC2k2JnUzo+6h3Vl0Z/LnwA/ENu0n+w6mvE8tVMaY9LxVi3Sn+rRJq95xdD1aBN7lwZM2f2
dY0TDUA39sFtFWs9IkW33RWae9uSQ2OZwNFAz2+7DkCRbiF7dcdV2szbo9gZVrkqobZ1u0zNX9lZ
XSb1IHD53vSVe0XR51MWVF7aklpYR6VgNwIAW+tpcwEJEKwHN6680bS6bRGCMDPza5e/R2MJ76c/
iIZ5s9Ehb3dSMJ0Y3yMLgkxYPOjpbQ9ahiK5wnrWh45TKuBWFTSf68oc87VClUFR7h0dq7fBPlRr
UhaB0GcGCB2qCh2wCHe54uacUD2L+lS/RIb1aNs1HqVW7uoxrTdlN9nrigTyvUQc7Q5ny6fcSQBx
QdCFdpc748mcbT/lYHeHKB3AxFT5pjQoPUKOX6tqSTWadNJmiDw9yu+mRLzSmxIrKDzFOEDjNAr2
oURyVL2JbF59q0M3uGds/mGHPkUUl0Z/HItum7JR8sjOiRw7vY2y4lxgikhmrF8ug2PjK9lBm5J6
L/Tuls5/Qxcnz1ZxjN9G9S0KOSmF6q7CtR/k7kUduueQyGdvahO+4ESCQW8HEsbbEHk+NQjBSS1U
oNNAFw9TQ0l1VF58u9kipeq+2qO1g0HQ30Z4yteEiynbUS3GNY6oCAyCLXcEDEzHnihQLDCB3DGL
U/5shlebM4GGxJ78go7zgxxxAyX02hJnU+9h94/FF/mH2UGS9ng0s57G42J+WG4v1+rZC/F53/IS
JyDCZrU8Z7n9+ezP+yK62OvJjOBIze+A957wqmyK0zmR++GXt/n5qX/7lvAhcpAEZGL+fNLy7syG
NKE/P+jnK+04P7UF/mUavuwpfX/fLQFDfzm+n++Tt9oZQ4u7/eVt61qe2DNBdJu/il+Ob7n984nL
/6RxzNew9ztveU5I6YmvYv4if75wfvXnF7fcF2Z5uLZzf1wvNz+/UeRr+S4CrIZD4AsmNooNpJOB
kSpfUoKYNqFK4g7iGgCwErZtlyrsXDpmzEEIdpJwAluhaZusY1PMmvnuaumWunEG4YJLiXeWamib
AMwLKzb5JWWEi1sstFrwnS0/Rt8CFzlTbO/F1sgwn5Fe5tK+Fy0acAn2bZypWjkOAFntRx09ixnf
p91bl+YqApOsXZsyuarq3DIZUd+Pip2DWDlr+Xjqqvj73MKoR/zFMQC1Up9ekwbTmMRH3Atj56Il
WbHEsM2tkitXPQOok04a81MMp6KBN7OmQIEw179VdQbU2EYhoJsRZz3UXGdCv8oPNp/cGytgiMzx
306FiVDPPdZVmHmRbgDkIvyKXvwKsslliEh4sCzcuWUmTn2bvU01X29Bi4skHS9QYUW4evOlzUW9
ChLaNfYMjNDT4cDEtldKh3BqLIChNb7q1PLGXvmKTkdZB2I4I81Z69RsSQoj4MmM6l2ZEFAUhvrW
bMZvyHLYObRbwlECBF4EaQyN70V9TcvcKJ+y1Hoven3YdNX43ttZywbRYOAGGLmKA+ZADROB101f
w0A8FinL25KRbNN1ZbIpnqVKFXSYcE5qnhAqPmwlMvd9In0PeLBL4hMNdMgIQNSgkVVgGTdacvL9
SNvUI5UBQ89x47SMpgjzg5W0Ne3Q9oa7mhT5terFjFpKHnsiFxSrjNc0e76RHbGikGbTjqrfxk0g
07eRSQ2fX+Zs2xzgRGQhWa7FJjLMh4oSZzXUQJFsuvIERlwZxjx3QLxgtoqyjjOTg6/cozr5d2Xj
m/TIpsIbGuupJ1p2cJB850pabVtCXglQ3kwk6K1cWdy0k/vUTOXRTNrXbIggYNG1NAgZVgdpeaY2
h622ZGUvmierhF/7i/rwd53mn9Sms2DvV7Us7SJh6rrhGDpLJXR9f1bLhr4xppGkODWONF2yTnGP
dkJnIdLS21RF3REZ/qNZVrqnZEQYQbP0IdhRFc5kgdJXPzS12NFDgYUQYPwF8OPeGcMIpsTObhJO
hMJuHhgKgn9z4P+kj54PHF20oLVq6hZ1/z8f+BTlNeChkhmnd5KDYpnINSjnrQabzplEDbtpYoee
fhqCzQgjmNVu8e+O4W++POoflq7NUkjk2n85hqiClzeEGVAY2Y43ZSoOCYbuAys/DVeGrewLIp22
PrsDpWLJINWjdTOFefntX/8R9b9KhvkukIrOwQBCdTTL+gurPSnG0agTOzjI0odQ6dTGQba051UG
wb6Jv3ZTUOyK1HpcrOFwd4Z9RLGlI0+nxCZw6dy2IgBNJ1jK6S8Bghnmq5QZXQt7zwgYplGEahff
Dk4+kEmn7ZtLScoZwBr64TU5m5s89fFhRdqr5XTdfoBHnLiFDeaFi2i+aNPp67/+b4t//vptWPug
t20Ni8w/YeAl8Myw7cLgYGnkc/ZNSf6Om4yeFtjb0hTQL6b63FXkIY3dtDdFecjImr3GKdTSajjn
GXaMTO2NvWZm3cGfIbQwS/CLlH63S6dQ7KXoH6Rf6NvlyP9fHv04lh//9Z+vmOByVAj07L+3v8qc
idDTf/kbb17b1//4Ga1xfc144X+nr2+v2es/v+QfwmjjN8fFiUAfUyA84Rf3hzAazTRiaaFzKgj6
mUsoxO/xGIs+Gi+FS33AsNBT/0kfLQT7E35A6C9VLOX/F330P8Vj8DaLZluoQp8Hpr/8DmOtFFhh
DGXfIojeCtL21joSVSXqiz1VHkpl+b6pEGcEEDjoftvReuqQQvzynf3NmP63hwHxag4Q0VVHiL8c
xqQ1NSd8p+wrsnFX2FucE9SaN7tR39283VCiZfHVlIpHhKW9budSXygwS/6bw/ibUQmpOHOL0N15
M82f/teUBiJOYsBAJIGptVFu/BTV0Kgp4qAgdOnsA9UFlh/+Lf6Fr+mIwzQs2nWpAVKa8pwEeL3r
rn0Er/TfHJZhzMPyn+c8m9wIJPcanCLdVmffyy8OiyFpzEqza1QWHbBwBCnAeeLqRitC55zZJtyo
wRg2RRhSxZnm1QNxBoihhAFDEcAIcVJWgc7QsJj4gmM3k3i1Ia3PsNqSAc5ZI3KGGze77QuBHO+P
i5ReyiY0+2RT0tfy8p5et3TD4QZ30nikUPiMeJIcZxxWeI2VArUFpRWrUD+Aq1pH484M7isQAGt3
gFNotdSrp145BFr+w/VpNho6AV8VndimBWlUpaT5pY1nqTOcuU7ai5o17x0IQBMp3azDyS9qjNy7
wJeojFSykOw1cQFN2LODo9/17Y4NZLFJxu4UJGAEGd/Zn7ZWpm8rpbra8bs7JrdG3IcnPN5QDCqq
ynqVImTF2kVlLN46kmVM455UBZMdoJ9zivFlq9GYWZn2HuhrfwYaGB8oXtI5ZdudjI7BMmtT+OnB
QRmYkvW2TrIfY6VmB6W0sBaG7kc7/0FmAEYfPWcmsR9Dy1Z/ClAvWjEKF/RSzAfGkR4/NtzW2fWd
5u+qMfrIM5Yig22h06h+QHG5hRh0S40JC6CPsbGr7uKHHAYbi9gaP/ksKyncTU3azk3SjIDh52Jv
x+IiMBGp62W7tuvuHGTGrlFC6pkSkbGCykOvxS0Q4L2d0+vTXPNB0y3MoBAlO8mqKujqeZeHfzbr
vzgCMJ1CvKqnDICqygGhnqYClLvV0OsF9qQwnWG7VEL/mc58uik1iqoItu7aob3aSfqhkT9JOhX8
qjqjCtHoAyS8HhRsbn/TyodIy0jDy8foJlbfgpkpnJgb2wE8Fc69ZHVQd3rSf8wGDBNexKppXDQd
qHHRtaTp1nZQL/j5cJGj1rD6k/qtkdFsTuuQswIPFZb+chVn1vcx0KiVxlhkCxqyqSWMdaJhJCTN
FTW1hRm0kTRXtBSiqx4FxGAbpXnJ/fpsJvTIoqoxGQJEvafEciwgGm9Cy5BkB3BhgH9AKzlfVedK
2edFhr58A94QYOb8gGJWb2OUzs050CLUDdlgNeb2088Oi0Wg0pxRdstFK/Mvmgta9/Mpy7Vkfv3y
Jp8PLPd93lyu1eYw4WmmlzjvnX8WCvqBZDo/tH7Z5y+PGmKyQYSlzyLMtYlK8gxqiIyiOS0PL/tw
rcesXtQ2EXZ/1C7Qd4TTz0rEz608X2nNpkKj4fJZ+vhllx+5ibOiWj1X8viMzz37cnOypKNTsZ5f
+suRjKoa7n00LG1DSq5RaWQQzq/+PLafxYqfn7PcOy4Hv7y9vZRflqvVcrgMIfk6RjFiWPR0TMCk
AJ44vRROTyXQ3uCHEe5OZ21HQhP5fUGF9yJwtijFbhussz0+G29Enl8PdX8MB1yyRvOeyRsyY+In
i0pQnlnHHGHMnV1NT4Yuf7SAcsu0wHdjUuL0S0DWKZlre31CV8jvAmUmA/tKo214Tet676sB+hFL
EPmGi7gDOw2nFWWcfuMnKn6Rqr0TgeOif5Ev4Pg9W6KOt5raQMWD88EMSmuH7O2KxtU/5/kLTsrL
UDrJpo1HttiQ/xDClx9th66IuIt9DsFn7Qs8tBHVQLBD2oObU7QBIX5VBh/GfJgejG6cHgXsfF9p
vjf26BE4isUHOREqoiJheK7u8ql1gMI2w6YMDbmKyGRaZW5s0uQcIceNJYi7iRKAIEMbnAnDAXDA
JnRVUmvJasIghKdpRE0UZYLhd7ohoOOj4vf7rZI3VihxHSr6tG3f2VdYZytCSV5bebwR4SA92c6T
lkuIFVh4r3boYAHA3larYlDbLcA8ewXvaYSeOHwZ0ZjSkhQ1QisHcUJ5AuFp3toTMh4x+hthmOY2
ku91n30Y0/RGuiARynV+r3RwXwWmHTdhqgv6qLzJUzUD19nAuMeZejJ+sN5z2SGP6OTQNHXhmCIr
6l6bATQ5pjBtThsuPMtiHlXB8ITzVgb5Ir52BgCTzi1xzoRlasykmbbKwD6tgKeBN6K+nd46Kohf
MavnyjL8ERXdMau0k1lX75pT9lv0YV4JpWcIv0auoBBqs/mzK3nMbOnZfaQ/W5IImEgQFoOGJEqr
YQ/B/QHGfr3rDJrMVBlWZC69iaz6sIaBDVVEU3CcDGrSbtqi/ThpFpgnx5jWQKKv0yyTmsxmZULq
WvUDLQQVuaercgaISt82tn7QYnM/mgLe47hjibFXJxUbto3eQIQjUGvWm4YVlHuK/ZoQoCS7wQvG
EOo8Gfa3BauZAyj7ibLgKvGDaRv7ZGK0/QtmZ8TdARVssHtplEEdCQ+dad1FiZ15dmmeJ1RTiZ1/
8ds8ZjVXP1rmtejuHYOm+9Bi04KPoNTite7KvR7mmUdJCs24E36l8LS2VOBuSDQHzy1v8MAidu6K
ky6YoAZ/nbgVakaFONmoDm7VkEqdOaEu1+/HrPva+6g/bGcYyEjCZtEF9lpYt6z8SDgImjU5xjBp
l479cF9rRra16IrzN9d/uE7CuQXvrdDRUdgZfg8Msk6mvgxUnFehW343cureMIip/EjKS1XELJZE
D70rAmCinb6RSDUvll7eDDGpI0w/9EIHl20oLvvhoGbtUWTOrWNXt42FmmtQDCJlk28QnS+qYT/V
CUMTdpZVRzyGA+R76sdbpDl80aNz59cNdaDusXDQzpcRgOM6SIc5LOve9uFi+JTo1iF9xsE2mYTr
sdmYhdiXdvccqx0uOOKnyKHCwhESfkN3uCWPaVXp0ZlS4tEONoHV0cYaxrPVUlOFG3fOYWoOUydR
1twLtsGeI6hYBn75UupIsaWhPdFwxplp6I820RURRc/IR0yipo8jCQLOoL6ONIUV/4uCWDIx6utM
NA7j4iFwM9Ja4hEks/Oe99lzQUdxRX68exol6TIWNHw0HW56tdMURjrenuyaVhbuv3xkNzU/stz3
82EttVhLWaMHpvWxYpLZp4hQlmf55RyVIYd2PTL9XxUWMTuhctq05Ffwn9GUbZxk+RW6DllIA6Hj
YTZeRWl6rVAyL63SCm3xTBWdLLotdcmvUUzBxgZotlIrH0ZiAs4Phay974pqPEMRtr0wyu9rw8cU
0djgB4R96TVWesWkDVsbnAw4YFKTJqY0AF3DRVMeUS/wP5yPBFrX5NHFzhhVUWElnZp4rk6NuZ66
TSlNk+/pR9BO+c2gF1wMNVmGXffah8TAi8SF+FyMSOkJJrlIe9QvVNyTiX8Lwtta0WYw+MQHQafh
WlGGF6UEeAfwiy2Sj0x3cA6ZWtw2mGB2eQ54gWI+MWTy6mTI81S9/KFAb01sfThOLYIyoetMei3g
h6Cj/ZumlzcV8QwvKQ6oW+hZdRLrVX0xeq25BoN6Z6ZCPdhZk53Lkb6cozS8dk7kmv+IZZbF2yAN
AZCJgvC+RgPGU3X+Gs3KAVmPF2QRrJjBOkmjcg9tVcorBer8ivCgz/3k2oCH2mtj9RYVwVE3fNzF
cQ9+dwAZLPsR3J1jgLYCHJUlP0KLYwTApKMJg/nDmZWgQrr2ZnLRunFegpvPVc64bzbqXoMGX7T2
N8fkr5LWA/4Sa+yuosaKn6hoUcsRAlR+kyaaf8hZC68NM/c3MCdM5n7Fq0je3ZDDWp3ckdzx1umJ
UePCFf0HQG4U8yonujU9wdrOVuY+7ukVWy0rF8NOEFv6fnt19OjNDYZ+H/kOpkc0/9TnygMK0Xen
GG5N980i/0kvelRSXHTzhVLYo7ZerjZSI4xyeUgPpMMkxY4OnFa5kLTma3FoodL+vL08bJQ1HsHl
arg8zkaeL3B+/t/e2QD+ShBzI7gCMNDOYGirGX+nQ0ezmel/vbk8uZ5fsVz7fO3yss+by7XPt3KM
kbEqxTa3vPPyBozfpkKSg7+YqVQQb8u1zwvlf7uPiC/JovFvXlcx8EdATTa+gUb1861sEYPR+7yd
zSSs5ebP9/r8qAgQ0O/PNMJT5neA8lBXqXb88/m/PB4Y0tW85V0SBz3xL5+3vJ+U8qV2RuGxVGrV
dTF/ZlKZDNTLVUQOsP7El3RSWRVgsQtnrx3GiPTZwn7Xzj68fnbktbM3T8wuvTjAr5fPzr189vBV
s5svwdYXYu+LBhur48RZLVNJ84i0aDrROMilja6szciDn/2DDjiSrRI2zWq52QVaeolop7BrNYdt
X+Jn1Wb/hmoaZFqwlU5NX3jo180Sm4dEvVZrB9AY+tlO69Wk1g82kEsUX3tUHemZEn56LsO536Qz
h2mhheun6Q5Ord7Ettu2LIvG+jxyeKSx488bcf+0E97K7viFjfh07maj5nLNqQWLhMJlpp0f0OYL
ENTo4CCXN1X0+9OC2cGpI9XYJhq+n1zfVegVz5P5LcIfcImjIllNI3uCJlGrVUnmM+nnCHLJ26l1
ELhkBgSUvbnAPXxoYrTnMdDoVTg7UdMrigOSDYvsSOyPfhLBbTobWZEesHIAs4V2DzMIo+lwNoPs
sRKmzbjMM+pA6c+JggBvTLCNNKlFHcguM7bpKRWGIXqyRV1eJsdJWbvRonIx2ob4+ba+hPzlNtXe
CY1TNqnmSenaPdxVfLopDqWCoJidNUSvWNOKbRtHX2vXinaz8vwMBVU9L9eWC312/8K2m9ZitibH
ZoQRDII7f4IO4QIx9/OLoPjlWyoz+IxnDzDkduuEnHefY7vYjJr93Z1tzLZZ10cyXjxlviXnM4X9
BXVKw+qYqf5xX2hTWhmwp3b9PWGRfOhsdl1OrOUaCiyyBU3iiKUmRhaO7Vn20trDhcWC3bf6Lonj
58k1RLlBSkJ8wdmeH1oet/pSPzvtvp79sCHRENRse1qqxXQwS3aUY9GeFHWo6fYqpGLwIzmL2Ry+
XEsD3CeRHuVAyMtLlJ3tNmr2kTSVaqObCrKqtHqepDjWVk88S9WPqEtmK/vsXdft9huSdBcc63a5
NyAudmORd7EmMiM+2388c3n6cmETKmHJR0yaCXYiJIf67Jc3wEuxmuZ7DzNax878HdLKnM7LhSYR
mUyEbjK3lmwEQRxMM+JguVCi2eT/y1VFidFJz95+icl/eQAabnwq4hle8MsTl6vLuy2PLzftmSWA
O0X7+TGfD3x+6nLf5036T3hZZnLB532fH1rOrINRPusL/KCecQzLg8tFCSRhnGkJvxzf5ycuT1ne
s1qOHJBugWwfBfbySM/J5c6chs/nLdf+cnh/ubk85S+HsXzG8rwOjEQqq0sd+9kuMGij4a1lV1Am
D4m0z04fSrhIbYuiOMpvoX6ae73Uv0ImUq5xLXLUeJQnWaUTseGE5sUNk21vN9PVL/AOqsN3tVbI
z0zQDAy1KTeot7RjkQpxpvh4G5gTQIEABl873QTxc2PjvaBm4ZGV+l2wzvUcyyWLr2WnaxQO6jd+
nQaWvVWp4jZibxm+OGg6itRGo9A4CL5IHAL4rO4yNNi1hdvLkM43Px/Vi0UGUMi+Zkd1g+2oPkCc
d2wBqgjcq92wHDSJedgq2m0wjQGxIflLpo7Ocxe+lm24LesBRzjii5osNaXu7vKOcbbFaLUe2Tyt
J6eDfZsn3/A2puyKpv5sVBSSeql/l0bzHZakcZgrHaBogU+2QwxkuPvW+M5tZuKHRnQBsKU5xdoz
+zTzlI6pN/E38hjPcY/OqijF6YtTRbApyDf3wYevg1tnZCTKHBoA9DUxgZ1Y9/tYNcrt5DdsnVzj
zSxdILmYRuB7JveiSNCAjMBe2qCecTCFuSn75maouSsvWlT01HvQSka7ScKIF436hp7ppVVnftzI
xmIy9G1Ufp1iM3jImmQHIAraZN1e+p7pvzDi264S0dauhxsFllU3UtDhpwxQdD8NRsIWTFnJ1qrv
VPTpdRKVnuwUqPqp35/MCU5qdKO0VrOLVf+IO8U6Dw5GQqD8c6NXltf2JSbP59yT1fXYutERN7Vx
KDpy3yS2xDXFL3MbKnj2tLKwbgzJdqnIDNyADVlMXWnea3GwxXBnrboCtLPS0yxGWhyXGaD/HHpm
6ofOqYr6D5HD6+GC3OcxHfcQCCH35PjrbHeadj5WCmSysll1ZqAcWJAUHuxWbNn96KkZCQqxrRDl
Z3TVihqZcleO4VU6vSQpgBS4Tlokb8lS7Isx/mGETnJDLAICEs4oKm2IlaN+R2ST3MIo6rdhqpie
TPs3dn0Ai63JSxxTHKrMoY9vtT/bcv/f9P03TV+B44bO/b9iYuX5R1O0f+r7/v6qfzR+3d8MR9dt
0zRc7D50gP9o/Lr2b0KHDWg5NLKIHLL4rN8bv4b7m46uxbQNkxYkCyQaoQ2dmvC//tPQfzNcV4f2
R4fUpFdq/l8av3zMn1uKqqvZsLJtBjeOTxWLWuWXlqIeJjCwjFw95Sr1ZQJ0qL/U+qkwOkP3xsZp
/ZNVtvqHP4QYCEv6amRD1r4M7Ue6sVnww9b03nwnxLxQvhi+VTlPfVm3zY9gNNLidbJR7L53sQOK
I56gRUxLPXsouwhyruNYMyhpsGnkFrARm4eabF6xUc2meYpE3hE/2JSh3A9VW5GYHdQaXjwn7fzv
ZiiHYE2jhhJYGXbpTaI4QGr8XgkxxhJei8VPJaX8LF23YqTMIyzoqhOC4goIvtB3VspPZickFfkV
/xNgVapM8xfVcRRl1ULqsjY1WP1i7Vqma6ygURgESaVKq31AdkyaNWRlakVDGOAjQZXRAsf0cU6s
rUg2FmQUgh3DG5kbgiDEvk3dpuHT4lFtDmFgIlvN4tREdgKMqw0PZGNTFFGbFGdV1Sc0FvswwyHr
h8a9ASmeStjEXpGCCC0qfRQleSqFn7yJhjmFvh0uNLxiHWytVWpTpd+rSE6zXTaF6LNhNbr+tzwD
77ZVfVRbqwYnAoENkTYe3X4gaLZzmXhYN9mji4svtPsvOpgK/WHAVRt+j2GFfg/cPv2uIncDvJ5U
TbKJaZ6xejZpoGMz0NsXiyq1D/6+96+ZC59WCF9/zDUTXaVGFqJXAQHDupCrhbPmY7GjGMK4y60U
LpCm4mKnhVbkCQRG3/4iASX027wr2wEBt0CnFZJ3QBlfjKp2rGv+qyjm9CT5H9rOrLdtZdvW/+W8
c4N9A9xzHyRSreUutuPkhUjihGSxb4vkr79fKXtjJd4bK+c8XGDBWIptWaJI1qw5x/jGGBo9E+7I
XoHG3K+YzbIocxez2nRt37gk7ZhjC1RU1CiMxnRlB5dpU4X5knySH46HL2JDVgQUBrCyOeSesg6Y
OnpZ59EqnLIk084lkW20QkwXhqndkI8K7tMl7IspeI+ScjI9298LX9I4Ye7IzTnW+zIhDX1cCKbL
+hInnOn2WJubyfjA7NAUezJOZXspBvz+F8ans/dSOVpgMrkBsHSKuaMwAhsTaqM8ykAzULxtRjpH
t64c58hcMIm6SHtP6PK118Yulw+TZ1mPRtcn4KoyZ9vntrxnqJLccAXgCBgc587AJpTyPovsrbDN
/AkejtzLykz3jimzr+3kJvhKQB6Vut8c6t6Oo8Avq73ZqOG6xmFefRdtxkoCHejlwTrbBFFe4P/o
W9QPFvEX5FcEmTY/FZRce0lZfy691ruZU50KA4ddmBieiwvFLo9EpsoPbpvEYTcwlS6FIQ4Mac0j
HAfnRYccndLIzpzbfrW+26VcvoxA39iATvZDPcr4AVaSua0Mo3poqinhePQpNvepf/DrZEQuazRH
4tqtDwTgoailik0vPgLcyKUzu+8JLH4tKyybgJzyo7twqVBxQu0CFX7IMQyTruNX8aEnyOUAKWaJ
OlCtN0kdZyQR1QaaXO6Qd91KDkw12yJqR2byrtsRfUcRHSHtGXYZwZPRuszdAcFhf7BHYLs0R90w
84bugloCizopAzt7zZ173HPaFzNbZp6qbl6mrBnu/VGMu67Slh0MweluFfBuXAGlgyEtQmAns7HY
DDBsnNQub3OfJJRUCP1HqYvqA1G0NCtnPw02rsHqtBl1pmZUP9pHvVn7ixrv9Vu5LO7ETD1v7lOr
8B6CCWPcssxJaFqlFyYYoaNyaoJIIAlhiwm3PrL0CQCu4DIfjWF+XBlM7NzYMoChxYu+IcxkORAG
QjRoIYN9XgIt8HsHfWoJhXSTjZ63lc5afWPPKzhDdG63ZDd9mOrOve1mp78laogais/nYGYNpsQy
n49mgwrfzgW6gpQc4jZDEJjTiQl9pt3koZgFqxVUbH9grhCXgRdWseN966StSrE2u9Etwl/B/2qR
Z1qAXXzsjFYWtFtU3N2t36HSlguW5bgvlks6InZByCl27TrP+0HgFw5qKkPHR4JNFo29ReqPCrzI
5r2d2d6lKBf/hYmi2M9AV5kJzy3xzDgYzVXODzGa3VuOgafGikLsc1mTtK2DSBSNQVDJspoRehhz
v3QtIElzbXZ6KbKw6ux0x9i5OrYYKkKQyognlgYlChNi0oRKPLOFI3cAGNniJx4olnoyDqs70U+n
y71bLM/csiD4pKTa8c5OAIG1TcOG0tZzXA+d+Qa8g2GHQIfTeA7GU78u976eZtsmF3aolStJBb6c
j1qe2QQ2jAJjqgVr2mNU6S7LdEw16RyqEouRZVnGjaZ7+rEcRfCRMYH7nHe+eafF3hiyYHp7GeBG
KIcBNxqm2ZDLm5so4OaoGFgtGod5X2tb/o/UJqPVyPR8p61a9+j7C04PZzQigUgmNCajxbm84hBf
/QSyuqtyXANxGte1C8U0SnI4C+B9Yznd0p8ikzYWeVR4EItWbBx7YVsFwbBeFZX6Ou4cqEtAdKwM
lWli4UAm7e009Q2aUdxNIZGvY5gSgxHOQWyFVr1yOtDjo5lWyPWc1C4ue7AOUesFM3QYtgBActfj
KMDcuwxStt5QiNALRBfNBlcGG5FlJ8quRxIUcA5nXUfzSpA5C/Vi2wh93KeyVAsIe72F9S40Et3Z
zghNQlkiFypmzO65WAMCMp1BRGLCzNlAB7zJlnF8pBcC/AbV92E1GGwMhAXsNEf1Edo1ZrfObQbb
kaZMKw6O9XhmVuWO+zV3pwCcRd5/werVhkzj7H1VzxZh2vNISoyGqf+BDIXmWPg+g4/Y77uPzViD
u5Rrc2sTvV7scttGDYWjQJq7PiezEhuATeyWniXFuEsN0pAPszHL9QZh8AohpiWd5mmmS03IZzx2
tBm6Rl5Y1AsE/kZKEeciP8ER2JokkQkbxib8uA5QDGkKHSNLGnuj59tfgTohVqn+/+yC9t9rJQnt
/4/aXn0jwrOD5T38398fQhz+5+5LKUl/exBVQzYsD+P3bnn8DlKRX/1JYFY/+T/95j+1qX/Y36AM
8v9W1XpTE32Tfal+29/887f+tb/x/8HHYwYBV6PtuddNjPzeD//9X1pg/wM2oMl/gaGr7Q1bj38J
W61/6KYPVJ+9j+n9Bv41ecLAhnDqmSa3vv+tsFVBjH+VTBroOJFx2objOYbtOVfo9i/7m2zp5Ii6
uztWDhbKLO2Dvd8tT+2a71DsEZBrulpUsQvipjtvnbmUO8B6DamZYEjb9QI3DT4Q5pPAzTlTHaQJ
7QXRnvPQxeWzIYowINomrG0fXwXFXDgMvk+GICOSak6PpZHTpRr2LOdED5rdp8JuAUR22O6zhi7r
2JXjtvvo3/UpUCiv66eNAss39Wvhgo+tBLehaiSDGX8DuUYj8qPYu1GpWbt5hRjWABrK29EP/VHf
+xUtg4DNV9iWX1rCIA5Atp6oggeuD95rrUM7nmy/2bDxRcnHlK/t/NCotPH74E36kRz3Q5Fik/fY
VBQNJYcovWGTVnDYSp6gY2A4twu1gZLQLHM7IxDpEHqeVDTnHSP8g25Ae5kDS4uyiZBq3K69/yk1
4P8Tg0HxLFxt69emtUNh025KfAhbaVgM85n50t/pdiUhutsqQz2B1Y3ETDeOfDVsFb79ecFB/Sex
77+fILaNnM/hLOGcYyv0u6ZWLH43oWFqjo0VPOkDELzrl8Lv6ci4PemHy0hII/5fYgbyDW3RzQpN
+ufB/KV78B/0z9Cx352rYN8ttN4UYr6H4Or3lwIPUZ+xPzUwNTHjZk31iXLKBnKsjfeJWT7j4/xO
YsifjoD973/WsxAD+Yh5ApTo744AnT1j7VO3OJK7cKPDpthwYpOkTqJwFw0DzGEQENQociUSu2sF
VAdZ7WM5nFRv49jW68vfH4f3/H4uWmUKQeXicsH6uq6aFr9ctEJnW0vhh55MuZJFRT+0DwYT49ew
n2u8Mhr19ca1CzcConaWFXhsrchPRCCPNK1dc5vI4Ps04193WXj3QV3sr08Fvg9gpGlu+1h8+PsX
/d7Lcn3Rjs26ZSObc733GvqEKyCr2NQfbTxSu6xfDoOgfhwmzQMQ5bLyeWReWrL9hEaW2JyE6zCD
frnBSFtHlGCtS+WKJZmOqFY/uKqqy9pnYmejdjYRiqVhjFhiW7Ti61DDMijMPj9NcUv5oC1fg7G/
bR11IMzsbdZmLG9OLdkUmI/4dYF/FMHTH96xOjF+kaOrdwyah3fqWdBk0KT//jHNObKHMtczpAHy
aFEOs+MmNy6Rz6m/mjcQYqOggumlm7Y4GfaqMxQz0NSuZIQ10ksgZ+PtniYmgC7SIx1eTwbFHB+k
3Jhz8DS1LhG08e0Y51PkKg9Z0IzsvIv4S9CA3nQAqWBAQ3FcOeOXtp7XQ6d1tJ0BAlAKk7JhR/YU
/+l6wXXx7m07uo5rx9ZxZHiser+/7cLovaUcLXEcuuCpDkbJIV/vurj4qo2Axdsf1VKHlWlo+OgQ
NSU1QXhd5PVI0mCJE4Lqntn0u9vScOzbP3wk/+m1GUTVAgDyYRaa78I32DcUwKRcQVof7oXcYz5a
v9Y+JWbbu0+4xy28hU50XQ7MScfe39gQ9twet+U4beUUaYO6zEfzc++lX+11yaMhcR84LftwnJCy
1YNDN33tfji27gPce1qD5eRUZ9937lFhMg8xJVJNgaTOL8p7zPxsH3BMN0ZTAvLKPuPLcy9//7aN
f7+FObrnGgbJii6WDV19/5cbRp4ImTHnEMcV7zr58eKeLW6w1d2h3dJzemBQHdrVsGeYeg5iHqzU
bRujTR9FaZeHKkPg94eX9G5dYYTJyyByQKeUcUhFePeS7IxZwkTz4pjG2GALfb2jR2rvu7I6Qq6z
jynu5UMy6Wcz8J1w8KAYeJJcY9Scf3gl6jL85TK9vhKH/YRtEy9is+X4/eCIcnC1TuMyHbJ469hv
UHM08LQMEzIh5dbkPgTkJSG8PN0mjc50JW0wAjWEB0vwJNbgPRe+Se4Yafc7B4xP7Zp/eI3W+9AY
dbRwQ5IcwsrH3UQdzV8+wJHeL5bgmVtJ79wGA7kCHQA4O6hfNNPvP1stHgm9PJPiEB+a9Ks30cR0
MMjeOll5S0H5lgsaPH7zljO4+zAbQKdRr9F3Lu9NrUgIUzWTLQOkKvLXciIIWXseyUpC7W/2l2Km
2vM7EaJG+OPRf9dgV0ffwK1hszJ49AffX5ETqaRETwzZUbeRN7eMT9N2Ws6ZT5LYoGzZFoCLCirp
ZjBIDa+LUUSxtZQnp69JM/DkSVYHj5bHH64Z5121oV4YbUkOuOUDjycn5/dDPiGfrNfYwwMqgr03
LGJDi1Sw1i9Pji6J4BK53Gb5+giT1VAHkF4cX3c2rDoTg/kaJCxsXuWE/RxrRwc2IppI72ibC72H
ot8RakXkrCzu9Klsdx6txXDKfGPja+4hw7v7hKjd2Iwr2ew1GC3HAjdcLMPbnF+7ucZIe2K8kRBe
8BuVD2ML+XepsbEMNanMLaJgCHwS4o8/vMVTuZ7zcbytzNy4o2tsIBI6tJhCvviruNBr5lBH9ZAW
ODSwwgdJsKdVKcKhhmd7jamEiao9/P2l5/2Hm4DDyQx2hx0So553t2PK1Vhip9UOIK+7g5wyVm/6
r+vKGy9Gx723yukhDuhH+PFU7doW6ctats3ONYAnG4m577uCZIx8do4eOb9OWor7hcCyZaoBj9XV
99qCjuTayceYCQMKPOlvk6BzQlx+NlABxawb7GQbg7fbYUC/a6bO/tTETx5aYHZO5Gvhk+nW4BVK
jEtLH0iTVcXxcUF+d1pRBdcpRrJCW4iABzOfNPNZ5jSJRvlD9t4QOjQeNgnlHGiwgAl3iwmKa/lL
2i93tEXwRvjsFywUiUkfJIchh06PumrYgqhKabwOBwPSEylv2hTKIvjM9NR8IGUOF0M8gEusd6tW
w4xZ55PfALP++w/IeLdechHgrVRmQzaoPlbKdx+Qjq2w7guOkkayFrhj4ofjSj808xgA41v2wsEI
LhHhtz5Bi4AKntwiZ+br1w+pw1yWaL0LEVzF1sohClV9P0R/eIXviqzrK2QdVy5h5RV+vynIaMbD
Iu6BMKpauJXThzJOkqjWWdt9nyPOZbbJsmUnYxowRUf9A4z/85JRJqOlJVOsSQ72iiYNO1byp+NH
v+Dd2uLrnofPCw5igMX13fFbaOn29iw4yzrIElmmgxsf5edCePkuNhuE37NczrBrsdaVGaRhcYBE
Ym5+LnrQWcK/P1zWzx3978sdA1e6i4HDVoqX9q4qLWjumogO4sNsFeBLrD5/JM6V3pl/rJDSvfKt
3YDc+SbJsnRfNt+DgpBiq/4Exkin+2d130YIWRoSwINc/fRs198pZ8gGJ24eeDERbmlm3cclgn+Z
tv7O4ba4LVDUbidjJQyxeEmwXpNxMkRTPif3HUA5+pJtc+SjvIi5f8OrIC6uqBtIqOt9bNZc50R9
nTyO5C7F4bNd8Z/u3S772ok0vZkdWl153QHBE1TBoEpOlvDuSQecTmnA65yAHPe2/01fyKRD3dDB
ALfm4MDUkhQznkoEdb9zbAIOieF7DNzVJ1KSxb9E54PUssxOjYjllp4mELCp/8HH3W9bMVmEfvpv
Vgfwrig63hTJlgORK6S5rdMB4c0Wh4BzrhOQFh6axyfT/8TBTomckI+xTrPZk+kKCiXP8UmMsCsM
37hxmUVFMS3nl9gjrbzv7WNQdWG2dxMz9M2mO7OgftY8uT5YYMFsRe5zUCxuSwllrlCdi2Qhy9io
i0+eoc3njLkNWpGSeha/34kG4Keysh1qvSzMmQIQ4+he1tmfz6WPIqdl9T0E4MHDesSuEaRxusdM
6r6u5p6Z5L5Lp+U4lOaPBUng41iIL0j4sM1gUNqje0a/hLJ+pLu1d/Gpha/cBG9LQwsuWFiOvRzi
W2Jh4PlU07oVs+STBK1oBsIkOKLEjkRWH3jSQEKum1uSlbT0vsFJE1o20hfTNvbsbsz9wCCIRXTU
jqstmtAiHhQolPeSGAxLlqa67eWs7TKXLKlWxxVFshzkb1qp5K/VpyULxtCV/jcypJpd5cn8hh4Q
IOoWlWop5u6JbTN+kjHHkwRLamOg2tuRboQUCunP0e0kQJRp3Ceaa2x9h5ht2tVJ2NfNHc2Li+0A
VMm8/mzNeXkIFvlsr7ADKaqgn69jOLUG0CX2kBHTUScsGvdsBz1tIdkz6um9vWl32HiZW2NWgFIt
UAS6impoDKRpYXvf2E05H9zMfgD3NOw8xRbMRwgdaz1qoZgzZ1PEZXKay/Z+HdWfcD0kuLX+oON1
Sie2jQMJLNeiu6vinQjGNWyVTdt3PQB7lbFni2Me66IpwU8aUaIh/mo6hxrRG3Gt4RjYk2zt7+i5
fIyNyovoYufYG4LsvmBQsVl7li/Lf6mnNnvoDEhhY14Yu7jWp0tgLMaLFXNBpuazqSXzi9nj3bT7
ct2YFEwKC61su4m5q9E3YViKbwD7sR/z3V1htexr5w9TtbgXaqBGlPEByemKyNW+CxhCYon+NunS
3ax2DFw1D5KLp1501gd3RuH5W+jk+BUBymxddsk7xO14qVPSNIKU+MJm3rdWmtyayze3NMIFde8l
n1ZtYwsciJ3dZkDPKudGr2AjN8yQ9iB8nmxmEaCLBKkzFml9Gkt5gO1ygBJaVK5+MxnzJXblEJlV
qj9oM5N59cbrrpR7Y/K7yBbj/OI3Qx7FYn3OoYRSP2oHKE3dnW/y4vIkI95iWF+0VQ82nhYYyIER
paSg0Eczc/alXK2XBrsaGtN0Ok8Wu1xWwyzNiy2X1Y7Un+rGtTqArFluf6zMhPmeBaGK8HprW2u9
/qmNbSLdc/DdwWrv2bpznHz6E8jcDlnu9hGZsnLLzPQbYCCsVYmtcTCQq9P0eewSI/jg4pPedIvA
HueIz00xJHsqtYFS8nbxsohCg61/u77aHbcebGphQegFWSTfy4muAbvGN7NuUZ871ni0em26y9aO
Q1gGD1Peu5x9WEPYZrPDgRg+BljGq8VuuSwPjpc+lbjn7nSS5EM7A21KPEvDJPECcZePklgJ2X1l
/uTQoGT6XYzchyYGtre0SV4NChli4vuTTLP0UlbFmWzn/Vq0D07KNViTrBMSIj1zr+9JjoOxeiok
PMVs3Fud/FLV9stAcC2o2MYMp85rdw3hZdjgoSI5y+31WeceQjnk9jjKZ/JSdd9Kd7bx2Z477lXS
qbZpwTh06VDKVTpq7948WhYSOKDIG83E2dWYwakgkvOiT4imfUNWDHvPqxDdQ7uQB+H31mk1YmM/
jNOHrnTFrkisFsJS5+4WQ8zhWruPzGWMu5R2uDfiAWdKUZzkitA7szC/GEGtH5IEz72mywi+IuU3
ChnURAVjtmY7OjRd49oO0Kq0y4Ws9ueCgOU4t6bXYoSPTvOGHQs6KD/HxgPmXnR8wFmpbyWm/i09
KAKPuOVuukJkVJXiru6cm8qFUYmsBzNVxlAshvkBsTplVWMRbMsamcIPykjjrAVLFOhtdxRaHcmq
BMwwHSqAEAe7reMNZ+yxSM3XFdjnTerp9TZPT7o3tJFRqhlcwBrdBPXANnIcDkGVnxv/KUjZPQQL
tnCtNzY2poWQ2BfUgwJMMltQD/vgZG6tcuzOOmJEFzAaCkbTwMnWWAejhz4gc8/YBav/nM/BG37i
6hKAZFxLmlxQikEV15jt8ng5Y3Do9tokgGmB5JyEg9iiG2HKJ/NdYVcAFyR5KtOPftDFPYKRRxLQ
0qgvmaEseHTI+1oYQ0/5qesdExflKsBsAgwuAjCQzHAgAI8p7Fl8DIYumyMT1Rc/k5+l9nEuXcyA
uFO1cdli6HA+5GrgwX38yFWA2j2gMnS6+LmR284ItcrzDr3Fz5qJbdyYZeT7GZxx2oxccj2Lbrap
l4SU68Ff95Zs9i7AKz0j6YmVeF7KOxLcVqLPdNpO3a5WrKxFUbOwLKFXd18SCU+rVWQtA8QWHrxT
fmVuKfpWrDhcqCx2MI9umaQzplGsrg5olwDeRUkdmormNYL1SjL4XsBREJ0q5FcUV+PXBsH1dqIZ
s/TWp8SDEDaDCvNBhnWKHaYDERslNLGJZeAoFWFsUqwxR1HHSFjqt8iEjNDMz50OmQz+wj5XrDJ9
RWLdLVWwmZWei6kAQm8TupmHR0TRziawZ81HqRhoraKhNYqLlgFIk+urqXhpkEbhTiuGmqFoarMH
TksCWGtQWtO+dd8M0GtCMdgcRWODww6akHIiBtS2AGzDsvEpA+DWIneKig75b+Zwf4+LBmMNEXxg
33RwmxhptFcbIBxyry/s7UErtv4+7dlug47zFUMuVTS5sYIrF1v9c6pIc7ZCzlG2TxMBtUnafDVc
6+wpOt2iOHU1FcmkyHXC3QtFsusV064DblcF7rkjIDhbkxXVrXaX45tQNDwNkykqB2TvHqQ8fcyZ
0QPPk0D0hgmanhgKEiAUYU/Q+d+wet1ZyKy8TaxIfDMbJ+SUN4VqBmF0/JIB7WsVvQ9O602nFd9M
sH5BgkUI4XKleH+GIv9Rud0i2x5YrsE/p/HX3C8eXa/80ODWd6fmeaDfgFGIJkdLeM3Grm67HFdc
VeqHIOHGF9CW2cSKRyhhBuZIX0pZ0ZsYn1NFLqSXaIRWnLM10YKjmydG+LknVPih9INDyq0gdHMS
1YTqBupYz/ddk35oOlDFS4x7khEgl0Q7E4Ozdp8pjliyFWfRTYNnNyPDSBEYR8Vo6NUXyPnVCbHV
ss0Us/H68PqN649cH/78oniPSKfUsnb9X8WDHABDXn/OvYIcrj8YXEmZ15+5Pl5aYAXchc7XRz9/
EEd9sAtm/ebnw1/+lHpqecVYtopoaWhkaSnGZdOWfBSKwfnXM5uDwmL++rSKm0kjHl+/eld//eTP
3/z5x355liQwP1SKz1mj54MUr46HrvidQpE8//r1d6/v+uS/PM318fVn3h2467/9cmh+Po96ixCB
n4OeZhQmh8Rhu24POL4cgk3umAoTfIQ6QHrzlwC0KbXqiDYQ2inm9/WkKQLqolioqw4V1XFRZglF
Sk2MSd5bPgW+KOVrmSL2yLMvJIxcio42aN84xLAOu86GwNqBYpUDTNZB0Vn1Ab96poitBujWJIXh
6pVFiF0hPvYDaGGSfV3o0m1JYGUDwBkMrK54sPBxERPCoOghM9+obAbXa24ALJNLExxn188jbHLT
jg1IGqFYMTYEZP+AKZE8wpXpJHgWU/FpEVrVOF/teecfV0Ww1eb1S5cVD/mcRomED4z3eePiR2oV
/dZSHFwBELdwhDwWRr2QoKefRWc9dIuaQyiOrj/fDHA74Pnph/pK2lXMXVvRd12v26e2+xRzrlx0
xMSeI+qot6d072v3I7LVkHcdVhZWCtl4DMitQ+LA+02iTtF/k1pxgBURuFVsYPi4TDcVL9hWCMQP
Ga1u0M3eN19xhQcAw1YPadiVR4BFXN+IvqjZTIujMaRyZwBLjIQHqFbEwwXhBGxrU8v2czV2FxoT
1D1E39aldlvObXCn+fgN5IW+xhcdLHINHplcjXlTKmJyKp1l4w3PIEn8G1LIdlnH0bOC5VMDbtlR
3OVOQGAeQDFPEiYzpWJHLBqc5nrIH7AkkiWRBN6B6OB7u+CGCkD3nEJ+mJDpScV9rhQBurM+mooI
7U4UIq2iRM+KF20Bju7YUd/5tdwlAJ/0GLL0YkEY56zfzIo7HSsCdYKMmSAzwe8GR3JhCswsMBus
RX8mCmQBvK9lh7Wsd2nVMslRSB/oFACvs31sQMCu4Fisiontk5xmpUwyMQ5CLxUI0RRBe1EsbR9O
Ga4T6kVXQ2ZJgmaPf72OQ2dNskNjZG/5TOZyCaIbOgxQokUaB2Nw/dvUyrfGxCtGZ7KGpkcKzzI2
97y1/lIyTaiYK99qQqeh4X3vFSNci6GFm4obLhyHNDNQ4oUkRBOyeKyNHJm2PRrZfCYxqwr9K4d8
frMVl5xfSnEilWSejHW01O7nCQLhufO+gtrq1rU4tKtPA9/qL4u/Rb/fRWsC3gSp1RfHppKsMnmH
pfIpT+w3pki2IqinoNRzRzvF6cCLLAvYwJ6vwTfMsGwnPgPdGPE4KNkmYrF7nceKU9/KfBU8F9M1
au8sYY6qc7Rh0pzfEC4VpYr5rjseC7HiwC8A4U1FhhfrV1+R4isjskpEDJ1iyOvA5E1FlZ+vfHnd
fuoBzqvxwDKScUU0eQbPqX/KgdM7zlfdQs5Gl+e+W9G1pIpj7ymifbHAttd1NND4De86xb0vTGI3
fL0xDi1QfHKZuGnYCcgsTK+Ix9GMmLIkzbYZXo08PQ+A6fejtb7pgtAaxNpmI/fZjzEmIWmeXZIn
AohnnvGDE1Bu5VxQQ8DwN2D5w7A39vFgl9F4Bf1fkf8r6lrL5AREikKa5rZS8QBsk9NNu4DqqMwC
FMRXaoxZBQrg0TtBg9C2GXjRWQ2fE7N7DEia3HDDeCGnCBR29hKQU9CowIJeRRcQ63OpyTJAY30i
pZ0uKiEHDmkHWgbBiZmiYkoQk+drEGG6NyxKkYvxU8mU1rASKnCztLwI8eWToG2ByPpHqfkP/qBz
osU2UeOrHWWPfdm2u6LtuUZIaSA4/QIERo8YFlie8TZYFlbhYbgpk/YjmIEaLC9qgJHsB0X43wsV
B6FJeuDksbukezZ4DgmN8FR8RAmio7NpJhhDhNOkRfLV1/co1lDc67cZGRRNQxiFRSpFfI2nKIx8
u4xAHnyyKwQZFqYKs+hV62ld3ZOoWPj7wvQeLVyAHumMs2wjp/WsG7JxNikpGfB5cH97r3CA2LB0
Zn3B39FuHOfFM0B/tZ8XHY2mZYLcH8rlmPTavd5m7d439NOa45KhDG+3sYruSFWIh0aaR6piPcDI
fXIp9FoV+GGq6I9ehYDI2X1aSQUxVDwImQsKIYfqhQSAOqvtbRpAzBtL5qS1mA+6AFRSDAUb+vhL
aqc6iZoD+WNFDePV+UyohCBHImf0QUJLGr9OxpCd88AE8cPPjuD41ppNYhYH217Fn4Djo1mmIlGw
acOjUDEpCPKag/I7VOw3fBWlIlWoyuSdBhWyssYEe1Lmt35DOy/LlxsZr5KIizohWHR4NFVcS2sX
T/2401xiXCzunmxVMcIVU3csVNhLp2JfMhUAM9TDE45GgjdVOMwIciOyVGBMZlPxs1Sd9J44I5Eh
G9ZUwIwgaUZTkTOOyp4hgwahirenFOG2rAJqcCixiRgIrdFVfI3qUEkVaBOoaBs9Xc4zWTd1Qq5x
RWTCXG64cbrF6IaEjICvybPnmEbmtjJndO/ZfG/ay1NVTTSFoWftap1uHrdvqezhKn7HS6yTpgJ5
MPceOhcLpFMS1oNxKJzURaoHcRHxF8kSLvfMWwnWAyNl+8khF2nJgUUrPBoaNc1igjoxEicqHTog
NCsQxKLiZkxHkND3KiNYaO08PxImYUP0hB7FWPn70WiW0Js/rLVVvdEXL9pU3yKzaE4rA9qPpH19
HG28kUL0FEdGe9ZmxugV+A4VfdSSgUSU53pHyOSmVfFIXERvjgpMkio6aVEhSi1pSpqKVSLJl1sD
kJvEyHb+KcEDf2C3Q6OOgNSyJ5rJrJvbLHDEbeu5RxLmyLhjgAkaSq+OLowoXxyGZhKnkI2bi+Jf
986BKS7YV8Gd6cvjHO9Rz2lR33V7V3QT2xkVI/XZVKFSYMlVxFRpgBKoSZ2CczqF3TWIqiGRimSq
pe5f2pRxdpu6H8dmNtGc3412DDTHBEGp4q1scq6Q8J31xLrX+o4jIL2NHNI7V0VjMXC/FQ5hWY7T
glRQ/c6+/xiPhMPWixfas22QxcXS2LIf4xxBED6QxOX0iNY8g3AuI7mpyepiTiAUJgkupC0eV+N+
6LCY2QaKp3YIoNvBHgM0By6g8Q6r1t2gD7SjaSZ5Fy+qKsXbWyA96QXY3eNoTPQ+QXq3TN4N7W4e
Aoy67nCqMjGeaN3SlK4yN4lEQzfl5z9iweWtIQ4yvZrBUgH0rtS0hiW2sZ4TkxnVmGCS63thMpEB
CgCuogpHuwbEErCZP7ipF9UruLLrFy/RsEeklE5ikD+/uPFah6lnrWi4dPJh1ZferE/eqhPKRU7W
ph7HV5R+5LhXnnmShUaxODRGCMGZfBz3echS5gRasX5CnUta2+iRqRTMp2buUKBZ9c1faJO/UCYs
V2DLaAhtr/8G4s6ZCSTJTQAvf/FZ4kEyRDVkosJBHMwygGCu1Bh5fYd/PbZGzDGw1Ji4lp41nh0i
2TYTbkk6P0N9clemgFXG/mFjyQFu2+AnH828iCNaQguZjMfr36ysFHzoX38+o/vWl3Dv4VLKEy1r
QdRWtXa7cdU+4GCWp/4Tg+bulKrvX39onlG8zaaGssCKuUEPveZvkW+UhAg4W7dh/5F4ehMVRscY
vUqxxtl0I7ppgflJbjnQ1mpbtRg9qoyTscLasyXBA6GE6U0NvUW+5H1ZnNZbwkbrU2nHvJ0VLnnW
xBmQfm/Z0w46/PzmNXNh1RkUzl9XTJnMwFTseTuoBPSh5J0w7H64JqVfvwiWinCmbbUBt94yuBrb
U4nTD7XvrXCBYQ3NgO+vp285JXV3mtWXXOuRzDAuB30h1rAcFvOE6WHaSEIuPuX4+I9+lh/Qcjtw
4ZMvrdtqkVVx/g5D+ZM9cQVQ0M8OCdKiVJatt12K2KejMQzEUECnuP5foR52fsMkZQhS1NgMPVOg
p1tL9da8aX7pi4ZRTrvBocMFYKagi8fn2rUWWmnDJ9a4T9wBv1WSSGUfEc1UOBSeJnKBnIS0Sf+R
ECSyWSf5UPjnPNZf7IIsF/oadHn1l5V97QbJ6j2g44+Gabw4EwGmQ0zqYek+xhnunnVOaZ2PR2ri
7zVmuuRz4pAfUDIOtQqe2qmqO0+TDygwX4CQAF/Unuf/x955LUeqbOv6iViBN7fljbxrtW6Ilrob
7xNIePrzkVpzVoei9zmx78+FKoCiqBKkGTnGb1wiEG/4oQ94585GIzZa8+7Z9g/Al/eydVls1vhj
gVk6woFDCTpjTBpJmZumVZwRCENP16L/2h2lvoKQkVGpOiHcdJXFyL6qQ5eXjnwURYceFakJj7jl
/Nxrmr2WsmZf3vtyapIvjU9dUr2t98LbttL+9uW8IRjA16uD6ry5c/yd3tjXVVZQFSqL8hBNVo4O
gP67ccZrOwft0gTJa0gRb9OSbSrqSXv2iABWSOiJ09Di4gHfE5vBc9trwE5z/VqGhbumLnivwfYL
W3cFyMJcdY2Ful7EAynGZJUM4QMyxpRxHG0XZQFrWJ3RzeKtzqe0MSQNZWNRe490OUP/3Q+VuK0R
0yzluHWqFp+RNLxyvZONRezGz+LNFAzpA2oqKRE9wU1ZZenJlelZdoW8cWK6Vbvk7qK8pI5Ri/cG
mOe+AvLZmMWBRIKJZGPzxLLfI6Zr9o5jM9wJfWeCUd6g4IFkW2884ocmISVGBN0hc7FPjDExXe8t
9wbL74OMm+5Ozvm+6XRxikMUNx0UFx0/aOG7ykPMkoVQEcR1bHvWnkwka31h/PY8SR+1JwQHqSSl
Vvpay4oUDaKbHnP+NH7TDX/AnTv7YSS52Jmu+9Hl/rXndveiye9cEf1EjEw/67G2iaKrmqn8eczM
vZ51qBH5GPDqBL9TtxeOP6BmET8XUMyoDVOoM4rpZ9X5L41pRQg+k9zvKu+G3vGcBDF4AyNCEdHy
d76I39NufGW051+sjrZlspaI4yc7kHcegr499f45l7jnZPQzMdYwy5uRmsu8uOsFv7SfrLPGq9TH
oMCNxi0gVG8Dd+IJxok4OfY0rzWRx2s38n7X1Rjuu/k6LHHvptJ2oo5ZILLmdahYO9n8CBeN4hwq
JUbxzXLtD68sUTUkLwijNZm2CxZaUI2VHr/HCpMFS1XDpqaIBIe93idtcUeqlyiXxbkVb0cNF4Cu
vyrljDmWVjJE2Hg96smdZhlvnhXfjdFwlwIGQN6uX412HGzCMGoBjTWkrjHE0fQtgo9i5rsz9zzV
WEBYFK8ykCSm07NONuVTZFAELtv4J5KrJtkF7Vw2HcCk/loW8rudEa7G1niXVd5965KrEM6DPg7f
4nx4LeP4GqvHQ0rO3kkRgU2n4s33wJ/NSElaGt3CHrGAKssfPP1FDSq6d/P4g1hrxtI9PppTdsVA
j46Y+9PtqqveHX9Jw/7VU5JngP4hcwBtnTNSO+nv5hJZbEOgFgY9AP2k6b3o/N84FhEQO5BmWp3e
adxZ3U8wMO+D4b6ZT6LvUtI7DJRw7z8m3eXux7+kn5E8C/HTitBtiQvrezYvqQCTmkU3vEyBKVkT
oWXewUlscUKfGtiNANy/0y6TbbpIORJw30yR/iJ8N96k4ITJw+uwTLkOeJGWoB7xS1QGzpbfPho+
rIeOaiKpk2LthJ2+AquzwAA9Yj19HeDsSO0WvkBuovvlWRTp+eFZp9cb3R6f0kbUezzLKfU357gX
37E7Kyn9f0v8DKd7ptXCQA3Aw/Tn3CLlmqGJjfPbbSytZm+UGB5hISklGHKjHIPNaMgba3DJguU8
sj7bD21z5UoKGyyub/HJOUksRRbakN08tyR5sSG8gntIg1nGLBMRWPSlj3psr9BgiEit2R+jDgwH
RbrN5BvxxowWTXS9f/K79GHsRvRUqcfXlE96ZG1LjdQvTB5GKxpgahDA8o8dtNY/0EsXnPARduh9
b2k/sEp/4A5PRCLM7cMdRvDrqYAQOrmbPg5PGuLofYayTOQcKpPM14gSXTG+kGCyPB0ZcGb7gAqB
lz1UFfx6MX+rx5pwzMhPA3JZbU4BROPxDA74R4MEloGxBAu43Lq3FkEHTwTvyPl362To43U8InSL
iESkOcO6LpNuX1oVKNcOKMmPCCwdqqzh2zzqw9bgdyBaN8banROi54mC7dBQr+ytd1IT59mBp2SH
9YcQ8ptNXietO5dVxq+6B4bWuiG1K0yVNdG9xIn7TNWCJBrsd6R8x1+iapgzDf8eKua+b74jeCPX
rLJu0AW7To35w0+CFxlRCqVSCCBuGwpnJmgoXzRMZRFbqz+iGMkIYj8mnrbZDX5o7DoS++spYHlq
d68UkzBFS5EQgKoAzWsYwLWZOtGDnI6mOfwMBeuXDNmn1tUFUrCFvgE2Q7K8/K2TFmVyHe6jNqRT
giaY8Oxkmfw0dx+omxGbZYiymkKcDRQ3VlTuyR8Vj0VrQBxrALVVcY4H5EAIXAwYrHrJdRK036LS
QGS/0wPUpfJ5RS353aAocID9hGBEURXHmLHE1ihEAEwoNpjDTJtZ436mITL3k0EKdDatq2omz4qs
QrMZYv0mWGD0eo1rpO/c+NK1H5vp0UK4JEgr4BUGaDwnFCl1ChebbSwpmY7w5/Pcj5Cg5tzMHbd4
hCvShyMiS1FzsFiIbb0MJbLcijDOrYGvV4vwl67rBuXn7ndmjIc8APaUZLhxxKZZbzywjKu5BVpV
9sj24hxg76RfN2vHCJ5CP68fRZqRQrG7YU+4mUBcxv7REVlyLp3pvqGeh56Y8NDLbvCT9Ykajcap
rowiQHTOMK9RmUeA35uvQngUR0lNbAy8BnUVXvwqEVtp8Hjh7rknBLu80yTzcyVJkSMzUJ4TdF83
WbZklkBLntq8D3YLDXPKCwwqG+/WTUHPqRd/0Tc2MY1tHGQDHG86JZ0FJoi0fuSODqE1k6hh96j4
Zh35MaaSG/ViTCD3NGzcPXu+8yncu6tgXFiJgD5XhgiuEJUCK+JKmIVpER8GUL9mU9lI4ZHYqqEc
oysm8ffrO/2RWHV49I51rOMz4aC0nOuOeXb7CrtRQfVrQJzlSRgSJ9t+JkrEvnDvpzS5SDjavVU9
R33l3akdNzKmnbHU8CsNqWTbGW26AZAC2wTRnXUIpMVzzLzqEs2gZcZMJ7g9rlnaV/GAAJEtkr1l
tu5VPsOsMlosxqnQrd2mm9d6DPgHD9ObwMNjF9yptnXxNLzJyQSvbW+0t/Noij0GnORc09ldjQMK
8FOgUVwvBFdDxAG9Rqr8k07OReBlieeEVU+PXGWDvAP2cw2V7rQxNvaA+o5XDhKJB5dr7kM0da6i
iSmuMzPAjKaGiG8mMZOwe5YMMRbDU68fwsE6agEUo5hwIkfj49zjOFe17iENmgcxowyeJWhjLTxL
SHQUMWbtWinE+ahRMG6BvAMeIzZ0M5zFRXjQZDrTSJsJwOhWNMxMSceHLT3audyyfe2SiNdq8opd
J/zNOIC+ADwAiRLBgQRAZWd1xIreKcrtO9TCcJUEsALipYO99OLrrD0Uobev0bLT0eEeZ1Z+o9XD
z2MC3dp+ujXsaDpCP7iOZONdx6nM97NosZ21r+auKHfSa79naB8F9miDJS0w2V3gLVXOgqDgRoDX
YekaZue8hHxMEFisfMkIM/fv9jTdzEP5WCGARM1Thquqi/xNTAxnVUybJaSWxNO2ThsliwgwRtWD
/TsLx/YgyOYBcZJ4nITn5W92mH1TD+n+Jmi+xYDEKGvG7Zif/dB8qqdkuvVHjdUn479VI8w/xd+1
vHqoOiTAjSgEyJKB8JowOEkIU2xqZ5skYai2KxsHLZTPtQkvaFv0qJj50XueYuwbWFgIJFM1ozX6
kZdOcKTsRgLV7ToGqane2yUwTBSBkzX+Z9dZiW6O10LJjgKSYG12IvGKuaeV4iMYUuNxQp0amfsN
lkx6J6LxtUG0yYj7/lBGLNjmMb0K0g6fvsI+T7JfKNMoMASETK4hqkOUWRHRjIgPlmRlnSLHRlUC
U7xmDE8W+gIgWnLxYBlILdg/wyyIicFBXEtKq+cwje96Z9BwRR++icho1tT04SnFxrlLJWJ7fgQA
Kx8KNCQoHtHG9W1vkRqeg6w5T8LYNSUTxiT9Y9zX7VGHfJU6NsWeYb7Pjfwubgr3UAZdRMyBAW7p
1BomB94t8+GzLuvvdCF9UddwkTVsg6OH0iDgTu3WNKsXkyrU3u3FO3Ii46l3kgdQxQvbRF5NqX3t
9mjPJFCqVl05vrQZ8rQuwusTNQ/pkpxFTX8xL8KcMaVCMs9vzdD2pBWdq06HPmDXrKhMNApQ0fVC
qJTpifaVkMur75x2RrKhh/zj1bDPS4zbZqA00X1ZDzb8cefs14hPAFqmKuF8y0FEWM7gwzAZIHSX
9ju6ztquzHxy6FQktolEvCsQ74oar+5YUYphmyW3uFt0YQctdH6unYOuk7Wrfe/ccWtRRqm6TWUT
IiL1E60yIisQ5rA/QYiQByZJ4dvpVRc490M/ETEtFApF9tNH4ZxdGvg6dCSu0Y6D8RGI/psava3l
rFa0IDQDOK3IFAD2LolBhrgDARU3AQ8dbxBHAEQw/b03usEeGgZRQerfGFZXbYIGxTC7TK89FLL7
ZpEJz3ys9QDHXVdBZ/FZ5AVEs1PUTD3S3qOpeGKtT81sjg/UXs6ZkRFswqapsvd4jFDzdkkGd+j0
Zk7yXtqAWIG0xJ9ce2Owd+NIAbcsgDCF9IA6AV3lzqLcx1tGhxhxJaQEIIBD0gSmp9kOnIU3C5f6
dQxsdFuhZEgcKHg2kOci7/tig7pmhfmU2lwyt2rctpvwmFvccXBR2MtkxqqDAdu7YGaT/MluJF+d
QTVe5OzterjrLSKuvOPjcUj1O2yRbw3CfqXO9DIWtGpIzZymWEd2+D0dwqdITIx01JCAr7Ha7ad8
Mwbabzy1gnXRlMV6mKnQZBCoW6gh4KxQcsEFuTF/Mp4uFLbszsCHaGWOpYV4L9+RNbiExUAhRtR9
k3S4Shzrh2cwHmXI8VQxEbVeQ9M1GefxcEFGBhLP7Nxqo81DMp2HhkYy8av8TnuSOZzyOp2+i561
mFtT9dESHrZd61s80QmMNFBmXbdZ7gzFyHTFc6ckIfFslyA8SHDuPcCFiJf6m96I39V8Mjcewtfl
cUIu03Q+4pqlQx3wEZW+ay0wQZwqiSVlObzGePuujUrTYGqW0KEBoSQ8vhszvbUNq9y7tSzOaZAa
hxYCQdcLuStiFrm+STjv56P27MZCnkbDPjS6fjN3bnfdNr24rqi5F9RMj15WYv9ADOzmY3OXWwya
yWR/76PRvhsII3VpthD+8q1mmcNdJpYKz7yh1lZuUF1ND2Xvfu+iNj+rF23o37Aki06ThklBXiVX
WtTrCNBMwKsNFiHncva+xaMGfNaZzOtJYqsQzjDBGUcfKLYPe8zMHmpHuDvGEuds9eEZMArxkOw2
NUv8Q+M3b0FumOumM+6xgEGGY0J1z2WSXBqVvsg6xL39qi1Kg6lY7h/ptZMzwUyzw9NskwTlv7yS
wZFiT7Bf1vyTFN4KgJN+FP4BU7JgT5LfXYFFoHDX6Jt81NvjhNcO+SZgt0Y/WGu0rD61CQgMhlVA
mDAuKzWzNaNtRwFGVJT+6IjRsdKT13RwCH082AzEj/dOVt94aJPl3rxpYfd0hQfatE1oS6N2UxHJ
AHEgaELw+tEWWIgXmJ1g04nkMgBsg9X6ygM7xG+rp3XVNttmdF9E7WMEVhAuRaB7yq55aYmM141k
DFIDEemVCnEFK1jVHdNxiHgdnf19LpfVaO+x9k+SW0wLuC51CWr3BLdYzUh0XEFGHAuPqj+ZtWGL
a2qhI1mC+ldz0FGJIFIEL2LaIDqSiXgvYDTuu+GboUG4DgnLbDMg/83y0BD1WuTtCdYLaNuBSVXd
J9d91Uawadgmb7BGhne8jJw1CoSriGhLH6PnmUBwQ+jKXI8GioEicEIRfRfTBACmGL+mKZYb+uRG
q2zYWD1gCX8MCVoliUxYdWQU6KuJ7kBPLFNyBgxYpsFQkwH3EWLAbkhZayJL63vHKqOMl9TxqfXi
94X8L7r8vShpTQBpAXsb2sacFtq5PzxGhniZaFZwlFBS+W8T1FuK3imcb4Tyn4zNkDFiZRPjY4nA
W3ODMjLzo3/EluQVFn23KUeIaKhCEJZwElYO+6lwWPqGbbAmt/ZLh8BOtszf6C1DPqqL88SY7I7X
pK6ntYccDGZNAq8nQCbgA7rVkvZe+1BdjOKBdfyNFkEQ9AwAc8t4NXS7AVAEmH1G8m5iwZdxut0S
8kEQWSTT0vegm3D3IyyHRoLtLqt4YBIVKbh0wovevfKWPCVD+7wL60XlIivuaq+/ThhkVlrxLgy0
GOOQ/wYhwu1cYk9sz4ci7NDzJX2OHjzP8XNM7DGCMLJxF4zpe07Rat1YkGVyY5OYg3XOUwAUzhis
c0lv96db1iTxTUMVCqOmfvo2DHEDW6SKUM2Lpm8FnEN99Jd0Rv8rIaFzaKSj36E5/kvKxyiozDcS
FSCey3m+Smw3PTgWzgERZPWNRoKqwiLmVDXVMXHM/tqSw7EYWPwFhm1eD8Q4RT6Ds66mcB+4Af0k
RCGlBL4Jtp/mXCN5sGqwB0CXJN8kbYfenFa+O6WBgEdOf1xaSGv0HyKYnjEbvEZT4GaskAMJ2wGx
POZdrCiP5L5Z5PQGZT3yzOPSehy9YZAiStSXkUAGWCGHDCpWrll0KXqcHflvcz+dvByes2tn35bx
kH4C6sDb1nHyHnvhU5Uttlz2q5jin3nuHuKxZFRLnX5FVmMNaGbgkXqPDeG1hW7n2kqWzP7ieYJe
Ib4Jki/qKhJ7s7NQIQs0Vut4DdWX5l0TdsC7xeYA495JZ0QO8jbZ5N5BTdgha1vdPEOaS1dR5OQb
OOi4IJ+Hs9n677WOorEdwA40kUhNoGeJ+iPsfNosjUvvnSfpUye3izV85jIocCNvGKInyCxzyeTr
DzRtm0IKk1/67kKmXkVzcFj6rpkiuljwc6TmP0nBcNfqabbSNHHT68SK/RJOSAu1vAa2sl/dhjWd
QS9hS3ekup3IvqnA4a3UL28HWNqpO902vvbYD6gNDhL6G1FEPQc35sINnmYmAsuDvinQ9huwXLSl
d9NkNH8lRKW6S4RpOASJaw3sNLlFnm8ECaHv03Tt1AxLIeB4CBsv7nKY/iBXQ2shRcqsUsGv3RQI
f1RGsMZW+UZrcu6C7WGgFOnh78Sey/1yXJ+AWhG6+pt8ACoEZKgNG56kTcV0wvQGBzH1Xcu5HQMc
8kirKqrRzFmWO7WH0ji6xujrJ9cwopYsPZNOXHbZCs/KBHbKsC01qiUug23d0yh8OE252/LwCuYw
TBVwDbNObeZDH1t0stKkPOQeGcUwWgB2Lv/2HKBlPhVnx0efKl7W9oU2X2eV8+HUrFRCXEgWN/iV
F9cBmry6uyXyeRmCcKu1LO5o/as8hzKgqLloGFNAN5dMoSy3IbaWTcdSvMgJETw/2HiIH1HcgZCh
jdZjYzrJCnibSwzWLumKGIAbS4Fl2qRxIKPeznsoGtp2bmCfZbA2yuat4slt0yx47iDWGIl2n3QI
KCWIEbIC6VkyorwVtra+N7De3oRd92iP/YtYVll5653FYKFKGzFN+zhTpPF4l8Lt3uRz8j6adPoW
y9Y+mFmxZYS1DSwOCEjtIQLiD8ZyBlIyY7yi2iOaktZKqwabX/tbjd1w6Ug0GCDYZXUYRDkRN/LI
pGU9+k2d3niT/Ssv3pExk6+UQfXJu4JFBxA/B9MLk/loZbi8NkabwX7GKMfx0noNrCG7Tck9rPMU
HXueNtJFRUANvPIfKeesyzHGg56qBkRh4EGw7wx60NFO8+0YyOesn+JN0GaAcKaOEr8ukjXJw3ED
pGerj0Z4rc2MWKY3PfkWmCg6P2wNHN/8JpgPQ9fdISk8nVMPINvktEc7GZtdO912ZLxmcEt+Gr4E
pdEea2g54HDc/RDBGpzxxBjRjDCSJINqGiC4aPXMsREBEOSGau3H5byTjbhD9ghSy5TlD4YF8qZi
+IZIMwDqQ8X5umMFj6lXsSk1vbyTrBYfZgCcPXiST0mf/6++/v9QJ1wEyZAs+b+or1el+KJN+N/P
/FebENGd/+Bn7Xq2DmXTwpHuX+11w3D/g0eB4ekWOpGmofNNF+11EumBrpsoUDq2u+h4/aO9bv/H
cm0nQC1NdxzXtf9XptsA6b+oT+hU51zsc7Gadnz0efwvEiz1XGVmGE7gx6buPjRIO+hZVR5K5GZB
XOlwECpvl+bWuehZSuRD8uajyH6ypGusYA6uMew793o57Iw5SqE5/fYXWTDI9d9NXzxgggVvbqCh
TgMmOgaMIupR5aFvvJfOqe6L0bkNYrwAAef4+lM2iXdg3tsKqt3WSOJplbXW9ziTH6XJohLsG0Zh
k34fB9qmRBgk0/BpzcPeXznufDByW24HYVswFaANZXfNDIvXoZQ9wSGofkcjVMap3SMHQmmht8td
3GbzvkFRFCmQHNEwMNmYI8FITKLXPB9gnXrTT/J16Yq7t/ZbOzoQ6q50G7TUhOZUNPyQs57dF6La
9kFLzWhucZ0xvbM2xPahn0MTjRUY6zO4LXh/yU90Es/lkCMh71CXZu1pdvpe96t9JQMi5aDfFnaH
tWZeSQSvw1XjZO6JNE2yjwMB3tOwAT7wn9uy76/wCKmhqe9cLU+2EfKIm37MtqaDTFtqTnfgDEog
57ekLDZmjWsxKiz+OrGCRxZUFIBb/U4AJlj1WinwRInxAasfO9rAVjOotkFYfTXaDh1oM/9h9C4c
zSSOdsAjx1VcUwAPfX8HzeE7Qrrmyp2talv2+skMqvGqbuIdEnXb1MD/qkC1AY0AkMQRd4Dkc0+i
3nsz8uHBnbF7NsmGrkty2cRKJqivGZ54RTjdYM6HSFH+O82A+snCtzf2dIxFYB+mgWtAu3nx6kXG
HtzMJs7NH+icyYMFAlemMdClDIKBnlfhIXdY4cWuvIEvzuJ3HjcygfdolbqzK6Vv7BOv2NFTrouZ
YimGLtS4vDdcYpnjUMqHaCXalX4TQ1YgX1T/wK4ApSZRbjW9Ayu6TEtujTKVtK4s0z1pEUX9oE1H
Uh3oKeXmbzjq9TEu+ld98VZuZQMu2bG2skLU0GpNsRJudBbuoas+MnwDQHmj8+jGVbm3LWe60nUP
AfvYvA+qDGltykkPcfwS4qJ7hiFqrEXijPyeeKOlaHdRTgf0CuZYJg+LJoMLA6OxP5xmX8bwXPR2
QWKVu8gg1y7AeBf0b6h0jucTKy9ZCqBIR2jO3wILoaAawlyROOG6hcbL+sr7UbThT8EABrTM0Nbt
ZO6ShcA+SbyKJ+cXKgnXll5y7XSE6930/UomI00d/hWkOkyXa3CfcH1AYQV1fYC9uqEmweqX+New
TrGRvjaOL49ebVGcHdHE70uxaYcm2tqFv20T0vFAuCF/oPW86XPkXKj51lit7WEsE+z5+luS4AwD
ymHyrR0jMGh256eqJecC9HY23kGVP7ZIysBH9QaUrXXQhvYRCOC2BfUfQijEI8A8Z8n4A4eHXdX1
8uD0pBxmFyqHq1tgX5MiAxFejcfUjF/rIL7BVQCTeh9eyFDR5JJsIaHkZJF8HL+DihRoDrtqQnpv
p9ul3NdBgXkOHgOBFqCSk79GKLqvx1JaqLWGtzA5MRzY9m03HaXBisq2oX8hRGHa2g/fKh6yPP7h
lMltWVgkCz2YnGPYiU0TTfdpP13Hz0kCj95ArzsVYi11nJ1BlDZjV+10N/H3Zkw+aOrDQ2tP67GW
VIaPvZO3JLzN7CQAG+JGOIDKLkmfgM2ex/aUVE57yoMYBr8D+hoa5/lySJ3BGl83G2Cny2c+31s+
+Me+GceAemeIbKmvDdgHVKBIly1jtO5mzf1pZdAqYsvYmzg1ngy8ek+O49cntatestYttqyAfoth
Hud143VyPy3KEzapcog8+qqTDn3BH6Pbbu6OrgnAfghZrTfxUh5DnRuIsAkv39Nu4gVaP7OcSxIU
yQOjgAeK1Sll0GVTvXR1m61n/qU16b/ipF4IV4sTjhaovfx7zBCLVkIM5QHinndvMI0iM9mRT2Yk
JHn2YEHcrlk87CJzfqpYxFhZ5d/MJP/jLskPk43KK/Cok3qpHbAsdhQf+67AWrRlsd44Z9oVQqOO
e0eN8ZsIi/tORli+GZQ9q+jaF35wtDwdFlZbR8WhzcytQJLhlDgG8amIHqVblfpaHeua5Wm203gc
xXMBmA9sLtA/lEPxDD1QAI52Uvo/BABigdj6GaH739UEil3zqSigBHTrLGhcuYCNcdSrAOrelGVN
iGppZXUw2T555kcwuOHBm6pd5EYooOA5T5SOuaR6CRbPSEwC+MFq0xAMj22EekBjTR6omnzbCFdf
eTJgAs8KD6tN3CRdxYFVPupioaviw5Gd7HvwXI+2XmA3XZ2ABspV4sYYFRg48CEqfqRzvumGXiH9
7h4J2Av4WcahKIEsF2OHkD4uzbSTzNh+tgBL78HI2wPpWjJAJ/VNl5cvx0ANtaRKwbIVoyh0mFrc
kYJFK0E/9hfqLrVJXW+LpMHNiXtzeZkXhPNl93MrLdqd5+gPg932J/UyC6QOpoTUbjpXZNhsuKqL
9gP3ZHRlvS8CNAeXp5EsgGf1AlLP2XqG+VpmVHeX5jDjNXmKbKveNrr525zInWDsFOpluB/9KYnf
sTv+0GTso1+wNG+5NG8/CYvTZbfIhrI4qHfAA7YzCgOcWTQuZogzwhws4+DR//cM9V6r2Tt76OKU
xB55/38vPJQDaX4TIVZ1NWvpc2rr8zKfX7H8ArX1x9eo/b7on3E9oZ3+e4raUpf5/DmXr7qco45V
obMFXuxH+yL13r68+T/uqje+XPPzp35+nXr/84C6Z3/8G39sqrNCoCZEIDKTV3mrVZ+383LpP07/
63/y9/f/eurffrRX2NQd/X4HfAvvd6i5Z2mn8bmaDBQhGqA+uHu2B/VGOBm1+3lOESUZ+ZjldPWW
UzzTSejysfPodahPRLMUJx/BziXV9bfNribE0xq4G6WBxJ4RIE5gSQH61KvgheBU7ulr9VG1r16M
uByWHMJGGgMSr3Xui03dUTi1mzNJav4JdPupIIAZ0ZlGKRUPQbPKXfSlGNRhAklITjYT0SZK6luv
aJBqpkEDfKJpL01O7cpEp+Ve9tVBbWn5auvLR6oxF6QzCIuqoTyplxZ+wOeWmaVyY6fEAXj5FCd1
EZb3wbRWm0MYg/1WX1+oo2rzj6Ojb72WDgGJu7A/Jhy5tn61KDdDjFrF1Or7VMuPYqhT0jU+MF6Z
mc8AJH5Epss6aOle6kUsWynBMBiGIMW1J38vYSoEKYRLfZZnpC5Bkgf9ARZGxVxrngRpvtrHtDte
GHHLvbHEz2KE4K4uyMK0+Lx0SJELTf6jm4w/55G6bgF3Qf0fYeY+hrhI7UiGLu6oy11Wt4Gx1zvy
ucvvM5cZc5gqHKr/vYt1gVoKdUuLEcUvnE3ogF5pTVmdiJTgBOrWlqwmUkLqFHt5wK2VA/A2nK1O
uW7+pL/oAOj2E2WTKbQeZIslimPIjUgQPoYzf1DUDyjugEcSI6JI4pnGRv3KgIJiiwvnTl1f/a7Q
TeRRmACQS0H0Zt1/nvjvo1W7Zd9/pNaUrJAIR1elSjMgCgBPTv0yQykZBVCE/GtqH4NxNo3iANxu
InvboVpsYI+LlZUox+te9+xD3ufNCaVluAsLKYW28LuOC3Amy1NVT6JTl/53V72R+NavfMCFdApa
FDsBvdkNXNFUB5fIKitsNjFzKfbxr+rJqGYd6VQPHZYXyA59Nln1nnqZlkd+2VX/62eD/vfBftlV
J6tj6uTLZ79cCoE6Sexxrbqcamvqx6jdosqJwS77auvz4AweaKVHHt4HyxOItN496DP816VPq69l
rUlPVptSdbXPTdW/1a8h8vunA2bqiy4/OapLH1s1+0oL+ic8a+g/S9+ItVCbt6qbkDapZsrH9lvV
lvU+iIfsUHUxzivq9M9NDLTQmwbe0RNTiGVgUC1VbV1eLsemubDRjzK3EPIpkf0zJqn/Sb2IwWDK
V5to0f9zbz5/PUXJWweZ2Urku4HtrprmnSuDguA476qja7/76ofY7ckEKX5UNztYupzautz7yzGv
IjFZovewupysvv2ye/ms2ro8xssbl+t9+WxSPveQqBjDuDVq4AQf3JYHta96Hnc8E6Smef/zx881
xUx0rZEh/PdJX9pWAIZZ0wAxqBtvgpClK/EMgGkRyqiW8vdNdYnPoUpWWEj4db7BBrw6pcsLaIwK
ycd/ttSxy656VxHt/lfnqZPH8GM02hIQ3z/jI9VPmu2lzwBQY/+zMaujgVn2M4Kw/3xAbX2epTa/
7qsPfV71j7O+fsHXT2lgPNcCTslColPDjJpG1Jb67N+OXU5R75oqClSblxf1PC67akt97n+8am34
3IHLR9SJX77qb8e+XPXLN0XLgC/1bdtjKaz6rCCTYA3NvFd9/fLyyR8clzZwOai2LsfmoqCLq/1G
cQw/z1TDrbr45dQ/3lGboQ3L2LBMhuSlRbtzSeXw0lH+2P/cVP3qj6NqX52v+tl/Pxl4a5nk6x7J
J1J6BMfNhw7ez9TtuxxzJRZPYuegybGnCgd9Y3xG/wMtga5HdaRa9Ehl7d2TF0YDZe6b5zrrjnaz
eBwb7vS9RCPUpRr1bBphAFyoajaICTwiyZfsqlbikJxm8REWkETe7aGUFL4NC/ElZI7rq3lKkCeJ
RHpE9v5q9hDx0MiTrOOpi9b+UDT7EYlYY5B4EKsx7us//DmczOUESpBF1VxIiNgjN01Nr2pivbyg
tvPPbPvHlKs2/3b6l2Nq6lbHPr/hb5/7/IYxC67Q0NTRlSiWrqle0HGj5V72gyWOlKTO/3tQ7Y/L
APV58K/vf/m46wj48mgLrTSxDGrq44XvIfCnzhzwxdyZsrlXb0yqC/59ExOsaO3k1YeRtC5grkSS
wxvXOVo4TJsIdqdjDAMMSdCaB129jKntHZLyNStyG28RSn9l551GHSAG66jTgMj3S1cndwYwcV8G
N1Y5/Ej8tH7zNRy0u8L57vTOQyj1j9pEiy5heN4mhP6HEfntdTdDDUETcKRqPlNvNmIdzwZtMY3o
kQF2EGEqUgD4DXnGvdD6c/vmRrGzMyMiQ1w0Ufzs7qJcjw64wmCwNlVoHM5I3aPWhhVK3h0CWEtr
w8nOCPAUh//D3pk0t62kWfuvVNQeFZiHRW84kyIlUbIsyRuEbcmYE/OQ+PXfk9Ctkvv2rer49u0F
A6TFEUAi833PeQ6X+JfMNWd0a3BbNS386vb9axSDdIvyQkGbTRQ/cDf7hCQyunhoDHxVgQeYtiL/
gRNjQu5EdOstTFOqFEigKBnC6aG7i5SfooWs2HJ6uv8Q+PYRXnWsqtAUhF2+aUZwZyNWYancoZbT
wJJMcltAAEERwSfPna+5C+XXozBXV+j4hzilyzhEBw++M8WBbVuGz71bX/0i3fhpUoOO5Fcd8mRt
/rBgit/2pJivg1rfOamz80ALb/NCvEkfzL2GRKUklnXHIrmHdyju61IP7lj3/fSCGGRF6aE3K8m8
N6lfGyNR4fkQV2sPVXorql1tU16bwV6aIXJI3OcItbR8y7KNynlLq7UUiMQa+6SlA1nck97sxjJj
+kkTgezcYmdUcbUBXIA+S9tnEWULw242VkfFUxPW41jW/o0jaxuOkdiQHvUUzKG18eAxIXwPHtOp
k2uVp3lFIPISx+QYFpNGEEpdr2bf+KKViEeIG7ZXDFBo/Wnl4l4XMAMwFVfWuJYx+DfROPOW2HRn
DaJw7wf1d6RN5aYCuLypJttfSYh8Z88gntTVxGvv3wrZQmkkYgvFkUah3PCeCml8Z/XJqtKGuyug
ZE4hbsqRrLp1KCgzEaRDzMrww4V+uA5s+NW55p5ri2Bzr8oQxyAjsNSoR72JED4wtj012Vycmz4C
zWX0x27sMCMe6S5qW61KXu0pmnYZBda6bw7FnY0anXUuvYrAaF5n7INF4LQY7d0vdkibpxVvXoV2
U1r6j7SaCOQcsPEKBzeDW4KfNBPjtpPUyum3oLQab4I58R/H3Dh7eDBXoV3tyjE6Tw0xmKPDdaWk
w9abZbSX/TvOJnGfjdkbkNRDAvtsmzYlzbkODi3qX9MdH81e/zG7wrwwUmRUEHoMj7r9mk2yV85H
gmnq+iVHj77FIgXJEGXO0KZHR3KwZX38fe7cCjl/fgrKPN3i330pUSRD7wSU+80daSWk8iUaocvP
nXl2R/Ob5vfBtsQvjpltq7cPsvqJvD++pjre0aoS0y5qG4pNsbYerKY5e4Rurg13fDURGO56asQy
SSIOae+nESLMGLQiu3MhtAG6JkWnNCp8Ht4XGdnFhuDfcluGU44JwVwHLSOGqXPMpqgGB9VLzKuC
QMQqeCsotRXTuK9COZ/zWFy9GuxlF01bzztmLmtNI38OEq6G8LpEw+FHZMqjT4OfSineQOqewnH2
tpVdTT/HAZ7ccvlzHST1LuLdiP24lfVjqTfmz0isqqF8HkUcwnmLAeAAmG1zfkjNyG/GFANNw9tt
IvnVdIbnYASClkuJf4bBnwnmfeEUN+PEQGppMzrGCrOSrzAsRs1Z29uWxYd2vg5OqZ/q8HmeaR8h
5rKK9qvK+ESwjvEhnM0bf8lQScOrGcJVa3A/+T0xPmQ03jS5KpLrGj9CaVz8PjnAjJ9u7UkLN4nd
coWQXJdgLs04Lxt5Zj6DC7P5hevDPdQIOiDow/Kp/P1gZQUreJs67SyIRCJXpxh7okptVoSuafc0
NDnLI2RJ+FPluO/YqRKb3iWsACP5NJl3lYJ5BVVzSEjsRpOpkp0T8jnjflQxV1jsmjJldEGrS28N
WbYfvFYdPVOzoRUU6dEvLep+kvs4AyW4DiMpJMBHC04oczfZoOdj/BjCiaMLLuUnR6/wLMssu+k1
bNjyOzHR2i3eWQ6XOL8gBOrXdpHCuvIoqDgDMNfU3pMWvadQIOAEDOGa0KpkhUXghmw6Z9VT739m
fLxxgyJaRzoHKsRmgEkMVqahVVsLBykV501XlMkei1exyawg3VtZ/C01ytvUL40VrFOQ8Q00WWr5
F1Mb7ucuvQkahrc+dH+wYt7jiiwIV77QFDfXDnqzFW09GqFhdDFdE9BT7UN+UbrxBkxrPxh0q9zp
6iROvK/IA8S0Mx8sIYKbk1HRC544HW907SmHAoAp19DBt7j22kqe9Xb0t/n3EEzXVpv7fDcRO4xC
qT8k8uugu9V60K4IzJKT6biwPKw9jbksjiwkdaGF2k6eA8yrEHgDrGWqezP13+huc4KGvFBpF9oh
JNPbKYwnwoe6K3EgzUoFIfjxeOxzfiHB4NIEAA8MHWGmFm6b6jxObfAQJdF4bEgmSYp5a7qgUD38
ZGNRljhIyBzUJYzdnZPjik4j5166ycAwbmW4MuqTCeVhPebMx4GRboUJy7HqimkLCZehb04ee5K1
V7KAC1fWcGjA4GI10sjUNjVAPm1dP4XGvTfnt9k4IK/4ZgUzzDBroLRlkocbkwqhu5Mq/DgOvagU
inci1WGL+a9PgMQMJvEp2Y2tvUiAyrBqRs76HKIaXI9XzL8IzKz5ywSELmlrfgaB4YWDBOB2ru2F
if149J1XiVJjKqqbUcuNbT6hwrSmIj8Qukj+cHwwPFEfu5RIS9fLZi5yx9CrNTr7cX8MXAkKOmLC
nMTw4bT7uBerjnlTFUQby6jmh9TaURnOlV8PO/Wtp4XTbYi+KshoPpkp0/1GfqfSBu3Gid8qMZ8n
C4MQ/Vp+CWXlO5YejNwyIa4aZ29lPaKS8Fdt4mibCYwPV8wGE4dKJavmE1clOsF9zSmYyFVYtC8D
6osNPNJX3xmOqNCNld76myCIfxUye0VpAmWXusS5EQDDpAX4zhlIk438H1ACvzgFKX8IYgih9vxu
1+aYRCLDeYy9Zwz4gna0X24aAgm2RpWcC+fiad+8CLlw0rN2kNqNNs7jeVS9KqlhOSiZt0TI06Cn
b4injx+Sob2BL+cdvRCbfhYjWpQMyrVZ5xtpeHR9keWhGcvIPzOhzx+x5nz1pf+rqYlSqArXWgdD
zRVKXgZkAFlTY9XxO7lvHFgPuBaDrK+OiXYfmG69li7XYh/DhYlxhMVpDwx6co/IAp0ziwvWDMVA
dfk0sasOuV/aO+1FjCYT9TIob8yEZnqB98x17MeE0cHzj4zoTwW6T6AJ8kZv7rMJDG5ejD/n3v4V
CrSVCRKgJEU+VNgXABbpZq6GQ6oNZAil5cbtQW6W0MSPYxje6u1gAl4+eqpXmKgGV9KPe/xSEMZj
zYW+oCfbwlIjEIOf1Y73/TSdALekzKowTWLk2vBDctwTiFHgt96THDCsrE4/QFuzrzhLEL3QCMUX
pcWvQqoM7ai5RciIlATm3l0eGTsSSvB+VtVtxwLa8AEcZMm0szu1NBnrNTGf34rCpEFoZd26cgGA
wqh/il2QA8wAprB6SIEYlYa9t4cOZLSFHy0O25RUifGcA0uJaEtuUtf8KmvjzZujfFM5KYsFL8x3
lWMVyJ7TPcuGl7pEBdujOcjxO661jMBkH6bLyphrYOzNfupREgQEdfP5T+bcP42IFk4ive91S83Q
3Xjti+K7KEizQI2/doI6WwfKWd8bDrLoqXRR9EL25yjE2zvfBpjfp97/6fjO+FL6wTNgtmbVWvlb
kmouUG0DtY1XHSaL4yu3oUA75ldUp88tyh4apIZK+IPtJEwsptD3oAaMO0jZHZ7R6GAIKInAJx/b
bnQ2RQ5Kc0bslCbak0hlsoMLswpLWeAaoIoujPnZjTGf6BMxOT770iXyJ9XQ6EeNnLfhBLjdZT7Q
yLJCto8zt6TGB/Rh0Kzb0RqBPVh5ta/kMBCgu/a0oVyPZm7sIy+QB3dGHJ5P8KtcDOAkrqugSHiZ
kaP7G69J0V1HV8IFyAv3RvowOZfcDM2X4YDl9mLEKgYgRzPalQ4+tCRCGTwhBiabamDKEXvZdqTa
mXP1PzWjPIxZRbhVV8HE6Sg+5/4502u8UH3nPBcslwhagT6CKm3tgARah0jY5qFGBKN3xcFKHB3j
JAqaBgiQm7YA6SLUY8yD7+BZuVPO4oORLM/aEzZ3ZxfDR2WZCN2tmUfwWjF2bRe8Kr7adl8kjJpF
IQ+ot6+F68FBDaYjJzWC8DDho3TenUAXvfMnS1OC+7VXNcM1BZjphIi3Ys+mc9KgTiM4KcVM2XHC
cQTujITRPxKOQZIQUQ2hzL/qqcUwz0VrjF0N0E1MdwRq8qkpH6axhbT/ENvd17QroQ9GGe5XYOoi
dY/sjSaCQxGmay2I2Hm2P2NwnxBY9TUnNOGTVqnnaGyDr3EFipm+99UgomOPokzsPRtOppFmhCJj
OMMfatwZZoGcLmQyYzQmoefRFtrbLzzGOEs0GeyrJHtPRvcH/fu9+ojH1O2/kRSUrIhpempAK+mp
7BTtcU8qAg7rEHn22L+YIVYXLzgnwS4ihYMIZeygv+pay04wcPgGnv9gsgRZWVFa7WyIrlEY4dqc
2aWVM+xYV+BWaONbXP5QnqYhhbsA1U00PZeB/mk2+5eC+Lbbkl/vrpubW33CEuMSGkAVRLTbrM/F
Lmisx9RXPVjXizZGp2oQ8o6cu2bXGpa+SWq4o8IyVB5zimEbR8EimP0/bfH/oi22DNtA1vvvtcWP
Zd/Ff9t8z8ruv4Wf//HEPwTGgfsP2/YJKfYD659S4fF9CT9ftMeuraTpge2ZroqV/qfA2PlHYJON
6gU+emXPs1D9/lNgbP7D9h3T9VwrMFydTLq//zP+/f4j4ozk+I84+D/u/w2cx32ZiK79r78TAPKn
WE1kzGTBggUxXGLbETwrAfJvsZqB3oouDKEypTTgNhU23K3wCUTpTS5NU5sd2wgTj9a2L75DP06X
4Yl8spe50O5zSYJuWuuSUiRkjMH1duagTsQDkbAyx/PlR+N91OPkSeYNhYpT2Pj9CibvSlpc/TRY
azsEnFskhf5+CgCC97gsq7J4aN3+xZrbfaQz12l6cRtPYk/24b2BHGull7NztBoca25PJosRvOqN
9xgE5VM6z7ejPf0E8g7ywO53fSFvbCFPfjgdgkycyQJG/RN7F5x0FNRNsD1d8sNKsWLMB1ExGamp
SAAVQWCLRXxbQbxdd6BMG1wJuTk5Z1wSVZskqqgNvV8Tv+DQ7XWbhLFyh7MdQGzP9CX3mLG3R5yK
DdiaXyN+KaqGjNCdbT9Rz2KIyb5q0F05e/nOTghKFiTRXNL2yLCDowQ0f86GjRpxBO5Tmw8spU6+
6zyCI5xWMKPJaeuDDQv4b50zfKlq8b3bDENXYHaEVpE2zdokmgHl9rzVmM0ZuotXedx0M+xnp2dh
giqAwdm9gDBgfJkY04cLemOqy2NxoaC7zTN+hVargIuL4b7KqZRRGlb60PiQQbVNq4dOTCAdTZ+5
bHaeU2dS5skcy2byvZaxIpknMyW/7K3M77PIuXOiHkAlDA5eY8cUFnVzkjDeKpKIhTI9GqJslWra
bZipmoEz/WiK7KzFLLPqPE+IlnnIk4fK/alP7mWs8vEECIWks3J6kBMmSKmwOj/Ab92AHVIZlOEX
Z5rvY/Y1FY5yP7LQc3TiGX2QHEfDzgymX1StDGybiKqeemv0D3HTXbLKrG4oOiABBMQALehgzE7G
FYGZm9O2O7SA2D7bjEM5NZ5R5gGxslqWyH52dss63RnNurKnaxsLUMJcBqzBoErohe4a/MhL4Vcv
WUyPXOhfbQ8bP7EbxIbZA3YW4ysr9p9ywOInLmaR7Xyo87ACsJRxFejx8u2qrnwsR/eBadYR3AeT
D0wrTaRvWheMkxWF9/Bfbk3BuixKMBs5D7NXTuu6PDgwJ2AOchHSYSJbZXbTTaNBgq+VXT5vWjex
WcjwFQs/wvaSkWMi81G+BH4LwsfYhn733mdIwjJgACvioZK1rIunig4TJl6X6WJEmo39WlsBJsx4
gGTpofauKI6Iwbrm3WAfIl1jGQHSnqoRF0c5YPaJjyHail2jC/1kJeZ8Gr1w/tj6fEyr8TYU2Ldo
/C83vU33f9lq1ZYajLcUiPEI8Be9napwzlx1AH/f1uaKyWrf0J5Y/u+3l0M7R01NR8BEceo0jZ1B
DHP0cY9iVGdhfsDMapllx+SSeQTgek+V/7Bw2W08nKiW/fRY4zN8IHk+qFxvdD1MLvGogugnHCVV
4WuBUlOpHCZYx+iwli306/dSZsaHSmt5aLkhd/U2mRJv9/n3iXrS8kzJtWQzKxEO3OMS/UBSnVBn
7yGFE1WYmKBYl8d09R/Lnyw3IgqdY8QMXD3p85nLX9Ea41lQAwSDG3JX9cyPV+qW11seGJL0IQoG
cK0NR7czlI9t74S7TCT2F2qWN1LuqzFLv7OE9ciiZ7jxrdexfMK6D42djMV9XXr1vdECMCPkw74B
AwZvjKLWOJRfRimbS2/GJgAucbu08PtFewoY7Zi2a0ShKzOO5u9TPDxg1grMGS92pVU7CvZMuer0
di5C6E1y+FIkBGWJgYURTG9M2HPunxrPrA9mVD7h9Ruh+Otnrar6bZcS/5OD5+vi7qafIbYFQBFk
G57C+aWxKK47GnV8n26rhtFvmtLutqQBCw4J6fDcUiw0aDgJqz0UsvxhTxZ1QHw4CIgH/ykhRYzJ
eXboEs3dVppfHBE4vtYU60Xctw+uHpb35uCtAY9tPZqIX8h3TE7gk+/7UIGTpq58hlC1LWT8UKQE
2mmt29CVcuEJevrLAHuKlk3tn7KAC25r9Jv4DVZ1c2vG14ajazcWAYUXCYTREBKGriBEhHCQDELY
itMYb8QQFdHRnup475rhzdIgX3rhcdPWguQkzip/gRSQnIL/nHBRJW9abuYkvBsGIgl+k/N0rBbn
rW/TaqsGnAp223JGet5gAGs/fWhgFjnJ3CfuxpkClNFKS7bchBXHJvUkDsbP+7LSzT0e7n08lea8
NpUAfblhLeaj0+UIbZQWq0b5HJOpgeaksqs/GM3Nv7aWxz7venP1VROTttWV1pciaIUsUVFmpRi3
CXMFLExeiLwFisTyv7ZqcCemNZFWk4DgcGEDVEImrLxRhS03JAD78/pTJeZbzrPrDv5WKrmYw6zA
tAdxNJAJn2Z1kxgWO+Zfd414LNZhRPW78F30+pPWt2ju1GasFNrLfTgkA9bS6qcdzVifXMJEUrR5
HJH8DHkocp3UbI/F6kxsRuzVp1KO/ipIWVov+/VDHrEIpxxqT/vaDdCcspdj2An8wtVhabJ/7uVe
adoWYduytfxHLrN3R+rldhF7LIKV5WY5ED7vLltzDXG1qyYc4HzODz3mouJDGCdOy2MfEkNQutGu
cKFEqgPCXrSVyyYcCAomNKBfoKUin4ZdfdSTH21UdSdohTY5kaIEyql+VvWTLTcsL6FZCmjJn48t
v3eUtsbembrDJxJ82dJ0fuK/emx2X+syxQ69gMCX33Q53JatrAAAnGG/Wi9M8M+bz2NweWw58jya
tzon1n7QdEz3Ue4TGkZLfAFlLzeLlImeMGDF5f6oFOo5CvVFtPKx7z7O0U89C8sBhrZMItxE3bjs
HxjrKNL+ah9amKfTEcD1sm8+tEgfQtuPbby6P73UZEmq9s7nLlr22J8e80TAwhtg2frzbF0Evh+6
2OVsXv4HFHm4JUzgq6EsJB8nbwNAHGYo91tShrj6DF5xZNq3SkQOkHI5ZZZTKUaP83F+fT5mRMbe
a0lKmxT8u6XFkPVi7SjjSavsFTZgnQ8w+McfqMfKqMPl5/TehjDFFk8HunvvX1t/ekxryK3VmLsT
r+DjqEpYOey8nE7kFM/NTZDMe3MZOAZWOssWzGFjOwfNt2UXGmpA+dyjH4T05X6V0I9vU221nILL
KfmhUITKwUjpZP62z9AWNIvUatmF1PRGuPTLNv5WPJVzSgtRnZduq2ojsBcIg1F3P8Q3aoSuLOMq
lGdh2dEferrlbF1uPuRnjQLgZ33GCkRpDwPHZsK47Onf7rfkl6LKIuT5Q7f9sYeVzLdS56m+iLmL
oaMf1qUUCv85PDsBs4jl7rK13Cy7fnksLJ1VKOrgN1FtHs7k0S362o9NXv9VBMBFgdfau0WRs+hq
3MXM8KHo+U2tU5gR1oflL9AeF8Vh2VyexjzsDx3Qcjda5Iimq/0YKmj4P8IuIyVAfaXB4CstW583
f/WY0DSmmJ9/ExVK0v5XLwHmSWyLOf61vEy+PI/y9o3jWMn+t6f91XP/9BgodXczU8klMZTPuvwv
iUbfvdEZt8u9curWlPGrjdF0bxi4uBwJg9PHjrgALTcDpoDT52Njqk42U9coBtJRnAABFlpfwPtW
+2J5RiQTNpenLE/+q5dZ/uO35wTS2zqpdRbqy8NPezZi098uf/Xxch9/O0ABZ4/za5DdBjlYfbbl
xlWf9+N/h1nVSDlQNLtimGhHjq/K0OEidHE9Hlu3kpB8StEcBgNGP7kj7SmJfaYFQuwXI4+hTtRp
ubhXVsqo05V4t+bHUs0NQM7Xp3qZJcSucj6GxUuj2+SRqzOCViQl1IrUFCV7DSsT5XuRhOIsNbJ5
GGR+dyEtd/1l5F1cSWmAAXSKsZV++n+SZdhe7leLONGX3dWmQLyDffZW4NEmLZmhQ1c3nrJzLXft
5YqQiicANAXsEK8Ev8nIM+iR4GcDWay+wfLQ8oWWmyg1KKUW+b4jw5dseTUZiNUsIVGXRj+AoLx4
vBbjl8aFgaWeugaSwp2te/oR69hXblLway2wLi6sy1bbFfGJjJvFuOTk+qszzva2V+a1Vt0sW7Qm
yCNu+8PibJvUWLtsNfSTGyOcD70auBM1tGejySFIL5joYHV/RLxzkHRFoVrpJRoADgpPie4LE11K
FIUvHzZDTU0WZzXcfGzpToQqnMavBRQvVd/Tr4nFWLZqvtgunftLivbE3JqXUCmIP21vrlKeCsTh
mLiZVBRC53vrakJRspYnZSnWVKhQWEAQZxlHK5seIxAOgFuRvnXU2Si16B5E7kTetxpKlWLcWfSj
yybZ41yQ7fBcBxEcVKUzRIBFjW3ZXIxzwtTlXvTpAcobaZPqWr5ssY+4Lnw+CMpVoyauYDrqS3ze
FH7q0T/zdp8PLYbALhIRGSAhJRIb+sWkadfl1RZr2rL1eRMpbX1ntM+ILnyCW3mDfEn3WDbdqcDf
aRNpZDV0WDubxdhNOCADiK1646g5+HJTL4eaE28sZe3QM9gzFFL4X620WBx09fdQ7ZrlaAPYg6l1
ue8Im80YBMdaq6zv5mDeiAKgLOobDr7lJqFGSF6kiH5R7Ku3JmVOXtoMUCqC6KoRMJyCaJxOum5n
LPb/dR/pynjIQFOGTYa/VSXPlP4QF4ho4qSARcijSZLw4RzxU4h6OIWBHE5RyM1y9388ljZ0NVA+
FeN5MEV5hxZjJGMeIUJrbpnXUCgibzXI7HA3kwiBgFt7HPw5PSV66EG/dt21H2Aq90QRYqApCArW
IU83uj/fg+OSuvAONrTlvKofK5K8btKp/EK8e3igbx6tOst9NQ0Zn0e6xahE9Pu+N8pzHh2q0L8w
3U4vRD9aN5OBgDf1OCEiQgAMSXMacU7uW/cB1VyaN/jLs6ESm3bwHlJiyqnCdGgpdeSkGYXKCUAU
Vq/5CqsywSjodTfVOJwHCxPpWKvZwujskkgnZ9vVLuSQYd5u0/rgenG01kZkysHUWqTm5LciBBqG
uRojveSIdmsXPR3QVoKs6MjXjnMbAZROAfJSCpbPoxUQ6+CNck10NvBGbUJr5ugGxp/xjspWfdMo
F+yy1Wf1e2sVw85BvHMGGKYmuUDsM22KNxF1TkyfBurNvgGu5tTGSaDTAdMW2qhu7eQ2R465MliN
7wjLnokbX0EKKQ9pHkekgDbgd707hrPxiwVCdSdJ01sbHqHAttDHfUTL/Q5uG0HEjSqD4DB2UlLd
GjIApRX1Z9OnLzhUJL9bNllOFVFsG833L5ZAB+nVALxiajN2Ss/Yr64AX7/kgdXtCT/YGh2F1MLq
fzpJeWMF5ril1Lrv87ld2T030KcL7HpIMcPhDdWQQDdKTOVYberQ+uKIYkJXlaQH25FPk27G2zqF
dEl72DlV8UwAWN9/Kwljp0NtEKlMZV2m+g+3pYgrhrcKERCEPZ0Kf3CYaVmRltBfoH10iABHc9dY
OpXgPH1AyNDsLchYO9CsNKmcSb+2NhfLUeSg+2klg9Gsdz5XinUGDmHoImgcgbMdKIKvp1o6e0cz
tzaxNRvPiVDE6hIRHiBFgNJRD8Ir6XeWLMZjNZuktBB0Mo/JG8ltHcRqiynsedbSdyLP0Dkx7Vvr
hvCAmlWr1ivKi2VpKaUm3pjWvEZ8oxHfTlolyW5FcGxaEO26nmZG4tfvnaPmmxYudEIgq5XPpbbP
kCjCbORqDpiICkSxT6yuQ3SNK9MJgo1V5gRqovmz6pZARQ7QtVDZMDrpwJqbnVErH3SahMcsq38g
ZwWQZ1jd5v+6d6JLOrDv1ft//f37GyE0m6TtGjIT/v639+W/jm/0uQLfptH177t3l++JeP+LZ/zR
tnPdfwQWnXHXQptGSSagAfdH284z/qH7um/4hueabuBYxmfbzvuH7fieSd9ON30IQNZn284CJoTk
Uvd0I9AVtvL/q21Ha7D66O6pb+fYvucFFq07O/CtwDVcPt7vTbvOS3WtmzSmTHLlIJlF/bUyae8g
E/tpnJpv/RftCNUGONxxjD46wv++Z8gX/NObq4am4xtBwLdxjD+9eYk0uXZ1EFvWNK3IfJ87sAO3
KOshvrMinCAXuu8k9/62f/6qVfm/va3z379zb4fOAFtkPjQvfQ0V5Y5rwrbP1xLefnvjVDuyV/7z
W9Lv/Y9fVO2F31qjmRs0oT/wjsS19fPV8EiURORDHWLTpV//83vZnvU/3s43YO4Q68VKk6g+80+/
a5trFYmGtAtgtoWKjYDcwbqbSBSDhOPXADKzeMu4REQFmJCNhOl6CQoUobHnFCvCSYjCRoWUaqGP
phNckZBc7kbsCeu5waRr+IiHrFbvd7OnP4eUX1clafM7WbR4le23QcEt2fEra/QgTIFEJ/2w6PYZ
Kskwq8NtnI53IRzlTZGOgP0MsJMz8idnasXGrVF48G9D3CXZ8PrRLs0HJvQ22d+AAyZJIPUMmNRy
i9uQZL5TSG6gsJvnLAALqCXTk+VXZF5K73Hy8vDx0icmGNMqOYzjrG9DT4+4aJOdC2D74DbfFc5m
PVt4LpiVl0Ii2XUhs/QdMdDOiaQvVBTkEHtjuTYd50Rp/YgS6qdVwloMZ5Tnwnp3iv6SVPU3CMVP
o6w2bdteNGd8liaCLK/jl50BJK1bmMcZ7bx+ROzowvJggj6AK/zRJ20Fe5Uu2DwgTPH78Wlq4dpV
VfNNj5gIxQTcikTbSalB16bTQfXen7g0HOrsJ7E575bG80aWEypc/IOxYEZZtfZ9JhNivpZGSQMl
l9jgxnDLzwaNR74I7eSSXrbtOtb+fbUGastVPjG4lJXJ1rZLtIrlOk3ICOnlezZPiNisjYPcJmmm
JzkmcG6IgxoEalVavO+WVTxF1Zso2u99qwSKvuIupq1GzvxaZmmx9cbqW4imSvPcnSkIDrHc4YlS
8bsOsyvpUMOp1yms6UmXzp0s790a5iYVGlizmLcrBzQ2XESEaw9oNsEANMwNhcaflOXWNtszbQOx
Jsl93GBnIg1GRXDkFvDnouVX8yuEPS5x7CbfEQhQiUGrtN81zzf35M8ixdZpdGv3oTkaKy9NfrWK
HFm0ZEHEWnfOLJZrLAFp1uXNC2RyuDZl+xaUtFW12JsormWnIuOvtdl611WXPmcJF5ozRTAXcLJR
VsiU+SC17YZrDFDFWh/Iw9RT85ITQU5yIALyms/steKKzePBnjlMcsM4l2kQIYQGhG3plBJyLT6S
rYSq2ADHzsQU/G0Hr4u+aAmjOAl1dxVndcMhwxOGer/s6MBn0KnD737g3/NaEZxfxviQH2M0m31F
ngDv3m3oFVygcF4lWM3l8BVmgPKOYCojdQfyE/NrJNOU9k47o0PwH7ImzIm95tuFGv27cs7QCDsz
4dQuKwCOm0mKLxlrGGk6EaTx7ptRuxFVxmFblmT52F6grbSgQWRu6ryBB9PR6d9zDY+MjPXD0JNA
O843ENfSY6+kHJXlboesuSfTztjjHLuAMXjScPogZuDnW4482vMbxl2xInsA5C6nIcXuYp+m4TZp
wmjrqDOuJPJ17e3R2u2CAVcfiegeoGAzPWB6wP5SsVDFuuN3AH6APToUZvT3wugezTG9zUxjTXAq
Z466sZQ0s+0Z4+2m2QXu+ITui2/pNN9wzzQbL+ivjXTBAwVy74sI7bcWy/XwNRwac9s7OC6KrqhY
rkw2fg+CRCKi2MOexh6Hk19qw0aaDGYIhIndTZ5y62tTm/ZO9ytqu4V7dUptl7qckHFGeE0pQXLT
hAt1TnE4yLsFtL3sT4KGZKvyp4vu0js9mII8Rs0S8qVgaegub5JG9nvXMlANkj2S+wz+07gRZvjg
40AHSjM9ISR4x9zBWBwwg7fch9giJYUPhhJgWomgvCZ2cm2Gcd834kkzs2YHJZ51a9Isz59mvKke
+DFzfKoH+dQECnEf3qFlrdZ6Qo5WlE5PKj0D99FjP9dbBlXMdyNZ2VjAwMupMaYpvjWJ81QL9JiV
B47Nei9T0MYORyNjGSEY1pWyz9XQi2sR1L+C2dvAKFyBZeI8ttmj88TPRScRaA0ZWzopJ9AOMVeo
qFFbK+jWtjAa+CkgEGB8IOQh5mclvBKPlMYYhMabiJWYBD2csatodCGCcf1BdzpdGiV2mYMIw0Fj
vpOkwtiZJl/y7m7o9/UMuDs7TAPjJ+t97N9+2tKZk8eWWr/6SWTNJYbGHoIWzqYiy7HDDfPyBWEs
Oqu6j0/LAe9U3TdyzU8igOQezNuW91xLg+soYC7aGd0rV+RoXbBKa1J2eBDKEMtUcfXs9sKl/Vts
RS9NBics8ey9683ZWXIZ7712a1DW3geUoHEdWEDK8h+Yg6t1qkY10lLK1WhkpB41MxQWYmlWyZhs
QxWNNY7Z1R8beSgrMoS6Cq3m6LXXVAoQwkEDealx90bsnBFUcwrFjcSCWFwbwUlhTuO9XSJ6DNtL
LQATqJzcXF354i6/kNZytbWyJ80yfuQafcMuDDfpQKs3I/LRH5+qCdKf7WC0yVK0o90U/KJUtS8a
rgBkY1HEFlgbfb4C7iLygR2S2mYA1BpnLAQk3I5uJ59QVK5TN9G3jLLavqrwi/qwETe4LHayvWnG
LzPZZRj57zqTiPrcreeNP/kvDRAOxo7AohGD/MsbtjgDgd5IZbaP2nyrO7wUF9W3FmtiVdj3hDoZ
XACnc/b/WDqP5cbNNYg+EaqQw5aIzKJExQ1KYYScM57+Hsh3YZc945EZgB9f6D7NX1VPuOsS9kHN
mOqVgaBjaoWfj5Q1YTpg6+qHY4pcX2s01LCFTH+KdEQdGHwkidrgFX5HtUuEM9wa1NHyxySR5Isx
s0QKC69/Hfaj3sAWiKzr2s43MqEEzlgCWUOcrxnxEPY4dQji8hLBgsKbikuTj3OD7LBBv9NYk3qB
joIwmvxLqLKBJ/LKs4JB9i4eBJFDu5UdJt9EwxcKiZeResA/N+zGqd+nDQ50i5AZoj9ugx5+qQsz
4awXPvCBU+sIC5/GMgaJYVewp23mgnjkZPlRGM19a0HzT2USJsiAI59v9oyUAo63UjsFOmq016vJ
OL89yWtzVSa9PHZr9hIJHD4jqVGusqZuTZiHNoqByfgUhXjtoAMhdhDhBmVZiPdYwnGFTCsJRhOn
AuzJQ6q08FQ0CSuPaS/9eDf7QcUqsSWGIhvvY9Hc8ddhUXimt+oEsrn74bSbjvo4n6JtbNzPDCDN
aSBHcKiQpIWfVcMD6L8XkTBpGxctUJerLKwna04+yENLnIboAVtV8on7I6Y2qCpYwIkl21USeakg
vgpRSHJRXwe6MovBWvc5IY0o7dhJkHLYE9NKE4pxRL1jl3lUYqNwDPwsaCJU3Is9EizFCktHYgdp
E+aJZ2A2L+omr0+UQ8uzN23AMidpXJO9sJ8r4wuJt+bkQiH7Nfzpdf4ZDW6qMJbqc5Lmew5gioI+
7D2zT5JdHNVi0MvVY5mzdxaa7rvj1oQf/UMO3kBCcfytyoSesXdYdikrW/IuYShS8TrIqUMXb0Sm
zT9A+yRsDOjYhXgTS60ZdwtHbiNYCQUeL/7viuKgSAwTTaUWnhOCAhyLmbnBYI4dfx4tJ2mq9Z08
lGDzVbkM+CTQieusUmJpye00CpMTtsSHXPuJcr7sTq9Sl0jjM6GpuUsgdmJ3xKjPlZa4ixniwUqS
r6wfN39UQgeSEklo6WDntZUUikansjFR9oUlU8+10VsPQiBPeomIIUEWnxPmRUMk42Kn+7KtvDH8
bNI+i2J0KLb2q9mOD0WycAxohHFGoR/yCPfYElBdTf0vMDYKtzn7oivCBCSD664brKrIBvxt5UL/
EPFEZ3jIZZw6vcIkFnKqV4ryi0YEAWRAkmHayMRvVF2MJBNsJYYLmoRbZkKcPaJcIyQUiH9WDbFv
SUg6MStz63dN5Y0p51GPFTbGRm0WyNIrTTmpCRFCJQr7Zt0T6VHYQy7D/1bVi15pPwMNK6Eh5JuQ
qLPl//DQV42fIpJ/S3XNDq1GaYsWJtk1Mt+rrnaWP+sN3gNYuZ0Imh4I+muuj49GDd1eqowtpDTe
RyZW0FwO+1sbI1UwpMmNjZTIieFXa+fQ1eqOxnZJn3EBxR55F9OeGvWiQdiXc+TJSBEqT5LH5thR
WpCjJYgNk8wZRSc1JVKvGvhqChrUWdFgxfoApEDMPCaHKIuN0FPamdyiznzrM0lzWlV4SmrjUa5H
NuBC0fm5gr9iMiKPOCuqZtQ98EspYpe688M0sEYtOSta+BSeSTDTHrusaskxIpi5HNknqETpVhpA
fsCWcNvpORgskjpe7vm3L2OFBythHpss0rAi8pedeEFzNo++or4ScteTTms96crS76msoF/NeohO
OCax1jI4wiftRCFc+OPMfW1N1nXC0IbhRbniiV1Y+bYlM0sYwL0o3wlCugrm/KW2OXgK9EtDHl3S
yZr2JXDcEAeTX9QzBCLN4lDkPpOI93KnsKR3xyzo8OlyufeTW6Wp7hhqZOGXxDhiqoAXekwLrtr1
p7nfbre0nQJ9WwYWsJjlLe2EbnNz75IPPkegBgxN8Mdpu9JyVXQIP2VMLLNl0bwppmNsJWCrE6cl
A3oiLRMcuKQB7leBWj9uzMXjq4J85jCBCEpTJL3eYPbQMW8oMxczEGdNatg9+7rAMrNjNdUY1PJl
h6nRl0kjMZI6c2IVwqgYe/U8i45eKu+lVCMDHknbIH3AEOKPKcWt+N2K60GlqmFK3HxWqkBfMEuE
z6mHRgxPg0xCiTn7wtgYzEiKm7g2/7Jl2as8gm0L9BRuPPTxccX1y7ww0LvyXVwiWCultMffdKsS
4RMK6JZyQ/NVsCIYFxVlI0ZbnTJn1+nW46afda5SpZNF1LY/IozNXVlvcbilxLIoabw1MxqnGmYL
q9QjCkyVJUCFvZ9gsFSJup1YqvguVcJ1+d88lSqTQ+BmQRi6o4nzRx8U6YSh5diWIkG1L8JssCfX
Nbw+UnGRTUZgCWGmcUgKW1FCqyTttxpwq6j18K/o6sexiJ+MMnz5yzPRczAPQPLx9eUcqoZwVERc
nUWstmSjVK/Ax2UnL3VQHCbWO4aWzUQgiWWgGcrM9VhD0MgjXgGfLlgD5dYl6lnRcU+1YgXUtJa8
IVfmPU52t8h1M1A19WRthFYiFs4QqRIickhWz1floRZyXmW0bFEarB4WAfMeHYpjYP8t8uZZLJmf
sI/fhVteZNaNqgOo+wEJDScz0yQgIbR3/VhazkBhv4MSYflhTYRmMz70ytwyHeIQH0T9RadI8qRS
sAv82BibBp1oZnGfPAgiEbKoBgC2p8OvHmMoTFnxkbxT1gCr5S6iRjIItclXk4S/PPVpjoguaaQQ
8d7c74hhzYusDPQKbxDT52cyGS1WgyOP2KYFKvAqM8EgoY/84JLjLU1NPxQXtMhbEmVTXwaD2zFG
gHzKU8qfRRUOlSg/5lP3ZpQ9DOSFCPGxWC6Z0VocKMOW36L7C77gbacN7QUq9NR1C2RTjrCYBJes
VDtSeFjZZfN4nvuZ+PkkxqnASDBYClxji1TNgaC0NlGPk1fltfI6pMZpwNfvIZxl40eq6LHKZqJR
ScZRxFrYj1r6iE6t2FeydlMaRTnCqc7C7ajP2D5uyziCPTvuuZSK1QglUKVMfpUoKnB7RVqgiOR9
LavyFXftferqq2yQRa9saUjWshC2O7WebBgqt7N1JpGs3Q9Tvh9l+Zo3lXacV9lRWQv7wNoTu1gI
Sh5jBk6EYhMA/d+zWh+s3J5o09KYrsmyeGCj76fUDQ2LcZoYQ09oXqu18AtsnNwInOzzytRW2hKY
ZN2kkjPCB0upCJPuFPsvEquWc6KimWTO63Kdp+k1THH567JootyMUYbj2K8Mpd0309+5mD6P24u3
JCbFOrbBroX3MYVjb48yzo1WZdTaaK9htcL2mYGD6+1PXQjvecZ11sGZPUBRuWu5ZrnT9gHKWrtH
MkZAVmWiME9RLi54VKzE8kuDtfa4AePZSHpdab2YWifsNJXPtCSb1tXMzCuwuaSzesiX9qhrxQ0u
duF2Fk/Maa6oWDInZdLGJ1N60xa5xlWzkwDb0FB2AHhEAVtEunhw4ztH3a6vfkAKJaomzvqiIQ+E
KwedVEf79q2HKuM6DKpWxPw2B7UTJbGTtRGt0bveStMpcui4Z39u231VSOKhnxg+lmvKvSLlv39Z
OBkuaU/TKMvDAQcwMmkZqog2H5n4/mhDw1Aw55XBxD3ninAd0xZr3nwqS2mLE5SzB7UWvgCuJ1Fm
OLJYf1ot8eYTiXYBjyLpEH3owq+8QvAycg7gCAszOZqxRY49VkFlZKlgbAR42YfrEZ+ltoBPyDXH
W6HKGqZbopQnDFKTba14YRsr+4FDC/nEalK/fK5gCBD+BmVCE9tdYzQVgW1UbKhO2eRiw1G2iDIW
nSfNIqaB7gfLqaBfNGNL05FL4W7A9nESZdLsXoxjdw1JQDBaVt6tziQIrR8HUDQxpSWmcvvJYm/e
O5RJLnB8J5Oz72maHUxUxS1ZPtcOVAVTlDMgHlSMxAttT9FEgJ9ugYwSupUE+UGzcLdsQ8CV2Xg1
NddJNvHEkBSMYqJ6nnrgLFHLOiCUeErgKKK2lnWvlfTrJDCA7sU9kdx2MRZ34UcLSa5de8MmV8sA
GKTdGqzGfa3gFwNkrI2x19T1flCbz0bb4/clxRLJjtNp4ZceJl5IECfFlWepgOotVD4GsCvyo81X
ZVaOOsik0VjWXdlLJ0FnjA22q2Dla028C7NqP7NWhkNicZwyGx12HfSU8ceC/LJLpPyib9EbSJAd
lMWLiylWPyn6QoqfjLy817CslgbPvB4UUa13p6gOMcsNkJEgrclmFxGdTpMRC5IjAsaJynivQWFh
MhBX1NLKa0ien9o0n6a8sLQZhBsV6mdNtOBCsFkamSf2BLdO4rCbhEOdGHiF5fZzzpYajnwV6Alv
rZ2rTwaDr8ms3FcBw0aWe0k/nQV2jjvgIwjf6pTwSKn47PT1SYWxpLb8QiYgdoVE5yyIkhmA1a4u
1I8bGMXueFhmq0aI8SyRFCG9/QV41Yl1KrgWYBJX34oAeadvOc/+YgaXl0KSPprF5GNRZZetJl3i
FoaFXwnM2EbHbAhpKiEP/T132oQeODfsnP4KmTdPkSYl3K2YcNvO8XnLd5Joa3P2QzjRDQBf6mOl
q9aTEuINQMxDn5jYZYg1e+7MzG9ram6NNYueQrMZezlxiGzklrStMBwBxgH6mczCINEznW7V2ASG
MX/IKVliiXLtmC+5Kaktdq3PDzSS2IE1ogsLZk2yfs468o2XznhdNf1N1MfEkQtKpziuJlfF09gD
gfiLkh1JcAGXOlB0oqvUtwSnWCfk6q/JyyOmCDjDuP5TLxaSrzZbZgAHHPvJBlEqopTXQO+34ulw
esOod6FVPUmjYpIYyURviWb8VfpS72W5bjw97K3bVPhi8W8ara8S3Y9AkvgOisD7DHGCb4dux7wL
7cz/D8QDqoxlyxkDkEZhtDKZBpU1JVz1SrowU94a214JtBAvFU7OS65IBE0WNxMSlzOkHJBzDCB0
S3O1BsoSQzLuoxQ9kijKAHWcYgx8CL/4nYZorZ00jflRE25dmbaO0BgPc1pWJ0Kr6psu7kdFfEHN
AVWgFfWDNiev6dBEB7hJnZchEBEqEUI2u7qd2OrPWjPB6FUhz2mJD2MtPBbULggjd01TywHmwsfR
GJuLbg57yKwtWrko9VXJT81VIE1MucfL/IOsmt0QQ/8jxV571AiDF2YyTUqBFUxINw9em6dJV/HQ
BTGE1VDnpOIzQylC+NjY3lvtuRCSaI8ZOAoE8AtQQEi4WFsTBSnzq2arU/+ehZHAD0jlRxQAPA1m
/RJpPLLNIbsoAgNgsiQFN9fOjWKGjqCVpiPUxl1TFcI55hgjqWV5SdixG51ZI4p8eX8HPYqFctdN
4a3XcFmib/v6u3SF1KbFF3M86xnRN04eM/abhN+c0EJHVayTWJgP6GZ6B0vcJVmhjm8BbYDH0N/U
44dKPp05igwUtig8+pVfpeV7J0ivTRCZ5U39O6AxM0N+LCDG1E7rSnGIM/L/roYxt+7W9hqrrdxq
stXpTUYXTUVrwaFlQxKpsCFi2ooXBqG464hx4f7Q1GBOKn5kzdMMfs4WN7x6g2TqdoLb+SCn1qc1
sSYljMytc3MJ0owKIDXISxElsBCVkpYYkpl35GN4G9QnhcHiAWALA7rc5fhBEpcPWIBbWjXRdK2V
p/LaDay+24mWXfhNx2k5SEiQoO+sjm4Y3INKsVKf8CJl+g15JWW7x7dqbWlk9F7KThcF15zF30Sq
JdeKLeMwGgep13/WLrYOSgfgBFWAAoihny9//0QYquRwoUobpAlrZZjAHTGJY80pBbBOCkB5xilQ
0ZDtJqpjuyZ2zxGW+lnrs2wvZYEx32SBezbtCzId4g4h1rygTDU5rSPpVU7CI/vK/CCNAncyfp8t
zFq61qJCAO00RmBIQsinEV0Pz8egFeYHzYQMGVlFcu3F/F+u8pSZSQ9ipAAvJpTztyZV/Fa0fCVX
38mgmm+rttBKJg8xkxl8jelPKRqsSWWimkxJcdQh/CA+Hcc0L9+ui49ligZG2TlVo3EuY2ddB/BO
ep9erC1pu1kBd0VJ81pmIdMomimQiAkprVs0DQLHiHuSfEitpberI8tJMppWHtongDTQthqFiMGm
Tnyj0r8nFvCanHPP1nCeNDPySvTv70bVPEzbA418RgUnMQ+8lFB1JR1d1mDoApPld+jHY9orMVfg
9DDSR4Bx6t4RhfqM/n+Q2J2JIJKcXBEZvcVEBhYYFCGKEBpqROFr1AtAhUbPQPVFB3SvGrJkZ6P7
Z7GXd4SOUSfz3ronnZEFPZC3dKRAZrUKtD4hjdDQPuTNIUse2MqLot0vGZ1LSXOqS3SWSzF2iF+z
S1E3MlAo9I5a1nlolwdfCsdPIobK+zwwirWy3Geu9VwudbWfErIbqVjtGby6LUKjoUgU8RE25DbW
48XIli34NFrwGDIcMq15PKm1itdkcktCTJ9l2rN6JI5PCOO7pLahw4MPsiK0s33IX/C4L2zHD6Eu
RszWUusQleZ5kVAR1YX0mfekJc6E4vgTV6OTc/FuxE6IysbY+rB/GGOU2UnJll+ZhYgzYHA6yMyW
fDUr38qYZaclzwyH2PJ78eyNoT4d5cYCY1CFPnRWqiNZ9udU4OJb1449UZWzsQXukgqDiNokQY1J
goJrSORWkkBj4f57qsUFqJHGI5TChrBFdn2msTaPhurGuPX9obIeJplBp77ONOGmHpSCknl9Ol4z
dZKwhRamzcTVLVeE7gn9EOJW08NPeK2NSKLt2BJ7/v7258xUpBJN+oZaPfz/H2UAcrh61B7Jdq3q
XlN2l//+KPtDfuvvv236dlXe/n5CIt7TLd4MsQKdBeafLSRl1/I9Mo/nx6ZYFokHC5/FqNaIkTvf
y8Rsr/mkwBkpI8Wns8F5OMogVKbVulncAbaCYhb7Qm0FkuVlAhpyoG8kxLXCJ1lhIF070tsvi8HF
UspfZW/8y25LJEj7pIcqWi/hte6mYxZb6wPvITmINfkQKfY9M0FmL47WVZTr2rZMKC4AE29lwvY4
H+IMAcw/+BorEzIVpzNeR5dUovZJ4oG+EqgaTig+c+uEE3KPDbvy0rp+x2DfM0mY3kndQh8a4qjX
4xGSp1qgDkhi6hrlHLVQb5ac71BJ1ue5ngaPvX5po+rNjkUx+1bCJ1LUBFfKhTaesf2VKFpmQgHo
9WRKpiItSV1Tji2ZZVTW2SN5Ea0nZNXzjGPhD/i8ovvibJ75Bovhta/Ck57VTwtwdVeS+we9zfrd
pBMvEHbtkZkU1JyVwOw+HzXSNgSOGClT9+BxYD2J89ZhEceg9nZmVL+MFinSNdiUVeEUGMQnLaz5
euEBDExKmx2ZVUex2O50FXmepczJY6lUl3HCsh4zOXSlqLMObPH3oDxCd5Irj/RbWp8pclKIWNAT
0aXrC09hMlJ3UzKZHsyS7jKsVFBR118UUS78FaPbNkaz/I61GtMHbXhGpZPSeC9enMgErKltco1F
K5hyu6cjPRCQ828pzewVQQVMTekAqnfeA2mFlUGciA19aIYQzyyvHPvR1S15wFvOxY5aa3PtN8eh
i1l9AfJ19S0TbBC4/7O6/lljBad8bD7WNYkiac0Wt1lYTaebDGmMtfSozhpAs1Y/LLJeoDGdfuUU
HkaFF8hid2es1S+MoxdtWr6HGOCAkagnzdAgghJCtIAoaiX8DUyWXpHlxW40lHcuYu2iLlJIBZ23
AUZs9Ul/MIVkuA0bf0mOGFiKUuoo4oq4vgrhfEuTsS8LnQU2oRE5261Dix6VW2U0zqGlTr5m5AzN
aMiDti/MI1l8yT7uBOswjqG1b0h5ORD0pROvlBf7yNKVYyVWHT2IBWx1CPGnZ7JyTuFwepkyapcq
ZMOexueuUcMLeijZbeVUfDCksHTLRimDlW0PChdSdfuqix5BKwIPxbvzyAR2cCZBEx6BZADjopyH
fjo/9Sqr9Vbok3sDMhlAbCPeB6tZ7Eg1imckO63dGBUFcKyz5GRRvpdCGiqVO8zWy7B9mWhjSPwg
LtBqAcppeGdeopDadBaH8qVvWCLVs56/SKaZMSlgLyy24DIYX6YvBPPmNjiv+IVZKKI5KYtewoX9
Uk+R+jyXiAjy1DKfOZgYyHe18Yy8qrIlwpoewswCy1fJTLiRR5ktisS/f03jVb5oYSW6c/I25Lq+
qyd266ElsFpsgCGmmrZP9G66hJE6Xvo+mS5TWSunIWaPuf1630y9S3rcyJ7K0M6d1GNMMAJSGs2X
PjOf+wldZLl+5fOUICXf1gsEmbvANt7TtQfBFresj6POcPRZlfiU0hnPJizeboBsYI58EVgfJAet
2zf7ysVL2lZjTK2rblOxG21FaTnL1CUMRjLFzfriU4BqCwaoekj1dPLX+jJNSuXnTWY8rLxiIdVP
ZZQSO9Pkj4XGccwGuGD2anGejSW6KF5/mLUG4XxyyIOIjaBao5RQS20T7Ag9UYwtA3CBAMBYRxdg
jGdNHdmeTKEJxK4nhLodHvsoPW4EU7+BZYowKHtokyQY2ik9zJvmK1w55MeRffKs5KewMie7Xw9h
Y+jEMmO1DSmneAj0H8T/rQFLtg4QQvtjhikDt+wib6d2lNdwEkB7kHda0B/BtEvCra9lSwIpDoWW
slVr5didmpZHgx43bP1wbkUIsRCCofCXsQ+ZsUJgc5LpYFI6CvZ8JJTNMNeToun6OaXYpGmyPFNZ
hqOkYgsuGQFfjSo9sfk6dm27Yu4yK682E3nPgTAHXH4Ab4urMM64YdrVm8aE4bmxRPxZjPuqsVKl
5bEWDLpOTz+Tj7lQh5CPTOcAtJ/S77nTpeYhWmZ5pzAU49hefaVqSF9WdnKUvKwgbh9BkuUno0Hb
UipieO5i0NEKvOfBEq0Dkji7rBSV3X/OURK1NsAhw1lmZgK8yXWfx/0Kv1SSmdSdTVHKLvh9vWUa
1FMOPdQtDcPEWKjDMEywS+V41MZI2Poy+cpWEKGqorwKaf1vydvnGCEzV9Zy1SGBoN+QlC22uSCy
G3wfqMU8yCONoWXFrHYgnVUMO4YC6YLNyJquCC1mg+PYEnXMuqIauosel1CoxtdqZj+yiOQ1gacD
PzWr0xFbmoIJ+9qrQ+V0MQuboZYJnIlHkVN/OM3Iy4gwH8GlmlVzojK7RCtZfwPXG6t1PGxiXN1p
6yTURvqRrIT5AJakZXY/dn4NqZh17ACtOcsPGjRLd1pQ4lXRO6AAZO+MjIFuNw/LXPBoaCU14Bn6
Jsu0QbFibsOfoDXaiyULOBm7PCV9yST7LlMa1woRV/V6dBjMgodn3d46hQ54pCAAUgPzUChjxVln
vEtyKJ6obBYuxvEEu8mb5rw9zp1+/Wsc+SR3bQGVL27WwABtw7gABcGo+WhS9ZugtzKmJy13B96P
l8vGWTOQ4+Yl2J5MpI9uRBlluBBd1kKuT926AaTw2biFrjLWCS2mhIjx7KlANz6m6Qu4oZyMyHKv
i7J+tPT+tKRaH6hp+qBVC1OSPNJtpVGHvZFM9EJ9lEvHqBqk4zqyH6y3h//fr/39bdx+N1wtZGla
uzCsLjowPTjcg1bvgkgzMAbrtQnAsE09NWyKvTIvZFxuv/H3T+Cxc6e0QHY1cx865tkk3fs29r4m
22vkoFTQDwlEPpbXt/FtQu5+j5xmDybpoXwzP8Zv6ySxLoxfJcETGPy6lFXqC+2Cemu4EFR3upnL
OfxU0l0/3brGt9ASCrttrLLYeNJjaye9R6NX+2kAbdUvXf2bX7hWTzp/FBk9pipCcooXmQT4y/pu
pDtuDER22kNp4Y7atc/GKfHWsyB6QvDSEuUGZJUC/4oPzbqzIhS/jL18SRVbecq+gK6pFfDVnejP
TpM55U99zxi0NWejvo6xo9+iF7UIugZf+5kDgWAy2NMdq8zyKHVQnXYkKUDkysFmnlFGA9ZmbM1l
Zpl+Atayzb30RPoyUhgYZF8Edw5BkZ9N4y4I37x1xHme8gwxFWkPM6bppwE74vSsIj97cCUXFZkW
KKxD7TfZvXii6lYJAJJcEbkiZ8cND8mwL1/SF+EDKQGjJGwPbuUPmqu8qF+5fJRFuMX2Gv/rz8qz
BXzOyYMBcLcRRCwTd+OxOaFvy8GhfYyfBVTYW+yYD7y5xVa/Z396refD+BbfhxcQsIqN1PYMH6Ve
d8sTTzUkRD4dp+QiFxkvqrGrbRi17GrLZ7FyUJMId7gMc7qbR7KrnbC/rNductITTCDo4rhrcLrk
QHlJTcQ/PgXYXyqPZQ/BsGy3jqRm8N0sh/JUvEhX7V5OtqrfBjnIUfieVRJTdyOIKfYQT+LNuMsL
UdB+KuxFruvGeRugD+xWZsPwMk/F0TwzOKaRvKf7fN6ugIiOgyzQVxZ2o1f+a8/Nu3Cb8ed6il/s
V1c9PiOcdONzwZt5TTobQQ3T5O+OkvezdZj9XaSfmXH/TsMd6GRXoGn9B3aIVw7gQtlXNagrn/gF
lBg9D9WLtY8RX3c2mW0Fhsh9+myK9kAnOx8Mhszcqs5wb7zyQh+OloAwPfEQg5JFV+3wjXSsWCDs
nuBuH6Kn+Vnw04vmJ3vjuS0ftGSvR6CInFfpJj+Ee2rTDAz7a4/v7l97LGyOwY5hCbNVL1J57uy6
986p3tojsI/4lYhBR3hMdimoahKbgzj2UJPg6vvMD+3ZeKh9QFF2d1L82kWV2zimM79mHxhCngw4
bfwggOHMoiNXzbCvujGwnN/0N+93iCdAuyFCvIjKQx9IR4Y+0wdHmfLFnm8T1KMA95l+A9pWLrjx
RZSaQflkfWkkKnxUz8QwH63aV+/90QRfOwXSV/eBhZJFq+UK52YvYm9G3WvDz3tr9uaTFNvTt74D
Qu0P1+Jpc/QgxV13YpA95VMg3JkVpSQJvzIOEu9kdH93b+lnyJrKNXztthq79pWMLPOJPnH9leAb
EMN8Ep+Um3WL0z1jsHC/MkC+8AnRrKcwd3bdl6A6vU+5UbqsifRDfKiu+tvkGR/hqT1GfhnUv50X
h3b6hdN8gURcHA22J/xw4k1B3EP5DdjTHQfjMb/lzLq8EWflM3P7NzKes2tKOjpFE04byFgMkDnD
vek3EqHV2ynoebY+P+g4lwUDzGVCWqMQnb1r73gWGp41XDQycrBdbSHNIwFmh5s0VPZ88rv6Jf4U
DLxGdvdNxzq7Pdn05Y5lLOZxtwukhxj1sQ85Vj8OJ4iD1RsXUynZ26Np0z7szGt9g1MM9zvkkQU/
cPKxAyOARl6nu90hfFZrWwWA2RLrjDT2QXiS2Ts+ps/ouQVGwbB3/U51pfMSYLxTA3amvc2p+x1d
zHOdOqMjuv1JeJofrNN6FViiUjGcrVOkncN/k2mnJ8GjS8SHodx5IkrUbm/a3Xgw3qMnHgnvBBb8
CKcu4P4DxY+YkpUXN3QctC9AnsjRRSlqi1fLxcxgx+/6b3REJh6xfN3J78RWqxOowt3IjjSQLla0
S3wWudahI1x1IHuBmxl8ums+tYXT/oqRKxzSD5Gv9FHaS9dm+ExPxWvIpU0Njl552vXkZNrIZCqH
f6n6a85RtoRBw3mIAVrdd40T7YvFS3+t/mVDJTgaUQ29ep55LZttxIk0hztLRV3rDO/FvqsDVkpo
KqBOinvhzAoWlTWYPcQyLECC9RbDooNV7kZOP9mxayDNvinLTvb6F+ssiX59xASpGbvGn0+6Dx7k
Ll2Ft8wlBJS16kPyLzrDJjd/xHGvc6Y+LBLhEh72YuAmFE3EgX6Tbndkx1nwFptnfMQkLsmlPR+R
+cZudSnfrTdqdOnUCADMbNaAwidz/o2I+KPB+9/JD5m6a0PQirDlvywRnR4C43Mbciw4wk1/isab
Ph/WY+50fmdHGID85hztxq/yVb4vbwVrlC9GP/HBPJaXQnW79/gFnEn3zS0n4fE/Kl/CI5+uJx1C
fOzsracrH8Ta2EnnJPcsDizrlk6QwPcyazTChwW+Je7pnfIqJgfddOe9lp1IPwkkf0Wk8dYHPcpd
cwf7Q/8JCXWZnY4E9WMoOsZ5/AWyHjL7kpkF+eVLh2DQHp8B4PFJjy5ZBMXVPCYK+yYCLR7zY14e
w8Ci9981pzhQv1TrNlwRJlbzYi9e9x3ugU9biTc8plogTF73LODAKHZ9iIFmV/DhHTEoLq6csH4O
pqs2nPQYQqEtn4zfimsb/qa2M87s5LXbBoEXnhbqjcTWXtob7IXqq0Rz6Qo4PR4EL0JSg7LWQJm8
g4PNjVn6tW8GRR+065UrrHso6r1EqqZos7BC/jAcc8JDsCKVB/mR/94QdiVug9FdHufxaGTepq0E
24FnstjpsaeUHsZ5evZEv1EppNWzDhC/dzrzTiMpDGcKtvpf+9hbT30ahJShH2mxl24cUMif5OSZ
oWD52F1JicdTeZgaN3oaXrPGz1i8aJxRGIccY29SuNTfomHHPPRftCvxRe3i0RWjDNCDqLo02YHh
HOUcKqTkEn2aH/KZQyL/l97GD4PZXTC6ykd1avaQWo79u/pY5/8j7cyW29ayLfsrFfmOuOiBHXFv
PrDvRIkiJUp6QciWjL7v8fV3QJlRZdMssZqITIfPsY8IAhu7WWvOMZc9HWE0pUctxSOPbUqbeuSc
xzOCp62VeKvipY2iKN6m2rRP7hNrhgUQ9rxz74LK+cjeMg/nxoSjn2+zNf90jTl2j+QX3q5Y/8Rb
1r/gXcSGRRwOKjmEg6PgGwbuwrov1Im8oUx6SghV2JZHup3OGdr8cDf8SnfmMX0J7Kmzsk8u269N
8owHdapVU3DX0R3gzoyHhXWEyGNeVp4Sg+2QK9MCBco0emIfVyXvGP/BHiV3HXW9M9eJORTzAMvX
JkTXDQP2kY6bk52N5iA9xEecMp0+YTtO9zpAKvoDsefwycKWY4zY4vSnRuls5TO6lWPJqWMjgfum
1763VySbcPvIljEOBgEyk+C5XzjsUX8w8KVNQzbSJsDwM6Ngnrz5+az4rHflTOGVYXlCVYcg/xlg
sbRxVuxbZvEh3GrkgywgrSzstX9n7zK8YDa74Kl1592zc3DfeGeibQNxCwuMvoTVnh3NYZONuK1J
R3CVPS/EycEaw2gzNsbeiifdlro6dQp95eDgyxYhb4Q6zY60f903hQmLHVUww1iSbEN7GT2T5jyk
H6/SW9a9yemhiWb5C1VnV1qPABNWECQKCKnZnnXFqdPzpf1YZ3MH8vKhwrfP3gfUxwcPg1U1ZBvP
gWatTqS7+NQ92eBz34Q1A8zmTaiyf/TGxDhhaKE7qeiz4aGg5bfIz/KKx+g8OkiKWta7rcfGT11Q
CLbVlffEC5qiHF/om/jgLhHZ2syfm2gd7dL3Bmj/Njq5+4wjlGCvVCPY+aQQ8Kj/oD/DQZQNqz3H
JiN2KJbdCTBgUCwPySOXrTzIb/JBO1HM4GNxR3FGAK6Cj2Q6Jm5ugS39cKVt9EbtjoNC9Fk6WwQk
Y5f95H4wG8fSBkVVtbfPGHZ/BL+KFcRSe53N9Z/OjmxsxeHMxx55kt6JR7yM1PUIryGNfmrMAA5/
EBvHcVtuVtUI5XwBWjRnjWK81C+UCliv6xdKHxVIEYwtM3Xm3uuP0iuR0T/lfpG55MBNpIeQ+RDh
J7e8eg+oL/0sfrFqtTkUaNIeZ+3agz8yd3462/LsFtsAMe9a3UkzaxNjc/NmeTOp7bW8yF+FOWYt
OGdu9i8k9JIxERt8IBZaiZnTLYylOBSH6gkx59nuZyn+R4SfvKsoQhf9zntnVx38YvYj1Mr0Z9GP
ngKfO/lsMlSWC7ZN6LNZ5atzffC0XfRhvDA6H/13ZxkTDDjr/JnYWnuCveQPeguILsTw7FHAnFsa
UviJ/ibt5BW5C9qcLB5/xuxvbmmdzLw7hlVXzoM1pCos8A/KcZxsRpEYZzgI0A/ZeIi16TAsqee5
+/5JeXkBBqNUM8o+NG3xnLMw5m+E06hT4kL2DBwekndQt94n9lf7MSLx9ldwan6yCEhHQuZek1Mf
L1PWiYOz7NbWkTmKl8L6oOu203b9JsAo/Ar82Yimw5Ef1r1W7qwmoR0+o8YubeoR1j51PlGOc1xH
ext86hwx2BmRNo7V6g57lfzILO9OOuwWdwEemFO6T9+Ro4vdWN+U6PrMnUf36PE+TZxz9MkYbkjN
4SiKHlM++PdMRypTDpazCe2u8lyejdfyzPToPcpbjAQP+aI9c3bV75KdsrC26/Agz62XgrctR1Ca
Lpg8mSyNV/bWT81bu6Ibc86eEKhJsx4d6aZhK73oXziwO/6k3GXoJPNZuZBp+dHsexYbRtOP4kDm
EPD1EFFYMmtP9kvfbcWs2ZO8252DciHFS0Nepjpnywmq/pW1Dyn989rg8OEQ12JjnMiv4wvU7fN2
m/1yFoa6GvRFzA6gXsj5yl3yF9Olse332T2zIJpDsem52GJZPBqbbskdkHfaHFJs9ITH2JuE1IOS
587AC7T2WShpbu3H7TNewh8J2zJvToLTR24vQ3L8OHlKTOSjcGGSray77L18wU6hcvBUDtKTT7CZ
UTW8SrW+tBBBtyJyNhKtmc3X78LOJJsnzMSsHORgZhW80oj3MTS9ufCVUvqaLRFvLeFTW7yynhxu
/a9/HyLCisMqZ6iIcFsqMGUDwjv4WRzs/ADDlDZEL1KklQurMvjeZimpRJIn/BZK+QbHIR0/GKay
z94LlTIK0bZ+COUgX0ZEz868rMHqTJYN4DF+CZDdTOEvw7ExBg0ZXLnTlY7tUpf++xdY93e1npnL
0PQisNkJLUqdDWVUgGsTn+IzLUWzE1JNCAByLoqw6BPmcSZxUvn6xRyeIojlS5oLFDERGGdz0C9s
Hzz7jMiyWHkZG3N0j1gQKTzreE9RclCi7YcP2QhOUvjgUrFoM9dGNKBgfS5IA1A/1FAGQB5wmDPt
g8P33ZCbYaBlqmdpzpkLwms9Fbi7c7f/1DLnzqkclS2sW2MeeyHRp+RVkfEf8yBqXV2hV4a03ZKq
N3QHq6zD5YDVgsoMjTMne9bLc6+jXh1/79sdsC2//JCC4CSi7Fh05SNJMeREwT1Ku+i9NTNKqP25
zyRtWenyisr6Ah79Q9gD7pLUvcbBUzTOY6LoRwt69cRSjUlo9pxYCm2lRs7Bobkzbyv7OasHA9Qb
aiCnG57aQb3ncbCBSXWHOlH2YUvk8llNPStkMhJUQ9oIx8PR560crdiVSVeua1xWzDNRtC4stq5W
t2rl3tuTE8j+ocAp7uT1spFdf+qT5gczw7qzI9Ftm4RNpmgoBuYx5SBp0JdCqD97isbzMcodhqvX
zVwFAL57Hmrjl94WGiIR3jqSTshiY7tQyzWJ3vo+yD1Ow4o9/cf/QvxcQ8hcZF2AZUW8ZBmmIIRU
4UMvgC7k6ahJI9nFqtXhQ6QCTEHDekEywLqMq0lMzGehB2BSVRbjon/6/uP/5ruMny4UTbYJ+zD1
C76L1QEYNlKrAH7X/nI6fSaXLqWDgCqGNAqUYB1T7ZLxSn//uQrYoT85NnxtRdVIEzFobunqeGG/
cWxkeJid2ikFnZbYmRQ4xQpz6VstuXd44QcZNX1c3GHDuzMFek7ayZxsUwBtot3cuJTxO/4BLvq6
FEvVdF0IrujiCSihIffIQ4sVGYTNLMglsBDSp5faqCLvvXs3oz85AmEYvh3ds+bJcMiXFOyEG7e/
MRzGZJPLa1EVtKiarRuquLwWw3cUVUp9euV5gqEqYIEfsQJRn717eNEcydZvPAnt2gBUsXhYWExk
UzcvnkRIx27IMqlYmQnlPquNnyzNQCfJTqseKsSb3H5Lqd6yjDjuOFmSsqnnHVt75AC4TCLoj06A
xDiYyFhpJ6HKXh+MG/uhkJRV8j/dooDfh/ShR5laxTzeDA4q0krKusk74rC5b1eH7x/qtWeqapqF
RdYeqVcX45qY1YxVyS1XNiHJcxM8zMTM2xsvz9cgvXxamsq7Y8jwtyxL/XMQdzid+0qoIF0L4wSb
5tDE1rYFau5WvDEZJVirTQ6E0IFjEPymtdddYNzh/wAt10YH02NERWX20O4c3d7x7JeZrX+KamSW
ZG9RXtwNPQCNzCT3rXQe5Nr7lRawkr+/WepfGCveAE01DVUWtiIUfRwiv72M8JQ7Up80jgOCralr
pdAKiH6uabX0Mc90KHwoxZa27qA9yWNZ2V4kRfTsKi0CxxDCiNl9ukL9tMPiqRyZCxo525OhdR+c
2C5uvCNX5w5Np3E3MsdU8+vPf7tcrRRmavlcLiNrWitQbTBcEeoO9UKJm6eQlvro6X/rjG1AMCQG
Cm4z288Ifu2ta7n29pB6ZMs6inqEoRdDwEVYokh2X6xCg+6JlYM3H2kjvUdNKFfzpWvwPlUNLXaX
NkbrxR/fP7urr68mDFWX4byZDMSLZ4ff5F9jsENQNCsUlSJz4yMS7Z/sOggmUAMn5fjm4csKAYKM
D6dRCfCirjTiZDpsctjYu09nBKIMiP2nVaB8VlZIwdW9y6IMdk/EKVtU2Pv7U+M5P+BEbLFRUjAN
ms1IWapGDNX3X0y5fmdt02I1VnX7r3kJDSoDSCapJN0aNSV2k2wxHdXaogM1UwVoiQdFrCMK5wHk
l+8//dq6yAgbiWcywD3tYk3QO0ev9Zg1oR85PRKliXagm9q0wVJxrafASCiQtP8ONvvfYuyuzVpE
bAEKhO8Dye4CJxd2ddIQaVOsho5nieDmzbTTt++/2a3PuPhmvlGp+EQZsIj87gazWOp2fGPyvTom
eRkUTfBe0OS+HJMigNWiVrwUubLQWloAPbOI6BhgRpocui9MkO7Pjby+wy9zwNREMx79cBTtIiff
+kVz18j4Q4kim7U9wYq6RcXA6703P3MXVYkCuNEYybXUP8EhoTI6AqNc6zHznR8jcMx2UGl8f+OU
8VX+c7bXZNmwNdLRZIFk/2JN0Y2s1iRgQSsXcfqkYhmf6FE8VxFBTYOY18wqoyfc3bQcwN24Uk7X
JGPrm4lk9v2liGtXYtmCzaqhKtblpJOblmz3mZav8oQIaZrtnkr92qoU+rj9oSsqZ6sBrPC07fef
+/fuBNWkjbDOMm1Vs7/u0G8Tr3AVMgHDKF8NgzezVN7Jkps9TbMGPxqTbgEo+vtPHEf8xT3n+9mG
hXHe0PTL3bEg1Gzoext3mG7Dj0CZzVb2JSuC5/+Hz9FVWeEBM5vrF4lzJmc4TRRWurKp3QyOupRI
dPdz58Ze09aufZ/fPudisyVpkekgHElXICkqSegzNN+c8s2J1CELUFKdviJpYuk6LYOOeTt71YO1
lQcnvj61hqZuFpIYNVdaPNfQYykaQe0BOyFyN2OuOOlt/gzyQYuCLdcB3NQuNSNddNjvMzkhPAd5
S2fIKHqh+9TCRlThuEc3xgemOhzzA20NnNhdDM0ijb141+p06JTGSkl/0xHAp9XcS4ef+MylNXlx
4HI4fRsGvfys/tnYMvICArU5EOMXAyjy3lozjqe02tyuQq9mvyoWSgmwjxnmpraapWtkSMoJH+PG
dr3XNjZlhKvQdYxOP7iZ90uGiTcLHTrY0NWpYQ6KtSgM40VeqMHwwKE5XzpUWFNiQCeNid0mCBEP
2J337A/DyfXvvx8pypWFiQ2lZTAZEE2oGZe7pSgaJI1jGtjlGCCA6rXHJkoOcIaPdiF+UI1oJnIf
HrDznEnvfCiFpwNparH671Lf2PSJfsS8/mIo+VzxsqdBit4Uk7AEVauKCYTe5dB7FHZyc+bL7nPR
mAkP16mnmBKXnSN/FHD0TSs8YGujS6V7z2lD61QCCKqJH1HbHo1K7IeqPqohJdfGWehBQkMkFvsi
9+Y6NsJK5z8IIgLXO5KYWrycwSFW9R1ekoNaNUcsc27xEfTJWtOUj54QE0ey9vBg4LsX6jsM5iU5
OfPU57Y7JNfo5N5QaprnxYC4As/CdLxOVW/DWWnVR89UPr7+u8bclWl5QH0LxhtChYqcr4rEptOc
lUFbsC7k9zJoVk7HnKboL5pKXpA7bCI/uRs89cE19Hs3hA3hFU/SkN7hdoG543lPXhu+Fl427CoP
Jo/jSoQAlnd6bX0Iw6SabxfnFDviQ9gIvFvJA9a49JEzKGPKwXB1Y4RcWShUAS2V4pOBKtO6mEyc
GGqpWvSoo8GQpQQIbyrIpVNTUIeMCzDksfgARW4iySiQs8g89rDsaII6Wru6cS3jcn4xgWqqpYOb
ELA8xOURhSpL07RZnK7AgSBP34SS5I9GtXhuo5erTQVuPOm2gOzb986qfiqpfCwLlDWeZ+vztMno
JtqSu26r7sYipvx96tA4ocmmqSo2VMzLub1w+0byajNZuVgGqHdlNlJZGi+Iy92t0xWvTjxAJ7TU
aFVacLY8qV3XtezcWNRGOPLlLYJvy3pm2wb/vzwrVn1IPmRfg5e1nyACxEv8f7E0/+KGYOqYdEHX
b5MIcaKWrouRplGNnnO9EciKowBHo/nTiLcRdgLK8t0DvL/hLnUk5E8YS1Q9nKoC5axTVCN7/kFr
Ir6LX6kQ52Br6eQqObU5wbIR3Vg8r81UnI80kAwGtQ1VvdiHlWGVRSGeKgit9b5SBa334h0G1aSJ
ilPeJqeo7pH+EMoHoub9+5H39w5aH1dTxQIJbQnDuNhnwurH3aQE2FFs2k34lWZd35+o1i18M9+1
avw4SIiHvv/QK2OKXTu4a8tiY6TJ5sU3zso0rd2mjlZpiOQTLWEWlu+DWQP9CO4NB510gkeue48D
64CK+uP7j//aAv75tumyxtdWSeo1TeNyY+b6UZboJNWsBqPS6S2SaGqbKtK7MW9bvw8i89BgDqC9
bdCTlkBbEPfNdlyfdLJ9LmrtVI9/bPvhfV/i5c86m4pJ+t73j1p9B8ZvE6RY9K3i1tP6e5rgwjl0
sGk3DC5/nNJ+29nlBnVrs465cEz3noYbeLA/Akz4IChvnA6uDQyNop/JbWInZFx8lIdUmKROEa7C
EK6BhcPDtZaxUd9Z6LyxjHGirMT5+wfz94aZrwcxXQNyPk42l9suPQOsSdQYSiB+vMjeiR84gWSY
yZny9HXLQyee66p1Yzz+vX3VZY7kmjxu1vngi5fAKCliVA7BilJdb/qoWel6eO+b8u77rzemQF9M
YePnUO7SCNbhtl4cTdh2db7Pzwb1bxzMhjN8yotGwY2lMn3NJW0X6uoikA1CggKwWMyyhYbTqu7X
PqJAIFUGHLjBOkvOrZF1ZRLi2hSZ/butyiYnwj+HViepXRIE2H4LfECD7x01o2MOcHYw9bd186o4
ASKfAEaUcmuoGeNKe/k+jlOfZQAJY6W5+GwWkEpAOQpX5DjjfMDoRwUE1oJspczrabuuYLoRZ08Z
aySRJJrLKm2jKo7de1Kn2cE2zjAFPnj3Bby1FYyANi+1puA97mLSmUJWApeAz0SnYKaoxQxnHKKQ
rE6ImEgeIx0TeTcSZL6gY1WmY6DHTYJPLBodbacvloGU23OjBV709dcB4gnYSUCfMJFTagUH17Zv
VWlsigYkw5DKoyneXXi2lk9hH4Pk8H9Q10P51gH3IxdtBYhLTFUlfwfwvMjGY8CNATe+pH/dWFuM
pRnFFvrlgBsCGK6ezkTXt9KbE6CX84y52W/iAjVaDhCFjKJNmkAiwTT1gTtnrmXlw/cXcfXlInKA
9oVQrb9Oo7Ges3lw02iFpxNJFV9bDpWTbVU3Dm1X6o2MYGFy7mVSN6n1/TmCcbtpSZaTmdxqNJ3Q
Jto1yA7m6ZL8HbZQJ5gH6MF5NpVmHLxa3RVOs2vt4daF/L1TGSv0Cm0im+Ind//PCxkCGRsxaNaV
UsK9qPll1hXL0n0P4/7FGK2cZRn9KHJjPxrhY/vH//0N5y7oLOhEfcmXFTleA7MJPWazPnQ+xvtd
oC+LC+fGZK3+fUimCMbMSJ+B8r16+dYS8J4oA9lnKzOkxSDg/E+iLEKdZR3CXoHywJwVaNXKb0wx
aUlpIjKayEQ0JmoBRTzE8MDJYTUItrxj+87XxTmGmaM6hA10yANLBYHT7Wn42mxDDIWu0Ha4Upax
zcIG4deEKDvrjdRWBH5l79zKaaKqu16+OetfvU+qBusO7IX9V+cm4iZZJtWvVd/dS0oNEjnM3mvK
piAhbZQ1kf+jjn7ogF9aCVxVy47UJLyM3Moby5w1vgGX0wEPiiavrmiEk1ysc6JWATy5ebjCZIxL
B9C/DfgBAmUOtdJH+4VJKq3KB4/dBFuCA5HdS9l+tWz9FKOtST87F+uKHzerku1SwAIJapqcm4Ff
GqGgbO+MO0M4d32lnuyOYkbGYJC17F2vwmdCiI5xlr6LTt5lgOoJ1MHLVLwWtjHPXQl1LfslStWU
IMVpUPJHDVpTJvwRPPzppzTbPTvW5qlq7vAYPzYaCJjMKrZerYG3kBd0+GeOZQE8Nc+JzzGXYS+j
OO1ksJbqzmM4TELDh7Xz9vV7y4znX3c5y6moeOmPQL61qupXn71FhZX5D2/f5da+cMqxpBCzsuXF
JgG2ZIfNpqXJORtfiKJt0Qd5/cpQ6oIDzA+TOx0I5RQUyXvgFj9rr1wPsn6SfHaZVcuEnRf5ERbH
w6AXLdtSMQ0L72fwQxEgR8bUOUiPDzi8VikssnDkTFmRiTJaMj8aBpedGeW00dA9jnOxZvFHMgR8
8FIZbp0GJ0HqPlYl/SxLurEMXNtgKLLOMRKDtxiPcX/OipFVd4EPQGQlVcpE6ZJHt3M2cjBX3Pwp
Lfp3OUOr40QHkfY3zjjqlSVIYTIcN800a7XL/b6q8Fbr2LdXg6N8gGt7Afb/bCnEV4nkGGRvtaKt
tFX/aY7GMgPhjvcip9YudbR3u6mOSQ5Qz87o+mVjpWpZdggoVCdZUO/BUiWqo1dE6+8n8WuzKzUt
xWS/z37sr2N3A221K9w0XbUBijYrWec19Z24PRZhsh6ycCO31kLzcGih0uwTLg4dyaSV62NUoY6w
PKwz3n1kDT+DTn+JbfljgAUX2E9K3L+HpXzjTHX18SoKbUl6MZzpLldfXRKBX9glCYsGNSizLRAN
PbtVtpVl/+Cy2Uqibt4H7rK3yZv7/mZd21jz2WPlWVUMwVz959hiymurUs8ZW4SnTFVGs9LpO96a
pZHODCk44qzfeIP8kUXyB3XqBcS2ZdI6e0Otj1jzJ2FlI2MGPq3Jyd2Ni7uyHeDiOM5o7ME4uV3M
ujEhfgDneZJDlb6AG1v0g/ESGEyXrmdNOJ/u5ITakktinemKjd65zzeu4Mq5iicjC802OWDZl9vA
zNL9Kk6oLuV9cxyfT2uKlVsCMa9edNEcZTl8TmNz14X23sdPhs4jDbSXoBw+Kss9SIn+kgDZl3Rc
s5Zy4+28shwrGqoaoemsSX915xv4lslAHRoldM25Ov00jPwUEcwK7yY/2HVyqxl85RTGhCyrqqGo
qFsuJyJGhpOq5ZCsqA4sChc1PDyTCeTVWWZ6x8Dr+Zfdjdd5fMYXKy/9etnQNDrQuirGGeq3g3s2
tF0hOxSvcCyfB3SMHd5wq7pz0+RW4du69rR//6yL8SakIAx0fSyUCfhYpe9gMFUgdXHCUfz3vEsB
sNnIGnVt6cn5fshSCxOOvbV7wUtrzrCsn0aib6xbC5d+XpH1aznVz4DqYzr5pJOAW4qGZUaQOhge
eV1K2QlLrAdCX6so1kKR2FrbrC5OX+RjJJox7UfYfNmnnhDGqrEvNBqwK8GwLj1lnSfWPEmb+97/
cFVrTqQjSjprY+PBpuSidumqSvulnIttVjR7EQN9kfplMZR7qc1PIQCfWsJqigE0au7ipl9rNS61
vP5FMOepKblKN9l3CQST2BmORkSnRBVEGqWYtKe+BcIm6oZJ9sNeeyHHs1QXMF8c+YUom9ewNMmr
rCdSr/VTQNqimzUyITkaRJpFjh/ti3Ap+CoLHZUkbjx9Y6IJsgI3X8QdSmk5fs+QZlFZLMnBqraD
20ewUBPWETMnySdlBIIXWOraoAJFcv0NbzBOUFoty8BtEW5WLWw6QFFtHxAQUYePdcwmURM6YJBI
jvgRI3UfWSKsBGPvdZa3hCyEZJwK9oQQhhcnR2cdCG2ZEAtkS9kBjB4eHUb9YCcHUOczLWM/Zsnd
ukxYCg2ocSF+4YbsIBF+CuxBll+ebMfeGnbx2fjpwS2Sg1RWaCkcNE86lvb0Z2krZzXCt5iE6XPQ
rWEZTiwT3C2Ng7MFHIkI960AUiy8lWfws0LnTibUqgYcoHnGopLW45DozPxA4vPWNntMpFzkOA8A
SV+ib11qIdxDh5xSv35JLbebJXW//H66vPr+KJalMDloyFbGQ/Vv76qZl3nVm0xIaunMCpMZ2Wsf
+ozEC1RCem/O60Fs+Yo35sFrmxTqH5xeEVOgVbr4WMPrYai4PS4y2j+KLPZJGFPPT27MRNdqr3SG
6TXSsaWNKC4+R0ccBLxeJKuWFM66rfFEQYKPcetSTUmR000y3zuIQr3zicXJlds7hWszPouqZXKP
qcJeHhxFFudx1hp0FPBwRDmK0xr9eyuZO/71HqEAhz574rjDI5P/3PNRvIJE3MkFgGSb4mNNIE9V
FQ+hSqSWbW6dWKWDZQBLdgiiaSFnTmIl4RUsnZUbJR+pWz3WHnHOCcOvb4ApkDbVGAUOhYRqvktQ
iIuBOG7rWZ+aJ60GAxcyXdb92COMpKlaQCv1+tHpJPfvWjKskoHAHc+aKsLax56MkP9DLUOEOQ0G
fHK9JpbmP+bZobBTNOw6pgG5Gt7Hp5lCBsP/1YUzOzCfOUqFsQm0oQefFRwKeEuQe9mJvDmk3f6r
Y+cxb2hw9GaK61OoaYI7m00qWQUBOAWqUGVsVTM1aFyqDGAcFRDCkeMvifwghQCBehVlnxipAJPK
sLm7Biw/wojW1Yk0qPRT1rWEBaP5t7LKBe8gcGgrcCjoPVqNuSllTJRR4U7qDo9tEzwPYQZ9Ix5F
4ng+fYcPGLGC37+D19ZLU+OILtC7MVTHd/S3d9CXSyNOwiaBfkiPSX2KzWjbt/IyVIir+f/6qMsj
WpPBG05BPq48C5JiAl84ocYOJnHaVtKNr3V1l2xyrkKXghyN49yf30vO1SzN9YLvFZKgTpqeS6A9
ScTjvj1Q+lfFJV4MJzu44Rtf89quhyoNJSm2WpzDLrbIZoGsIImYXjravhDQ4xjLS1XtLU9slYzn
yz9/f2Ovf6JBJX8MNv2r2gCcGnULHMNVERQYwIoTVJl3xenPaVR8VqwhUJ3m33/k19Rxuc8a9bHU
OlErW5fin6HMoPqToLAKusib6oQcNmgcMVsKgkblYjJU5rGEzUQWXBsdbfuUh1Aci549QtGOrb4U
j3l1IAJ+W2J2xWcaV+xI/WEpeqQNhpRCnSB5xIqNbYjojUKXgyluWJuZZU6HYli6TlZNLZv3rcWV
RtYAte1tA0d3xruy9X34UjRvy6niHIsIY1wFEy4W2iqN1adO5A+JlPQTh0osguaZV3nQhIUUzlTy
E6jNtriOR/d5XgJNQgBISFg65fSZTOH4vwY21AkDON73d/XqqGXMarSCaE2jQf1z1LadQ1aaJ+JV
m2efUf8soI2EzrAGX7dX9XlVzwL8jsOtQua1AQQPiEImBV39r5NB2Ui9l6lmvIJQ/RkMPD4xlO99
VL3HowajK7ID3J/T91/22upP5wnFuzz+8rW7/m3mkUURIkiGfBiyhKTgaqYCnda49BepsQls5T5K
89O4P/n+c6/NeL997uX5ORj0qEkNOcbY3C3tiDEW2OW+VZVzkTb77z9LXDuSUgJFJMaxlFnholRe
tTaBHoQyrbQkeOy6pp35yNZdqrFqEVXEuGS/DMLc6D4Ny1728LLbMDOoGyo8aMcprYlRrjT3I0qh
H5lmdx+42gFWZRc7AE61CJGfpHy4Jl6sUgeW5xivARrJuaoiy+uI3SthDHoB4BxjeKpqkCZDeGRu
hN0LeWrhJWv2tNiicZuUuLVJbjt/mUtMO5CJfcJ2J/ZhihsplzhvKOCvJ5y8KBin7PWl5ETMRokl
hLqzoyzdxiDjripJ0yMYEinVPDHa12bQW0LgOPYolbFE7rV3TBeScwv8kkwTluAKxkQ4dVUYwqHW
HfTI24z75rzQzjY74q5kbBCpMHe97qy7AzFY1SlI6z1xD9ncCqVtFxrzFvysL3m/pKHo54ZXbciY
rfZG4ZEWhfmVhN4bS8y1l0aMAdQ0HnhbL0WdUZSV6C4z6uoZp6tUOzfgKCpZPxuZsaXhe66IKLsx
06vXBq9Ak4EbwqJVfDmeOF+65BYyQZiRtVcB3iO7ddSZUk5zSLj+mA6ljC240hcr0wmINIydfecH
wcoN4mNR09bMVNq+MakdavArcbIX9PaEWzXDiJYIt7B44SXUANXBZs2jBguwYkCD+P69uOIU0PFY
oPNQmW6oVV68F67UR2gqI5hHTrxAP4XDXabi3RXKXo/5VuRvZRMfU5/Uw18PJY+wPSEQZvcpFXIX
I6IkqmVTMwtXyZFUPfRbWJ2WpBbgxIXfTqRH9NxoC8fUgMdnEC8riQCKSB6joWVyX/3GW33/pb7q
SxdrIrt9Qxk3Uzbln3HE/DajCbO340rVolWnBvOcojooNftUpWYzLdRuoQgnm6Ux6PBYVU4efAXO
8An2XpdskCoJl37IMQBqpe3ZN+aha0IMRNu0jsZdgvVXYdbtjCFzGibbzPZ2tR+9S1F+8FKM0YaO
Ebki46SA410a3Qn4473XVXcGra9J43DyrErruV3EXvJZhTwoKPXI3OLPnrQCq+VH1Im9JbQGtY8u
/bpxT+UrMyjaCKQCCNxo7FwqMeTAcU3KRjH67IIgpRC/X90zbTjyhuRnNCLc3W5I/XXrbUQLeiAN
wuFOyLAbWu9D7nP1ngYa3e0IYpDmjPmcdY7qTenf3YHXpY9+kA+ZzNukuoeOCveEZEWRUeNITN4W
w2+kWQBXldxOXrYe6rhh+49MVgAqk9RaRaHQSdtNOEvZ2iZVScjRPOrCY+cLboq3AaAGpC+iQNE0
I9fU+cSn+Hguc81DayikuZxnKE8l7dE2/HOCDGmi1boyaTP2SrZk70Lx02qZgs2g/nANeeYY7GaS
ZoWQbZabbxBLP13H3XQu7Cc3MGaulh7G9aSxnojBfBs3hVWkncuiOCl1/aHS66Nvfm58VaH7zw/W
5Orksedv22YtsooGubeFWt/MXL/9defI2l6wGrh6EC6pFmJJL3IiU4R1IA6Z4yNEQKbYBuZXVq2G
aOSO9vJbkvY/b4yFa0MBQZomI1rhUHvZVetpJkRlpcWrLkgjsJDaBLzvY+yW3ZLzHPfHF4dGlwjx
HOcvfDZhrNxQllzZtGAQtNGZG+OKflngJe46z+NxgyZSHl8bZc+mBWK4ETn3BjnpSvT5fMBHOvFh
Ld96i6/M/pRK6OlQxmWHeFl9T+ix123sJ6uwJkQyS4KVnsIwswDdz7Qce1WKGWlnG0eDd2AROx7w
0HLlZCm5z15lL9Uk2Dt1rq61fowAbAQQQnK5ZGPd1J1zBy1zRmDSybcJDmVvsWRXw56wKP61iv3H
H76O8p//yT//TDOCV12vuvjHf57SmP/95/jf/M+/8+d/8c87ktvSMv1Vffu3lp/p/j3+LC//0h8/
mU//99XN3qv3P/5hnqCr6Q/1Z9E/fpZ1VH1dhfuZjn/z//QP/8fn10859dnnf/3j/YNHAI0Y2/PP
6h///qP1x3/9gzgIloT/+G/2zmQ7biTLtr/yVsyhhb4Z5MQB7xs6W1GaYFGkCBgaQ99+fW14RFZG
KLMyX81rEL7oZFAk3QGza/eec/aff8AfX13+gr/9BlBO/nxvxXv3L77t51vT/u03xdG+oJ2iTqex
hBHnpvIYfv7+JeMLA2cKEYMLkz3I5uKVRd3Gf/vN1L+odLw4D0MZYCy4XLdN0d2+pH7xEK7g47DY
Gzizar/9/Re8/r65/f7W8Yr88fz/yS6/FkK2zd9+c2+enL9sguwuSGtxKGkOUq9fKxRLn2zsaCgS
6kzdxW0Y+WAtYVfSyo1nCYeLUUirfKY16x16QJCUc7uWHQ3iNLFxgLuZSR3XuH7vyq9lYd6pQI3c
HjN8JMvw2FefsF5PvWvSJEGiJApsZsQtZyoYB24E6EsdCYke/kKaKASVZYW5xQUAT8YOyeaYn4VH
IgpZ9hctVu7LBdpVGs5bM6bPbOv3GSpK8rOGs6mQFedc1bUVosrX2SS1yiHnR+OXrHN8AMMmNLS3
RIOvPBVpoI7PoQuiTRcmTdWHBZtRD1agzPKpnuPPuLYvtpX86IBANnZ8HuoQFKM8cLa9pBpbRdnm
S8PNJjq+r1/nuHyKw+KhD6tvDciTSR3Xjcr5Lw+dF9OIrx1+tH4h9NgWJVwhPum9QQPGB+g7tn5v
U4PWFhIPEHCrNOJ3jpz6lXQlWo4bA74sZ4t1MshL69VrVTO51c1L7yWvsDa22Bh1P50bNYjkh1El
67om4EblZQubAmsr35KEpOosIJ+oBRviZCnui+mspwAqbPR2K6R3LJ6wcXOCLCp+h6ynylSRv6qw
cSMd3VlMzFWpuntztL+HKK3Dmu8TPXVfRhxWMeRHUNHorkO9gcqxXClKU63sGXPAHCRmTfhITMZE
OkZ7uyLnuk9NMvWymbdT3y3/cEKy7+r2bnOq/jDLr9HE61BCtF1XowuSBmsgrhIXHUN230TVwVq0
ZQR4CntANVNKa28RwzL0GE84RxFsM1w6CRzdmCWRBmyERmnzxs/Rc9pQm4ZO5wZeIT8bY/bWWSJ3
gIQvwuHS4b9t6zbWCui35reF87Vu3Z4WffQeZgSYLsq3xKlZVaIz2/eqoSnmgAhd3cCscb4MPVrX
XWnOdFV67V2v37VUKA9L41zLyM2KulIN2JEqj06tFR5MHOOb2nHEjnRctkJsAQ2/62A5+z50qDml
f7tZQopqX4379VxpxF2rn6XTg/ucjHvAoOCfVO+pGqOvYs4uqeD9BWGbo1fpBQG1uhbdV60UIH3C
LDBJmgU/zZ9ZbqKEaBSSFUbizd7HPoSGIHsInvqDRzt5FT2ow5LzREtXL/LBdysasZn3E1BILPKH
EhS6Jqct4NFPEuPH1awvN16V7rN4pH3G+Hac0s/RIyGKNpy7qvXiqzXsYkJewM5xJ6hfNbs4cI1i
K9YUSUoMMcJcIk6PKy7Pea8iSWYrdspXrWiWEHWKSLVqgEY09euQcBJW9nmEw6rPuMUUbjpU7duq
zE+hweUgjCdnGfn1JQpTbUb1+COtok3q5r6+lCUdv4WqRZ9mrQXdsDFn8SRmDgCpdnXjGMmkw01T
9yVSSwJj0oKMD3OEGJCHx9ZwgLjGfJ0j+A9GC2SYjQS/DVX4KmsULB1voWOSQlqT0eaSdsxXJHGL
guNvRbM7s1lPDYmoM4oH8nnBlHtO84oJiShHp6Ju6MZt3EynReCZ2tAKhvIqy+VUwliJvA3mwWWa
/1BYyPyE6JK8ZGEhkMQjPNzP9MZal1GlrnBXrEo1Bv2WaQ+dayyI56rb5Q1iW70cCMytiRPzOKOu
7I4ksEk4FyBRixK3ftML71MfQZMrDRl7TNSAMnOoSMuQFBnl6DbKuG0j45rGM+0LQ18bFX+QF780
DcsR9ghAgINxEgM5ojiPmqBqCI7yWnNTJ0KyGaRnnGUECOfuOSIPTDDcghHxqJiw8VoC8N3ZXJla
WgRqkn4aRU64iiIBL8fWZVB4B4GjNL6MkO30UiIMntxntbN2hUvop2atqrMKZGhVdCAuwTY0gecU
LG85nUiHA0oU4ywbwhYWekokLV2VoE9dxsGmd2UMtoH/q+S8FUooT3oZvqekVEbE4hPnknx0Mns0
Bt6t1HodiOpezQvisyihflZT+aNMya+SjfXUs/n6tkEimgk9CTZt5CPbgPLFWhI1+j04vSSAWfzg
ZPGjWncfYzc+13bG7LOFJ2rY0dVJ4UNzlY/ergWQsEqY1LQ2UbJEkefNhIzXKe6EITaIKVhuJXDY
ynBHQri4XG6ot1nhFy0UgPZ9U5EM7xmAsSzxw+jLu3Fq35xOfsZmvk3m7lvBOWeladkHJElYAgaM
lggmRW7q1lr0kGcaDl2uR2xVBh6sSryKwOxwa43WtmK1n8Jur0Ri6dnal3lwzsOgYs9TWYEhoND/
CNcd6XUUR+xTs/pTtdsXd0aLHGfT/WwQZjrL6pvoZvKDIzYjwvxZykeNhCSbe3nu65rNKbsoDaPp
m7zZSfI3QL5f6egftBnexcg+SWJpqao/8ZnhZQjH76TQMMQyM5TS0RuShN7vyxNtr7gtsJ/XHCFD
rVpAfngeBpvFxkvtvdfx3U7byo3WMJ3LhRrU5CIqWcQihat03ZW8LYOjPDU0Zla1Gxmcs/T7Hmpt
1Y3jZl4WSHu0kQM27MQo7glc6o/VGEI3AxAV9vwRQ6exJscDUiBGYZl2MRze10xtNzkS3tVtO+Tm
4RhFxZEt1VciOCgr2rZH2eorkfI0T+3rmIIPJ0AI5HHNYmuZ9yp9cqFBZvY6dsrYOENzWeo3ygbF
Kh+Vgb8l9s5GQ88+LTI1iCtVnsjnJ7w/hnSbfopSPztNo6zQGV2mWX29XTnwVkEserXvKhNDRMVe
O6NCnA9b3MaUdgpPxiRRR2nu0KF/FUm+y0wGdNHFc4yUC8mUvoVpi8NOeNVnmHVt4vD+0/NJtBJ/
Hj2BWsif7qAh+7TscgMf+q3tLGvdkxwad+R2oNConBeYKMWartO1s9MNOktIh7DT7LJPNq1mPvCS
08C17fbY6uMfD9VUAJAYeloGUy0pmdb22DPn0hryGUttRwX+LUadTvQPwZNNfiuOh0Nde9p6KLKv
mToGMYN+/skHK3beIsdKcCeUOvm59QysFD7n4ffnajOTnt4nWPvKGblVkd0BWWC8b6hMWrrmUE5G
c9BkDr3F2bQu7EHRaZBPzbo7WIsCuBRJd7g9vT10yxfIAYua7mCbPwYtbQ+O4jQHu2oL356G2e8Q
Rh7T3L0z7QkPd2O3Bw9756pONMAoRnPE4edulHZjuwPRXg4Eo8a8aHmsbVVhW6s4JQnVBARJfl/a
edtcJznFbLF5yuV3kbyONLWzZ6smu766faFKueRaUStU3lF7mFstOkzdWlSoJeiDEoy7jEYEcdVu
V6fHWF6mtFXXCKh0hJZadHKIuS/RapIWHjJ7ypvoFLbZSSl0aOaxYR/crLMPiInXsW2OO1tpSVmT
j6H10x5l+NjMTJNJw3ovwIaialX703yfxfalrAyMnxmRovyUZzv+XroRcJfQQkDRk2vYJhnWzwW2
16gEX/Whovm3D1NHp8Sxs8/bM4EZjYqfsChtTh6T3B4OiVaPYIH4KKPzL/H9Mdsvj0khus2oO9+k
Ak6r4mL1585+xUsILEzXjMMAQeSAwnHhd/73c7Tx+tqWxBS2E6FixHDQmL99aBJRAjia2jHk5yh1
qR80JaTBnzG+A3gsAsoc0nVHd94yLjvBK1GAo5jlIbIIqlme6YPgOOVFtvRhgpRB72bK8fbQLF/+
/elAapYIw41dtM6agwpJfXk7HFuv1db6AEVTdez+mKvkc8QORUAqxXCyQ8R6wI5hYNfRJZ9V64jc
zzpWOaqC20ehWTuB2RLtefvc7X/p8KbLZj5odmKub58xlm+ypeTmrcvR7xr1jHv5HA5J/7Pkly1H
tf6W1qRUE2djX4aQ4OTe6/ojBm77PCnKKQHC4TC9eGSmoVyA8x3lQPpMZQzZsXI6fA6QlgPGFtH2
9tSaYxKEY2YSA7VZOaj6UyYSDTzDiGK7zwp/0vJyk4HOIgzXGL6Xc7R1RqzLqQXXok7Hb3nn5CSE
edYarbhBPDaYYNUGDNLxaseO/R9mcP88cKQXYJPgYKOEsd1/GjhmnqLP5Lh1uzZv8G6H6+WsSh/a
DQzpPnU1VQ1CzUD0hNyZgt3rT/2Nf9Eu+Nc/38RCQuASwm31lzmAR09vIt6nw9E6PltzdakdikkO
e4ZIPyj29Zuxw44PoTb/B/XRP81vlj+dYSsjiEWy+esckOJfMcUsu102cU5cDoxN5z2NGYHTERni
MylvKuSV3ycff3SX/tIx+e++1v/1vv72m8akjHbm/9z82r0Nb0L8uV32x7f80fjSLPMLzuFFz2Ea
S9fpj64Xwu0vurlMB4ipoPu12Jn/6Hrp+hedExIiUBXHN0NYGmJ/dL009wvvucV1h1/gf931QkbL
aOcfXS8TDxwNErzzTFhcGhvuL7JTBqDZnFiR/qiWicIVleGwzcgDSaR2TkWqfIXxR+E4gLxoO/PZ
nTED6B5O+DQvvW2vzZxsAElnoRzWplBBSs8mW4eaB21aKUi7iS62I63e9h619thq+bpsWwIn0ErI
yooeBleREBebJwFEDMHhzmGBPExpjPQ/zIYAPrbfegprExly606LFPKF1WYdDc2ONCT7u+txAMhQ
6/mZx8HUdQcDBiJTZ6zKDuNr0GNe38zXeQStqbKiBwWoUM683X2FVIreQatvQDaljIsS99x20Xpu
7OcKNKjuNY9VMe5MO4TqoLTWMWJgC9eSEH5j3nkRpxYOWeVoFEfNRGzFtVT76qIdCWsnxWsCGiiG
3nTX9MM7bnxEoqW5hXPdbRGydVsUbT9aa/rqckK5DJFzr9MeuutbytVsKjghp/n9ZLXZ3m2QoBeJ
B0SiFdbDQOS/WTnt18YNP6uy68E6e/lmNGzIxGZWUjYRXp1rQTqkzU4HjEyvjIIdf8WGnnt3sczo
vEAL94lT0YixzUNRjJ/EZqZ3Q6e8KkK9NoU+P+QWyepd2kSPUtSb1rEBUFZmee5rRpl6mZn7RKqf
A3/jUcTqe9J6NishkXOw+sogUtt2VxHeUY3AssuWiH2kxNU1jxh2/ume+xcLsr0oTH65kG2mbdwc
6hJ+5i4zmD/NMPPZNBMCH228GImfoqQGJNpZSKcICQ+tPtxbWtmu+blxnsEeIPfJIk1hRdc2OVix
3tz1HnneCq6YwB6K7ZD22r0jR/KS5964VqsCmeqTVpTOap7c6OCUPb5ztd/OcTKtM8JgmcUBM+m0
S6al5b40LWQIbQ59ZfSjoXK2bk3AJ61YERgE9Z16b9C4y9aq0jQXpLzbeFoC7rKFW9dm706Zvjn9
3HxtWrH1ZucFLJv1EMP27efhu55LKO4NlyqFDBWCUdyhDXtosLCw4xJa7USD/oR6iMxHQ6WR0ebe
479/wbGY/PqKm8vGt4i38MYgpvplalwiG4lCtZSPDgUvQdCtc2jjaT30nKuMKMfvZ32VURzdZdgG
SnC2k3Il2+x7qypKkEK5DKoJHSUq8HdrgWxhG5c7Q8vr0yQ6nfzBM7G0ySZxdSDhy0NUccpER4Cw
skRKkoyD5aO89pUuMa5aUuwxQ7kHMf6IpJkesrKHnqi4O/JRrlWc0h0XDrhfN3+plRB14yie0dpp
R14leVJ0Y+t2kXPI6oHQu2ohEYcvkTnq27qSoA1KbfDBQ4IQEjPUHKf8NqjNCTEFjKJuVrbE/jUl
3IKJwQauIZQHvVt+Q6boXu3BPHg2Eyl1Nj6k3Z3I1NKgZw0Bxx2xzXsN+69MipcpGk5maARWjhq8
NZU2MOipdu5YgkovHWAiKpK1qPCO00Qo/EALQcRUOlmOvpph8J596JKpM9KHyfICA9lKrA97uJ0w
CQs6XiUnkCbxXh2rey9mcULoG55K8zlvCvFomf0+bRvVz8AR+xEH07iIH1omuf6s0ahQhsRbq12k
7nKv2ya0wxn+1yepQhFLMuXSL1F5aTJbx9LWnm0533UmwlG1gfkwjYh4s0YMGy/GvS8E3TUvdnKu
5umozktTVtCELkuisLLUvHRgCeppOCqxy07Sc0vPfTkdlzxdAxvTAbtk4AJy3pvAG0IPkF/POXRT
OYpLDEqKxkdDjj2T67IcLHdl302HaYrOfY+UmRv9o7VRBNR6r6w6nY5D6KbvMm4a6FO1fqCrkdFq
OnNd+a6FtI48zFNl1bCq1RKre7jn/Crp40xyM2naJqwi4OXNnNI6ujfi3LyGnZC+DK3tKMCMdMQa
bm3PKc+3B0eiOKi66jDxl9HRTcsdAwNg3lZ7NrNwCubB/W7oItqonA83WmnvuAnS3QIcJNex2dJ+
I2ifkn6XcHTy+yRKIXwjkNZB65oz/vNpdtie0ugEnI8N2y2vrd28d3X8H3NpbtK+fyy8TMrInCQC
AgkuHkYd7d9fF1496sMw6h3lIclqC+mCxulekpvmOQlR29a8nz2zvk8r9zCNjNhrp/M4BNK2dMSe
m6VZq6k3HUcsoktmhO/ksn+J6qb0Nbb3fR+NH3OkWo8iB0nCYtGNp8YKoWJVB5dGy5ZDoEXMc4lJ
tyVaKTbaS+WWr6NnErQ9j91+sLiSlWiircQZ8uRFmVjbzhbQQes4ax1CIW+5RqITY6KiQSaByEVZ
m4b8aWMzPsYRM/lY11pwD2F/nFEHIYqRE7rcUxWP1YZRPjmpMW3eAb3SmlCOQIb0j8MfY25Eu1w1
82PdmEFHHvMO++9BzRz9XPWs/YPCAdIyrOlE+hoy+1bRMcCZ1EOl5vmtSrR50sE/KuwMCAOKh6Ab
23zTGinnDKlwtJzUlz6Pv/el+GErcNT1Baqu2mRea3TD+0hbd9ZkHRsHpE1rzxumQO7aIbHW99Bc
HXBZ+0mZlKuZG/iIEwAeb2/0G7GoZ4QGT2eQBgn2U66uc2+iLrPS6Ijbwlu1YzIEhB4nLACLhIB3
VBfDrvHK9NyOth7UBZrTIhrSkxulH4Wj2bSBH4TiQc5yLMUHMN886InaneAjPxkgUM0iP2nS3dJv
zU+0O6Pr7WFH7MJ/UOfYy0X514vWoHjGRGHbuoUgYjEg/KlaGCqtUWClhw9NOHqB10feMbRL7zi3
ekMzVX8pa3SWyjw+9NZ7MnvTGZGipugF+vi5elNDY6tIhoeKmlEF6yMiGr3QN0C4xxPxpRDa5gdl
auCOtsAS09q9V3AVfXMlqlym5DGx7w6kZ08VWxO9uqiafE3sBtNU+kggqus+MGU+AoRmLTMcaJ6z
GLOTHiEWpMsSLjzpH7YYtGNLJDstq3mNFOrcj/cSY9ZpDG3iyGVHj4TQ7wcrzGqKaN40u1ZfvDgM
ZgicpCDMrU8laNP2XbfcOdckH/MAi62zdSxmE6JTNv++ajB/8bCwWjDI52zD6ZVxv279slrIOW1q
LSbg8TbuGRONYP2S1fPV7ObwKkdv3qoL8rdwrc0Aac1T4iOE8e5UkmcAnl1JHnJISbGlrKs2g1kv
UhvIbfmihvRbelzifk2g00VpaS7PDESYfFgXWavAc+PsqFEZ7MMiQqvGkuHrRePsCh0oT2H15TGb
jPSJLKS7LHW/1TIu0EAhr5Y4eWFqu8T5qM1jG4VNMKtZtKFK3ismIW7//jXiEP/PV6fJKAyjrM7o
3vz1RRryWtS0b6wHakR2zCTV74R23+AKZKjUq1t+5qutJySR9WN3ULt55LiSgLTuNXOPvY3Jn2dJ
AAJdS+0LoWaCiRzYJkyu0imrtUw9jRazdsRNOp/VJarcCBno6VLae7cUS3KPOJNW+LXoVHNXNKc4
70+qU2IlKbHjDTpNfjfqFh2gt/Ua58cU59aOVXFmvojMYDS8fWmoR5yb4tT3eaCVTHpqlXFwScUY
6G4+BpqbTJfMZJFLRa8eFQGPQYUgU3iFeWA+655yFbVuEw4d9mUkqW56SSCrvyqaZe2kQLfa1SfR
mZupS+MzEhI4F1NsPqnaVPpGOtvHvGFeQiHBQnKIIsGIR+Scr/QUs04/wFGAuaGQJVw1GrmbJSnd
bWUBWOC2HDjrrMEMWAwxYmZu4Kp3ZBpqQSJt7VjsdU3NCIO2lZ1C0XTVCGpcKyCmAwUaPSqJydfj
WADitk9Fl3UPYgZQQ4TQqmorxkCQsoNEqPHJs8BAGw3LRjP65F/80MexfXNT3Rct5JDKCgFKURMO
lOLXsDc++sYHAQuGcBleS3yTK6IBzO1tBzJjeXVZoE6FWl1EqWAZ0ty7ulLqjcuUmWCkYJZZczGt
AR67Yh8KjIyFs/iBIr+wFLHSE0c5lLG9V2UdvRhpTuDxJKZ7UUFjsmOEDpNKBoerPQ+jt08zxARy
VCZOnfSKJ100TCRks2kVVx4T17m25XOu58ldVXHK0dt4o1sM7ml4QvrJt0LvDWwUcpVXfXccTMEw
Jht+OlrnBCrtyU0pavhIep4+GeIQI5M+VW5EEk6TMR5ZnrpRs3Xy5J1RaLGfRqo4bimOvRANexfJ
g5vyspuZTlAZqSrj0D4a4GY38TTQXm0jbzWNIAJ5cd3/oHhmMfv1LsavzHFUcy3r1rD55UQKcp4B
a9pXD5ZNcTDmXhKUVuccMDPLC5vSw2yz9Fu1NO/Qgj/qMX14vWrKdTYQhTmFFRNbeNpri9PdaFj1
0UiYmovwSqD/PZJC+WShhdPb+V7Vk3gn0MbRbIh1omsb0xeubQDzZp6LtPOpTVxrqzbs27d11qhb
ZCFYqPdxOPFORN1w55IF07v9g5oZzGEjSWpo6176lNmSriX1JqSB4rNnknBUokbQe3fcUuGqAd0Z
3K+Fhmd1aNIAcVO4Cxlb+ShlZhbwEFAYSQS1MrlHZXbdS1gV0Q7WOEgTTJT84EhCYjOOyiRCjk4e
428Zdd8c5OkJesAnmNT9OotU0hhgLPuyREXaWjRkivjZmKtqlwp+bqaMyVMePtre8n+rs3IeQzfb
e7CQ953w9BVyAy5r3Oq9lqvn0FPnIFeNUxLCmkZpQufDQmxqQ9CNJz09keYW7ntmwEE0EULhdc57
XkSEUuAa8HFmMeIwgJOVxU56xnDUlnIG/QioxgnyVNmD5iBynwBLbQau2RtbpDbglix2LiG7vZFy
oBu1mWpeKNUmy/qtpNhb5Q7Cd70qAFSpNioiNWm3boykq20VeUHtRV9jUF5EX/RrVPDqtp401ji7
45hB0VEUOt1+/YnQjupoFeSVh2E3+2GRWOvOjgNhxNVqzgeAtJ0XbUK5GL0Hm4FYXFUt8R9dusu8
CP5slHzFUoiBYlSNIOuYVslIc8k19TjDNuGJMd50z+sQWE36PliZ9ljYbUqcghEdRCmbOzuDF8f4
0W+HKn/XzDt23PBNKZoJ0i13JGqtbJ8WAjGMFx5DQkkvwhWHIuuy50yzftCw0c7V8qytvKOH2bOq
MuOQ0cx8ymQLpkwzzY0tXnLYM3eN2hjXMDaAEpBsvGFQxVRfzV3eQijzpFYy/S84fqNwCevhh125
IPVedEPB9dkM82bctQn6Y6F8iHaBs9a1e4wzgigiRxrbqbfI+FML99mcQXHSRazWSpIV23Tg3MU2
8KI0uY0bi70yjQw7CJFOGDH779gwwNfnXDxlk04kOxlqe4ZRzyWQ6m2nSvVQqk+9ATy5KAzxze3z
HbSAFlz8aY4sd9MW7YdmJO5xyvV645ARD11ObCItFhdSIcT9ELV7SwHrEpmKZHktp5c05LKjOIrj
dn6tRmC6LU7JILegPU2s4qc8k+nOlN/KMXd8hg3OTk+sU29CyHBGzLFKP2bX0qwfO4awzH0qZVNY
XnaeO/yuXkh7shcjNZnSTIeoSwjTQQrhUkP5neuhjJBkM8kIHIyla/FrrjmVj0bbuSZWSc+h/qBP
oV/iCA4QcXfYKZHLbDxyaLZmb4KiFRqIXNSTO0ltRKadt1fkrJ1cM35Owhaqd7TLkrbeVdMA+hQj
6NEuJ8pAzk+rjgyKXa64MCxraMBGovUPWrlB/FWs1RYSbybxC69Iu7oSX96vzF5mSKbAL3emgf4s
zWGiWwLpmzYI9CpCZ9UZ+qCthkf0dtlZd6dxa/REpOXkL93K5sl6a7Oy3nN4f5zDCTjP5CVbqUz6
RcAjg/1Tdsl7lgzZRoVdcNKRIc1K7waDA4qjgHgc2VN4Iqtgvgw9Yb8ek1qkPCbFrKq5u1kzvjnS
WdLCvjnarO/UfBr3nkaRkLZgClN4Kxctqb7PNIvXqgHkvXeHB2YIHi+ad+VmAfGmdsMlK0ccN9L4
zKpoXqejNhHaIO+iOtZXZlmxppkpDNra3njei0bOwqtL7zxoMyh+Y9w1O5va/f9U1f9fqmqNCp/j
z/88Wdp/vMXFXwZLv3/H3wdLmvZFNRkqMUIiIZVJ0j9mS5rDBMlg9ERv5iZ1/rue2vui0h9XkWI7
3hJu9o/Jkql98Txy2rgqloKFgdT/Rk/NLOrX+mf5JwiXW3IWmXH9U95PqgFzspzQvmgTUdApDvCB
XXPf6TMw31JkSCiyWG8Pt4dStP3GjuIHe5FvZECtkADclBzLQ9IQctkkiKs72nCH2wMKruYABqP5
/WlBPwJNBpTGbNDFzqiV6nB76KKiPghD/+Pp759TZI4PtyakgXt6YUShq1kebh/pzcgnzdot/dAh
+EvDRwr7EngGoUF8GFY6uPCeiZNZfJ0rmwE3mmsSyurs6Fjuzi7ia0hS+9prq8voDTTwyXRnMmU6
PgHI/DOmJ8oDA4UBkUt+jiF8ynEEekLM+MZoOzXopA2Yx3P2zZT+8NhvWbbIKETuQfzoEPcHxLRo
HvXmqlh8qm5ldzAVhzDaqCofpogejuLwO0XEOXWTtyddmCaDWuwNne512lhs25ZbHkYseaTYLh82
dcOHeqaWaH+QNAhIQrffE6tzcbh9JETh7MN2U2Vked8etLmKt+og7sZ+CXaqIeYkYX5I61WFvvlQ
RSEh1Tr1WGn3G43DJahIgeSFAxiLsUMfdfDLcCj3UcT5znTGvRmZj3kOxjRleNIqlTx0jZAHbTBM
X6GBuOhXJKiivz9EVlr86ek0zfIQSJISRlfr0CzRLL494G0vf//ImcM/PocV3kaJFa48LZeH229+
e3CWp7fPKTPdzDE37VXCAAbzHr9PmyT9Jkq3OvPSR3CsmM1SxG/FKkr86t44acBX3VX1rFuPTuqP
HzW0E7jjyFDbjVQ31Py9stEC+M/ZJtzGvuLnKGunt2VWpuBxBRPcPfARTXbP8POXnth4PWjszaTe
tT1MwgZzIC29Y7qURyv5mn7CioPJXpxjsabOMwy/Sal7gmLU4cfcGeOjWX4UZMaS3bokxjKumSCd
x4HWHrCZDj6CRSj06kId1n3yd/r9/EMFyLGidIQbKR5UgFLs/KtYwmR2jra6Z5KmskvogVIHdMcd
8xTJoOcqlGv7Z3Kl2YR0CdRZZbJHrqh85aN8NJKN/YJnFzEKLxvqQqJgINV1YyDMQzZsE861qIBj
b1dhgEj9Fv0wuhXHR1BTej/KDwYGvHx3/ZO4p+SiyRyBPW8fe3ofFJtB1Kzmbks2ju6tmR9NQH4x
ZRyL+zL1mwc+X36DgbV+S/eo8o/KJR99xP7lt65YM2ghzlv2AAeIeMWU6auo9nwYz+ahIdW7307i
WqKtjVfTT2K+h/o9yX14yPxMO90XlT+/qy778QMEc17dVl/xbYiP1TcmEV5LZvu6uYzxtkZcS5tV
PyDt7R6M8Siv+rPxNa/R57KGrDhjk+TR3GPniBiaPoaHed/jdZBrw8URsbG5Nx9Kdwd4FpCNQIuU
B4O6zh7tE4Hg7Vf5w3mWL+j47xJApcPa6Y5e/Q3blAOt0yemxOsAY2yp8jhku6xI/btDOzh9drfi
nMGgv05VkLcBCiEo0yflFRUPfwyXrflm/hyfBGCpo30o9+3enf2eroce9HqQfRTNJuJ2CLfJO7xZ
VNYiCfKzbrBS7MyXFHnSChp3d58Wj/2pehmv+ndmYvUrRnZSCrnY+pNbXnhTu087wwjgEybvNWsu
KCvb6Cj5Mq6EI309F8rf9/q4FnvVXhdPHN8E7wRyrgDjIQIDbd3em0z6Pr1DhrwXhLvbrB0/Pdif
3nv8RMfhp/lhHKw38eHds+5MzRp0+rosKVdX+fwcYoTtV/pAC+JYXhtjO7a+9jUMssr3DhYTzpxw
4ZV5J3ccEO8muS7ZDoBQz6vmTX/LizVRtgAu5pz2BbDdqtks0vTgoz93RtCfS8a8X2E0CCb0m/7s
BfZaz8HyGpyds1X4ShxXss7OwyJ7X1XHNiDinQPBUTBOoV/r7dxPOW+mF3XGBbY22tfG+Mba8V90
ncdy48qyRb8IEfAEprD0VhQpThCy8IS3X/8W+96IO3qTPjpqiU0CharMndsEE8Nsa9R/6FizBVRM
ly/qrZis5E9ieQoGoxZHD9zeN9w9GKLWH1CIlWXy04a+bkvAcMviLBEj0rhYrb8lnvRV/JpsoRZD
1En3Boyt2KJqO7lPV21LPizb4uCHrroavJHPD7X6Gn8QTzx46PeI4XxAO51X5RFTKqknVMbnXkaN
EwR7UVyVb8FaCvxnu8yOwjexm9zfQWACvubZe76NqBR5ElEDkEO77d5hTI61I064Zjim4Bl8Dijs
WIRmRK5stM5mQPbkoHsJ+tfZW8KirJ1QcAkrJ9TWtKSauBP8THwxWaaBq5M3m57yXfIFodn8xtMy
WGuHBYKfWfll2EYjBW0tsMZ70V+TapdKvnkRKmcUPF4mKO2kQ669XQiPZsLQYPRo/NC2XNp7sDMl
C7lLijdZ6ITv6FPz4l3TU6ussVWFcg2y4rfSOyClKJ6a8bAQ/+B6dpkTksvLbpu7gbrRMzfPfvNk
KZKiDNfiNN6hIRoRcmdrcZkvQf+QG4KhK5jIdkVIM16PPEKIkOjUkStYen7kNVQgLiRYaeexWSwY
oDFGbxl+WwnGXyZ3BurOI+pvak/S+RrZWfEHEXSV4QHkBaPLB2P/F31qs3X0TUqiZL0xHDuF2T1V
dzIOVPgm2PNuWNkBMdI4xMQcfRsRQEOwCggn4TdZIVgo4VT1bB3YoE8ubb4EDJULUlOORQ3w60rt
rh983t4rLBhHX1LFi10K1eLAm5W6VetgABxaoNwrrHCSVwqw2pwW6WhJ5Sb9gK28Ts76Zlqqe+Uw
H4KrsWZF4/uwEe4LxvFsMVD/LSRqd94Ckqi6OQixE5GnrOwBE50Ml9Fg2cf7p3yRTUfVYCHbwRmz
3bfC0xzsYzkeVtLTi0v3Gb/H7T4dSdTZEadMpISbeu8tg/rM0X6k6FuNvEBeooshzQdtugotvKb8
AnEM6fvijQ6u/0obD0S7+mpfKe5PG0PKSFiOmp0SR5P4leRis0Xs3JC8zYXXaTsJ3bTqGNkOnRQ/
L5dumJ2egCCdldImsrrObETX10sNVn6IasugurXA4X8LMuGvwlGtfCjPDCvpGLlLsEaT3zg9ybiu
5VinWxDzAVVKeQN2OlSu1jkp41XVSSu3qtxE2Zjp+2JYyjJyUObrVvyt3sqd+ZEb1vPEd6faDzbR
ZhT2BpWGbdxIpuYtneUNjlzTFs+SL/WGcGWbnScm1K/ttP0TMPjah+YKcoKPSrD3Zcf0Fff5wGLH
70+zGx4Fad2tYM5vlI9qecIm/flbP8Z9O7vGAQE6/4026pJEJNxw8JkZdrmT3sVlHLzVhS3CYN5w
jdB4TAgmmAJd+sJGfSZTrpr0CitS2vv0HYoPJGo0nzLTEQcpe+2LX+aHeOuaWz+49bVPnf6Uexk+
YpdpQ63Eu/Cp2bXJ73QfVly2znZPQotO6iY7TbfhVl+5/vxjcbcpT4JuwfDK8Rp27WLVvA1vpAGx
YktnLr12tNGpPdeLd+k6/0ajq8TL/Lmbr/WaNmAo4dJZouyG392x/EQq1HC0gvyyhhwRogxIdrqM
zt0qvAhvix8WTu1LV7G9QWzQ3iXFJzSQIQdNhC7ejPmCfkXknXxK9DPvGS9WMpRY1v15iIDvfBK+
K7BNbB/sNPWC3tqC+xIKimFRbwXPR3IiEqMKvKZzs2UnekXHCP8c43rX+/rL+MsbmFHrnvKZIexW
LOnTbapD8cM5bRKpRojvO6OmyC9+Zlfw233XrlC/ysGVrqo6tFfxK3dm8254sYh0B/EZOcF20+yQ
IwaIwweq22N/rs/4z0moJ89K4ZvpKv2IMXSIWPXVcZLtzvSqS/rNh68Ud4DcZWPLx9jPjNfVkTlr
iyxVd9HI9Wj5REeI14z5m8PcQKW2C91F+PA8q+0qW2BL6xooSmFrPabGDvbpAa9CeNlMpGbUueGh
L3zQtaT1aJvMP43yXFjzWUr1lA5+HV8WJVSAZfdTgakPd0axqeIw0gLyWmvSYVhxzXOi0LfDrDBN
aRVqzsiAEIUXgurQlhloHxJjrZCUvS67VVJIBvEh/LGInuZaEODrG/UjULJ+DdjZreeu++9X/773
7w+83Po1rl9UGAZWXhlA5aaEJKi0QYKFzkvXqqSk4aq0ywxaSjq+11eDNP73q1wQeF/obIp1pjaJ
n6LaGZlfi+6/Hxw1BR+v//e31bLsHE0fqCO15SIxCI0V7hj59K78pFLUmn/cO/rM7vUPygbtcaxw
qc248XNpWj/7rF2q8+Q0wbNem7hbYZH/+lIp6fOnDDGmfGTgAbuzLW5Iwn9jeZPy+O9o0Rq2RzsO
wXR9rfZzJl29Ey+srrFGGH88yc9XlzL8Gqvnpl4q6qrHWrS0nl/IKQ3oDVbCPH8v0kmolvihcVLY
Mt7Psodtv4GYbp0ScmgVI4lZnqn7vKiq77tdT6S8fNEvym6SvALbPsPTFuTDWDiY5r/PG4pYt6UW
RfvAv0H9eTMiK9ji+LbrPuQPGqR5w6ffJ2ixLbKKlkRgn6bI6Tz1o9tVD7rOcHAN1YlmBxA1N1zq
sRLp561KHP0jXItH6aFf2i9hcsJfZulcaPWj8BeDhxsi937Cjl9z5dSSf/uf5EiTWmZn7ctwtNP4
YmYt0+is7TO6t6+n91xReDAbKbftliHHzFP4J8h2e8e1/jfypEdC3fexOBHqxaUzrGmf/FAU0+kN
uh18NL/Fo8IguLGTFs2EL224eNUvxWXEr4VgH1B/TEt+ry994IwcSFjOsLtulS+Z8++EGKm0Wurh
Xe4OzFicyON2l/hOHafEei61U7sOYWRZyh4efJO48HIV2LlMJn/QdMLtMQl3P7TJcoTEi+UGWx6a
ZxcGF7/ESzFdcJp74JUBMmenJUGG8N4CcSh2LF64ZVVir/L8ekWcDG5/w/FKHLjUgvs92iP7WLwN
3hZ2bKcrHUN2K90FHn5OjYdZ67Jmvk5X77dfMrfgh1etFHuebJw8N5gpml9PdLuXNnJzfn/JN87C
GZfBdKeSPLngfD/TPysbcBRpI7GxXJJDqFq9ZGuzUwwuY2v1AzXcAnmyzVpBLqP+lMvsViOUeUmD
MAqDTullHOTXQrUkR12HG9UNIYuQUU8NX51hiZWxxzIyGMBDGIUE6Su1xWZr7sQV5Mtx2V1JXiqc
xa1aSxuGf9mheESXlxaxcKYf2Ikn0lWR5YbXNmBl2twX0+2/AJxheUa3aaC11GNX/lFpvumoBJsO
n8/BbAsibnCRV/VyvHE3Kt/0ykMAIPQhI8W/QnrNd3Qv3asIXMYPtfRMGoGUPbjwBGUlnSnOT8TW
NaHzomMXTgbIrdkBg0GwLcYLS1UC74Lg7Y3Ez6pncP/XwZnbAGaCdOo6O7gUkZt8Lna0A7nxN6q2
Iuy0esVo0/ym+KM91f1y9QLLJEvrrDrCq8sZqn+IARgB5k3v4p+BT+qWPhKfpuExb4P+MwqYydox
50TDm/D1l20va52e0+s+ta98ucjRbFoz6GTiLWSXCMdn9qbdPPF9XJWHGJgJIY20HCPkgM4Q2qQx
Mi/vwcFuzw+SEsPZ71IHEf1cueOXVDrSBg7FC29p7ObxWkUP4xcUAcLghYWBAymP4Yuvi1XpCVRA
uNN8a18skug+t4go7eqhzI721UynPNtHiZcBSNy7X7a46KOsHNT4RUattumP2CvL1FROfyvlZVKz
SfK+ACdW+mnAV1HwkuPwgGEAlKGHNjjWpN3SEmQS6r8r/ma12zym0uu4aMMORfTM8Y0cNbaNvwb8
K8OE3cofMOZgveKoBeyD9/GwM2mmF07zFSAYYKnvlM7K32cHTuph0cKYs+Zb/jDPE+kpKfZqjiTZ
WXbKUkzfrOeNUIsotfvaxyujGV8wC1uonuzHgLMXcAitneChh3h54VvMUxG5WagJ2OjZL+NqO9/6
Y7Em2/AyMRRiemPNJ2AttA0ud7f+SU88JKFyWWgcobsZs2TDyyc/x+UpxgHaUpzmKrt0LyBpy6qx
pmt+wum92pXDO6gXJ1GgHSOTUsHlyKm/Fu5iD4IWb5Qbz24LHWJXHvTjdGREjIzWZFfaNhQL6CzW
iqdA8LBeL3eKyzP3sRpW0/W1UyR2dOHOv6Trt26XGSe81RCuW4iO0WYTIT35CURABRYHGRHpprim
u+G4eEBcNO0sdMTfUV12PHLpRvjqNCdVPDFaTtEaYZgBEhp7IxJUygjzCD+Kx5C9CxyxEH7/XW9u
DOGZp55NwPhwRBE6oo/mT9vQZwd+eWhKT5PsGMttiMGY41KEFMu8sGvZlWg+obRW01qcfCAs45ej
FsZvPPlCdteTDScUuygLKx52C4lW02rfhrOM6ZfdX3jcdN3OBxdIHOwuEWDzeoHmyIPLP6iqjrTA
NNISXoH3Fpt9tC9WUFGJn2w6Hmvr+RnBU2AScIfdnN+nx7DjSWPDFsG6Ol4VnuQuS66wzzLFzlb1
SnHKifEhy6lY0aFyrQTlSrUwLNx5yVMrIP72VeEMkcc8K/S3vHeut3pphiXPhV5ssxZ0Unloo7t4
OiQTQ4SoOjs1/GpE0X7oWI0/sUt77GnQg0M3zV3Ci/TJXdRLct+VxoWOKRLUtyovr8/MzlK5YJ0s
R8b5TPrdfKl9ZdQpZNtJdtDvonIZLo5pDCWZpUBXybHNXPaJ0t+OC1sdMFBwY91+LRQVOIWE51PL
BtNwrA07jo26cmP65ADWoWfu2X6twdXfmQBH1FCEjJsez93wKzUX0/Canu5yL145FAEFcTbrfwqM
TFaFn3ixduSmKDf1Gp7Cq/qjUf7v+03fAm3iZ4LYwQqX5kF6Yb+O9J0cQwhEdl+s8tTnGVU5YLFS
88FFAnI5rwUPJuRxlsRt+KX2qhjZMhwiGp2Lr4Z2fZC+pt4FmJy/Ri4F5dypfdMQhrxPbjw4c+gE
p4aN5AVHp3SLxQphizecm6u+zj/Ts+jqj6pw9MijuYclA6DfDSvpBn3xzyTZfrYlL7IZ6zxXwvgN
W6Txw6XxyfarsiyvHJKz6okXLmzQvZ7d5pdaHFlSSxeH50e5Ez450tN1Y6trY1feJVR+fzrB9LU3
G9cWnm4CSV30QWzw9FjYwToFCONb6gtYFYEsOzCdfE/P/1ggpocN/ivjmokvfecM18EN33OeAAq8
gYPPywk90OwcComl/0XswKYF1UrULDBSKjWUs09LXo9b+Y9dFwZcPNvCIdywykhB+VGhpFhkeo+s
BKvcTifks8FvxAtEtl7aJThQsp4Zfgy/ijOtk2N1Dpes1m/eZFB5TbsFLC3LAze5WgcrldLN19Kd
TNv+MN6rveqOm9jPPAiL5EMpMssTUKf741g28RF4k6+UXi/fXZdxwlY6aPNxmnAO4IcUh+L8zB5V
K0tZ8jIGZIUzaq8yI5A2obGNSvoeVPK2WGxp7fov84uHU0Bbe2OxyD9y63D9rGY3vKPYPfD0Ntfx
NpHcZUUOl+/nkb3N2/rSXNkUE/AT8Ju3mDLBlVfqx/xl3uD6TNeUrIMH5xIJuFm3j6ZvDhrK/2Cr
PILKifSN8U11IsA6fSIUW0XnnPLhTTuVADqXVOYt4wzl6Fv5bcGavPXL7hdLBJqyQ7obT+JdI3p4
lUFw2D436oIoWmYnuNRa0MhxsOFpklela+7CY0VRsxxd9VA8qcA1FzKMp7g8O9vYVZam9zyam3E5
noe75Bvbmi2JZmk/ta/KoT0AiTOoiDzuRo2xBYWUS3UR4fTzhZKhv7BHkh6iDlb2JdX21C8p3/H5
E1+Ys1FZyFNpSCSqydKtK58VjgVCvNV803+xsd5EjF9HR4Q+g6CXrIHZM0B4O7sYN4RvCG5qEt62
KuD5XLrOem4MbGeeWMpaqYJZDpQLRz6Q97eEbjcp15KNNQWLAm1Yd5TIuMlKLgVi6Q7f0rpet4/h
rW88bXDk+2jrDjedirmTPVgPzwNdH4XpuVBs6UE23qq40vFtGAisaCwW15fUYZftywj3Fhucb+YZ
Sa3mQwRpZdMPlxC1WDvCZ7Ac7uMfGRNDYQm76o7nQPfdvgeyZQ7LDEciu3tiPGVp78ZG/AK40npX
vQnrWvKj8/g+1K7WekAXxU9ChcS7As3XacjEZYuGfvZwz5BjBgCAm9xwF/v1LsIj2moY4yHhHG15
i5WH2gGnPLTIJpqLE/oyEaXqok67VHfsB/AhqSjGF5ObA8YAk5zV9NHzibCpvMcDGiHPnLANAy90
5C1I+veyEcC82jO3rQosZDgAb1YXWIbkTEDkbCOIJS3hB8vrP+WdoQfiyDz0NUZs0jI+KvNOwkmH
ZWGHnV0Z16bzy8abWfm0wRkMyCVy+wU2MamDyGo5pLb4tLKnA8sGRPGbHB87vCPeFHGBApmWX9c/
rp20sMazNDnECtGq8RTQw89nPPT3rf4CpYqj8T3US36YviCbEJ+56Y5dO6Pbod/7mTyVh5rZ4rHa
w4pBpubKXrnOeXgolTlIwh1+Ql7x2b1rX+026a0couCnCJRcv7Zf3JwmK/9rP4yXpxuqedqHZt1s
oh0z1vBPeSPj4q1Zo1ui4Z8e6t8I9xb7lvg1G+UIiZZwv3jSkGSdA+E40/YjEsssbDNq8TjPe14x
6tbjPXhuRlhPOg+TxWaddKiD1pjOFTPU/i1JAQzplBgbM1uaPQab8evMukpf4mw/jSXxlwwtldCH
jjzkjmD4c3OHIl/NDN1sxkSYaHf+M8SBkTqCmahh4w4P77Q645T14h4zo7sr/ZqpaR56RBk0+IKC
zWBm/klxHOzxXMWcR1sNawoC5oU0fg52osL38wPu2VNw2C2f5knT/Dh715b1RTK9yaCAsZLvCCs8
jiwnXeafLeh5jcGOkzINzg4MOAYTUJrp55LGpXJfFij7BImbJe7CBwnOBdW9K5OGuuTuUQGn6DWd
WXq9g9mw8pPscnHw743QzW5lt9tFh0TbNf1q4dYciAu7B4nx2bL3fFwq4+ROtZyX2ycpB3OxpEYz
PxfXXLGf7ylG1i5LPd+mNokHHyABC2tiM3oAM+WncRvuGZ/i/YxN0AK3Yr9/o4dnoGh+1JDMAEyS
WwX7ERCq4BO4wu/wbXxwyMma8zqQ+qVJsfGYkT1FFiccTEM21/4y7NXf/FRR4qwW35hQV24aeZO8
CshkpTnwtbvisCaenLA8SanHrH+cvPjptrXznFACQ7RlSOUzOozenKr2mCYzL1sQ72C13xygip38
TNfCcCF3U6YVuxzTovfBJaaQ7UhmMjVT21SDZSpugieO4hT0YTxprGtswa6x11zQTYiSmzYbgwCF
B8bf1bG8knW1gDmvgmy7mHe2JKX2Kyk5TsO7mbhBQe3MRkGxwVvxuq8UnMfXgXdwyAG5opVodtPu
udIsYQl0xFqgssPL4wouO8VOScF0WRzJHNQO8prjUX1XvNprbgrUcQE9g91fZcmuE3BbBAQRhBg7
6V2MT+ZL+D5fINR2yiOGfMkbZAzBKGtpgJPn7qLFJcqO8fZhUrXQV2HkzTUWvGsleuCT6DbrlCuV
2PU9hmyQXIlNVN34c8zsAFd0O1CIq/D76cjAnIHR0Hn6wgGypNxQGfqqW4an8zvIhcsY694xprxK
RxzdDuRdnTnUTeKXNtj6+soPA6OEfrS2lBUDh9hmL76IJFOvh4PeQvq1s9/gJt4mel8K71X18fST
NfR/F1RH+QTsbh/g/+W6EOxOsuVN/Xi6gSus2mt84eOoTiC5TDmUVbSKIRiwXUNG3oWHcYfdBqxg
QKXXhI6AChYNtV32Vr/xaI5vLDI2PLnytItyf/l7HcbOklYmymR52xcfIhDGO8Y6beuTmT0+vWxk
JmvjfsS4u/x9Kps6dSElQ2KcOaK59pQ7+G1Py4j+qmXmgqOWq7G9DM4i9YoUy/0V0kopdKLFqiv9
aOF2qj+PzDI8WGQ5Ni4pq99CaML8AUGvQXYHpgDpLSspZRabXthLOw4WXA0YfXH1kGa9Lq/miDhk
LZhHW8pH/Rtf8q8RVecvA+ETL8+Kef3UuiFCcWCrs+Nbs6l/a5ElwpFuLbbJtVQtA7vQ16dT4Gsz
WQLaqixGgFiF9KB+b9wdPmND/0EZdpM3nbPY6QdoQra4Mc7MDsfaXfxoiesE4BC1vWBQqFpastE3
/ef0nUo8g1byx5xj1e7r0WrJfUn8YXgPu72kuHiTR6n7PIV3pKYk3Z0Wu4UvMhsRqW1VBp0+xjxK
51Bu5MzsIKhL1vQV32gqgtyvIwcmBPaCk4sBE88plJ4vA691OzqV1wwNgSes2B1ET0n8utiahTcP
y4qIGZfHoHJgscpv6jH8lc6IE5pvI7NbG1rENfvFBKcsgCUc+ca/13t8djCrXXMTl8qVkaLgFBfh
Qz+PH2GylFay5iPX+m4oUX46h5MCIO4qhKvWNn1mi9fF5LNlNJd6HaHGvIUXNgVdfBHRNNUt0Ygf
wr2xG5bMGUrdNl+aBrvy4qPkD9/psWX4Jhw78gFg3V2VD5UhT3zJVKe8Gl8wrjXAn033xvBkrl7X
s/axl5/eeI32VJ/EL3WTHkw+a203DDj/8VHG9/lR++RQM2ptABrARS8MmUn8CFzYb/JddvJL9GDZ
hRcRsNk2Dox8ysnJt5+ftNUpCMNy9Amzan8XWJlfK0AhGysrmO4MMVU2vEtynS9wA55UtezgBY6C
K6G3oXtXXya/Y27/Mi6ouc189NxsnHAXmI1e8sBhrMzgFt6Um/1OF92LTs3mVSGPHLwQASwoJFcA
y027zw/6XiBthulXyYO1ib36XJ7MlXZEX3scffVLYWBIEISdbOSldjRMt73HNx7daB07z1O2x+y7
JdkWM0MX3guwPGXnyZFWTx9BluwhHpoWS3h4wCwA82dUXPDk+RDdrX30e51Py/j25wXZ4ge3ZUo5
O9EGsz1s/mLa9ch6XtVldtZDd6v9VdGG50vHXxqsbsV9/gGLiUJXaPxOs6B3QHRj+UK8AXVgiLhY
zydFXukHSsy0ejPX4iZn++Toqbasy3KdXYvYWXzqX3yvkyzlly2ChSJ9JNBpqOxv9Y4YAyq2mIrI
qeTj0LoJk5oJy174dDZbNp9QDX2FzhZPWRmJ9GuJiG/1Cd6nwMiNjjoHLf+kei+Vt54iaXYl2ScU
3NQs8bva8kqQZQ3FFrEEex8uOswXHoTnaxJsbMg/ihzts3vL35IN65PhdYEgB2QbIual3Qnr9K1b
waLS/0356RrPZN1OzrB6Bf+x9fEWOTFpEKOlcWOEXZHPtpM+wHV/R6qqbfj+3L4oYqFjjI9gWpmH
6jNa8WjN4Kl3OCHMbYjL6iwsyjjuoc+5pXkIYMTCh3uv7w0t+IDZo8O+Pd4rprugU+vwHUaHsNVP
oAIot4MHJ91bmq6NE8SyEzTXU/tR3fAXpI7OvPKTHVtAnkY4LctHObys2bA9WcMaUitoaADhNoWm
VO3CysY2++WBLE1okOyC8rg+TW/NRTsOm9rP0hUOoQsq2/faZ4M5oCAUNuZbhh/vXoRAwskM/DF/
C7EfOpBiNslos/MJHpxHYBaq3gljK8OffNNhJ7hj6jW+M+uu35N380pT2hog/pZ5DWmDKL9cdInr
exbssJRZUNeCGPNd06I+YaQ6/aF6M+/JGw1Dy40kk4umya2O9T6h5qCtqWw8jwuZStnNf9pPOtW4
95O9+XgFBFlsiWK9anMnEpcVzWVsBcPmWe4Tcal/61h0koOBDyjFKcnHWrpkjB7f6am6uzoxDnF1
BlfiAYPFMLfT4/AjEg18SZbPvcKD2dmLT+HISZcrhzz8qOCwKCwulX5qWIrTth2W5vMcZydMd4II
DwToSXb/WzH/u1FDxJyvD6kAxkJM7LXX8HtMXTkA5rB5fNipM8MldHQo3UqyR1Ia6xs2lRyTHE0V
cJoEW5aYEsBt0GXmroBXzJpwtIYQtSs2rW9nD15roqzi+2wtvavr68VHLrmlP3zhqNoQcrjUN5pu
R+OroUZnruavDXkWXhVNmLsoHPEh5gAOL9Oy/R19Gf9mq+hfswXtrbmlUFTDZVRsDQyKQT9UpyCL
KdthRQGNip0P1U0BiW9B02ZL39M62pZgGfOrhKW7AbcM7aZyI84q3FhOKPUocsf2sFgZjE37paJA
Q91yTjOW9kI2HHSm0zmcHWVcV5Ag9LXceVQkvOE8u0sBlFF8hAQK0X7VFY7EocIwgtpafl3+SnbT
Q4nnB1Z246ktznF6kPNdXi4Vch9QmNIDCe/CsBr643NaG0y7mEEWDCbWY4/37Nekr1UDstj7ZADX
EBLzfNEQqYUoEtDm1IAhlOyU3bJrxB57JbdjTuDqbU3BDyDVIXydsGhyyAmFdpfd1bN5hJ6Eb3JK
bhADazJ4BRI3rGfpScVnqK4Qv2ojHI53NuZYX/VX/as//hvsd68R///m/P/+FxsKyC+5JPyHC/Dv
5yIjfKEjNXw4fmHUw1S0UfgMviZHq3/fmwJdRT21OPZBbq6wtHHzDmAsaXgSSgFQTp+Ddh2HA0aS
r68WJYz6YZK0VVXjOKzSK/771r+/lGecOJoWaPvf97BY5a/N12/8+3+zVj2jImqiVeHV54mMx8UY
/0jDi2v/73v16y+qFKr9vz+mBunBv6/+9xf/fu4/v2IQ1cpuHvet06uMt/79UJ4ZCjve64X+/Wgb
FjQmiZyuey2rD2G/GnHYaTCE66YuWCq8WUmPDb8m/dALwhZndkyfEzKMxkGfHP3pxte0m3Z1OJ1I
82qdEEkktoeKdtCf8SHLok9Tyc+KKnzKYt96aqaqtsl4A9O9VUyYQ83z2gWH8TmSGksMFGjvPRBQ
gy+SbPQy+HRp2I/+3DahlycFTR4Igvlk1JhBi53wtkE6KtHSGAva5A6eaKYkeyFO73lfDKs+pj5F
ccLRp3Nu6l3M4KrpxmVO0HwWD59kysobNYAWhVJ7MlSXu4I7FddIE3uvQabLGgQaHY5k3UgbU2P6
gGICLRqzeEPxygXzybQhY356oArB+X2m4Oh63CUDKGlCSGGUxYwsY/idGmyLBrcBd+qgNTYDB2GK
xxgBhOMqK6J7n8jrAnbqS0iC3JUZWlkuRQ0TEUxDPS4Ihq+ISaF8VxAvzQrzjxiS16wmkOn6fhfq
8m8jQmfWIxj+jeTNM/PykrATW54XP0mufT5N8Iws1gKE26mjLWAmjAbclxr4BtGbrb78hHtFkhzs
TNjwBLE0LF0YCCWvD3kE2Q5C4PT8McZn4uJ7G4/xGf+0toEtVve0AclEXqQ6D46GPN4WIjPD4+s9
rvvnOShSCE+RfCJUPfqPg8kiKp7+M59B4posXzfa10hq/VNYzwJ74FQQ5cUld5sRirsUZ7Mb5909
EKNyVeZ/YgLzIaghrC/GbEDgqK1NZgE9oodYAnOo2zjZJ23udu1rr8menzFuwba0T8oKkkJhQFqY
WzrydPGIFosWQ0j9y4zm3SRngFKGBPNY1Dz0xYz5+EShCrYpR/q4zzWsnbMiWGovp6GMR221UDq3
6EcEodMMmzsywYOZKSp68V6xEl1pkMAhqxWKKMiRKZtZYmR/9RDVG1wODvMMJmLEyKqTJ89HMBCq
qeFOhvSP2nXxYAss/9Q8/En0Gmgt42xLJSAqmSXbgqHJlYBfqzGtF7PCU5JQDahJ8yEYnAUlCFrV
MiCqVV1w5U5nM5CzT63Kgbrq5L6IZQq5AK7zoryIKS1BL5CO3fVMVUVwwxCTceZF5qVTQ2C/MtWc
mq0sKXPtINH9y8MxYCE5QQ8YIYeGgzcH7NwM9vfzbxDSbou3GWYIMplbLymoGOfxy9hIW5N4C/U/
HP1gLlK7gnRbyCo8Q/TnY5uJPhJkous4VrPCmzR9o3MB+gr0MO9YZv0MCh5iI7dEqLtp5zoh64lC
BW9P13yWKSLXz7gZ1xJiboiIBkCIGi5VzcARhDFEnA4/edYzIo3De4QC2ioWmYSjbOrjsNXZcZ3O
vtypT68xJh4TmKphj/3Odz2rMQ0wTtnz/K6mx7FkNNUyQxzTCfJzxwqOXl58AiBWweAzNgUnTyfx
tFDz9lBgBRyn47e4ED9Gcp8ZZ5uTK0ypCy37qyno7fEswmVbnpSDoQI5Cuo77hGc1f8oQBMDl4Sg
xyF/wsHV6vOYC+pHCtwoK8wqcYqTw6j3MlVYDxQR8qhz4DRGu077+JF1Bu7ImbJRSJmFFYnPkvYK
fBhDZAkBLJF4IiRZavEYTrJNoTAmTioqh1ZSMHWvitpDn3qQ28mV9UXopAYy/aBWLuitXypiMEOU
wPiGYczkdXON/GYRHZ5SKO9FubvXcnfFfdUturlw21GkjV+AT0RhE+3zkgZUY2g/a6KlioQdFHRz
i6EseV32N1kIzgLhWMyMBcJRrKzCWDHCrc9JTIbk5jZgiyyMu5gCUwZ5wgAfhYKUTO2yGQeXLKGr
SU65lerdozWiAE0/5fCgf2U62V6tbuK8PvS2LoLB57gWL2QHv+X/Y++8liNHtiz7K2P9PH4Nyh3A
2HQ/MIDQ1JovsCSZCa01vn4Womo665bdtv6BfihUKDKDERB+ztl7bZaORh552N/0275Eau7qhJ+Q
o00XjjQtwwjVbgn7+7hqI9+N3BerBE3eZPQpOMxQyrWwJS1n8YisWpV+mzbE38PEeSwSdcic7RCi
NwSGVhDRNr5o/cM8ti9tCUANlGVgR+xUESwgcw6u9MSU7CfZS+yaEVmGUj+CP0NzDOWEMQ4aD92l
M+J0HIrAODtw5SymCwYfgxI9Emht0+qz2CxRGGxBmt2mAatRW8L+dpvl0OugfFWb3ed5PgNKoT3q
QMmwjMXTogVhwzJmjCvmAKF9Ro/RBoydpy0GEX7JRIXTJx4YvtsiZJcnI3kgq4+yomUhbsV8p2SU
wbIb0K6ISr9SDc1lYhicjZjpfRmBxhCik3DBaRrkznnpxOJbNeqJcmw7lEvLvoJHfiwnnJQyzPyy
YAnp5lj7kpAufyUDwgsCfOcBVVgq4pgJGiUMwpMRyULo0DU0yQjY2s29qVfCj6TGkHCisE8suh6t
ovYbuMJe2QyeItudcSBmzDAFWmyUI/U8DFe1aqtdWCDhs5W8mSd6xuWR5GdmsT3z/di2Ngan/m3U
YJRJYRZ4K9Z8HzNo1ydClQME8nimX3WH7rJg//Y7GmplMhMqEotnN2sdLyBVg/m8pP1h5Y9GkbyI
OtzrEyfksG9H+vAUI1pheH2I6aVoE3xLXEzyxoZbKI2X3LqZzUZyIa/2oqeBOWspjq2u/OYTp2R3
3FflyPFt7h3CWPLHCRTITd4P7WkMD+bEPMBQ8XiSBjQHoBiIYXK6UI3rnN0i/yEDrOeDxhS/TO6m
yLGP5tI/r5wddlaWNazuqhEqJS7QdmbSmASavclZe6HjWvDeMH/KlfWW5wyyIJNtEjug8I3pYYH0
z1Cj6d9mKl/Kpta9qdJA6cznOED0OVC/eHLoMq8ivqdIkS5E7cNi24dYwSKNETUYer1zQKdv8hDP
jxmqD7Md6zWByc/iiSYWJIyKjBRF2CKkJ5r6ubF1hS5ue96/18mwuSnn5iYQ0fs8OdFeEYi7eHOS
W/dWp+3DmW5SbsCaqm1iLhr0P1rLZNvSst00tckhiJej1Y53NQFFu8KMdlFM94rcJWaHSY0NKe4x
K64lkGgyP2It0A5cpmP3Jhz1+WD3dF+apPRSMbhbrWJIn0WJV1jXShDTo0LGq1JhZNT0X3Lsvhyt
42XhHTLo+cT6jg+seg7yxTnUZ6Ah1uNiKHy3+lUFEem0sDjZLS+Eo1pbHOBwaPWVi09jImCv1Rd5
HiPJMKWGP2+jFbKN5hBLuvRTa9TUOXdVmGO4nbGSwq6wnW5GW5tDZl9sdFfj9eRylRiZ/bS10jfu
jBpy7F9M00wOWZbfIUSYjAbDJYL6WuerjrvJBGPa+AVu36vBru3DbNcna7LChypJCU2KNm2DVBE0
mNpadfdhu9V4zl0wli7liiur3TB9FPLaqOJzi1XYF7bDCGiGoRjbr5EuH7tsAnjJe+VjSlAT5kHK
AjJ9mkPnM5aD3Juz6W7bonvQSTU/5xansmJO32UqfqYdH6ikT+rK4RDJ6r2B7MKarn3LjZi5hlbe
xEEN54iCe+TI9XLVXM1dx6cQS0FRkmFpMh+1XPNAY91CrZiv9F0dOtrWKUmK6Vg51cVyHmX0bY95
gMvxM0jp7ATpLH0WY9uiq2YyLHSC4IUFkg2VwtbSKyTHFU21nqqXk79b32suExVyr9tdtSp7k7o/
uHYtNqGJ/gvDplwGmhgha88Wh0gt5xdryjErOnGH+ZiYClfWp1rLfbKB3sH+QHbJoM/p9I7KIkUp
1NJ8m8GwNlgLnjSGZmPcvudTQuqFOaKbHFN7JxHmpyc1GJTQxnBSJtePLjIwmRQ5t2a0c1poNp4d
o0+TZuPHMVKNJrY4wXxpC0liJHrzl953NR7oEUtZpM+hryTm0HGIkSnOYbINCBdBRJ4+BpECkdEz
q+XbKDe9TH1Qnq2v50yMqKLp5ztgTik7DqZQd6BE6He121SbjwLdxJQzHnIYUphUqUiYc+CwCNQo
5A8cye5DW52bDNxTv3bc0Apy8KBxqgBpRuPBLI1dFDSMleeou6en8CwyHd9GLvZmwBco9IYeyNR/
pH0BbM1yfFbzYtN22jmYmdZqMkcFSbtxRiwt1b2iGjrq8n7UGIgl80sS9ns3TWgdRNCR8hDAr+Rg
NxwSzF6lTpxPFOjIat3VL9u+YO6eTkCV46tbqyhc8D0LNFSrRxEro52ppvth0Km8Qd1fBWZCK7R2
bghPXbOUw+slWBfLOjsn61IEOe01+3nuOVAhg9n9dJq+oRuVnHQx3CWhcc0fvhD0QMEmxhYP+1Df
2FrykZopOEfYyF6fc/IrC1SCdvoAPav2B7NDWjLz+Wrr9w72dGPqwckI3OxVU+CrItGdkm71KeaE
Z0ETX8leYpcBoh0njbnL5NKb5qu0ANJsZNpk19Pa52srcdNEn/0kj83cpScIVuwdjsVYpwlx+SBp
dSgrwtlkaL3gth1NssCSByJasGhH3VekoaloaA7UHUWPy1x9sjpPs/H2FyOfbkVzZgvlKuHwYuAt
SooLVePamucJjgwdB5dgP3S66BEJZRuvIwJIKleOaysDj7eBKC42gt5XkLiwIRnFoW/Q1/Vk91Jt
W5vRRE2uBZWz69G4NCv6prQUpqrm18ypV7rRfM57Qt4SADyIGFEfja4MPCsIxps2jfbDsFwvmpGe
Cgfd37RUJ7fvWq9qArSDQezLJLiHy0JrdDFO5jrekcQnXVl5+0KkMiM4zVPj6xKG2hEgyMtgmYi5
hta+4k2pK77PaG8JCNTQ5ZgHgswxix6jVId2eoaQPeZia0p8DfMLAVRYUTUyJJIKZRVEz6uQvX5c
Sm07FcAjqYJfkWZUWmN8LfUj3E/dX8/6Nl8oBtNNG98YcYw32IzvS4QdlYHCsJrrfZtmXk1gB6lO
OESAszKT9TM9e82UuR2Wg9nirRBmfGJZeE/HZEFsMe4KzfjFifI7AvW1sQuqu6IfydE1c4/scHHV
dCbjNSPbEP1a+ip2KWgd96kAurtJFDuqzbBwpIa/NTjZYM6yv5Y4RhOC8L0HE7U11PiOg6rjS2yA
T0v+2AhFdV0V01bUCXMO0UX3s/p0wgcsDhU9Kch/vevbo/GhdQxTxnV6NL/ZBLhuM9V+GBplXbVt
A+stKPGWYsE6ah06j6yPfnQaTaEEZkBSJmBDR5ZVCUPKtq7fOORoMAU6fhHNem/MfrwiKx3JExF0
yNy1T1ONj0vDTKMjA60pkQK0DnI+HQHZmH5HdlzcLUj1jZJRWbnWsZISTmcNV43hWWCccEZaIFOm
n4Mldh5lw0BkZHg10/wKzVi/gQXolRIbVTsg1UyrqXhcTO3TqfTok9rmW5LZluvqqXAlXU2z/eb6
9p4rei+yC1ll3ZZ13+xpZ8opnLZhHb9boAGxiPcjF9TYwswLtnzXc2o45yhc5jWGpTPgkuX1ToYs
YmxYDY05brl0MZqwYD2PmbMp9OEzMNaINpTiZcDqZA6aANf1sI+sTN9OROmwYtB/ZIH7XCwJ/pXs
crJi+BRMN8BT3x29HXeLyttzPVkO8y6heyrWSgQ59Y9htHZrmUHKG8DmWVnLyXXBWSWsW8qlKbaD
HlxzoktO4JCtq7AiEVRz9KfKrakN80kg9cQUJ/s3Ll7xfTp180Y67qNjh64fLAAc27p9dorCU3Nt
eVNZY0stzUer4/xX6FbjZWG1s4UmdmhUjQr7E/S6nOscPZ6Jc19B6gvUEThfeWMdm7JQexvlgZnZ
/S4QLEIdnJxmUHAWyjX8CKyStLjEJ0+pN5B1xqdsQSsFLy9CItqKxN2brC2OYWl9xblwb+Okuls0
TJ2jYU5bN6faWxwcL3nBQt5SvkokoGttO8wdM0u36G7MzxHhSc6Jf0NFWKPtTb3cbpk6BK9mUfjO
YiLSH5hnRMmPBvL/nUM7mqphvlKD/eIivsux+uF5sWagguJXYRGJoBxF5SZu7b75Dmm8+eWarzlW
BEO7KDGWimZ9HbDsXrv25AaX29Am1mgETLUfg/nGmSYyx2xmpDKYWciRjYlHBUVxINAgzAZnDJ3+
FSRDAynrJDZ237+HoXhJSluSQkiVHFXFmzEv+d6Q6YnAUY3QPuyHZr+KLLvOy+FWc9XkRFrqNJvN
9q4RDiiGMKfPEUZy2370oof6DCmMOC9MHaqBV9D2gL6IyvIGHS+PVpDLLaEwX3UL7YiJK9wm0d1s
nxjQ32uDT1VM2pcC+2+2uXx3BRorJ6k+EjX90DpxYzTqzLX2buSbfakCeQTUB7uwaFGstByDeWZt
k+JtoireBw0cGYGaoTinI0b+BOl7PnLy77BlcSGZrqhHuD6r+mvNpN/EhLHT/V/JO//6ZjQ39/B5
MVRJSciBK8vk9vLysLadmUH1WkQM4+xR+BfHP160vvL33bxWMBEu9/+4efnxf/n87x8n7I739fu+
7TBhHHe6GH/xT0Z4JEze8bq53LpsRDkUx2bAzfr77uXW5bHLs79f/LfH/nb38roA2kw1fOlN4M8p
VmEXaPIxSIlUxd/En/jHzcujl/uLOfEUuYn51nDLR+qTkmwtNuxdOG5/3xdL8P/vW6vPFh9N/Gbn
i9ynC3haobXGxqKVeczSbuGvFN3BCsi+qmZnH0wmtJw15C8fanmMtEgelyhwPNj4SFbWu129/PlE
ur7EVhaTB2Huf//A5WWXu4Km0E6N0enyUCwt6zgZcHCRPqQW/mW4PZfXXZ65bMq84R+n6HxIYhPj
tiowdJFXIAms46c7MNyH0vgiN0kiGHYH3K0glb0YitiJhQOUrZVWZNcM86FVg+StmP5aSffYJQxo
hmZuNgrA5PGyMaY1gC0qmwV944JCBOoMqMnvSaC1KBxJ9zPR41PKBdxqmJhFbcu4UAjospGxh7dZ
HJMVFAXej91lvXvZ5PmIdLu3CVRsCLsr9QF7w+WZISz0xQ+q4mc20pX//XNZG3FBnXt1JK0826WX
33D53VUoVvKIGE78OfHu97/3x79y+bV/vOby1NQxSdFHwPK/f3n6n+/s8urLE3/53f/l079/Q+Uk
7c7t28Pv1/7l3yxjZx+nzYn0nGEDM4vTn5MDUpCgaqPQfRwthIuGjs/OnrtzSusZnBT0DBKuGYaJ
mNblj9TS671dBysiOTrY6VwcwAQ3Z9GPTJVS5vhduB8I6k2IsREhupW6BOUFYsULXPFjaMjKtaL8
ONQM4puMpX7DyoWKU1JlQyoQStETY2ZpBFSebmFOEGBgEJEntAuYfUCbpd9OpPk2dZ9YgJU36cgp
za0B0+qaRs4zcXFVONSYlRjWD0WD8BP+5MaagBq0MDyK/OcQxsJvKjRQrAXAiQOMpkXnYZdHXaTK
J9Ii6BVFkEF0lBQDXTKPRTfzbvCY6B+t8FBP+qNhF7csb9vNlGkIEeJkn3EJ3g9Kb6462NgbnboM
qD9yKgc/V9nfZXrJxSwO+ptJZ7DUM8HUTcZ0/aoGz0L3OJQTtNQU01Yi0BLLpVo4tIDi2GiV4X7M
CCWdSjR3JbPFILmNgiXb5IuLhEbvvmWYOv6S1LZnuDCro7FHfhogRodZHjoYQDTbfSUDBIaGFXsA
snEQ9Sh6ADirRfzoe0CqTdF+avY2zbKOQaNkop+md0SmoomWFRrqCL9ugBrUYLh2suSHLc0fRtpj
nm1pplmzvpdE+XGsIgwob4cUuaGd1a+4DPIr14Fz0nRheFU79ElJhpZcAmHZD6TvIE8sp0NtUzuE
zGAhkjcnexQ3zAmaoXuqNdbFOpVpV8Awmdt4wzD4Zkz180jkFfqxPvE7p7wWnVlvRxncCsP6LOq1
b8vbAb6J9ywzxJVIepCBBcaYNCh+2Vl8yoIR43hYi+uooIfG5QymUCz4TDLjJoQyYmpDs2kI2/Fr
JDBzFRqbItXftM78qVKxJ/Nmo/Gj17QDOGCi5S4X6nFQzXRH79EIWaylEgWYkra7t+HR1DRDjsLS
ZlxTaXrQHaqgwhUnO3hMrUHeA8v9JQ1c/HH2HLJAwVFfoNu13oeWsAm3W16jvQh1yoTFSPZWuup6
VffFMHAt/EbhOzW1Xldi4jP7zK8Szmpmri8MV1izmgUjbSSwbWFrHmMswy9T+yscmuilpL0VBG7l
RWO8rUfAbQF93W2Qk82Vxgeamc9GbQWHmk9IuKag1VnKZ73szlnuooFzOIla+YitzpL7wYycfVcF
1zCDmyORp5xHyvxIS+Baw4Q1tcN7nTUfWsU7yCtEsHlwTzzPXRtNlH583oPwB7km7PXzt54qcd3E
+ASMlhaeAEoPJNmGWogMPJHBWxQjql4KDaZOlLPoxAPcRcF1uYCk1jg+oEeIL8o1FBXaoXAx+Ib9
yUJhN2LsaRuQSpzOt+YIja8SeYimNq8/c0XboIWQ6JkK+J6Fvk2ntYf4JW23l8DFvGtQGSYIZfhs
ETB3kbhhTQ/AT0d0Oxenzo7DO7vnmhwyFrIsQl4mU/9wEldDDVOgvzTS59mK+12bUobrkS0J1gm+
OlpovS5BYhjIu6ae91X3yV3cVeADFxP3bNBzdE/DgCxmvnIHOlMyRDQ1jMFWLpPhV3Y3PvXlyNhy
fKrbVkNbGv00zN7c1DQLtp1E8zvphs4anl/KlBiNS786EUeXfHE801mbd/BOEsMXwy1v0fCMlky2
pqf1YU1tvStgVDLGRwk7zeWpCMcOdB5qUoQcu0UI6RNhydABc1qK0lgB7j0YJmAhKaJb0jvIKJlW
EgLTu22QON2hC7VbMlxIyM3n534huIXUrbEltMRw6H3MlY69UAstguL7rwRSKo224ntKQBKOTVSw
StNehFa3fOoEJQsJKbPu5pMmHYxtvb0dkp4WfmnS4DHtFQNaYLaop8epM9CDWzHdYuEtZP2cOsQ1
wKDz61Vkxp5rlwPpSdWS+02en+mT3gpy0xGgx5ZfJorU8Npudj2ofwCGpBDPDV+0u0DeD2PgNOQw
0UaY3m3Q5xCZptuUvv1xrBis5ED/jSkxMQ2X7kGb0vcRwas9Te+ZYpiuqeSauCn00TNWC2VgYdIa
cxNKpPDzMJ/7JsmO9XYe8/us0jmnFu4PYNw08zssvqp5SR0tRjNTPSqGWsUCarlWXJlzYX+r9VBV
BiOcND83IwcQPTtWe8v0GZAnMGpzBTSHvz7B8a5rWLKdHAtyHT1BCpY6Ul23PqDLyWuECFBA+XX5
cVTA7RgzY4NaH7s8sTiw8WrbeirbLjy5kXyLM8iGSUPARb8SbMZ1o48pZoqweI5EFB2jvHGPszW9
RQJQRVuY81FntYe8hE0jZOjLHDlBgg7qlNaFfqjdxTPW7mHQGrtprQE0m7qgpo502pJ03xXyedkY
/3nrcvePt7j+QBvHDOb8ywNDZ7CcI1g2p4eiP4k0A/Jjj5pHxLiPLvI1J1C5KuZix/JxoeE0k0Xs
GA43GaSXV6UqTE93BQCSxt0VMBHz5t0M0f7rLjrPy5L+srEcdgVj3VzuRsKhg07BRnAsYcdp8BFa
/bT88abMFnS5383tfbTu4anF9aADmX8FDh4Y2VpE1AboknLdXG797TEyErhuKgxGjZHQnFwrJyEq
lrSh2aO+TOVN2PcUdMX6Xf7etOvCuY9luNGYOG+smmHnXl+hrBdEKslT1CyFtpvaDlbCuklsiZTp
cj9eoaxLTTfGzcy9EkOKrt4eKhQvkFnz5mEgX+KgbIhFzrpZMoS8oquzzaiNK6kKWOyxr3CdNaW8
juySE4QyjOPcl+bxcqvRhHGsRkWEokErNlwZsTVZaqzFJCUH9y7v4XJLUeqSjYKEK4pJman1Y9c6
JFa7/hApYgNraCZGiug3rCJM8JluzYfIfGAsUh4L3al3UeIAZWvfl5F1HrVevmFsUPMVlpoXhALL
jt2ax8og7rg1k8bruYaSxIP6wCZN62pFJ8O6dO0CWgDEmyyApgAZXVVM6+bWMjbmQC3DHPOuCoJ4
p+c2u5NLyet3sfg1rnXMZdOvt/QxQExP9PpvQq4N499rMhoiMO2LUzHo2JcIS8ihelUuQtwkRuHM
hv7qoewWfTcxHz0u6+by+V/umrQUs5xmDh93CEBv/Q5Yuf25cScYKg5agc3iEitir/nURkRSNf3b
skfxUrPgdVeQ8O8d8HJ3TvCUl/MSeH3rkM0xvlcVnrphWbWSyZK020ibPk3s8Zz37cM4Vaf/nVtD
G1mdmG4MYISLe6C5A3wz5MpLzxr4ZLoriVz3ST/aax/Ld0QBkdAmJOPIg+fou0/1p3gqT4ymNESq
KLXXtSDM5YQF8QZHk32Onpd38GLf0y0Ti+A5esrReuzsGcLpJv8FRHE9KKcdbU8miBW+JEYB85Vp
EbfDwp1hOT3WbfdWrMAxECRbTurLIzzpZgT0uu21HVTHaNhrD8tt91Vyd0Y2eGUhhgBxxAzw3eDw
1Ylx9Lo3/inFLA75V3OlPWBGY0iY4wZHeKPO8adOFYM9lXAn9kDaT/tSkEx91SU+K+dm2uEIMaxt
JL8Qw4C3rQCNPunv9wCs/PhuTWe9wmaM0OJJ0CkVW2znyQqacs7zV3hnnFGnAS7w8cdCJMgYvX5X
XM6yjXpU3/LGeBQf5jF4pB/PWq/FjmXC3r0KojNrBk4rxnvyOt8G3xPe8NcRBna3C896fLAw8Peb
kZO2opDcWrUnmGIhJz8Dn10qiu6r8o39AAf8wnSCqdE5OyWfOC4rYvV83drC9rfgKGXoLTD2Anjo
xVUdM8LaII8DFDXesRLjvIEk3r0/o7bYTZ8hkRwPP91u281I5c8zPm+n5mK4t+q9az+K7L9Jajac
v+eMORoBedKRNllj4NjlmqH5l5yxiuiAJDN1jJrkPAgkK376S5zKffrZH8MHKKcZuoWtFtzFtjfn
O9qK9tm5Xr7YQ1jXotHLVrYL2Qb6tglYNh1EtnJSk3AXOYeguIPZOVYwVD1T7IRrMGNn3bAzkPy9
QTRBGfiy/ILut823+TsUjms8oPvqZbgnReupeunoOGxIavuZHCHWvmU/LAwuu+EmO3LtR4epscNi
rN+bu5mJxM6+52SG1mCPbAY7NfJpfPsmxqZ5Z4wby+Po2IB5Q1m6WLijuhf7GgzzRDf7rAYCVLY/
m+FbPeVncLzRL4wJGBrsXzig5LJRJ6o0D2Dae/KJGFL7pm+N/HV8ZLDwVPOlY7WBVcwzHNXwGgSy
fqRkBwyzwVnes8t2jB8fEJvVr0gsnJtye4NRAq8uveGMz++IJOrdjllk77NPtPpbcW++QMHcun74
kyw1jN3mLn7KVk6j8eaYfnzuD9o+2lk3+EKtDwIJsU/5WO+7ezCACJ7z1xKyCK4XlE0+cmfMkRyn
Nm6Az8TfxAeio+hOcoTNtysC4MnUNj8Bk8W2z+rA6zaxtwdmCeyTCXaEgfDUr8aLEz4FcOq+/sCw
Uo9Y6ZxpkUMXX+kN7LbI+G5mj1WGJ+o9RIYDf2K4Ne/07zw/1PvpByU4b5UL+E4e6/f55L5TV+5Y
uW1Zm+8FjiFvBS3cvMsPlIQoRP1jsnP8vwQV3P2RpPe/ij6/K+Oia//934y/R5hddnxlaLqlbOW6
xpo7/ZcdH5B9i6LLGG8MZ7jBsxR56zmG3evZdt+MVWF6FUPr+sA2g7IJo9EzjqR2JX6vWuX/5s2s
SUt/Tftb34xuWSieNRKZ7L8fhTIhkLBxh/EmNugV8l+nHaLCn/mIQLThsOH64eGzS6BjMAe7rbrb
kAEuNstn/CPx7eXt/E+S+tNc/fz3f/vxnceFF68tt6/un9IrEEiwm/zXeRenn0XXf6Xzv/ihPyMv
HDIqbFc3pGsrYn5+h6k77j+kbdhKl+gsLFJh2AX+jLww3X/oFv0tci9Mpaizf0demOofluu4pisJ
qFCazo7xH//3a/o/8CH/3Mfbv93/6z5v/i3wwnLY3Qlrl65pkohqXI6Jv+zzpjIRCy9BeEShmBQZ
tIa0RlDcq0kcCA8lcio8SntpjhmlT15BEFicItprE6lDUK/FOB2KDg+b2yTBVrPX3Cy3xCLdoU9T
FLTAjXIM6YjAqBkdL0qTx5RQcn9EBORpakU5a5jKqbMOYz3+bAzE8/3y4y9fyb86sqkZ/vlw4u/k
k0JUqRnKsHTkKv98bE8tkaKp4agDChLi46CSTHGa74O6bY4B9cA6gAG4RDw6pG6tOYY6j4WI9Gnv
M/xKl2xf6NpLEZhHJMLVrmpkjuZ/XYY2LuStwKeFQCXo6s+qs9sNfdHHQuCyXZN1LxsCjxWaxklj
aRDgXcKoQM5xLODzkm+46Zg9+LkamA3OS0qKcEY23CL6fbzktT/bEwupwBhhL1J1TrH1IzUB2zXp
7KKjaJ4c2klHtW5cqpkj7aNuzWm6bNpu1EinL+3DIu5/P+yu5deShwVtbka9rgHpCy3+8bKhFxVu
Ap0wh0u8yGUzxD3IvyC4n+KSjppEOYk/h/iPMjDfy31lw+Qs6bnMVsgcrumgW871W6nFQC8iQlOi
ns+scKGMhUpb1xZhuCuUexPjzIBP0jvyaPaITEKZLWRv5bPflSDwpvS4jBFLyRzDbDYEx6qkmWcp
s/KpirCarHcRILt/2VweExXEPQujbpUX0S5m5Dmtr2rZ/VpMU3tjihAjEFpPQBi4kdSY0V3ovBjG
3BxiFoVM1bsWWQCDPF5uzVhajtjrRD1AXYIspyTRIiFLZtxQuBQXaPaXqJMAXe6x5XDwRsEs10Fa
srFM/AZBV6+tZt3X0IoeI91sgf3o91rHQ0hptnkW9mdX4fQ0ogF+y7qplIaVIyxjXP8yPvVlO23T
Cnnj+tBlExIMfhryRWzxq9wvWiTgzfS9OF42lfNLL3MIQwXOptD6qODgHsrxrCQ7Va1Nthcv65it
WlifjpKsFcoSo4Heb7q9P9TQDcrmnFERo+oyPhz1rvXw1qYIcffMlPooEFUg56SULE3xUgpKcQrZ
5NDhu8B/ZJD6wJIIhQMjzdOl7gttMMTl4AAMat0XRG45yulEO7a0Hrp8UYc26aITImu1Nd34KUzo
F2WYrjbTXZ/r8bGJ0+usx8hRI0Yk0djZGwifoMBR6yUFHfJsGvMrzeWfjpUgXBFtw46Uy3OmiWbT
i9rciGYGjRZ89BZNgyVwwMzIATvnGr1zCdyZNGpGnWwTFNjl/SVRpnJRh6GoJQ2hfOXn7QNfl3Fc
FJ7jRvYTstps2nczxv9IEm/ucoiiZNCvtBIUIHwJjA3WlpidDWG3tHywaRtV99LE3Q+10JyZ+v20
0EcIHPIme3s49WOUIeStH8NqHk4STB+BZ1sMUc81UluvqiD6tZ211us0WzB4obSEopJV7+YYmVDr
AXTXpG8HYdQQX42fcm1zsBcTu2zqnPH0ungpOgVPJs3I7Ai/ylnZR3SypMq7D5w45kPKBGfjZhBI
LidKLpj13soHH/1pDbIiv29tUjlyDSGVZfWQkoqnJkML10YIebqSiIXUqaDXTZDipQ5h06yyW9HS
DCsdwzy4IaEtk3mc0uJEGN8vIsDhsNKpIRGOQJThZ4KGa1zQXzpGcm71MdqKzH2LkLsXOoFCWpi9
mOVYHiLaIQsRlJ7j2PitJb1qJ2a1byTqR9eypL60X6IaAnBSp09jCJKwNp8LI6Nv4MDZ6uubsseP
mjvBz9l+tMLiI0AjQnSbd9nN0f8ccdO1O+XkH4WmoSVeQ4VC1xqwQdiUAmHLLtyoN6EW3qXBANG2
OvaHVd3fZvQLIrpIFASGoQgeaY0XZjTNnvPEg22+tDqBekPG0MYtcXiyQzwMeHjI25VEeM/MmDGT
VQWRkp1BPSW04uA2/T6JUs1zA81Gv97LG2QauIVx0CUFMqE582gae6NM5T6umNT3EgK6MNWmcBcD
eoiBkLBhJt+zexXmQzZZk1co7ZpQ8ncL8QqxQW1c/VRzdGM5iI/CNlFeM4Ep0BE/K+RqTK2YU3Z9
hR8HXkfFT5hzZwPyEBFQeHKKg3Sh+91QDJaIZE2DaDtnsm20xoQFaOg8p6TcxiIN7pcQhpIWagG+
u+G2ssOTqQF2MlJ3mxAMIS8pSFFd7Fuj2DczacvVvE9y6F+6G9xmAaT7Mq5fDT1CeOwyK13zRZuY
5Us0QCVtIoAuIR5xMYnKz0XS4UZCw5cKtU/Cao+geIabvuIZol7fl8FyPTUo7tI6bXAUeq05gAyu
0P0uAsCoXDKmqaiDQ7fCZe/WI+BCC1Eg7r9yFs92jD1+KYS4V4z6MjdRN2VuHOnNbxyReUJ9kULP
/yslNy2+PKl4PcOZkNyieGZAXfl9OhV+JuE32C7nLRsYyVgX77HGymx8mDiYr1QJdCFygju61vWj
qrJry+79LssYgDhW4zfMuNZT2dbsyGQ1VP5c9Pxz6SslEKs9NVLVGFJhKWjulpJWBnSaaBlQeKUI
dCusi7aec5z395rWZDvRV1R9w4fs5AtWLlpYFr0dSSwwHY5UwL9bgdvYFErQVy2eA5/23LJB7E95
2ikmh4wyLQ3nWT236blmxfaalbcyeggwntyOofNeF23jtUve+2ih0nKE6m+/ZS78ZatAst+3prUz
5rUB6dhviUGeUrCKK6Nc6XfYko27PBp3VrkO1HJnV1WMjsYk8czB+pWtCqE5bs+MFLbJ/2PvPHYj
V9Zs/SoXPWeDPsjBnaT3KaVsaULIkkEb9Obp70ft09jnHOCi0fMe7ERtqVRVSmVG/Gatb/lUZNQ0
JEsVgCLJ76SdEwSu4i0MV6DCk8Y+tjn9bhNsG88x9mFLzEOONneSdvFe1HCJ+ob1nnSRpg0Iq4AV
BuU2TOkK0acB0wjUgbFjcxJI5TX1aJuZuXOJijeG8uyZPDEyLn2auT0Denw2/hxpFfZvo362e298
9ops7w0tY8BWW1VuzesUlX3nKnEk2fqA9OoLMeUyq6f81XaIOlC4Pl27ODfMfBe5hrwazWQBXM0a
17jh3HfmayX+CvAAmB0PuVkTfc2uHiz1eFIiSLaUfzikEYBnDg+aqrIzgOyyaV+LKvvwfOJcPGr3
uP7ih/5QWN194gB987FZ2BqREmmGZdGM9WXn23C/jaf6t86DiJOm2GpGrESkS35MHSpuI4m2uWNt
yhIIa2jfiwkEYi4MkiSA++BTZcM9+NcQVEAxWeuuHWIaBqAGIse7xeD/e1Browxd2EYeYZooTjWv
P3tuUm2KpiISFewrEui3AWiDGSWvYwqHQMTvblOzubOtfQfRsOGfTG4IKWNhVt8ZBXJRsw9nYQla
Vl3ps1hxn7fgWQsJ706rGL8yLU5WZlW8NOPXiP9qEebuZSz9CjwXI624xUdgDs/DIF5zBajbxBLr
N91H42qCtWtW7fzhWeWE1qPrxAkSbCUSXtJ00YOBwRPVvml5B0sLaBy7nhVp2/NYiPixHgsprE1D
8nZqNs5o4oQ2BtbgdXPpSBkN+Slvcg9HZIJYLyz9dRvYauk49dGa0ueyVBcxD31DRMns//C5sRa0
ZwHAkJv50SDEKvLhFbfvfW0+cd9s2aq6K9dpf5TZQdkbeL3KfrbkTdWemvNHtCn4wSw/Wn0GWsL1
z34RHrXkfqLMvtWUY4VVuatcTjfDlLe4wm/i6sxeGfBOBLq2gEBkQBnUmcjMKUxDR90ipFhaqj/h
mtFBbuR7HXEJP434pYTsWrg4gdzQm/ZkyKNlCsgzbH6n1BNiHVaZEf6TziCMgMzi+yC5zFCEMIlP
rkIBaiS3yrXIOEotOjlHnoPRG+ESu3dmYyMB6kvO4dKaOXus2yZ8hGW4H+K83E0uI8FeEF8xERa4
LVU7LBIHukhg4G0QPWPcSO7NpES1mcIHCTyrRHsBNFSSG+F2PjCqMOap1ikkQw/YWlrcW07f7yvj
rk+oxyu+Z6eyBO5vccEyDDcC4rSmzK9pXlSHc1flkFk3kKUWuDLaipqFTEjLPYDOtiYceSqqX0UB
9izmtV8EizKjiGEZfqtIBdzoBWdho0/p2k/9N9tS5hmy6TSRc5EV7B9TQIVD+WxmSFw6RxtgscJn
pb8h3En7brUdriXg7TmAgRZXYq6g/RHSMdDZabcoQPE7lKPHZLfKNpOAnVdV9mNSzk8pZ6HrIXoJ
FNv+ATZtTu5TkmSgrnL3WqCiR4ZETdzW1cVrCR0ZWvwKpjTfw7zDQWmY13zi9PIS41hqzhMS/LNe
4SQM+3sRK7F0U04JktNRqySfsYE2tpPOH8cGlaxHWUJhNS7DOa0jp94FTCadKcfnlu9CoFelAn+a
2m6BPYYxcWh3Fw7HKaRyDA14rrK5pOxDR40QLG34aUf5p8fFPRstnv2KGchYswnuPxW5untt3BG1
ToomMp5FgjoVUp9kfdPPRQlzv0XSp59tzc4h8z8LIDFWS4tYpAWZyi3C8x7Ws4ZbFanJlS3cUbQx
+VI/fVqPj5pGzaEjepD13gobKm7cX9sqLT6dwOnXiUtKh4sAsdHJ/aiZnmJULjfG5G7dAUy4x/k+
tib20YDlS9ViCqoCj5jtWBK1KYGu65iyA6J6wQZZw9JLKOFFhvQKCaUkYDDZNg0odHADGE/86l5z
w6fckh4SyWJdJ8D0c/Vtue23SS9iZ+DQ9Y0txrduAANWx1gZ8n72gj/ICg+PllzMGJQg/tAcUI9P
VJQL9RlKZm9xhQ1sR/xAe03raVfbNA4pXBm7Kh/4gymbYg6w2iM7qQZRkEB9M4YKCK9HkdcUkCUb
xqjHovkj0z4nMpkF/KiZa97GOa0uNXR4chMhQECPTOrN8NLSy7GPUwB6QRaraJqn3dB6dAsDA0ad
pc3prnU0l246os8Ie/ywVNiOrwCkuV5MgCU7gGlSj3qYo2nPzHVkQO1pI2TsaTBd5v+yfepLQgMH
og0iWAEIWf4wQeTlOjCrHxX0WwqSsZ32aFlfC22mxWvFMfWAFDGfTxXgMQJfEyoG3g6UBYiiU9mu
VCZ4+89PZKLMF+/UqYknQ6DtsFI6cDOol3qC28WBddowekQBZb7ZE7vsIGEl0Bfq4Pd6yR/h/6RR
8oBqgQXyt8YsoBwcMhWsGYRkO3eO7gOcYueNImzCtJvpe2r7WY6+9ZzgybcAuw++95hTRC6tihCD
qAjuNax81hCwPKEtgpeSopTxvgJN6svp5hNi1MbGIRhZUZQ9TC89JhYKRkmwkGRpL6G3sDDc6eYc
hsXgkcvxUxqSOBCTwBFbACSpEzDZE/dEOMDCCFyet6DXebMVpGrWACb70R6Zu7HM1tWAVqR0nc3U
WoQcxKSw44YELFr7azXHUfuu+vBNvmEtkrdgfkeGXZ2tfcW+I2jZLwUR4xOTCyl+VqH9nHZGsh1g
sCFf++z7mju2eZNz0I0Su6LpzpWDMAUEqEXmqPbgGP5sd8jwg16VCyU8Y2cTdD6/jcCyNgCMGDCw
6zcBCu63JKF+3UzJ2P9QWkRaeXNiWGSeM0CpKDEtBLhHy8TzkQxb9CFYZMhbtHgCqfKfBgNhiD1H
VXBRcusB7nT52VWhla4aDlF8eGC76ATSEl6YV4wgJYIf6qrukvvjDTlBuEuTIDlggF2VGmnGVb2r
/eJk2lTzKeZeDL3Tk4UOKajltfFsHV5W9K1se4tmB6fD6NyctHy2I/uehbvltM8FNPFaB/iMAQEJ
3xIX/xHX3kNj8W6BWYJl2rxlUJEDgXg5C3yECeLoI7hGvAF9YlabBn8CuhutlYyqCFQkpkBGzbdR
EbHe66zGrQzcFH5GrbmiSko4Xr7LKn8pBL3ENNBxdc3nVGhwYwz2j3Tld01bq3XnN49Vbj4FxoPm
2mRGFtpP3YxnLwShKLUWprAaBlIOMm7eavhMJrUTkyAuBBkjQor3QcNZL2qNPWJmfczMj17ibG3r
8LV05X5sWZ1WQ8tSp5N3dUuUh/tjdglOJpZbygjfI4tICjpOWZCbkds/mpY9FPP3jIPjycWDlbUc
5MiisEsbMz3I5YiOITqZ8DvK3Duz0DaGqN90dvNl2AB+eBYvSj8PaLn2Vqz2CWXqMq88In9y39gI
fSBiRXM3qZL9ZqgYnDHfpwNJB5Bv44REb5SMEGNvOoxUkiU4BscAxEEGNlP9RtuHmv8g6RWsUueW
jp+1wJh2KSUHvH2DpiMAb5GN7X6oJo+NvtqEeqJfwxwKn0CpgGtq5TQkV4OhIWw2XBJdbXLTY9Aa
sorP4yzcpJPxpwApsOhUUm4ThaRUYBKUZsI0XSed0CWNgBKbEebUf2YNwsmuhcxawAxWPb25m3kV
IwJWr7VOT3fp7fKZOAqFTMFoDHOjS/vZc6hotA659aDSS5kA9LW0ieiJQVuPvIwWsssJJKKV2Hgd
/jBZAhifkpc6rthk17cySK2Vm0XpwwAxcBjcdVrjrZ+nT7uyKN6KJnvyq6LA4Vt82dS6S+0+daOz
ocAhjXlFxmPTDSe0oV8NivaljQNtW4wDASlWIs4BRT611vQ+ZP6wh7VjX+yJF0LpjXfZNHvA+hCn
uBmfFWzKpgqRso3cIZygWeNdoyihxWhJZxGWLraFIt4otcJ+GUzGuJstOENzkRPGt8mwFlErXPAN
OutzojPbRG2N9MeKCrzITW7jlmVQ2VBa8n1bDG0hRrdqiKmnGTf7Ezqgvng09TZgu566G0PDl511
IJM1P6ADGR77SDBwMNDGMx1fB+w/1pxxeNdzvk71UI/yAIyc26nVEPvwuj3nwYeJcpShBcw/PihE
6keqZI4v+A/bWlQfMhu+FGOZg8hxjKj0Ls3Rm3RTpwjK0p2tcNEqB7H4qByA/8ILnnPPuoiw/RiY
/RzLYhqX7MVYxPcaIS3gCgOzaznu4d15VR2fS2ok1xw4BYv6PU6Ao3Tm0GIGCaZT7WXf8UiyAFbP
YmF6dAR2gLZbU+l9rRnQFMC82YyvN0lspFu+lV0zpOrWV7y5B9fay67sL7oWPQc5AX+eGt6buCxP
mE+pe0PyDOzByVYC6IiFf/Ya9eN+HOZhJZ5rnV11M5PbTBTuaUUVZ8Ud5MfRuspSgLoyYwiOhiAX
a7akZ5G/tnsSCuLYHm9jcdW6CD+XriDK5Poaq+yea6JcOfPm2Xb2efVThVp/4of31Zex2sbFxDID
MYg0iJXVO3kU3qvFTgQhMCW+0Mrp3NbOE+684uqrS26ZCGBa6vBsq+usEzLMgeu+YNXkRTXJ7l3F
O/RaemlzCFLo6CxOT4xm643loUmo9fJLtHAGx/imxoh8YfdV5/ZI7PY10QZnW/b8RAU9qN8MDaEM
32UDPUPB/aFdBmjj/XQTC0rcZWjMZUkBDHhYT/pDqJGmPWLERx3S3uwivGN01G85CheO1ngPeafN
imTvMfDzaGkWRX9f95IkUtLQ6JFW/sgV3yfFcy8jBl68JVGXvucJwM15W7iS/eCspe6/SowZRpM3
12BQCCjh+rfWGL6G2NIXuJTupx5zKV1dxxLMtJHwyxfFlmATji/hlBybkCHqpMSf1rBuNaSdCAU7
tR2Q0r51rDMVRIsDk2GEGJcyL+9ji0idDuIV9wTKJryM+64/iYY5ZurE0Nm8Hmd8UB9EkkTouIGE
CiM6Az7ZOU7orT1Vl4TpTMk6FRizjGzaFYmzUU0ZIs/rLz3Ow8wrL85BswnmioMSOSFeyoUpxEmd
E9YSt9oWoOkZgbtzNxklAwE1CjcNAqRlFtXftsa/M4qxyHbw5V3dPlcG01CgO594aFA4A0OxArTZ
fvlq9xbx6oRNt5m7KbTE4UyscYm37p3To9+mvkNBa8Quizzgc3FCVR4RaerBywM2uBAzmVUPfoKC
zG08HTujtUfmdcklmLJPmqtoG6N6Rh7yPigcl6YCt2AXYJ5CGe9FhZWqI9tQ4qbWTRT5lmaLixPc
VZlln/QyvyUJDV4yEiXDW+/q+e1bSJZPV4/4MTUPC0n3jqclwtEICtyP2XaaRbKxeLa6jJjqMcdJ
ozU6+requCa0zeuyDrZe5OorC9otNINxrxzElF1H9YfZ6VE4b0k0XWRmg42zNDTIDrRQrhIzycsN
KCHEmLrj7kJsrkvEtxttCPt9MylimlTx0GryWbUgUW0YCQwW01UH4zrOGM/E7Ty3n5AQ4xizN0nA
ut4dIJ3+KRhVv0SdzVdjvq30zl/LNgsvma76YwOBPq7wSUe9y02PeyVIilNm9PVqghOyj0rwOqbs
b30SuvvksUmTCc5XhF7Ayo4BL5JNo0fQBQ3NvB9jf+2O/lNCgOdukPhfISDos5J8a5o6mxtdflI2
TKvGg8RhCus+KWcPIuPmhTSoQFRX0MKJ7JZoPcU9JiuoAC1M8hKHfVUQg2CjoM8b7dakjeB5EXgd
khTmZwfkPwWLXqX3U2a710kqTDMTMeUZt4Evp4tNQ8ih3S47W4iDLczPHP03hhRIMAF0rpekuVbt
T0Btfg9+wb/UYKVyC1TnhOhhTPR82ZotL7f7QgwPVgduoAkYy/WhVV9b3fgAc5CuZaJdMTUQYRG3
J83geu7SJjqXKtm5ZY7hqy+fKyB7Rpia2z43rnmabCtTnFJkxLL1v5PovRfJPtN5NymbbNkQtpEo
7F3YUwO2BjbycVbQc9JS/MeZ2BqRs47sxAf4H3skbtXp0dMJNXiJJ/WTVy0lckN2UWX9wUSL19rN
Dg6gw7EqznEkcD5b7VZMEJEq2DGRqtLjlBkr3ANEDziCpiig9O7HBc+UxxsAlSAKmqU2IW3tCo+J
NFrKtO9vRcDx0wzEaDhDjbAYnYS0wg8xxqiuOsNcqXjCUobcsAfLs8G4fXJc8g3iITvhBGsXHo0D
6w2ITGOo7VPVdkcDW1wLsuXUDq8Yxeq9Tm20bEj0HtxIPyUZ9rYsY66nijZcKdtrjn1HtlHZC35S
o/bGyBj3Rjbdu30yrrp++qDaAOlQvaMgnq0n81Yodw+hDrCBvpuEnsHeJuAeVljLsntrrm9cpHF6
XeEO6WNxwfm+DEYuvLiz0usQQDXSumZb2iSdujt2a59x1RREpYEojQOQ0pL2wwimcOl75kHUpNnb
bIL56wF25+lNwvWcMKRdW40hBY5AopLK6YN15RmwRPw9CX1Pj8dlBg004rugwKlv4xiddAW/w3HE
R1wjAmg9okH1IrxgQ+Hum6BshpaxjucgPUZFZ24N9H5Tc3Xdih8f+j+OLDxO/J3EB7k1kDOGBM4i
M9vizowYnQiJJTwtPbnrArVj687S2GSqnQ8B3HHeuZqR//Hj/OoUWbGqzYrlS3xKByN5EPphgolw
+n0gQTg7OSKgsyCXIlK8Fmo0HBSxNVtJmB22z4Qgh1yK4J5mXkLqYXPkgaISaONT0W2Ect9kIdjd
RpN15+slpyZ7RVQDbCLqUj82g/MaNvnRT6NuFUfhNXfi7CUjJb5qWL7nruxQEDvoSOZNp8G+yuxc
8wkPhTVeK1aEBx+P1GL0vVljDIuPoUl+bF2kyrJ8xBIm1rWCzsikLmv9g1Yz9PIcc1s6rrXsuwK5
ZU+0Zdrh3yE3/i4x8cANM6ShGK6ulxbbpNY2k2/NZo5xTxH3PeQTe0vmmD15ymsLDuXCVSH6Sdcp
1sqYgnU0UqBUTIhsoz+iS4FQkGfb0OziC+bfW6JnTK2nTqNMxtSmNyS+jW6DumfoECTPm0OCuWqV
kK7gmnsfauTl90EXyESJYuocC6m0gpdQWJG+VQPHLDM5kp/8uHqJqKjcscMTFDDFKSNAhbkXXFq9
tu6GtAVLMvSHxGLkanUR/WmAqNcTMyfS8k9WRiuQ59Udzti5WD4UYJleh4YNyEg+XZ6bGwM9wRji
fYrT57B0nJMJVmnLph3ntZ6+e45drrNUAaH1Qkyqo48frI9fChabY5ro67IzT8PAwVSocg9ewUa7
gZeOGMap7Hey5nI3rYA32dRF2xQ2dVar4C4cqLzDHsan4XfTDYoHJrvJOoVtIh6gUnx6C781AR4g
O0/xqem5IpwB5t8pbrxD6/LzsUgHk26WHWwp7mYUdGV65dqHMLLUylTbOYP6sRL5JUrd25S6W+ON
q+y1IzF3tZnNW2Aq1BYjA9Mw5wMrI0KbDBd5jvxM1wSKbKQoeQjAO3H/5FIyXWp8cp0mEh5YPMYw
OCiLORnTp9Ko+wviLxPgsemEVzYhdHS5t6f355bh4GcNu64mbGBcJAwLi3FTCCJfaxwLyuSHXtMt
EDTAQk0CKV22obcxB3fTTOFdy4KM8d1Ya9u6RB6YY7XjFrtUAJ3pNutjOBF1ybBw0epdtKoiZiiq
qWyKOtjKnrnVRpFuzHbgX0qiu5mNe9aALKspD2Aayk1V3EJJ5rovpb3T89ZYaWP+x/UeLYPVkN4l
pyJ12NfkTDeYq/vxHqgy6XapSbfNDMhvxhstf7BvYrYxho/AoSIrToHcuqHVpVeq90xbyHGMe54z
0zn0hc8onnUEPXJLfavD041SfxGn9wX0mb4ccIIh59v6Nvhmq4dNiUG6MMBXZ/gkJsw8yzTGSWuk
zR83IZhUJ401aKV2LSHtEa3KuTshTgbe4q4LW0WPnQuBx1PTPRZGku+sABVmgcuidQgFwkp9zFoZ
gNfJAWrHcisb+8sf6e1TP991PUay3K4OiNWIM8yN58SI0w0N/Hjw54ffX9l6Ox4aN6pQOepdTRoZ
C1NjqFfJbIT6ffhVYyBNIPwh1QeW0BEao8qKMcGYqJQOdBwsfGRBwRrRT6EOy2c/FNNo9kJ86vfz
vw8zYHnTaN4T/3RWvr+OLn/IGX0a9V00+7t+PxQyji47AGrxLG2TNsKhVICBT8E+VZwZDOKTZkPV
uZ6A23Mo1zjteEBTiAAkdnT6MIuObzYJMeFu/3p4Thu+aW9Wn+Va/CiqtgHY5U5/fciHU/SXtPt/
tdT/nZYaZRiy2/+/lhoUo8wLWf+LlvqvL/ovLbVA/OxalvB8/Z+l1L7xn46OupoPe65v2DqelX9I
qW1z/hQfRy0t+MNs8R//py6Yb/3f/0BKjZJSeHwJEuj5T/yfSKkdjod/FxkbNBg+7hnfBhmA/e1f
RcbSlXacGnVEiPJTXfj+fgzmAOkavuDraFdgSOeT2p3PbFRXNo0T57g3n+g2R7vLET+VDWd9VHHq
j3Dbw0BncuyjaumyA7AkVq5EUHZUFqOy8aSYdb/IZEsqeXhUbJmedZhJxmdo9eJhKJ3TpA2E36Hf
vvU1U9ciwyyD2jy4c9oRsJ0ZbbMybTZuSa5yhZ5xl04N8q0aEHX6yjaoxLyGV2y+FOfbMeeaNLgu
/fneTOYbNJ3vUiC+5TrketUq7lljvnE1ashTzSXszbexbu3FfDsPYJXm2zqf7+3ePWgt9/g43+gI
FZfjfMcLLvtsvvUhaEXLeK4EQkqCfq4NmrlKaOZ6QVE4THMF4cy1REhRkczVhT7XGcVcccA/Rbcw
VyGMRfBEU5hMFCjeXK78PjQUL5AaxzVrYP4NPBup2W/GFqtNAgeAKDj0SllsaVtvpm/YUrvZ8I0v
Dn8fd+m0dSif1FxHSQqqcq6s/LnGEnO1BWlKoWemAptXyuNckyUUZxVFmj5Xa8yDN0i5CnYjw9We
K7qU0o7lx3BXzdVeTNk3zPVf2Wm4oGOSwRKYzjis0TjjlZchoxpbrJWqH7NeABweCE7NgTZJrNSb
yCWoxeoLVNH+FVuoWeXW0y8mKyvwo9sMA2L0wItyrmJTylmUPtmLpMD15kq3CNVx0MSrTsZswhrr
XusZn2NenOEHgXXnmhhhcuG9BQ4LhtzSCDlN1VH6Qq7LudbO5qrbmutvd54nmKNWn5MCjKHlmquc
4IRmkGSwI/uAleemfz3wrTkjM/NOppjUmY3VFfvXUF1DM/8Dz4q9Kh2CM/cK2tw19LQP2dxHoPEk
MmzuLfK5yyjmfkPMnYdDC1LTirD4Kc+hbtwETYo5dyve3LbM/UtCI1PPHY3ZwmhpNJRiYmSMUWZ7
LWG4lFqF95FgVYMMdMqUS49Uw04AfhniiVpZpbkHCB9/u150zgMDtX8BPRUtCAErXXctEXVopYET
MOfGn3RS+xod+2rrsrXUB8C7rn/IM3kPkSteDy172q4xPr2Mmb0GwUtPHPAPQ7rTfB94qdbiivJl
tpwI3QuPdMSFXRjLPkDOrYinWEo0VeupgY5gx9UmGV3n5BlJw8Yv8pYl0XJjmEDbgkXpd4e+k+tp
Mj+dKnnkvEQ6rud8daWjnlHeS9x5NT9OlrWR7e29GEWlXU7Yxwxahxwn46iKO70noDhH4jIU0l8W
CcbwgtIvHIXYAuyFv7QugRsbEnk3m23Xzvi5M86IXKRJauyfugJ10FQRp6TVfIuurKDs9DACLLUS
Rv/B4PjZBAoAkrPZOaB75z1Ru3C1YQ7HKWt6lupiEVdZpujXiVB2yOTtETXOxJ4MWeRHFf0Rtjts
vtnEs44wv3KoiuRELOy7psmv6aD6ZVKXr+gJ43XqdSzppwQ5qm2oRVBEw6Kjmt1EkFmcHCyKnqfs
RfsHIAklhLkVsggAnliBvWA4SKsdjkmJAbS1og+0tAQO28lHlZb7kP5pYTb9DyQXudKT4hOVSLME
lQlKtBoQjmAts5h3L7oSKu0k823rCxB6GWnhBa7fOELQFwYPWZj+dJ3FV9kjvnDDjUj2rO7yadpq
fXmX+o+Rh+s1cqYX32YRppAdjxUyX15vY91eXFU/ybR8ywc2j2kA19vVQgztQKTUhBwn8Nq3LBjl
QTH6ohtlF9KhVeowhK89k8BA1pxyyMXSjiad7v7QsC7JcKm2lfrKv6M+vEujdDiYo35xG4c38mAd
44yNpBj2rHRRUECejSPHXHlpR5yLIrFEzDM917NezCB9S9NALkU4fimp71U//hkVrJCys15DVA2E
BcoX+q1LhJ1ka7wqvU/WZRXS/9tMrzOpN3hqBZHabv0ii/gYtEGPaxeueqlDebXq6WHKux/oxQwK
4+XsZ3EMNAKaCULT/CkmdiDgQ7ydamK2FnUo1siKMKlHYgHh30zd+FQIxFG81/3NEBHMC5f3qvsX
r6Hvc014y7Qc605VX+BgGULEcbVu+LsWTbtmVdktO+m9SynPnUH3YwRMpzhbnrSqfkAxY66CuPm2
neroVTHoIIF81w+vIRaUEoaCyjm5YyJUjpE27foczbhpssVNO/0I85PP8f5ABdrt8bAQm/Uja+fd
bmk0Imk/lWZjIjCs1zSI5r7OumqO8dLt2xiW9rmNBNXFWBxGTT5w9Hg1f3rtlkRAcm/As2YGPz2N
oiBYjRSuenSvfu+9O1r3zJSIlZf97XEDbcw0WfdwFuDoQKAdieCytBUjg2qlmcY+Rdm+qAHIUEYU
+zZ+ERJnbgltZJ2XIiETy/yTseW88M8jGdcaV77g4hCM7FhZDnvgfnD65jO8b8cnmzfGCtB6E2Zf
vFWnvRb13MU2MaX8iMfMpJQpxdav+nw3kHRItXSEFYaLusu/eyvd+yVG4VayJwtc/bUOnBucIERv
yv4sh/ugtNzV5JJl1GaYKyVVVFg70bEV9DOTy5KjRSLkVEsjuo6TzUYf9Tr3BkdXbHy3GVepco1F
60MdjtZKRhw8rVhGZfZh+um1YWkDWPbDbJy3sH4eOsjEkvZMmGso6fM25zFIdphJnjoCTdatHy9z
V2CeTpa80DcJ9ceUsHSvaJH66n0a0QKUw52f2jdksWd4Dl9myWJ2dp80ACLGGAeAejFGzMIuLzG9
BD5XajtejRu8JNG2061uC7UmJ1DM+8jbnyYi3bqY52JZTzMYojIbAtxkn5Alt1HCpNsIxWudw0gK
nS+CK4h7D8S3JF2csSk7OvYUBfPYRer4f2jjAuSQPGPYxFSlnF3vaCFEsPxuZPq+1AKGw7nCiQC3
iQLhHCoH2k3ie0uepQIRvHmNiJCqKf14wS7N7mPy0w2ApHtRhR9hhzgi1g7eXFfqpXXIv2wLRL3B
y1rW4FsiXMpIOPie4JIKLtLYtJdI5PYFJ3ihEc2rRfjMXjWVkFfdQnslYMbbFR3NeYlIjECIoZ+O
YMIegJnhOgj1p8aYOTEZR8uQ6Y/MwPclNsOkj9mMDy8ofdu5OA12HluBhRAmcCfYBpPrGEvZ+FtI
KhOMRWRkKA34qdIJMHl2qW8ZNhh5zmI+Ml7SSgOJ3ZEA79vk0XXbxjbf/KQ5x6H2ISLv5hgTSW2G
u4SKzJB2Qr1s2fsOLdiiLrzdlDyYLEAgjjuPRoXmoo/xZXT12axjY4t2TG6Afe1yO99XCQedLcla
ltBZXeIqSJCO+3WtoxBjKrzlJcOgNZ8vGT1mCa65AM/Lnj357y8dr/VZUs8ojPnTXsj86q/P/P6/
LMtohfSLyd/8hb8Pv58wee715d8f/Pszf39MmBEzgVHufr/i74//01//+8Hff9i//Z4kiY+W2eZb
kEmNsf79fdyw9T9+yblPTs/ff2TpGDsPExXFenBA4ftQiEQB9uBb+n1AvfWPX/39MaRO//yxlgCB
Q0mSUhAgvm+99+z37/j9Xfa//ta/PmYfdOpU2mSYNLUN8aWdHzBCkFgi58DMQGc88vvB39/z++Cw
GSA+rsqWtftYIFhc/tvX//2/XQJcom2ANpYpdQRa/f/6i4zCTbYlz9Av0PSXVRqVSF2MmcPy+zHR
DcmyZ1ayTAYZbJjg3Q+zHn0ZzVCZKBsg5fz+stXCuxxFN0uykkWndq5tNqTHyTnTT8TxEyB5l1i9
RcBweXEgzG/4099bD2w0r0yECeE+UrmALHvKtnmwVC/TCxWpGS+KT9ic5DUsqaQP8tEoWTJkD96J
fJoYegtd0BJx1nd89S8sUqaX9jwocZ8+enfWMC0+YT6YBJWPJ4N6eAmlTEdEtFL9pv3m/UuvQla4
iSLhDY6nPBJEoomdfO85eLK1nm3dbQZkB9lttm0+cwcdHwxywltWRfc2IFklR4irZWV91OeA+eay
3lovHCWQ3DcpusQlgtpn9ZgcUUwb0arPABqi1VppDyW7bK60c7olKMJ4BDsaAbMhncBeu2AIsnB5
l169O0zLslygvG03ugGIjWY2umYHhp3NprjN2d4EmYIPPuWw5Enz2pvmK1qoAWGQxzhbO/NoiIVH
bPM3c+oJI47HH9MNe/oe9yC32RZQSq3tQKDQspJLQ7JxlRw4RxEKQgi0TDKRKOsQreHPk0v7EUGX
/TjcYv1Je78Ddtmg8tkxgLSO6UP2xgGd3iE72BXL9CF/KO+jpbaAxkwWlrfCpbkwKXIXUGHe/c2r
8K+IvohSDEa8m8Eh3WTtivz4Rl9KqAaJCbVz0ZHdR74UlP/4HWHwrlqPr/ZVrT9pTMOTf2761fia
E+nzhq3pFJoL5/5lWJrXdCFPbNsGaBoAFG1rRXu4SIPlHRnw1f/j6rx2G8eiNf1EBJjDLbOSZVmW
XdYN4VQUc45PPx+r58wBBuh2OUrk5g4r/CE03WdMIPi2rWIVxD3S3nfU5+jH3MHbdftQ/YhezZ0W
24H+nJz0nf5TfvHvxFxr33FR+kpuNDqjH2Hw+3cVUylQnM+xh3iOTfjFACihBafwDm4k2kugINxf
8bl8xw7wmVOxoh+yEzx8uEhG3eQefXxbN/PZfEaNcxOs9WZ1BzvfwpdFtmXtmSKSga2Fj9Z2bgdI
0iA8EnvVrfnN7r3g+CI4UfdePZ3jlz8aAs2gNJyDgY/i2agAagLmCQE408Khwo66hYkPsDM7aFkF
0gutwuSGMsnTr/Lykow7wfnta6+lvYl2nJueExyJgYc4w+01dQd02g6rvbmRs/AuM+0QxN/dgrVU
As90KBcjpDKSHAm/8aU8Q+Y+1iit22uY3UBFjYeEHSeAZExxm7uHqHhAnXVX3XqKSXeUHv/nuxQ0
/HgPt3XEk698GcDnIwCnpC6YLzver6vb3Hjd9NwEzS/cLOay04fIctJ5nZ36rTuSocjWG13uTfNo
cdZvJtv3KT3OfuuOPg335Gk4tWd0e2khJsvZPM0qc/wtCRHzdB7+r7prw0ahhYVxjGt4/82U38wJ
LCcnR7WNxW3fv+m6h2i8vFLz4fwu0WtMuZTCMXt3wXXvJDzhnSDYSCNRtduWMw+TWXbAmCveb4PZ
/e4kfjzdUIJCP6g81+UpincGNY59XBzEvfaN/M/sZLv1Apw0CgedlRzCxkyeHs/QBi3DqU6zHd8p
kqDz8o4Ii43a0B3U/h491mRPngOl3l8ZuSoAajIWF39qbNq9RCmeeAJw/jj4le4DtCie7lX9LF+G
vxAGGZVW8AeMfUOQ6ToaghajVllO89k9JS9IWWEJg0d3e5d/4ESI0huRLqWsZvSSgPrk6ko1jC7Z
r/VgXoExOJb6Of5o6Pn1pwaDkNm17DtmX3Aj/ybiGfjGFz01HR0oV3jSGj+7Re78DlfPTPjO5lVR
7miTU4nq7cf5QXHTYU0UvxWYA2jGDjSf31LbrbIHBZEtDLqU3ZyYLFXAqHioWjCbbo8/w2UKRuPM
6KyHxqmcDCbCl+kaIEepFgH9NH1UZHl9Zjp+GOr4UZ0kHhGNlj/Z6JaY0WN8YBd7ViHa7jMWnEfW
SOKJ5YsS4uB9ozlU4k977NGgfEmp10g+fLkZ6y2ABgFedDOPfvrFV8FOtxPjqnxxWHIENs58wNWC
zQFzrOqOqR/eh7HHGEAxvCQc9P78tRCpQv6qXco/bNDO9uwp1VSfxX615xDbT/FHwfKRiXJ6+GOo
bnOvRgxoeCuCMdoee0KIl8ovFC7z13vHKfgZX/Lryop64RLF3/bKDW83fWLrAZSePELWG+1AO9p1
PmjT9akPR6D52/9gi9YvBHIOsed3N3hpiWFjY+VlT2joOtGlfK5u1S2OqYyESKgyEmg/TJWDA+Gs
B/m3OIDa+F3Vs0awG6AtASyZHnUPIcvrKgcLHfyaMicVArnjMRS/nAxsI+8Dnpjg2fBgQNDpzDzn
eIv2jQ2O0YtDplX6Y/6Fda3BD2s5o3ymUMdaaQIOKJ+TlBuc7eIifUFfhDHgSV/yL9qPbOe59W1s
rT6A9pi0TXZ6xfpq1c7JfgeRp/QRGra1bs/Hvd4ELv7CWCMif2I8pbHXi7ENsXmX/GoDDtKgyyvj
qUa5E53Pxyso2m0OPIGCsiEHvos3Furvw4WwFO+VQ3NP3cZh82TPQBEdh5wv4zCtCDTYfnwYPvV9
vWMZ/Ik/o7twwHHpEPt0gBlBB3yDjZ9r99x05ON2/gyJ6gDFA0woRH7D+7cxuWxO7mz4LezXt2d8
F0Fq0FS1ER564uF0NxPTKBvomrc9REBt3G/qvm7TtAlGqkZ2fTABWqUeu+Omq28DT8s/kZpe2euA
KftdACWGlY8Q4AHVV4ekQZAoVhAOrdUdiD4Bz6ZhV4QL/NERCgDnl5Aheu7q0XGkIav4UhEaw9WA
yjtd0fC3E3gXoriLebSITGjqIUUi6wWnXec3MHVHCA+uGKCshbO7ZdkLVFCs7iwbZgiPXEGFzR7u
7RmUkPUMbt8LIp9qlhv5yLs6zPIXxU1QsvCmy3yOpnPcfOXYnXw3wmubx878o5BNyop1EpDOFPdI
tgpJB/X/WRpqFCILD9jAWj3pDnO5CM3POKV7mqNpF/bGZ46GLPFejc435g7rq1rnnriDWsVxRZkK
IC8lTi06osOl4uEXCOW3/Noi5qLbyJbKMABNXab2fYpCa7yriI+xgOI9244U5n55TgFah8oXexvn
CYG0ZOBrCUVxyxrstLhgYdNaPuFKc8MyCdrvZrv3/mDhndl5HjhS7Iffxmlu8OdxlYLTjz0GGzu+
xSObB1hOV3tp8Dhh39ZQLiGC9L7XwwgqFd94FQKOK2nB2MHd9Vb5Rr+byDrzdNaY25cXYP3YcV+h
S9S++qv+CnXYOfrvFCgmYcRHfWadG++Z1+/Ezh53VExk7FK5ntWmumIXLxJGoxB3e48icYv3tRTA
9EUKcaYEHWNTwl7hVHjNs4ux4iF4ofmHyiPxjoyrIL0IKkEIn5VQNOlSz/tZPVNSWXMwS77wEoGB
AcZwyu7Gn0jFaPNpHn2Gb/xB+eC/8WDvQ1ATToHKNQecCXW1Y7ThpZF4HLDhq6+ELpQfxWnXAKiE
dzA60G0zAbwMOcZbtk9Tn/W8gD7kXhr7VZ1CLT5C6pUd/bTsRWjOHjZCVfY8H0BiPrYn1iPpk2Ns
8CuoxzRBYsO9Q5oSkJEhLJK9CI0QO8NjyFn/oJE5PLXPyw3b3wlGQ/UyAiJF2CRzKaqIty4JcXMD
37boBGk7RT8p3XUR3qL5A24mYEk2lzy1i3sv2kSE74AAbEJwLGU6R0b7cUacEFipj7cWAQbg2eFM
gLoeUAJkzmtnCo3GfuAUEAkxIKqQ1J2A+210bre65Vche6Wps18a4Ks77Qvu6WN6zv0Fo8uM+WPL
6FvXrhSOddgWF/0B0xX472ueYklHCueU7kzTDXQRu5ncIFJPgeNr028Wc7TW/Vx5HqQz4QznY1/v
2eymX/N3wlackmzrpotvGQDr/AxAcl69PjCafAh+reHPAqvHUxmaM03aGHtWg70NAoOt4IaX7bM2
NIoDuOciRVPjL3nCxD57pRaCYRelRiTa6NEpeGRpFL/dMnWRicozP7K8RTjiTTvjl2SAwQnO2/QL
rTM2mqUV0I7JClf7rh8v6a40QsnXEf5Lj8tib0EY54jm0ulZLnHj548j5ejSIm89Zlh0YfNi58tL
Af0FqjqGCzjIjg4xIv8BPwG2ld14AOsX0SDcIX2fZZzLTfZc4DI8uNDjRkyyssODfVD9NI3nFsVv
cc+RLQF5Ub+mO7xe66vGyYNc5pdTSdacXxlrduDyQyg+a55O8+uIsTG7V8yj2lP5Xn7ZbEQk71N/
QoOms2kdi3mgJuFCvCzcNL8v/IcV6rVdvreSVzzgANrE7k4B97LaJfMrF82eg162Uu9jaiEcRQRM
7HVrfpkFd3zleOB8svsz68bcK7Sw/bPEj0EXUw/3iTv6axFSv3Iau3mKP7PP/nivd5V9r3+UcH7/
Rn1Tx5/G6X/AogvkaSSlyWfCxrSceAjvBjENU/SNsgB41Gdy2TA5FZcU/QBq7FRmSe8+hWsK8eiq
M0ifsPrOcH3Sb8IuVEI4xozjK5QTwUX0v7mZu/ZrfGcvLd3mkjD3JCbx3AbdSGpEN4kuMlEqH8tz
ccr23JDdX7VwKx4E7eRvBy9V969U8NluyPSyfXku6xARkB/QzIQ0iQwaUQzxMNMoRjCrQbp1d1iB
SJ1ElW/J1D1Mb0ZBn5nZbQNKVYKvoKyru8Q8ZvRznx9uM522g2S+srZ4JzL3oLmxjVWXIWDB4cN2
xkLPZM86llcWLysy9+mVUy9gT4cFPtjyxm4OH05LE3wnHTG7ZpYtv2Bdf1ClR0fR8NAAw1cn2xJZ
p/kr3qQLy513KUgannvcLH4gwhW/yaW4GIcqMDzCO/3073ri8Zx+i956tHyOvepEkF/XYX6OhnOZ
fqzGvgNABivbRkCgwEswfaooIRAWbw3T4aYQUFnv6R9ycsOXRhv45i8FJuErg370bdTucJE9Ih02
yNLHxZHnUM7PTK3+TKYqvRNe6k7/gSE17iGKfxZ3PHEjaM/USuAZUHlK/LLxRCJaBgerqcSRvikc
JTAsRSj3Ph19yHg24SepxeYaAjj1rn9AiGPVIJyGv0N2ImjSrNdfUKqxJ9/mySdpHxVsh11MMgPJ
Rde32pFmiJmnZOdWPyfFX8xC33nzfvItZjTHcbPBQtC42XR7Y098FfwKrU+Oau3YP8fgBl+mp/zh
y2jiPWyiWVV5xlRe/NCpfejPJuvrlwm0iwLuQcYhz2HLGiAE7EY3+2yPrWzXr5g8Ct8RpnWKUwBc
GL3Yt55HmjiqgyCP3bgQrEv/vfnGTfE4vT4O0Xt7mzgwSTrxocZcyrQfFyfunWtrvKM+LVXO57zH
wI5yol34COm4IyGEi+Z85nLYN0jCfEZ/x2tlHSumVx1S5sqS64QvEyoVzAj9NbEgSFG1P9bjn+mT
84y3uReBRizUf7zXf4ue5gf1JnI2VfhbdzRVneyeX18r5IGO3YVoZLjrmxYFnNADCsz8ZVmFIC4o
M/bEsVQHut8FYj3anzYuICu28r/KIbBeiM0PhUeGSV/UHahhyh/Iw/o8SDF7ip+QHBtkf5EPSMym
sMWowfgkExzP5ZVYoLjLS/Bq0A1jpjYOFRAKGFR62KfthOqzvxU7ftM2yP3c7U5LFvBdUT4IzKF5
J9DQ6E7iSq3ZS49dhhpNWBi3OvIm9Rkr1vqdmm+NCSUbD3Go2R2KN7M/z+0LT/0Eq7IeDtnIrZ6t
lkgg/6o4CBpqcGgjwdg8FMZRXP5QoQPcLhrHqIQS9cV/VGQsIDjbP09KdChwm5zqm2Vc5u6gb3Go
njxjdhrWVYgQBFSvn7xwR+HAewxU/IPob3lm1n9TG7HUYA67cWcaXhu5bGjHDQpPfQT3tTDykUhQ
3MjlhboXIzrAq1PIrrBO+6BORwgPPvidiJdsiYJlvRciB31y2j12c0OKT4uc/r1/55+t4hZq79YL
jJ2KijO+ZfoH0hYkXk/Me/ifWTCi4+/17yPbz1ojYMjqSs9kGmb5KU5YMSOMgDLc4M75iR2Vt6F8
TdbGYn6wqxP+gkUNUz+F/YUH0PTGi32RXEJcAMIznGPydQq68kFLnYJs057fhSeOIUDv7DAgTmj8
EEQhARiHBVWbQM6ekgwbGX8OtwG5c0VoHgBmj0l00y2L5kQEHQYNBgedfztgcWK7vZKr19eCrEZP
n+YvRmt8J9ZiW4MOjtn4NvvY9IhLow+Ict+kLsTF1HLZIDEtqH0jlNMDicXhFyvz6CNRr4SYEDAS
ekId/ccvdrf5TyEFI7+j48h7mGg6nSAApleKGiytJ6L2fNfFJ1w7oRpJnNLvEv4kXxJNbAS1KM1E
kp8FO1J7e07AigQiBLB3cWKlXYBUGKBpX/FFSTJPSM6d6QlPDHLSIOTmxSrC8t5wmm6qt+zRfiGu
9llkyld/BUt2pODRUK0hADU/iO4hFfMp1X9SIUIKiZoVMYLOM3iLyRVBdXgEI5ICJvo8gJqyUVr4
m1s+EVWmO5Tc4X5MHi6oTUBYAjIixRObqtLvpL1jMATSKt6nuz/ClZooW0aQPfaUlLgsHpAajNNv
TDnnr8qh2CBBXfmI/RBWTSnW3FwDE4Lx2pMkRR/LdFLeyzPUuzNPZgrF9B0aPnPt1aRCk0F6cAXx
a7bNj+SexTu2Bq6muM1fvBLbCjpR1KU44afhnIOeetVJauH2+2Z1hJMuH2Q2uPvjisIwMHYqjm9R
SpLgRac0OxtawIvl3ZVdS2ZkyC2uSjheizc6ydpyhET19mAS8vt1fMT9sv9C6MG64gXMIqbL7oGz
OzHBqTSZHD5VTUXRY0DYuwpCLDjZurOlI2A3Js8y7dSipRSI2ZvWvhcL1G6fZij5a/bK71LYaQgu
MuDouNsHPI1xI3t6MyUh0uoGLNbzg4iv8fi7CbKeO0NTBNTlTgxTG/BSVrmLKY5q73RnTMxzPqD0
96BjIO9SYUr21Npn/V5avh6Htbojcu6UQ6G9C2z9XLMQuWUbwDLI22AWl23yJFvmwZZNag34BYgE
s7Kk9+vxHBAI6M8rGqGNh8SowEnAVLkSmGBhiNgEIEOunmvllflEkZjP1NN5ug0F0mYbG+63V268
ITsZ41Gzpcyv/LRonU5zS9mjmsjnpFzVTZwdVXpNNYD5OItmTsXyfvzU8w+DOkwf/Dnvs6UrGOvZ
2BoTZykHhpU74r4wxEJZYoHCrYRckkS/nhYYP16B12z9HGN85ixkxBkvFasotPhwEEH+nPwKN3bX
wNF3oNhDXlzzFClR3pmdvCbmz5x7WENU4h/uOqfY2GRvlP35gsunst5v4YjGj2Tq1uyUnHyk1FLN
gbvdJikKkqM4ONGXA1peIOS0RY48VM55RhU/NoGCBqxnVjwdb6AtNdwAt8fsEO5KBkoSTpHL1XON
PCJ2BaZSpLHDXYTuin1C0NwteEd++v3wwSeMVSgKf1XK9mg9hBI1tNGnTkKpcjC9bdKani79Ya7w
JSVXWdte+7935h1wMOMSIMxQ01Bt7ow5SXpSK6gfeOzVXCj3uoAI6kmGgxmVIIQOQeOxOVyXdc+w
8vd0xrcHGjv8EfeeJi6Pkdth0iseV8Ui4if8Co9jCmZok8l229wtFAwuDTN4ho4h4Brh1XP/K6Tx
2OHO+SOul0mwPSRsaQe3BNmGW5iNMAlJ42Nr34hLd4z2JBtxztlDlEShBa0WdzlNd954vNIlEMiY
fN6X2+G/tbvygjplHu2Jx0NdOCNrVtWroZ1ZFZq6Y8kXyqHXdgNdAU20sSHjZsG/8RB5sW1hJA4L
tdHcoaFZ92ocVPIf0+fBskB4D36Rx84dcpuboSoaeEFzieUQg8Rm9dbigjsNvwQLDsM6xnXclrIj
WWFRO2vkz3R1LVd61fMDxRMho5hwZc7z5hGoZzhYm8byc4o2nehi+sr9TEwl4kGEPY48Bn4Xbaxt
LgJMofyM7SPJKdBXKu6EO8xVYJ236VdrMdS1GWWugt/jMUgmbpKYablE3K1xeoCYVG78AVzDyTrS
r2N+8ChnxL2KoJEC3ome+wNJ4QR9bZY6TUDrMG2rzyDt46q47PVIY4NlkdVOPxyYZP3z8EKDNG6d
bS3CQnzFhIaqR92jSUvYAkonoMVmUsxGr9hVHp8YM3F1rGPt4RE5zoOP0L9oOTUEMKPcvayWy3Zi
DZex/0iBiUEerfBcUk9A2hAqNpHQkE89L4/OTBlU4o7WuKV4IMYyyYs1X9TeecZc5hi9svaM7sqX
3O6G4IJUk4TE5ZEUbvw7wZVG5i1trm1g4wNMcvYHkicQjmu9+zf8duFRwSkV9NMcs7khafLfCLOX
Cn0IppLxyUqXXDhrnQkj37d5B9aNO1uQkaUaLLqMD1K4LLhy6zo57bP6Rg2P0cC9b9NSgp9JX7u4
GpDCBI8BK7vwgYgZ/kQj3BsGzQOrkwP4ZGDZgfi61bwtkSo9qMGMOn+flXvGFHd1lvJ/C7LDyd32
qcn9cH88V6ZlRN9O3eqTU36wvppLxD2RODEZkXzQgQtvl8T9b4AgyPMAWXUvophvx9WWm4KPTPBT
Lm7reuDtt0kwUsp0Rp7njI8CiJNApcpJVmbTuZBLtJiweKKkZg/jYk9W4wTsng76YoUMFugl0f+w
GK3D4xuUavGyzVcBv0ZMM3eLjiHvneyBSUaCSw6skrVV02uGMsl8FOfIa4R3EYznv2VnorEybiON
XyY7GVU+TL3agNBC6YDCQdilMbZLNNhfICq8bcB1hItRDHW0twe5A3s58C46jKCnXITHouUwKhcg
/c0rdTaQHJZ5kCDsSiUVoouRRwHLYFs/qtMgvwIlGPjdM65T1YC4qMujbppDi487giQ0zsGwPEVv
jKi4SUWGKZV72WUFVOwhKDR2IYJQShe25tc2r5ULz5JCq0hDlLZngzgXhXpAL0KOBgJ8Uh/AJZVc
dqCSMilwrsLaxm1ZzD37sCxb7P6k+M2TAb4f30PLwVW7GENNDYoeLpXH9lype6YhdzHGAQm0QKDO
Am09ZJD0O+luk+6sx1MfAwBHM4fF4/VpAJWClQYi00yR8v4UvkGssI2pv81esMLZfCmQYmNMCW+s
P0Z7qTsXDOI2kzAzFx0cwhGjEk/wBTuGZz0o8ROdvbg5jI/DUsLO/oNf5db1opTw8B6QzFih7Z69
Sqbk1G8HDWtx0zL5pIxg0aYJ6iZkYvIomLIg/ilJlUmwPLECNWp9BFmGzRIp4xuHEb7RzHaaeJN5
4Eds7VvM8dh1F+GLr83HjpeKH686t1Dj0Aod0ilFTvu9kL0gZQbtj7vgN6va2b7UXRTbWoCRuP8C
tjbs2cK10tnWvQD284OKCG9vdC4rj1em48S5nXOcOpXMbKTpv2wbyHZm51TSUEeCPoBcgVuWPtNm
0C4sS8DpUfeGXCvPvR73Mi+FkVmCk+s3E54eSKRcWLp9wmbnMqEe6cvMDQF2YFVgob02qFsEUr+H
W2KvIw8MDMxwUDSapqGw+CKlcxjnmLzQiMHzcjyoa0ghh+EWyktExMXG8m8zYrHWz/kHc4YlxZWx
E63j9rD5JSYzmxE7B48oxqUp3/HQ2HkKQCtoqrGQucnE7T4BhLBBcd4J2o5fx8acvJl4GTNWMGuF
U0lntrEhObUmOGNiczcWYXwyd7bYh7OPYhlfMoYEZ6wWcSZHfaaDo1mU7bcmA4+VvypiiDlgxk8o
CrobJSedJ/iab7ic0s/c4j1eihAkC9hC8rWD3wFAGOkOBOaY/UgTicOONUM9LVc+X8AE0JIhEuPu
jW82+WdqoyTr5Kvb8Q3yhPLnJtDqaBvMoO9A/e1AWlBM5nBuqTCh6LaiRy5Ipm/O0HOdDmdP2xLZ
PDQroSrU4PmlNP3MYG5fC21Jt2jUIPfnJRts06wdCmgNSmRxSoSkT09wKTGkKXtjr+GjGaP94RYZ
SM5lEpOg1tVLskmcYwqh7K0Gyz8xBURVqoj7iuo97aFRFP0i7xHgsrEtzHbi9KDRLUBqSfS29IQW
kRokvsd9PERxYU+yzEqaFER2RTbx2aJw1urShGdjdq5RvEftkSeCU/Bt0qfciaPOgFgxb1bdKjq6
j9dGNUmkNi4n7h9IJa3aT1vEn1PEIVMrnM6PtQgGw0uJa+IY+dUM0DRixxbSmoZ0nU2lwm+Xv/z3
55GuL5tO3fnft9pMKQhyxOu/nxVFtqDcQUS00YJKee73Raf3+wkZpcAcxmMig6nM/t8HOV4BYv77
ukcdaj/INWzqhoXbqnWzj7PH/3xQukDTKo6SaWkIN8SX//2FVE+/TRjWnlKWNIG2D+244M/0v1//
+2zsmH5FWeyWDhRl8s/v79+nOSrgqB9XdYpD6HoQGpCdQtYiHqhCCy4NgzWC/i4AsQjVtX9Xa+LD
sW+bDJmWf5/+++Z/f7j9NchOfvK/36yzaDe25GB9R62nNUBC/nvnfx/Sfyzbf5fz79N/39Tq5t0S
6STOCmyluBCxfVY56dDW/r8fpu3L/+97/37673vygJBOqieBYkzHwsglvxzjBqgLQuObkbbxiAV2
gOatFeUOW/SH4fb0N+S4m1xx1JCq0UGZW8chNXVPg3obdEJ9m6jMrIDFNHMrb6dUBsr5b5ejAxsJ
0VeMFgMRQbOvIqv3pkajMYLy3i6lhJYaUJbrsURYQQAoo6grqd9GpEMLCm0aE1q/0cFsMsDxY52M
rM6AOM4yPdc9B/IoIqpZoueM1iQpUQ6jfWMTmmrmdmgHoa9sfhXdtdUoCGqtVL6KtEIS0nU0F5Er
Nps00OSaRghFErXVL4ssPeONXAWKCvC1mSK7nwlPFjCHgdbiRIhfoE5KQH0OwrvyyNE7UDnSqnF4
6cBV1lStzCyPTnUx7LRxJybop6V527jRjJBIYZJrWdoYdvlEHapWPQtyn1fMjHS8YJnV926Lmavb
Gscslloy8uZnHgQO6JgwSKfaFtc001Mho1vPIQT30HDoKjxgopMVCnRl1rzufAxOGdTRdKeR+qgl
Kn49gQgpJDKMokreKrHfgadP9IkGbUr+XBlGspNWMEgVVWaTAiHCJhFtouE+Vgxa20wqldc3xSJ3
KGeiTRGjZMiK7ljAaJvv8AMxSjRGEP8oximPP82CKd9jeCDiN1RqkFe44FEB0iRcCGZF4PBC2lp9
lDRgBopVekQ/aqW2IybrBKYtjaE0DeWpaOSrvGVdUCF2JiVEoF4waA2QRxYehxOrZhSMQHxMHxVu
Ea4gZIACBfM4oNzxJHJ2GcNjX87xSmAP2LN+ZB9GTzQqal9WamnoM3DAFRpE0zqJ3yWdzBAc87AT
5OUwPMYZraES+Q9lhCghtsDZ4OXn0hbeo/XmIf2an6CDTdU0oq8wKqdSrlHwGkBI0eiFgrIekCD+
08gKUAIUNeoBUbp0MvGgDXI5ji9TeUY2z3pHR2RcNc9C3OpQzOUOpeB+N9Qa9t6I7WtCezIMbQqz
pr/rsSb5CFSDVWHxOo1gXAYp4dxLlsTN0afcJhF5ToLcV1YbP2W9TvY6wW1LVfWnEQjnYmyW0UhE
amUsS+QWDcAMRVfigiseHgZC2bjouum6FCCVUOCT0uEjSwS6QGuf+anE+buoP0ZsTOHUQuyD9vGk
jJm8VzK8MKqc6H+JPjVFh86RTaduxOVneS0aAy1KyTq2dXOET9Mf4K1gWy79VZYOAk1N4YwjgF4D
gKReO2ialAZCOiLZAPOokBp0uF+QKt1qzq28LwFHQPPbmWhHBqO8kCTVae60ud7tYUghhRdpPyJ+
7UFR6UEk5ZwEbXeb2vI+6TmUtkEKViV/2mY6TF1L9DQhl4/GY/kysxpXluThmQ8obxMUFQQxgpn4
W7VCQZFCpDyhNOtQbRDOXN0WffBDyjmCvHvirhFk74mseAMtAgMxGhiwjWbshIF4S5PxMpFjY1/U
IweLES1uNjwaB9LwThKFdTcp5XJRH48wrbUDU6T4yiP5hDiBI/fVfJMK8rgBmps+0VmbOsqGj/ZD
7eYQmSLhsCbANLCghwA2rxjsmd1tEfN5p4jKseHRUHIE/R0/LKSFlV8E05QLjCukAi2iIklanmb6
uyhUkwihjH3WVOW9taSOysea7NpEISasKES1CwoJmx6hXuNFJbTjvEPNAtzggy4ybpyRpLiVAk1H
bPTrAv91v8TqFCSRhaaxXJb7lUBGz6vjkNTKZWjSV4ymGp/NONvJ6U2PK/Gpj+qjFa/KQaafpWeJ
/NovI00doFhdi5niZNznxfpByyEJiyn5uzywSJKVx61yYyinu8q8C8k6Hq26OkXNkgcppGPYA+In
ltRk8xH9LFxp0DuqMcWWHm+lPpLn0clYcukkCSvbponijZAZGFsU9Ruz1KkbocbjvSc9H3FRFix0
HpMObag+1q4q1hT5ipEGlNLfdI6OaYe7zeNR5M5aE3ZWU4LHPNluntF2aVTaQOiY64chGl/7VEZV
BIYOjYetRAJ3OEYQ8pRkja8axd/OQCsSYn8ESR0S6DTtEDvKPE2X3/sintDq0uZgGmvdLwwk+rWF
o1aVdV+bSI+MVvULMX+TRoSB4265CEZMU0wZV/RHEPKsqhLio9Uf5Rlb9YatZVBH2Z9EeTjKdfGM
l/fHXKFkVnTUCLJZCVEEOapJHQf9plRY6dNVpWp4Tg2HwasCQUZvsOixUjN0raTUuQBxERSY0XK0
k+cxJ7VAQ7jXICR1OkWFppdzVM0f52mZj1grPwmpbnm4JMCCIKBvakx+NciStoSV5SMVyp8SbRq0
2Tzid/UzEuE+M9lfSlWiVG6Yu4QIPSxiYB36A820xXqRoCHHZWvRMjFLANyuUHWo1YzdDVs8tnaB
qqKkk2ytsfmdrESblYmXEWq9YdbKMSpYlDSz0tB2/eQtlp/NJIfSCNSkf4A0rXpqc2bDmhGlIVAN
dObXdDzBesTW6C/EfRshVe2zXv80Lc4VKNSUZDfcvw7jZV2t5LQ8zqZWgG0YPnAMB8y6kA3Ih2VN
D33TzsdWmEVwwz+xphOYx23/9hBeJg08emZ1Dd7z40+yqNHVorMkVgg14SxpnuJ4/I47IwqEnaLV
YVPTupX7mTLAWu2agpA+k4oDKi/qRcu6b6kfUY4j3GhMiuAYA/5J0O7j+ZD3LQvL+G50nafGa+/h
5ES7WYo4glbsFebToiSP41DTQjVTxZ8kzCsmgySHNLyvNBLe7KE4uIrj3/owPtrE2iE9+sGB86Kb
Mq4sm6JEHUysUw/PaO1YW/lhltYetvlWYxKr62wl1Q55mcOChCf6ixB8NQr0iqXSHuwU+M86PgfN
UcPF7mwkQ4NibU5ZfyFgoUJgPsbOk+b6rEiYEGcWrVdMwtzsgYXmlK4Re1P2ZVZRemyjAXRQmgU6
kpXwnTQUHiaxCifDfcgoY2PIIM2okhqL9K7o2XkdJv0k5e0btHXOSRP0ZgohHQMQROUWintLaT1n
Oo8SoQhQTbKCLeqDPqc41a4uXaiY9XmBa2ePQPoqlifUjFIq4D21Or3WvDzu9uk4Nm8dsEW/pr+O
usMLmmuUL9SaR5YT0I0iXfpGKikNt2oJea+69ulAOqxBuIPRtUsGWd6plvWMtlkSDpidbsE3lTOj
G19JTeugg4YNHJgvCyRYvTzT7guuqCi+t4cJkjFFS+neqs25qBTU69e1d7bFoyMGRvLI4GromIPJ
JSTF1rDU58XHAB6NzoQwQmBnyofWnSrqIFGq3itiXw+h9d+iLenZi1MBJKRF2rcJDYtFWssx25jC
BI9o1+bTgC/aWJiOUhXw3dgmywmmhWLClY26V0XMzVMzUtmt5CrEqAUaAoDPUtKkA4J6T6I4SqGM
OERIPq1M6xYVAF3PYtGf1RU4I4AwEuq9lLXZZUisNED7OHKyjRZZVQaS/vqiHEUMcqRi1KmaJZFj
afNOn6AfmVig2CZqCPsc0UXOq4yaFC54qrQqhCeBiUQr1O8lfjO1EbxpVsIdq6Q/8R9kVXs0pQRa
WsaaHTuLcgri95x5shg9LUa28QVon0RafhMx7cDcR5KeaxMyrEpoY6txsXpzZ8KUV9CCUNEoBAaY
Bng7lOGjR85Yk36bxUj21lolVE66+6DX6MqXHSUHfFvW6v+wdx7bkSLtur6Vs/acXniCwZmkz1TK
qyRVTVhyhfcmgKs/T6D6W/X36d5mvie5gPQQhHm/12C538Dc9r22ODXAaEXIn9VFeN1ZXNyWmJ5a
n1kYOkQoS6FDI8MRa6MlurMri/aZNApSxM3BZ86SNMdmgo7OKkJlHsL672bMLtG/EE5DHlp4KfTk
2rSl9sBy12LsfJsbLB7t9mJwYxAbQa2x1+7KwiMpmoWC11PV1AOG76yjik4kCouhDca6bzKNXHjN
sb5K7Lyg7KDso7vnIRgfgR0clk+CXs5pD6XX1Ago/OqMab+kIJEdUxb3J69q6Fvq6NRS6dca7MCJ
+cIBH/tcgaR5r80EQXbSUatQfcD03II4SVxXj+fppshghhoW6hND5kcv76wbWw7HAXhkCIP4MpqI
iLH9ur6ifdKdJmSzYEBF3yk6ptuu9m6iLLgQRvw8xgyresTdSGvhhmYKi3xoLHaNUe5aaK+tQTc6
uaG7ImVA8ILme2lJa9tNzQ9dks3ixFiG2xUZP9H8bMT6twgbSQBByvLClwH0f0r9wTTNFKjrH6QJ
GltrDClSwjVvK+j/UU31I4oGll15ejXG1r3myWGv+4Ri6GJeiVcZQr+eogqqhuaSk2o1GYkyt9k8
Pc7zhITMBwDuy/wKQ81vc1QctCwM7zPnqR2Gt5FcECBKlpIVMMeGn0umEdit2eqndsxRh8AgMcoR
voI4DSK9jJqzZeg/mhlLhtzyLzzcBla+4wq4t8Nd6+dkTunyw5LISISDKmSIfWfV4kZ578TZsysf
q7J03mf7vojT23xs6mNfzJSBklEVnakEtT5wa2pfjgxIW9Con0PtD4fOp5aHb83ASD/7exyUcJo3
YDTi3/KizVQWDKzDhwntmQaHb2ukT3RYw65PyL0FJkouqiF+i8vsvfLCGlS3vmmMoD8XcCkHRlWP
tAu/1Y2tq6xB4m5+fOmFMV7pvbb1c04SvhXlvrYCeADbhuDMG6MZDl6as6aR3a6gB1/3xnjG+9c6
mqHFhD+6nHOSuv3Bo3RRzYcRd431OE3IDnqMI2L3mJsKc1HCRNkAYkxdBSDe18R3E8EZmdU1Gl9K
FzX3blTbz4Xvf1i5Vu6Svn0tXK64GQfVfprdayszQKQTb9dqzIo81naVQEpja6gB+6JGog9hfLRx
AvHRbXHVuX3saNOOHlwPQsKocUYmHTZSAQ3X9KvBr97J3zt1Xf7TIRkHhjwa1AYCMz1N4OsvWg6d
iIiqaTuR3+XEFOM0G/fMtnktDFRQgdhNbV0eG7uke7VZygVD9NS37fM4zPN15tz4OUrjtNeyPZ4f
BdxFTJU0Qlu45vPa5zO0rL3t0ibCNq7tV4t72f8avf0XRm8mPk5kp/+z0dsV4b/R/9m8pGVHkjMJ
2jGyoHcS2T/f+MvszXf/cFzs1DzTsC3HsV1CsOVH2/3f/9DwY/lDt5Xdm+mIxQzuy+/N/4PUbAzf
bFc3AX09LOd++b3Zzh8+/QbGbOQ/W6ZuGf8TvzfDs5Sf21dGuy18z7Y816KrNhz85SwVOv1beDY5
3VXrjp55piqW6dVpeci6mKVvZ837WPfMvblUECoqCmAkCaKTP/c1dRB5GLZaxF+xpAwxXmkschqw
KwTnMnClUHaIWUNwTcpinZJdjwNMVmZYcnvA1qcmjUcsaLTrvkVjuDxIhuj8EFuDjwHM2lIK/5Ah
tkAQi5fAsk8O0IU11hHLiDw81j7UzXV+VwzM1Ocof8xYO0eTdUewqn4ohqsR39hTWsb4cAMOBcN1
qhWEhCYzM7+6+taG80Ouy/4sGQk1CT6gBmV3gqmQRMJAGQVPkoHrVsbMaQPFN5kt1lIgWzW90Sbg
6m3HwD50Bjl3JEbDXspBxKKifrMwXWCo8G4qy32uRXrX1uHtpHdPGeAK9JuaahQ4LHAvUGMOTIMz
u8lMJTiTIUlVPPZ/uoRGNJhREF9EnTgWxorEsku/TzYil5c2i9CtNjtPdT5dO2lxa1jxD6dys00m
UUtV6DWwJGLBe+fq9Il4Iw0+UnDLRn80hkgpx2Teqw/EUuRpdHD+Yzk7jVArnTxH+KDs89qQwSaP
K6Ab0nowphpsNNJ3pcZ8DR961GhMFRLrHHXFjyrkrI5eyILZzfCQJ8EuipvvlcAHZqrvjbq5Ea33
zY+Mx1Z4CPhlcmBtQ2kN2DwFuPHqW1NrqL9Ck7YHQm6qC0m2BATw+r3uKBuUVvGOUGsssY7JANsz
t2BJK9+kbN9wZyH2Ef/LEM4TceQUYk5B65z6MN6RmLqz9BiZbkCgmeceGx22f2tEDJGFE+BLWv80
TRe9nY4VVQRItQpvfQ/5fWd8UCzYYOP1kA+SfOdiIqwzcn5iQYGnuQtFHQpr73WUHyWy5pk/rVGO
8DMSyCavp+E10Y9YkiDnsbCGSNhZO8C0uAYMkhJ5ipNlm0Y210XxLHVCjYljxZCH9gDVvbw3nlKT
U+UDnuEh4O70IThbow9Qnt5VrOpKXdyGBmzuTG8R6c9IPbJjIbXrdIaEmmNT6LnX5jDhbDATsYkV
4F6W8AbbdHqfGb0zF/1e2EEXFbq+71KSwnqHd2L13YBPMXtOH5kGPFkYwHe9q617fdqGsQZtSNmM
q2g/u9NvcO73OlgNdWoQlyqSg2OZEDkFfg6jZ+xEVX1zpPtO5giZSMg0tQGOb9Rk95QQZ8ILYQnM
47UlgP9JQ0YFY8UngspAdFwYKq19A9zIAjELrghiAhxJn2ofd5k+PTRWCxcAVy7DVMXe7kGmEh6Z
n2/tgpbsmh2kKjd7rLoQ6hjFdq3ZgOlL+H/JobmnzsBF9jCNQZFJ0NOlM2NL36eoQzGBuu3w/5oz
oGUM7DmpemHqa5GaFSlm00++4Hse2zdaBOyUNvGrnY9HfchZ0TX3gZu8so3dtHQPQtN8HBD5vccq
HohMYJ0e1yGJg6RpgX3BUCnV/2kdZraWCYvbslPsH+y8XjvMgHJmr0zrkuvWEAMY4c8Ep83QJ9+q
eega/c4PFYvV4J4eEuumjy6zBpEuFji3rhU/Snuggo8mv+76owRoAGORN2Yx3Xn9PmOUoHklPwYL
ZI/i5s+WWf4KuLxahdp4wazm3k9ozMzEKLd18kN3rkiIP4yhuG6z+CMwRmXUJu+YVyO1K7oHo7T6
lQ0gAfZawL9o3a2YGVKiPrgfouGttco7vcJ6RCmJrbm4shVq02ESxD/fCM++iWC8ygQiFMkbL9rY
fDMkCiXT/lZmtcoCE6QaK7gA35VMvwsYBLxh+mmYxYOUNVqt5OcYFhfJOJNjraguIaMJyQ4QQXEx
UgKLrIc9jT1nQvXQLK+0GuWR6Qzrti++6Xy8KfAowUOSup2lEyvkwuiHb8m0681N6Cv66CYRBICC
dhElL9Q8M7708STGaI/+b57h2HazfRUP9kVIRGOa2E9BrH94AbLm0tYgntk9yCdCBHPY+aO8AI4J
1kM+38RBfzHqzda2B6xjCFjSYesPZvaCX6Wuh3es4iE5dGfLOo4psuM8KDlnoHHUXLYNVuxxibdU
Z+yzrLjNhuwjTMhIczGN8ofxRVgj/NexvBkI+IzV3TXO9c7SiAdiEfUxO/N2kM60CjpiHRNcDSUp
3Jb2w20VM7L1DzWAYRdKVDQpehrmK1eiCN6GYgasMTBlKKDUmyHZsfFdKKY1sSisuPraQttFBbv1
9Gd80cXOsaJOeWEex5pcdw94xayb86ilN1PEdEIGxOzRyReQISNX7nWH+NW8x+4rGYi2rteNO/K5
LIL0YhSbpEsB39xDhT1B7XhP44goXLV236yMfUtZEFrhtAtH83soIfWHrfWaW83tIBE9UMn38+ci
0g/eNH4Q7Qmj0LvMpPWtMpz7YoTs74399wSwYz8LeWpna933LqoylZcVUtCgazh2/sFoiRdmUXZr
leYdgXUXwke9AfJrmTWxQY17Y5gN/v28SBQPfg3fuEpfbIk9mRsnjxXCa00Hba3c/KLV0CB6TkV/
B7yhlR5S/wKNaT6zvCgc2s0AItIEkPuAshBDZPWzIzEQ0R2OVzotl1jI4MyUAhWozuhGC7HsBsZg
xlrLPrm6fRqw/qR6OH/zx/yikTiDJP732BjiYzK771Fq7l2vJi1Zaq+YBot15Vw7SQT2mZLWkwFh
tHX2A5RBJ4kLOgQo5pAq0yGy0XYyrFFN+oV5EUNG6nsy2aq4eHAJ7SFfrH5hUfdQTHQ5TVN/UEZL
sfT5ZqW6v00qia9Clp1JpjCxsdS4Haxv5cDtGlXiETcXpxLf4gFOm+UFT2nqRltch7+bIrue3BJe
T5ncuXnwgTevvtXICR+9hFLX9ORiWB/ENj6QOlwv0uhWVj6+WhUOnmaoX5GuC6AERTB7wDod9uH3
/Gqw4TOFBs5HTUaPmNvtg7BtuDS5/qRp1PWtgZYQ6OFuaHmLXoonwm0hNeFXpA9wzOkxT7aNWKPv
YQ2UUANza7g3RPXm+DeWr/+QjnhvI8oYbYsuthXUr+wERJ3ks7L8RtmJQOtIv2m9CrQIPEtYUbMy
O/QyWLZDBh5NBFHhtRkdejs79oTAYRobfs+s9DWpw5c6na8iK7nDuvjKCPRLb4KWVuT6hdUaq67N
KQGWNERihyg3jI+AvWBkc30/k9tYaMSPOg7uA1l232fuuTT4j+0IeSnWdnkib2QZPjkldopFGl04
tUW/i3KR7m+jFfYDFCBoC8CqjQ9XsYjHZ0dB1XlX3QRMrPkrlOAnt+k25IhgRBlelw41ohEurnlw
svS9MIxuFVKZzT0GLTG9JS6JpaFHiIVXZDuhcJ3WuWBGrtk5FE9cYtV9Dv/hgSo2zO9Oxwg1ii+J
xUDbEzkWgoDb0grhr7Z0cHj23gWaw3d3IFS6U6CAG4KX0Ia8J2amKUUAzYuI7JXdlk+pUYY7t34r
Wvsu0XCayLLoZRTy2YuG96nvPszZ3TDTfo19ctcrnXMVBcldr5ElkPX5CWOK/WB3yQFY5c4w8/3k
yLPRBBeuiaxrCpsffdgqSV6zi4nHKHE6SZJDEnvPZkK2UF3/jIirW01G9gNAG1W6IH6NCf1sprdG
DwlVECccEQaz0gssT/T02jcGiIOR+9plgGiF1xNQpwY8+PfyA/0axRzZ4ETkwuVyNXM/6TXDf39v
l+LVSjBtMzOBVUYJzrUyDbJxUh2+muxbWKJifKPDubMiRdO/ldD2iDtEHZDAbYvSLTmF8KbT+lYm
Bf6RftkcIgNeX/JttAtiQ0OGf0jjIKSQ2NDtSzJ0Ih0toJbYF0wIdk3vAL4DUscCunHZE64eedcy
0K/NCkLoVLfHrh5ZBLXuOhb5bqDiV5fy3mwkbl2IIXq4z0L33+xwumutDOy8r28maTzqlfgeIFKn
UEf/onODCRgnlPXRDMFtniWqBg1z5Jh7qkvd96k1blNN7JsRoDyd43NU0EPV/qNpBOGubOH6WLFO
AdazrxsYwGlnPKrKqyucPcmRWDDI/ECKE1D+Q0ICOum7alaL/5XEAgTijwpqiwmbA8khCrSnSDCS
qk4f5ftINMkJlQaUCuTHRhgV2+hB011jU3jo5dpJBCc3P1sSAWuAXtKyo0eBuVkpvauK8xpWPRWs
7KM3IW/WA2jek20OH4QYvYezfPY957WP3MfQZr7tixPr7xu78n7WKcHjQowbL66QaVQBhH4XuV3p
rA3nLTGLowGU1+BISaQTTu/lXpQ++HOwN6weAJDJAiaKxaon12wbu1BWw7J6aOvq1CWoV9OCRa2v
w7IlZPslr1lEztGoseKLvkfNtZ22DkU7hnlfi85dnN6Zs9Vu/Sn6SGCj9uGDw7hnutu3nvrCCaaT
dygCwpqSICcrgYd0gRmWzYT8VzQNRM4vu8SJ76OKtj7O+ZQfCDOBYDjNh16ri9OgkAj8aoGZ5bEr
8J7wq+p9eV82YspWNVgo+J0JhLEcLNXXEyaOvzL1rN+OjZXZ7xMio6b1gLPK8mKhQI9hMDQMvCgC
EnTYvATq2PIgudN6Ip0oELgJ8vFauugbapigU4SZtRbzr0IfvgtigPDHIPGL9tuIMo1rJ/muS9v7
YZqLExEc17Ifxt38CcYQ8n10kBd3CqDJvAn5fUTZtf3z38IwQlTotOFGd5z81KkzsGxVhuDLlk0/
H8nIipR1Ao3WLwdOkmP7KfMStakeSg0pAp4vtaEhCMokVibL38It3qa4of7m5+byam8SMdx0FY7x
uTlnBMyTSUR6CD9ibNsRtrKa1j3No0nWyZ9nKdaqVelk2Jiry7yclbRjzG875PBf12R5x3J1lmOf
zWHZXx6szEeiAqOwtokJk6hP1N+OPYx5sRGkIXy1huWZZpSsPn2MwJZTsfxIc2g4P11YIpXogDsm
p37tKAqKNgM2Vh9iFx40BQ2hfe4HDq0OCKTojqEVkchTkvpmTnd0sLxQPeSJ6+3ncN6FYc1l1VkD
HWCT9lgipEX5/33xb79h2fQy/GoMkxLv8hM/r14c6apUT3LlqBpHpFC0vtHKg9tam/Euy1IkG+rk
jsB96De/7hphwu+BrvDvN9TnyaujqzLeC20m2jIqDPLvRPRD63N9+3WGuUVOpicKxjgu6PKTSn24
yRuJBlj9liGorzFT1nHudQhhaXNudGli5K7a2vI5yzuXrX885vcVfGmGm83SEgbyA/iLGMqo301q
j3ewA3wC/2w+6gUuhueI4pgWV+FE7A6Nd+whqE0YY849RrkesFSgmGVoV/7ht7iIiQKqVigz0XAv
3/3V9ubkUjB1Y2pYus3xsyUt/3iBOb9alzpWevZW9UiOOXvbwKvlLvKyGy/UaIhLy1sevu7W35ro
5+by/AwMik8jOIg62Z9vwXZ5rz12bbH7vKpFHbZ7M2yOX3f48veWtyzHlt1QtUIoPLu2SzlNiKiX
5+ylsS+v+Hr/X5vgsr9ctWXr8z3L/ufmX55fdv9y7LPZVrXr/up6ypxZlJPZx7CixJGZBwOMe60P
Ll7z6nyavtOvQhPLpMncJZDxKKmxGlJXXLom7uceec7drQdTMyjF2cSSRMUXdjLFTsqCBIgATeX9
gDXeFjkOsiNFG+xGwIgI1zhYGkq/WutROED9Xh5Kv+xOjdG4WBipgx6UCJwJ9FBuvBIN6GwGqLWL
IQIFrXlmef3fb5IGguRXmPdpVs1Yiz9MGIJfSPUQxJJRYNkPTBel7LLZm01ziBt9L61RorkiL/Bi
eSIMGShcgW94Tg+dq2FpefDVsPG1+3VstEZO8fL05+bylFia/dfr/5Pnvz45Hj204o2ZjGeHfOzd
19t/+7jPTU/9nN+Ofn71bwe+fuDXp/zdsa9vX54dXedHETQi3FstVNT//E+bqnH85ePnpgh3Vdx9
+/y4r5Pzl9f99lO/PqYDAkPVwFpqefXy9ZiFH4xM/x4VWc2ksQe3+m1zhN9zMvPJP/SBg/fTv8ov
ZM0RLaUelmPL1lKXWXbbMd31uCjv9T7GP8lXJZjaHH89QCbkYJjiAtqOYbgFNGcY+Qqg+m0/zSt3
DVDFJHTp94tlGqMe/KUBhKr79JsK8znLuF0qM04uGe871XvpDHBbp2VR06jdYU7ANFzi/5YXCsKV
T+NnTadephBdOoQHG1sH1stUhIo2inTEvQxF8OvLE/XjVRkXLlpVFBmZTSg4Ll5oO5Z9OMzVZ2LX
5Dc/cmoHW0Plb5l/hnQxk9jLaG5AKomsjHWsK0KWNjiUFRgpJhVpZ4XSvAjEJqfqz62/HGsa3WMV
Co2nVYFbnSF/PciwbE6fxxJEQiRsIkNCFadeMNhYfkQ1c0l1PWNgntOyZXBiPreWY7E0aQOOAcF/
wr2tbVpmv44jiBiZfTaXK7zsu435GJTQs5fy2lJti6mMoNFTl/mr+jZVTbpmdQ1irOZ1tXpYtmh2
uG//+zFLzR9Z+7wly/D+WYH73F4u9FCAqXUCUr66nMsl/qrIuctQ9LmvBix3ZupFFBpkVuYs8SI0
WTanXJlyD0qJksb1xxBTfF+uoA0n8vcruhxMihJslrlqr+mcgTlq2r1LL68lCGRsdW2DwSK3YNkP
J1zn6jz75rRTfcqGriS9qEw65J3fA91vTr4Sr3w9/N0xEJgDVofGPjKsloiI/tdDVwADtJ6V4nP2
r2NTHXanJARd9nWc9EhTgAYUv1rQcI5gkM5WtsMznvXcbst1CpdLtGz2dCGBSYir0ba09a8rsVyY
r6sTNQaLVI/opuUSfD14qnP62l3uTL9zy206pR/LZVgu0N9dql5dH1ma1SEE7louSuX6O7vK3f1y
p31eouXOE8mAxfAkKYkomdKgEPXJmw4p0YLQ2JWeSc3Ojw5MIGvRNMVp9RZQSdhKdZ5Cg9OeCXfI
Vsv+56YfQhdC0YBsWZ1CXT18nu8/dw17YO0YUwBTd0ucmGLbpuJp6SCXe8efRn9eL5uf91Lpxke3
BD+rBKVpl9TBtcXVRxhMz4Afp7nW4aGxKsKWbizw1SgigOblWajaNKRi1LbuXD0ubam2kWHBO0Rp
qprasrtsLcccDRcMyQRiaWmROg0w/6rT/1IrFhrEf0GtMGwhYBn8M7XiWLzHL8W/sSp+vedfEXr2
Hx5Bk7AqfJ/KoCvgR/xiVQjxh+6DsNi6IRTfQj31rxQ94w/P8T1dR2hi2K4t4Hf8YlVY3h8eT/jk
8vnCN0lt/5+wKiDn8lG/sSocm1w9Q/BxPgVOqL8mv+J3VkVvtlGsoAzS87aUePaZS3lNS+L8OiCr
eAX1Y53BzbxqE+i1rkrptCe0nSpaObMTc2ON9h7auMRhgdFM66A89zLb5wiL0A68ANgSOZWar65H
lJddGLcNdBbYGfFL7UUR4poIYyp4ehelCoDOVI02UaHQ0sWyAeoT6ZLozyEYgJ6Nz11PLo2ORXHV
W8PFJEPuelNVaGuVag3saeXl2c8KGEakUw8TMdWUDrE3E/qlQy4hknU8oeo6eZ3Mjtg/Ej3XwMOU
HuBFVl1/pzUBDqB2S9UN3ilwHwbsE9QqyxJktFLPiSiBTqRqlypeeyJnO6ya7AKpz4qXUPMI5V4L
cYjqBwOTY8axpsRf0i7eHdf5nmQ5zAm92qYkew/IC40dCtbsolfB31Cq/I1JeDR5Od4eSmOydrW6
WQWhzSkmLns9GOhjsHDM0C5tA4faYFnlFHBfop7ccTzuanLIc/LIIRpfQygx9zXEq9kmstyhSFyR
Yd6rMHOmf92VTb55o4LO4zhimWvjP1LaryDJ3XVku6S6sQQ4lKF+r93nkQHRtSXsy8or/GqK/iSY
16Au8a98Fbde9xR4r33TDJ+kimPPSabeWJ751ttEtUsy262ayhKUcmLciarIyXWfVMD7pKLe6+w2
Jf7KG4iAd1UYfKti4VsVEJ+TFK9ZRMbXZfruqhD5YcZ0wlfB8omKmI+9/K4c8FGNDOLnIxVEn6hI
evhFt60KqSdACgZilb0FpZ+dEq/aEy+krwwpybDytPYQC+1bTPKMXzTWbRSx3uqHnDiWiYIsJZvV
yMRr2z6WY+keTew/kXIYG6uU7THwUOuYbnVm2gu2FSCXtOp+NWJnYjqTvJh0GVLxNvxtH0w93tTu
vUzL6omxhPIRgVxhv6my0oaZztA7hPYMGp11mznCRAWO80bYE15kvTwAkT9C4blv56pA4Ijrt9m2
Oy3zMInVHffg+pO5NtKi3kEu1B0bVzkLhkOU27hFRvMVqw1P2uNDj92QH0BMnEOTCGsNGjXzmc1k
kg8Mf3Kbl/W1h3puPRZURvscvNP0vLNRpjtSeBwqu5ncSB3oI9bbl3h2n/p2YlkpE8KC+h9mgqJi
wjJDxHh2pl11p4nQOWf1LRCFuEoT6EhJkqUrZ9CTzeB9pNQyjzIfNmRgm3vD9nCj7sJXDZ/EtJ2i
vT/nb0QDUg/Spn0xNgeT643TVERPo8GDdqC7UxOIC6CgtCJBwkDdbhmJixDARsoImHvh9O7NVOi4
qNulsxrKzt3JeC07T6zmuntOpvoi6QVGw1iu9GJ+KzJhb+LevQyTCh+qsWLFG3a3vdN/pHroM4vt
MNuIJ4qdGqCfh3ihQ5kKQm7f1ZcWp8vuiHsYip7IKosIa6Q+ZnsVGuS3hdNVx9wXSjXyy5xsBi/A
fKYkR9CrFDHbCcUWxeNh6JJLzaLuarkVmThDfzJ01gaVUeIFlOveuqcOQ+s4jsV4wC8Qt9nQRUZY
1LfoPIFwBbxqMGpwIuvSzujaY9/SVh1agcGAa1Z53x2S2lA15xdSe8rMPiYDJH3SbIQ5MD+H9SQn
7P1S4ij9OqT7I0I0xRbbH9Hw6l1BH+Fi56v7z5EcnW1hYCI8m4PYw/59CWvzaogjuLtp+SimysMO
xNE2UUqKiIw/jLKUt75fkE03C0hKWrCztU7cl5QVQtTCe6sMb4K5vxtjqjihS9aZ0VCU9OnHDZiv
m5TsbPQQHeYkP0MjxqrF7L9VXY6qJv4Q3djt3Rz9qXTqLYi2s0/s/nnOWSjN7jPCxctSz+7Q99x1
ev1ui57bcci7nSfFOcgY8mIqY6dpvDb0dicMVrphNUKf1qoBR6qR4IN+H8464kyUppV+Jdu4uu4N
71sRGfOlMNoJwyR8MKz6O+s5xIqGdiZvXAPWml/GOiE33Ig+rLkcz4n3ExI6qSb+sdCmGm8J6zhV
xrZIjP7WszLMnOdrqDfznR3Qh5ppsO3H3uQsJNOhmckdrVsKb7F0rhN/clYOfAAW55jmzw1LqBbl
SkhI9ojReUgaqqnp+rXbQXQbHZQ4WY8uqweejvS5PrdifgnsIjmlVfroerq88isHEAtCkFON1V0+
wkJOBSVym94AETFa1tC5bOriVpoRjn4tdf4eAeCqaLSM/Krqo/IL/dykJr1/bAYr08VCv3Gb04QJ
o8jN5BKbAeJbBJUHp6dSlRE3RPGj3bmONa2NwC8vLF2+zhby4qTWHi232fa2/zqgqNt2NcUqLzER
Ouc2hoxlcaM57skIGW9jf35Ph/41mXob30As4WtocBd0SqySLMbxPLoohHM/Jf640QIdxy7EwvAS
DAk7vn7QU6Y40KEJhbHIADSwLBlZdWzMYn6oK2Uu3mU3Vc5YqE2tUqnr2O8bD1HlYwUy0Z111Zhc
NrjVJK7mHscmx+gjobRSpWCec0Je02j8NIFN9qJyL71OP4Qo1jYTGvZopgaf5gzQ9cGfDVY4lqpS
Vi6zL0v39knPQBpGKRkCnUDKD4HVmJ7bhhDTDoAsicP0EkRxkzN/ukBLcRMiFcOffbCvOlLtjt5g
vgQ1uKPr9d5lOOgRpWLN2DseFkO63b0boTOea1SeGyfLWVjwT5KHsiaa3Sib9xGN+a40ym+uXf/o
Kgvdc8swEtqWu+2QnpZddh93DXbM9p0wUF9XWv5EdcresSzB7SzDV3UoqPjrI312xUrH1ObXGD7B
2kgIpi8dLNMcLEGN2H6EFGQiVCUfINsNfvNY3eiBti9FjjsMFNCNURn2TnQU5pMhgzRFDIRezm+R
hJppMtPDcrzHKQm/7srL6eErlptVWu+rCfvVfDa+a33XMolr6NioBcNJwa9ygpjrx9OaG6WmJES/
ZmAYXWoVJd1BJ8IUY/ASz1qGiP44OLFcuwWMhl4nF0ljDlLOyaOwav06yS8jzb+P0w45YNwNaM+m
rV3DyZzbizwR86mbYlw8Z9xLILMiFnic6ehHku5Gv5Q7kYndYBjhmqB0c9fgHoCZJLNAjwSarqnN
YxdcRsDNV6mtozMhFwymBJ0AwNc6scm9vggip96Pmn5KveLe9DARGQsBCGA1gB7eBHrlmzp1uapS
hukYg+eaUaIVbnC66WEkwCqIA/QZ09AMyN1TyNPCbsptV+INLoK4P7nqwSkxGNkBafzaXw4yxzaO
aXNnSYUYNTbgUZ3SmfLeBBcv/q9WKuq2Y484A8mRABb1dBF3+s7p9eu6B1NhFGHJq7b+bvfvjo2D
6SGbxX5oeW/WZA0ea261/sdPWV4X1AYRBi71csz3NCREf36nk+bAOl/7HXP4TSQynH2+nvlt8+tH
ha4F/1g0KNL//DSN3NNVqEpwOsTxX5/73/2XFNNZeVXUWbkFfky1S2bLn2fp8x8sH5VW2KjnluZ/
fvFyDAIyZjdeKtatSrnzUQrXXWkdljw7r7GAwpYnStUClq02Qx6JlQ2UavWO5YmmobvxVCsD9szX
RtcpTaLClaIFUmoU6rc8BElBrFtKgvmCFSuEWPV3nw/LMd8aI0TCqbnKYbfvuz47LLXFpf6UZhCQ
Pgu/npmhbS/qaJeBqJnqgkY5LfSrBLSUZL5KPV9VItsW+LhCWJ085i0XZu0UiuF1sqeMGaBTwbFU
yKOr7h3TUfF6esPqNyrw3Y/ATYc4xl+9DAcoHxTWvh7+UulbniiBrjKcfVA6gogtZbpwHjTc0dPz
Ujj+Oj4MEKKn0sSsHdy69ypW3AiH1p/V6ci9i2CK7j4r1p/F1eUZyyPyjiruYfnBlTrXy9Zfds1p
6nezfUGLPi+OSuoXZG1HMpRyxvnyxPnyzYkInV+JCONCVyGWjYLYFnufZffzGO0OO8bVPj3eTLv5
dEPKx03S0NAoM9m7J91f7WHxA8/dNVu5S8/Fyrt8Gk/FKjxCcNq0G6xQSbH1DrJfJ87uZj49yd0e
3evKxQZgW2XImc5+sMWvOLiHl3fKz5lY74P7ZuvckhW5O1NBWxNXsUaou59P7QaPou139WVnOmdY
4Tdps3lKxPqMb+XxqfA2T0LbudfTGwf6DV9IhMM95Pm5fDcIjknvubH3+fkpuFflcCY66LiJ7ibv
8Mgs+JbfhssyX77ns+nCfsIIw2LdOM1rucEbRW6Q+pbNpvLv85ngbs4FajD+nXyO60u7uOa0YOvU
zjel88bpmQhmmOej7zxTChkxVLgufIlxNX6K5qluCS3ewrfXtV3bw6uFPHJdzzcu0kwyqeYjAmwm
OVd8d3CZdeE2Y6YOnW3HJUGNIPESSM5ZesDDa/hJLB+YhUfsYrTWsa+XBKPu03Mv9vwMym3NBBNs
hc09gwLeQPwtdBAtJFF/JcItG+z+P/bOa7d5Nduyr1IP0Cwwh8ZBX0ikqBxt2dYN4cicM5++B72r
alcVTjdO9/UBNv5ty4oU+YW15hzTUle0+MhyGwIqBIsGefopgEvW73B4pzQk8QgWS906mGyYPzFJ
0wqnCiTra+nReQ63ogQuejC7dhXf+gb5M0Hp9TZMVkZ2ZPE/v9hwlDAN03J8ndTV3EZpl7w6gcmC
blNE9WHSLpTEFk8T89oBQoAVwphmudFSC3Z0qBxYAbFCmzfzVG5MlPEecuTB4X/qS+7ILuOdfKGa
r2GCTuypceM7JezwrpyQPiLnWha4Qa7ZQZaW3SFAnhEutiqKtid2mBJwJfNDJCMLgCBeXDf4EM9J
s+CAdd9lsMweHJ10vHtXRsWFJUP3f0evtgqeOjuMl+PHun4SV87AyLonZqM6NLPv8LvI4V1u0qVC
hlLykaWHqAckEd+BEFWQIuLyIF7RrNjkli+sH4+8RRt5M2PgsTgE8PGP2XNS7IXNj8qFU/Zv3WYg
e0ReGwQvbTR6XmifjOXAGd0FMHW8xkkVxWaJoyVb5I4/GCZQAu+jd06BVhNWorHBCmtHTnsjAJMY
8GV1l6KN2bipsixAiGP3v+vFxZo5YcWTlLp+eamzNx7eVHSy5+OhnsgyJ6Web11ij02O4vAQEjLn
T5yPfGXt8mXaip8uf2xfqZU8pGhNMPfcSSQOHs0SJLp19mPBTIUsd5UKMg1PvDbB8SZFwR++/gLc
99xCXFJCVIsDJ5cf2IExvyTG88m8ZdMhuPPheEouiIAv1qivDWkfBMEQo6pAJl1x4k8Tfv9uMZPT
NbYqUNt2qkBn5zbKPwI4/qZ950yuq40s2ZawD/wDJyWGGgXDr7riRjKHeTM7s94mv0dpDqsxn8vi
ySo+W+ULvgzqbDLSN3m1EbFfUdiqVjxliH6v+iDeVuUJNPOmVKtU3ncs7juSfzPJlfpxLbXvinfu
0IdyyaflJR6RlA2PMnsTRbBD+VkuDuZtkrYl/ESBb6RP8gXXt5QB+os2HXtxAk15iiD/eoGyl98h
SKChYGTk2qMWqC0qrkm0ywu+91ZZkir6iUtrJNx6005n62Ge+Iblas1x7Zbv4dI8NYtjGFw1d/zk
CiZdm+GJy4Rhoa/WSG+NdWqdetV5Vy5QKeFzwptaxPspZfTkJ74Ow+22nTOP3Yyxb5xKvIYrbdtP
xtWBTdFsOGXUzX40fnF4K/vsTp1pxEq9hFTIJ/Wt9wKz0E34rijUPbhUanqTn2hxHKDYFc1a1uRH
+Ac3/QT093doCltXoWCQOsqWk5B3MmzHV1JtjhwD6m5UMdxJfW0lW/cd7zSuennhPzFyhnu+OPJP
OVpG+8xbULmzZiw7h5bOqzmsxlUy8uKMPgylA9daC0uDadFbS1vJnWcO1bcJYlySm5462Z3BEvfs
fKJS5YsQofMZDNcM9/rJjJlJOeuFZ7Vxsx/hgegUnGC35cuijCOfkE2qvpNuiJrk8Wn0eFNvwuEb
RIf4yaFrbd7FKNlcSVyO89NHL1RSGHa1cIPdjCuYvzJU/768krqCscz3RrF8Nx4OR194Ni7Non+F
pv0wLkx/fI9ouuB4vvef/OCCcanmWQS4IiwMbNfMw0zsIl/0PBOqYE4X0lZ4RjxiLjg3lOxcIJw3
odOQJbKaLpirHE4t3isxUkt0n+N8OlRk3w1bEI0uS8l4M3/kpfj5zpnHdGEsgcFtyz3zl3niW7Iu
XPUTM3G9mpak0l9Sno/5wH0xHmzD9gVPHKBlSZDZLxVXPAkH4Vna8iXx30t0H5afHAT9NmO+bQ4T
aY8JR9Xm8/OxOPmZQrvtfJ1qu8KBQ4gs7cL0oum2lt+Tu3zja8z3TM/ezTgQ8ALRijHKtSKGLI6V
cWD20y5cZcQf+MTlBtlO5vtDou8I45pXnFymMtDk0LjdHl8VyxM+J1L7A0MlddYVo2j9+saDWaOk
nNJWumOo9DfZtA73fPEMPsmdYVDacuXRL9nzyRgDXpnctcMbn0J58GkgSTCHcmQJBnRqYcVLGY+3
qt6HTKgP/qHiOUIQtf0nTvt0M/oOPDOBE7pw+F7g1Kur4D3TdjXz5KZxVAjc88lKz4c3YLgc4bSy
FaKx5kcN80mqo9vE1fjD22Ly5yXYiiNNrdaFd64/uaw9w+VbyaYNU/YI3AZvE+PqAfBuuGEVJeD3
QFAPQvc2n6Wqk0iuzIm+V0RS80DPHQcWC+qKzLIfavEmqz3/itBtwiI/3KgfIFTX2+eZsMSYWj5o
MyNU6M8cgnwfnqOR0DW3BcVHvDD832zntZu5ps9Z30DclvkmFwWRIAZm+vYgXGej43rgEGukgln1
nuJHR60kqGvuV7UrtdN3SRCuUffu0k1jrGhqlSK693MF41R/KmgfJLSII2mpHd7NG5v0BWQ5hoZh
HuRkUoOW/XD0jefzWL5mxEDjcHzMoZ4i1YClT6ZZLGBWQHHcNBvDm/bzwZey3yXaKuxvL0lKZXHF
sqlwmFbNbge1T9rr6YkhyqAs0X8OW3LHrXAuAhTkhUdvTKc9T4MjeKlG+EKY1chy8Fa5dSjyu3bQ
rS2pNQkNEcn1vFWWHa3BUbv5NDDzQ0HAB6/07GO/mMxjACtxPLMyF3sCNQ4BpysrYhTwtkhiEoM/
K1e+n6t/0KBnQztKv032+nemVuM5YkfJCew7CtcpCYKnkjXNfILtS8YR1vqfnLMzRwbt6sJI14Nl
92eAWvVbNy4RiTfaQhLdRFuVr2O7ETfeii+6bdeRuhrUFXMgAMHAPDb8ehnMoyTi5F50lq0rjuu6
DHJNdRWeK3KNVCd/ZbziDBjA71LTHlatdUhZDvl2WBzU0CZP2c3BRTEKMKxAmKIAhsZeh7g/r1aG
pQhh3FUw7IhPfYe7Gk6pzbnlBkAr2e8wvc5Z2VgvzSeIctQdWaQzY9TtWjomZGpyprBOYSHcM0Et
lcMwAlG20339OdQ/ZDrrwoXuHnSj6dpoW/lJepQ2F6XhIgDBURdUO0ycJktjBmSg1vA8ParsiTic
SyrSkFLXxodVSWz4g7cS7Xn07uOnZSsTWrckIpH3Hrs80GeLugrTK4IkDoW5SR+ELA7GVtXsqHKC
dhE0S/KTExCCp/AiOKwtHY2Ta83CtnI4AZsKG3O4F1mQKIf6reFyJ0zexIayaK76mpYFXo6WPIRF
cUS+8ckll0cOF/FsoRF5bo3QD65H2gws5Cwg0BsqX8PCeqHeNFKPJ8WD6tBn88M0ZeyszIHsKhwY
TPhyAxUP8CGPbF9YJ9IyPfQHio80O+sLdoQpJS5+UW7ptNA9CVYiBUSWLinCfR+3E2gYB0heheUZ
yjzlWn1D3lLbE2Q5VDRqj6ZyFt9KYT6FBi5l2AHtl2kFi3MpoMhdpQLl2C8zOJPalLX3nk63to2E
V2jDII8H5SCUO24Z2XnfczwTxzFb4exTGfnxsAyvgzZLsZe1Lbbgw791nVHorcWxULgRrF/+QvcI
E262EglMby9NcILTQUOdjwJYtkBvzepZR8bp6OIK/szT1VrWq+D4uzCR2bWRxGYduXCMq6W56bf/
PJ6Z8CwgM+FOFXcRlV1oKbG/7qgLMOumeHHabB8pLENcYuS+fIr015Y87V3GNEiCIMHrFmHYT96a
TTcxBm2g5HauJ1sxwvYtND3Nnot2rSkMq3YEdr7hSiJ1rS4fBuNP+eiwhDU+O6eAeEjWsAurWmpX
7wLoRvkC9JPevYcqMGSki4qkmhsUo2yhXa0Wh9IHGETkOEXp9jQjyf7EzWYzjEkPb29dGxyi+ayI
r5xuHcH7Vx58zWq3Qfst7zFDerdhy/jDqWAseCa+60RZl8Zea44VjfZqN3aXUDv7/dOUvKIcyoPR
DYI35df5RdQ5eH21hICL6GAvkRp0Sj4nxW4v2Vv/KBO28nOoNKPkDm+9He5HG9+6ta33zMpkW3fN
ovrg/8EpOcnPzZlGDMx4kkAoRuvdiRBgZA/It4g7w3ntR45wSGU7bJySShvCg3dGjJo8ZHAPhCxR
oq3BvTlkLe0JbXDH7QxJwtftPaYVwtZ9wOhGCrwvMRLi0WB58G66B389PZE+1LO3xJnjc0S6DfhU
X3+gXgDeT7jPFrQUa2X2ewAq3iG8nkUKhHaxwdT0sFbSijGTydwp775pmwf9mSKLI1MaFg8qinSG
Ks7al4YsGpDHdNop3NFHtVbgw+ANUO1YSaxRCIrBFJcAXZwz03c+C3rrJOx2Y7qhjaFf/B2x288y
3hzivlxQs5jeApxUC/UtPgw7TSTijBwlZY3Z/GoBwwn2AcMZANWFsNNO2I1uMqNCzN2GfZ7R63wn
Olnk9FlWr9mGCJiIeK3SFUsqAO6MJdoWrrpvNxhRy/MN374d7I2TQElhYZxyJ9+J42K4gXLDC80q
VN6nPwPbO7LM7eEpdNDpY8yZXvU3/9E+Qz0Sgy1x0uD314w+B74sEujIKSTevJyDFIsX6YoVLidW
7pjLu9x0qvrGF02CE6MHqeHYErNwRWurF9YV3ASfxZabH/ryd0yE6M+YfywIR94YTv0avTCKEiZY
Ob6LgbdRNmHE+L3LSXg25lz4tnwU4ZMe2lzF0rVUz2OxwPI5qRtT+mHVZVZr1ghiBQ4X9j+b/5RU
3YpMqze2Tkx/rBCEbt7EpDmij4rgC1rC8/9zDV80iyI72psOtFEHO3m9IUAoZszc4VVLqKvwXvxN
qoPGx/1HlNESgMmrgQSBNa35ku5DN9VM6PejW72gUciJCkyWnbjwnULY0cxiV0VLh1abiTAIC+Wi
vaimPR5ka2bk59C8cEMSvNFssnYtD3M4QS9xtUbPLDfZoY+vMQEDo8NSH5WndZ6kC6V+cZPNe3aU
JE7Ii2BiElZUM4TDuHqfJayoJZkFXNo2Y/QgfypZgpo9Buv+i9YfuyaiEA36Jgv/OenYexpO82Lp
WyQWi/DeGiS/rNVDjh1uHr39ZzISGa9Ww2v8E760HzFVGMrvtvSpUT2xrXWMiZ3EipE05n08PshB
I8lEQTHBOE7+NR+HwNmLT6z6gjEOdQErjr1U2rTFaUDJ9Z5ygEwZJXDKRbKhzYQ+iPIBCiBWCIzy
KDqIR41eixupVbVLsLm2Njcs8m8TjAKYNOSkStHKK97zC65N8gb0eDent2EiOgYntV9I2Tp5MZmr
ekBgMKgX3leUSU68Sc12XyuYVTmMGSF92/AN2BOVImXevQT3TnJbcP+ERF/htxKKMlrlW3GnpPrZ
RBdWWoKbque2sX31aOVbCVfjQPBGPq0ZOuItRj2PFL5u0x+lF/OtFRZu6bK9JyCRA9rdmhf9LWAU
pSVOgj2gcvKpBkSl57hFvaa5SAXab44Au8Cf9Cjn3xoReY26V64D64lnYBpyd4jfZfa9vjNxigBI
I3Q9XXqVQ5Mgp738UnwUH/mnddC2FTt76hon5AKoBZTylnBBtyAPFoPDUuU7gsVJ1nR4Jp9xx9kR
4gxemq52wrHhU1/YIjSVfrx98xE+Fy+FM6/KTt5Tpqz9hvzzOWFRGiAUet9lTfiSPg8GTEkJSafy
sxk2i29s4GAN1z7pwqnhYBoRHJXBbcEKgAF4HbrdB7YO0v3Y8SjrgKbbblg36wEtwnI+jmtGEv/C
8vZgHcnKIzc3P8bGK+lQ5oooQOBdC8Qbt6t19B/0qwKDvuqbeKPGdn+nAaTPo+09eGEJBZqNpL4l
Fvfy2TxDLCfpkIA9hv2OTF8A3tTFTwojOdYNip+LaCWzjyfwS3sZvmavyUO54hnftCR4vYTb4Ykz
8buMzh2AszK6q/7WuD6pAp/ts1yGz2SGHOGwED4hHOMtPGZmZE4F70zeOVmdbkcs5hw+imRxcYqD
NWHdsvhKTuISrsxioroRy5em99YxbknryciFfSP4Z39uAPnAyKkszz/2ytwLqkbWkCLZ236fK0TM
daTZzHalsRVmGlJH66PHgfB7m1WGKLwnJqpZZR78Cs9/VV1yRUkymvpx+edf0vk+f/6q+qDFI/Gp
ETNieOZe2+/jf//5vWujQqxk1NcC1JYl48C/Pj6WK2nj92jbUf82gl7+8Y8///p7m1f0LNEDU3u3
0Aw5OtvhGdX+513/7ZG/f9Ag3/zTXfKKVOME0yayf8R/VeDQqF3Dei63v//45fwavz9qNOwl5/dH
DJm15Bh4Itx6wCP0j7t3/3ibf95m+QKugz9//71PmlQhXiZ/9W+3//nrHz8FaUA8x/ysf/4lVgMF
hQxT059/MJWGF/n9Pe9Zl0lFYdm/D/mnl/89AChCyeYTRi6r2mcByTWdFlbnoIyi+DXXcMNsXHUF
dP6qTDdRV641zQigDJiiKyvlwU/peYURtatJeZLiGWfR32oy0tqC7V+sYB4AkGqDy1tUWIybhqld
D8xr6AsfZtwcalV+WEbjjhk6ykakjAZwJm2Vl0CpeqA7EmZjgtgDdU4+EVQyZeQa2IBFalYY4YJP
JYmKcaeusPCuxQpZQewZ1lrRkMkG8UvSRwTU1dqmGSs0eOJT8av1iTtycdThWbGkGRMZ3QBS71KP
5ZmI1bAb7Uhay5FFvjprS7LNo/TVB1ilUuXo2bxpprUR6oGlIrGlQZ8AcalC9ivhCebmSpXwmymK
f57eRVPdGi0ZElokbNW0ei5C4V3Up0umkeLuf/SdQi8Iltmsobfw0ldAWNGomHRJNZmsvuZgtCAF
9Ymijmc8BuSiM6bkjNQMrmdVkPMTo45kB0D3lVmEwEHfR6xXqBR08r4TDkFy7D3je2wGaMhwoVCS
HGA1vPoxEla5ndwh/pSkrd8nn1lfAayFGUN/s0a/2v4EmflBGznbtaLSubk4BW4QhgSQr6cSaaKm
sZ1uZGS6TfZijBG9com4knGLmGSTpvRZJm8/hPKVKIPzCN0+7CvUUdl2jOkIVQSKi80qbYhi6nXW
Ygz3XoWqUZWfW8vtzCcdNCRZErLTapMr6ebOp+bZaA8O00eN6E+ykpMkRx8qq61ksAY4X2Rbq3hI
qXqkHDMlkr6LqP2ofdGj2aCy2mOOJ+Oy5YiNurFvDGBpQqWR8TTh6W8klZvp1VmlQv7TcCn9Qv2c
4pnpol3J03lNi4o6qNVSTVUSdEbZt+SDGg5aYdfXOVEuOVih0nCHlDKY1kLTUOc+NQvLKBLGTVBG
X3m6VGVDtP20fy5MZtex0eZgonrYdHG0H9ADEbc44FauQJuISXEMa/FtKiA3lbIp2J3CfjKV70Mr
5Zs6nR5goBlSZAmtDCAvZAACLJf+jb0+3ScCCxOUl2E1hwSq35xJjiQ1d68335tRP3l0pScDqcYk
Ds/D0O26JHQqnfxes0t9WxIPo+HfjABvnqQQIm1R/lB6+Trcq5SCTmJ18iail1nIDXF1ofqstOYA
IEJ+Lz9Fxfop47TbxDmHayixghvjTtYkb9WXPLk1jkxenUeKI3A+oQREGGhbiZyDSfRWKHy9I+LX
nRU131JvybbH5iEp9GfU5BVCTNS3GFoOU6e96xnyhSFnHU1HbEqt0oG+S9dizL8iQidGT2lPMRSY
5YxdSdqTVMasPyqg66rv/XhKH+37FvMQw1wpDlst0XVHUuhuByM4j76yiApPfyrgzY3VM4ub5qXy
ahYZGQvy7ketpxtq5xDRC9tCzyP9NsqjnQ5NPGzZXaRyTzY2il461jQ7EpNE4OKeSCkBqNp0LATh
HnBtcnS111C3SEwVqMiE4sb0R3qVpGK2bfQYe+mlC5B/yVXju6LAjjkMNMwJYNaaGOCRV/cbpSbT
3pTIx8Z9C63imAYJK9XeP+ffXVV8eQ19Ho0GZLpVgkm0SygNy8CAdSh7y1YnnkLuIEQYmjwvCem4
eCOcZyCF+UT3UxMoewqMPesqATKNXPIcJCV0w/q5zPojx/w4VfIaIpw9tBFdU0F88U2KXrH15IGu
TeH4CUVxDmd+j5AxMVTGJILICH/U4QZgg7h6RccckQdnWVVipMEJFXmRdExrjoNAYboUtA5Fly6C
royhHHfJp5CbAeLq5kfVKW+VCWltavwRM3jDzAw+zGqKNkiDh53hseVn/E5KAheLmOAExqTRaG51
G/6ANRrPEtlr1eSjVlfBlyGt5gqc4nyVml1IebAl86QuX+MBPkXdZCflrFAJEYp44affWirLyy9d
pV1QBm9J86EHE5e6CDsnH0XiBcFqI9THYXoRvOroD2V9RF09q0opqEv5yM7Gq9Zen9CtadK7ELQf
mqwQYQsZUgM/aKRqBT0wSWBHZQLTc/8c6lPN6tQ6IfuEmoJwrqDvWZBMADVTSAgaGwyc4zl4k4wo
iD6nYl40FEFMtL0gkc5KRu8LKS5J0l7/Ig7WuAhVc1PlHml8g1yjqdZexEpkxS5mnLVtQyGkip/E
Sf7M4ZLndbslg2PwKdYWgH6A75hLQ4pREIy6tlciKukNu8+AipiTpwAzOy/pNpkKqbKHqqdshXZv
AIlcKiJtBt8DblYMyZpcH+/gU3K0UkSfhjJ+WokCR6umZJSmlGg7CvqxeUzbHBZZ10JPGuiTZNkw
stKRKLQX2bWty3rVqQTU6TUlAFPeih5YTykcBjv04I9XUrQM0Qk6dVt8SrG+/m9L2X/FUmYRKfJ/
c5TRI2uq8LP5S/7zF+DibfoR/ou97I/H/81dZuh/tUSsW6aKMlw2JVn7h7vMMP4qSbB6DVFRdEtS
Rf0f7jLF/KtFSAP2MZxfpmro/Onv7jLzrwCGlNmspuNZk/nT//qPz+F/+t/5+Q8Ub/1vv/8la1Ok
XllTAxTm5f/FW2aJIIFVRdJklQQiZf7k/+wtG6WMrJdxENeCBYqG8cL/0aZd6/srEQC7hEhfhJQd
mabtQS3FxVh3txZBsjh9yQJLLRHfAsJQP43WPVqnYi2Gp6Z8lSjCNuH5nw7z3978v7xZ8z97t4qu
S4rC4ZEt6d+ccCiPYb2ZPu92IJgAD/KiTlEcGzKNFfV1BGlfd7Hjk1ygGWtcGFeDMkwxHUezW5dC
8yGnNcRTeT3BFfF7uPOkk4W5ueoV2gozhQp1XJgH1NfR+p4M5bsuxkVMgSDwTjwNFjcW6N7Szwra
C83HCHnNm2/jHnHVr9Qy/5zv08WQGgsA47xcrlnr3vIweLNF5qUaoGEFNRdcXfNN813mpyxhCs7v
wCwQ5vFUSB+3ULMcsfhUefa/v6lSpW3Ce5rf4O8bhu6RixpICqZT3njI0xH3s/BmJSBGpDoXqFjB
dgPZN/9c8vMMQvQalZeOyaqKndAUT/N9gplICV0KVuL8Z5WFoV/wkPmuPrcRRjnStTEbWErDRm7T
ZUniSVm1zvxoNbTWYuoBdaTMPj9HSPJnSWHDo9hQ8tiSUdwfXRJX7D61DvPTAfxvu3qtEo0+3yMO
+0vJvfNmxADIy/YNkEETBRP6HkU9afVOJQGAR8QZT8Br/L4vXryUYLD/7aPOr1cLw8KwJJemRpmR
MMefmLN//z+sNfGjjrBqlK3z+wF4HrVoKV+F7nx45s8+v/j8GSC5O2UWMyPyWhxCb/6Zv9WUM63c
jphJeGujkt1VskrlKoAZkuA0gvyHNMtftCqXBrVOnZ+7/BzJT56e2iJJGWKDBcJb6BpiBX6d71xL
FJ1rcz1SuxHZcZY4EWkGA9NPWUFleNV4c8j+uo5I8ekR8hrz89Zxtwpj+Mg83fwUMj9bjbHIWqKE
eVc6u9C/P9SklVVGKl05svpCdUHqCHhijt/8tE6h8sl4tlilghVKzU2kZspOYDm/g/lhPRV0601S
CA7QvXVXsre2MApEXf6e0lTBEEt4sbFMabQ2xZ60Lliegf3eEa9TtfF1ELwntvAg0ZTiEdcpSgJU
/aNy9tLkzq4nskNicXB9uH5t7OrRIDKXGFNkCQ2oFSOQDy32bTszW9RQ9JcamowyIOg4e5XJhZiZ
OeUyjkxql2L/maHVSIM52NbnghGk4JxIioN7nvOM8LO+uSB7XhZ67bRwA8JYOTGI+cv/nkP/K3Oo
LJsznf7/bMs+fn9U73X8LxPn3x70d9q99ldFUlUV6Jems136d9q9Zmj4nE1coubsiP67L1uBds9E
K2K+nl3ZCn/628ypiv8vM6UkG3yAf54rKXdoImZvZZ6xiVhUZ5/25/s1zHxmVul/JApGzNELAN5B
XBzYspRedfilKXgzHeZP4sn/522/iIY/aCl/Ptd/9tSVGghU0fO2opmmpDQE5tfPfwlHv4+EMBot
OiNUR+QJlZdcvKTPd4k1teyUehfHA9bPvnoK+ntuEvicTb3hdCQ3obWS3lJAhTwX5FYtIaA2q17S
LSbhVVTQuyTeuhUy4sHRMIHvU/SWXBRaSBPxaSiniifPDF4LUiwXVYp4X1CeG3aOaV22Zw3awqLK
CfTpq3wEotAdkqi7m1m1SZJKP1hRBT7UirRt0RsbWanIzPQwvxW5iL3QE/Am+XPh4W5Y+jtQZlo2
Hk3KFn5nQTlkSx4PahJZeEt1NnppY0nIJ3tUQ8oXAVeUgkmn4XUWLRzxlTrgWRd96usC2dtxrtKW
JbXoJOZet2pC9nX6hP0RuMoykrALE24Vmcji43llU2R3mYzRWtfaDSySn14NVOIHs1uMlwG1i9Ui
4EzSFX23wBwyJvzk7vNFOYa5jcGHkQbYm5AlutiWQIigPxI0pNnoqLrEQnk+OIBNEzcbv7ygt1ad
SRSKGuEUnjR/b2jm3fLJVc91s3S66inT9a/GR6ehokA9jCG1gz4n8j2YEw0aBO4QLCrFeuki6Tbp
ubZSVaKtjPQyAa3s8rJeqgJsvcwvswV2c2QdlcEGt6uBQQsHwss2ShlbC8VSPruwHJ1+4DwIJXKa
LTzkXo86K9HvYo95Kc9EIpjEim6O0YdUTPJlRLIAAXu0SqWjVwEMSGa4ssoaLS6gctD+iiOfXlJG
pJn13unIsLIikFfemC+qovGo4rBX6zLigt4FI6hXiZgWNoWGBdnOJQspzD7QXWBvx9Tk2iTm28uL
U5FaOlNFJHBKB/TMdfU0DZAPUq3dGUqacn4oJHzC4Ot6M3d8Pb9nuVGsW7koV21H0mGRCBs9Zcoo
EdbjlYKEr10HSip4+/KlnATwBLSRS2AgBr6s0qVu9DVnGxIBtnXlMtVFeN9ycEwJbAF3K6wlnXUH
b5U4sNL4SKr0Iyhb4u6pLXWqcY2a5FsUQTkGGvE8he7o2sgeWH3PDEpkRh1qDsmee6vXNvU4fUUd
GlOluaiw+OgZUb6jYXGRUNzIfvKI4aWK0vABBfENLVm11uKJskGTvZsFtc6aVYygKM9m4dGM6/mu
BLw3TtTsBOtjkIrbPL4uzFFFm1KpEG6zg1X2tKhaEJKeTMGrV0X83l6xa7zwR4+httJ2nyw/cqFE
AOjE4iboerPsA9SmvaO2ypOcFU9VnKFLIao4nrFCf/xjsGRL1ZcwHVs7IuQnqvRLDLvdBhcLrL6m
piuRJbDVZTdimXY24s7tVTYski4S+WO1y8pXt0PONWFE9OUq1hCsfw6REj81afsZcXWpwrRiAFA0
6SpQ0FNYvrK0UcFCOMoUvmgTxZepISo9wv63HCE+4GWq7HDrT3K70pQeJXzUj3saRS6f5WvyO/UA
6pl0KI9TQy7Xbaku/QZpV4KAxWAJszZSyK1G/DxSNVr4RqHY1CMOvmF+GKXY7yvCf804Wose7NtI
N695aCYrmBDUsUvD0dqJ0rtyImMCkU2n07aPzdERNLIY1akeL2FHXq5XIrNpcDmXyNHk6E21OsJU
FfqRwjguRPYDUTPilVILwjlMb4WJGH749F2k2lrv2p6uj5FRdlYf5DXDrzxUaPrLWUyixgX2AGob
QaqdVURHUkW+MsENSxkaKCtFLT0qVXiV8D2Xo6kgf64oiU3CR6sSTjwVYHRklbpi4pHHJXdtaBem
dc5IUu4Ef5vkLDobBf+qQW4GBFOEXjCBl11r0AkjFXYKGltpVfTRkYf1m1T3CU99oumkqEVfcoq2
UFO31YQHXyL7l4tO+C777pUBiVtZOFuttM9R2Rd5f2Iy2Fe+maDuZtAN1ORiiST6+aBIojEnLOMn
lGl2Zmn1HegB6gyvZ6psfkawENs6Dp6ipi7WHTFROflLxAU3P9HQILFgZ9wQL7APteI10+i0GyEa
BIF1KvtYzvIIKqvgmT9Tk7K2DWjBgC7b1A3yp1RDzUB7RbLodbeJdhINQadorME6GgKEm6r00Q/y
tRrHPXj8dhN0Y7bvPPaQPposmQTTRpWI/qW70WQWQ22IdszLnklpZtsXWVw7EWLbSZdXo4dRX0fc
M2JOalAi12bBhdzbSqwNTt4MoCLTbyvMajue1XQk/MxMsh2m29zJzOENuiF630rBmeyhkeS5faP9
KSwYwbKKIL/RyVmsw8uY3k3Zl7ZMQIY6lUtDTHxAU/oP0HljZVJxxMjW2R5BHWhFjStP6ZYtWQpB
L0bnUGRjK8n+Pu5LYd+1wU7Eor4o08DCQUChIZdd7kyMaVmOO7O59gWrDPqgNl0+dh4zg1XkesIN
in01zLsjaJjaLiQy/zra26qM0FYvXtNSC5ddhJ+lQ33Zi6XbsKRDGVWy8W/Q2tX1aNeks+zGMMRy
aJQLtaJjQCPXXEoC1vwafa9Z1gSRM7D5abgL/RwHSUyLVQvRWgUAqmPC+yj3Y9AOEKtmmB6UGUpb
h+BCzOGdPAQw0XltrAii/fa3+DrhMGQgZvJJeKNDELpDbbQ71go6wku1YLK3LD4MEZAlvZplEpcf
UjIv8cxm7Ql6vId8Bm/SPI2NjERJSS27JYPE0AVMMSlcWtVClu2nzVoBiD42GFZqviwKFsTjmITA
imNEDokSMH9rQUT2dPndtgwYipKbcJsNzWYsGxfpKAXHUoNX0ZUoK1RFiNzGSHNSf5AsSRkQQF3k
BBqigE5T+m2MSkwrDaFMsxb78AtAMHtOivTqmPYbYwzbVZ9YdBkGb9z3SNlWpuZT6hdkLiNBdsZy
RJY/MbMWvkEvKoaTzutaPRTvjMQzQiwy2k7kj9uNStyLBvBGqJX/zd6ZLDmKrFv3iThG7zAN9W30
EZkxwSI7+h6ne/q78CiryMp7rY7983+CgYSQhJDj7t/ea6NEq6Nu27hGs+uT6KEAcXd2yJcBsE2H
wXblhWuAPkh2qMFFbOow4PIs+h+iTX/MCfMEjXgMopHJYXukyyzlW02lbTNJD41JAtx74v6+cZzp
WaviZO8W+XhpAuvJn8kxLUtyACvqaEH/wx79jdbB36dRZ34oY9EAT+EeNmzcuDwVlvxuEpp864t4
k/sWfIxKe8pzr7qHxBAHzsGr0YzZRVNsQ9+71GXM9IPBjXwOq36N/FHn5w6R+IhxC04HaUYrCKWp
Y3Rf07yK8H3eOgWCcEcAdJiGiCH5TJ8+nLX+CQLHbdk01zSLwj2Vo3KvZ0TILiHbOpqCiOgjGsQu
vialCxyhxAcrtMg4ulqOKaRCyx6VtVylET0byyXVNikgxxuYXs96EvbbPq1/6n5an9rEqk9qTZrD
reXoBsSLkW6jGCwSFZBgDAtPPyyHV21Cujuk09l2pHONBH9sBx/mBDDiAMAIabKXFbtE7xHWTMl1
zFPrILyl2y585sYtunLkbwO+CYPLZMhxnfSVw7RaQjzmRJ4gEfVNKzoS16d43wbz/ZT0wX6k/n4z
6OI4ig6d/1hDAOjFQ9Yza+VDfzoESa2/5IiOE8NejQa50ilovo2ZiM1kLKGGunWSC1qCLL5LTkNC
mfPclrN+N+JHtIwpOkvL/drFCAt1O0DmMpZPdTuTc1/Vj44Py0AvxN7MH1rdm+9m0JObes7rrVfk
+Kr8stjFzAkjRgkEmNc5ORKg9KjDglgFjCy2RQ9JItON187c9PTcSA/MhytxIOVtMZxJym5Xs0fn
tCxq+gnLYh6ivxZ/POal2feYvJVNoIv+WHk9t8VQBii+tSYdjupRMDWI8mjP4BOMqB+DAcpogWD2
c7vPY3yi5jJ+MHV0HfmESKEIfyX6zHBtXsh/alHmITUkqzdPYW29x50loTbYMEeUJdr382V1ITN+
bHdAbCrQH8r5jHQDyYjNvZZUt2jdLOboT190TMiQ1oeSMIsx6k805M7eWWaUxnyYV9nCBc0VIlSt
Ujj2cMC0r4psrTDan4thYVGqzUnT7pnSbLayDfSVDAGjuAo2uhxOHUinYWcAInZq63PRN+hZjT7S
1uMiQlJHCxTGVK1+Pujb8b409WmnqMT6ImyirwVCW602pMEfQuOcfwK2f6PIKyd7vaThTaThKQ89
Aw9t3nTt6O5G5g/SFiSELwPSOiJtZoja48UwFqhiUSy5uogHumMZOAhoZSTX0UJnVAtt+YbkRdfQ
26Gk0WMEjrlVnnX/b/f6mFuzsYm1G4u79gdvwPJjOmaLJb7SFzy3PYovkhZ8Yy38AdfxqmNZybnc
T94MP9/X99wXQNxaZn1MFfJWbZsYiI70T2ZAyiR7LijVbsGrqjW7SbECY8KXC0u1XRZqLWs6lNbm
+LVfdg30ddfl0TFeuJ3q4lNrMdhXLtCRLGIDBBapm3xl6Dy+gWOTVX4kkKB+FWGLAO4ZLyjHbrnU
JLnH1X7IMyDhBmDMNKqPaqEw0NVChhxwlQ56WOw+yNCIFtY+w1CyrZ4dBTO1FvQkSaBIK5c1tVnY
VbMZLfnDIWV4SzbgPYl1YCCShXGbKE7qx+qyPS1sgNTPjRuFZ2CilUbyEzyvHlSbM/XbG6cp/OIs
c4bhinygz/LMIC5AEb6gERgybKIg/xLBkFrQIHwD9YXUdxkfZGmkx9oievxm+kBjCoiWNBPVkRyH
YudK91gvWFyhiRY1pp/hVrUTmhLzwbEHA1vzlMJDLbuOcQCLlD/KGn4KYYQLgVst+E//tTa5i2Xg
c1s9rasHfdKB8OEzRv77dSRh6/NGbXfSzJGSL099vnpurfzQ6j/HauS71Qv25GPVhsZPK46LQT2Y
IFe4yZuYdv5zzx7mBlkCLNSa2rEfuQ8ze4M5TOeSMBO5qRw336stAJNcRMvjvtV8qWUnNmqrSZlq
2+ghMP1hrhwgPEW8TkogD9Yi61P7KIHfH5uuUex8l1Zl8Bik3nwe3rJabZ3aVPPVuVWn1fc4/WpT
LYblpH9u/rELkDNn3y8Rj4obzDQTl2FJvs9GCxtQykx4Msy281vwMCn3vnpg/ixEkKmItMKRXJlq
tZ7MSywSlwyyu3Jy+oO3APGDzuRH9JfLy1OrTOPW67nmntCV95r6NRWM9rfVeWnzvIaRNMCzHTRe
RJbcwlkSbWdjX0lWivJqub2HfEZ/5dZXHT8/vtqMF1C2WlOLqKq/zoO0Np/o4z+DSINh0neehLj3
T+pxQfs59mZMooTRoC9d3B5/Y5KdthmRZTSUt8KJEd7E3N/SvvAHipacGlZHjVwy5rSxiS+Nb26C
ek+WNbU5hg0j0DxO5LFbktkM4rNtgD1qAZ7LpW1atgdDu5oYJP+4CJdNN5TAeJYr2mH+bWsM9t1v
17da7WKmQtPB9SjIsV9lRekuM4zTb/upK1vvjKvhaIjhPy9+tc/ne9RGhakqx/atHoujkP9TMdKD
RYTx1wdUL2ndCok70QkY7fQBkIEKGUmWux/Z7H+Jcf/YVE9YaSn+f0XmIy/4v4ByHcf/14LM6j2L
f4EY+qeW4eNVf1VkDMP+j2FRcQHDqgKIif8dfn7kD5v2f2yUBD5T74atmLd/V2TM/4DPRa9g6KZQ
KcN/V2Qs8z+OZaFv8HTP47r3/5/yh80/6zN8LMNESAkXXrfAIC7qgd/qM91slVUt5XgtBsvfGCXs
gW60z71eoaWvov65tMcCHXvsrevY8dYoJ6EPdHG1Ix/xsQ/KnNze7HsInxb6T4QPsLjGbrQwZBLH
LG5z3deOgT29xZpX7ZjAgOvh2/vWr54HzxtviwQkIelK7va3ytj/oXtw/gAA68v51n0wnsLWbc90
jX9+MbuYqtSPZH8NTQABg8+4rEPYaTOBGHVhcS6FYEo5l8kOsB9CONl652YYjWsV2T+7aK5O/tjf
lm41XkyD5EhmarutZ/bupSG6Syew4o4G1savNJB7P+J2aLwguwRe8IPbK83dSDovUt4nhvjkyJpt
vwmA4J9ir2Cgqhe/IIYNp8b10KPZRB0WJB2FIOBPlhySU9qBoxhFCzB3wuDtjkZwsqLhLtA0b93C
ZH+Wo+/hG7XRsZJ1qWGqnzztEb62tS9sYjzDEIPzv59T959R1RTyOKeuIDGbNA+he+YfwheEgxEl
zKm7MjnfbZlpismyJD8z7ET41Ic4jqt5OmqzzYeNkQYUVfIGJP6HZ5N5Evu1eWq7Cttcqt/2vbT2
XdnJTeFy/64TUr0a5zFxs/QB2CHOFdd8Rs9T49R3voRZB2sjwyDYV31xCkekKLbHFPeQkCob68NT
Wi65T27yOGYRSLAMBOsui5hJEGZeXu3RiHa1E4ByQSEDoo2Iwt4JMKiCJF2jhEAbbA7GkyU4l/58
50Vu/jKFDjDXHDu/U0UXQuduJ4ilogKCE0/zgjdyHlJC0fZJhHbPhGzoyJo4UEiBuYtv4e9F78eo
ECccaP/+exj/+89LdjhWDVMgSEAq9UdxVUyE0GtV1l4L51sazuXJSxtSxPsEax0hrzdJYMan3nbc
y9jb8Y6E+o0bUDMyo1NXN+gSC+cqO1s/x12xsYB7+rhaawbr//45EV79owYsDCFImGCsShvDYrms
fmtjHH0M7aoNi6tuau0xSZ1L4ebOxomAMcrJ9f/L2ym294eMa8l/d/Tl/XzdBELuuYZPufuf71dx
/c91E5VXBNVGdKsxj4laFrSu6VATNezr1KXFBkqf/1jzh2JOAeiWL8uTr+MsljYSqAdr8sOXztLh
UA/oMSg9JTXO9i7G8hxlGLeaoNqVKCRxOCO6KOe82VYmjiLUXe7lv5y/5QP/8wvxXzORm1n2IuT6
8wsJYdFPKPL46tjWm8ii6CQiLv7RMxqaq5BpZRcIlxAO86R9BZeVlujUzJIkHrd+iGP89wAxN53B
i6yJ1rCtjDu1SG3/p1FApLZi/oKTMadwkOfwNM4F05xAEUzZ0LIbfDtBwXs74GhKgno4Ug5HPZX3
QBI0yzjqCwqTmb/sqosA5eiciFc/L6NVFB0J1I2uRiIFherMg5bTrUJ/bmkCqnYbVmQfBE46XjRK
SEbn61B3TVgPVH5WWit/da0eXdF2d0ArTcAscWycPW+Zc5xSvGJu1p6CsoCLa3fF9d/Pu7NI4/44
72K5PSI1NCnW28v/77cLV3elUzhOgHHSWzHvTO1Mc4Z7z2m+DJFGw9sjwBoaglTNaPqRGl7y04Kc
biblQNynMPCK2u5tpCX6IR006g1keT0kEzqreNm3b/HSa9MPKdOrzUzcaLrJW1Iixcm9KcLnBZAC
PROiACejJSpc+902mGrzqwcbSuw6a1p/M/UzRJZ6ukuqfDjPTC2sEYdoh7AwHgcztbeTWdt7JmCJ
cafEsdccvd4W9mjviXohCaYY9uMc1yADiuwaUntnAuxrj9z5FsFR82KL+8Zsx1evdbqLbmz+/QSb
vvhfl7ZlW7QIrk9fB9GKsP55it3Gi/Um6qxLlwfxqjYy44T23Djp7YgCOYyJT55db6+eUIvRCwIk
4cs+DbDsevv5GiPQvlczaTmfD/22iyMSJhvVwT+P1rd4UHoxVeuP46qng4yK6eq3PWdX01ZFDECb
KwXv1fIptaHJD5qZbX97oXri4y3VB4xyXA2+bb98PGapT/D55mD8+TFAbeuHlrrd//mdPvf+67jG
D+bapuPHZ1jOglr77cMuH+7jM6lnPt5UVvltYqyNpgdK3Hn6qVx2UzsEduNpH2dePaMWkzr9atXm
L5vW14h7/M7oSZkL2vCsWcEpNkx/76BZpADaGzR9vT9aoKkrim29BLpEP/ald+Zfc9alaMIp6Q6/
+tJGYZJaZ9QMv/Sxc9f9FD91afQOGnMGpj1+q3IdRofsk9WAFBXM80n6evUcSHFNWhNffeuGOwxB
r2ZMd7V0IJ9JgowaI9xJosO44VfUXZHhJQV1ajNY0l9JAq46pA5hTTchDcyraQ4lFcP7QeN2HjYJ
Ie2AIkD6rwcqr6u5QzqTCswJHgoSRPrAn/TxcQC4vpE9x4g9ZBp68pPe2byqtdna5PESNEhhzHRf
SQ++uvGPOumvfSqSS2yBxsMWsU3d5s7ozVsZ+ktFdhDwugqwcG4HeJ3Bc87fAKgABBaTcPbIktyQ
3H7L3/fNzt48AKFQ8yiMxz0gEqu1d7UNVT+x4eyXPv5sb6H+ME6ttIbaS1qdy7R2KZ5FKGRs48s8
zmg7rGNKXDj10OikdXoOTnjaeDic9lCsN23RmGenDjFbl+mXNNChBGERNbLxR+JUjyajabgY5kMS
NqgbOg+0CZCVEKN61VaIQdtol/VHAnufAh/QfDjGq1IfNoXsvwtE+A0z3bvOoIw8lrV1a9lv8PSJ
hKtwtEyVtoosynstlBHNLXZe6BqnUqdlNNa02/GhqfZa7Z6ayHWP3LFPqdSatYzwECdes3ZSg/Mg
+PWS8XtcZw9EZ2gX06OVLG1rX1HmCfHZHCZRY6EYucAKD8th0J3xFEj8WM5hjCihEVgQN2G3NxKH
23tUn2tn2rlTj5+3Jr0CNQZnulv0KSMWDLON4BzJhN5NTlOcimejhl43m8h3OsyV2dgA128lKUwl
fA4LpVGDhaoRGojYAeXKbI6/xJAes/HFdpIfbim35dhA6LSTh4Kp2rPniGMJvHtVDrW3rQe5Scz+
myWic6bhwdbih477PAVJ41zU6SN8AS+pWoI3yA+Avmfe2BmVTuPUZc4L1cX6dqjsVRVhta/a/q6p
3WbdMdIjj+8xskivkCVmqLCprppjyk2ZYNUisWm4iBBZVY152Q+MDUXAJ6uvdjq8dCTTVXMjdbtc
d3EGyWEE70NRkWLonP2Y7d6DF9QNcAzADekUJAuKorVBoRkr4I096GfskICotGynT+7VMfVmS0nq
xvAiUrhTL2T+ZtoWifiGCOKWBis7ei3IS6kRN+9X074wrSOqg2LjpPoxD6m12SLjT+qG93YZkJ6L
jScK3nNXQx5BZ4MEem+LaADL+lRtPZcAg/5JJNmtNUQbnQaRal8R4HBdpoM9OWzAhV8lztVVLu2G
ueT2qe4ZDxqzcdYEDBzqcIJIjWo/078kXaZ8prO1TRL/eXDDZFtk5RnuPmgts/7KNQRtpfC8vZXm
SA3yisnTYUa1WztfNQLkUQmiyCfWxNzaZcx8qiTZY0zPnls2G5ExW11K+9Gkh0o5tij2vW7GgPxr
KAi+93NogajwCYn+jsWJ4dA3gOewJDjTsYMgxva0Fy1mUm1yw9de2DuGYuOqmjuf4IIdzt7LWMPq
6EOh00CSOl8SDaNPk31yCtrJjFHRnNjJfebFi7SqvWuxyyeNfZBNEvMDWM0OHWS6rgJwzUHn+9u5
R4fSYQSSXfqWIhNb+FQt0ZJQQ16jNkUyJz3YFqCemhGkoy+76+TclTWayjEAUZYsiuNhHo115N53
MyAya2LQ2OX+qZmQofvIGCYdeNyY6dbONii/1LV26m+H3jMpEpLi0TmPsZ7tQtrDBWkbrgA9L766
/LEIssUHSqAA46J9kAUFPM836fdnUxLclxbWk2N6ZxHwC89ddKCmB4c28NN1G8+PZg1bDVFLvTJL
Y0SU8M4frN9lMn5OaThXU9OaN6lJ1jG9amylyC4H20B2Fu5y5NejrxfrqZHEzyRsNqJ6gRf+gHxz
/loAFqBIEd8U/gI4sNwvTT1iZuw2VT7vJLE9WyGqbV3awLbgjNzEEUK+IR0CjAXabkwwowTaOOFz
8QoU8/5hQDy8lpb1aBBFwgROSQtgatEavP2T1FAm1KQGr9HXiK3f+YjUKrJLi/oOgdhj0sOAL6OL
3gc/ZZH+NCTGFqPHGjDjeSOF+ote4CkzSEXGTzaAFaoQ7iSjvNQdhjN7IJAilDP6leLVbcCxzgtq
oHfgxzeMmkC6HyIgYX6DQfMYV5b9fcAdMU2B8cWk2rPxdXs49aGvXYu21FdqD7VQm+lchLe6G42n
wJkxsy8vW15vcGK+eyHv3c+z9tCNctxXfSaoN4XJE17/X+oY7TBdYFHL15r76dbOdfM4+EK7nbSM
uJDlGIV3jw8Ph1+SxuvSQcoxdmV7ziQebMtvtK993mzUsQR51jeCe/j9UqY/MBTLdzJHSpxE8CNm
craFVjVosRbLZtt90Wyj2HimhqrK9IeLhjB47esyf9PccKt25dRT/ElDpkdQMzF6G9JDNM/NPelG
3s3H0fpLQmnjuym0YZXpBGLohddBNND6rcFUy3NQ+V9QcTQ/dJle+kBEkOZ06Ph6GGGE7VDYpdwy
KtufgEtlm8Fwa0IR0DxNspaPdHlOI6NmfLW9v8d4b9zrkqBvtZtuv1p2ZX+bWk0nEqNobqdwNI5O
29XbQW/iF2F6L2pPZ7avSR6ZrzL0RpBMo33KtTa8RiRWY9Ix/F57K3K4WxQcf3hhjKfDtZJHv2m0
nYmbfC866HF2vRitl+9iR/xl9KL9Npa+jTbDi26lKP2jO2GJ7FHUMoL3ntQJMrL6jttV/Zo5rbXh
fzCc6rRuro4YknW5RICXJfbh5ahkUkiAcqXzUKVBtndLu99jDKkfMguYo9rFp7frRV7wrjnYKz1D
g++CEvykaZm2qb3SeQn86FHtGsrwYUiWaYNaB4aEY/KUc91dGwtcW+5K+71DvvxxIj1tuMGM3z8Y
wdzuvTCq9sbQ6Q8BWt6PNx5wD1XS829kyDGcNnep2k5YuPSaIIwJHmmk5+X3wX7V5sx874MIw2/f
6OeSwtXVZHbwY4dCOzWWnX1L4g6iDelg517TouvEZwTVYxXfcepkzWB8I2+DGBF7AOhkD9alLw3w
xMtb5KuRmsd33SXdKvO6+RK4or0MEq9OnUzimwfETn2URjK72gmI2jgEL0YlW9QPHvfk1srOQb9X
e9HlAxXBe11LCj7U59kB5IP3PmkP6vO4QUvdBJ02ghsQDT4wgPUwz+17D1fp4wNFc78qSz+4kjWT
nPVawNzrHO9N8GOpPZiHaFael9e3NJ7OKZrMBBjP1L21YKzUuzj+gAg0NoxbFGLDqfMF5FRavK9g
8z++dtuE8WJeiu5Cz8lP+dI0LYP7ryiS2JUTM3f8PKYftHdpaHnHOdPRYtlZ9LWAX6/eJbCQ2pql
u48TLWZsgGCmjwvETk48fUkInlPH6TTHuKmFm947U0MpmXvu1nW15EsfFgd1HOLtgFokzXjfmohD
kQDUWyfh70X34Kj2SMNO3sT8Je7nurIP6D/HLXqklTRF+YIoc+WM8/gee8jnHH2KT7VTUmyu9e+D
lo7v/HkA3gRucOtF9Pb1iCkNsbxANzNIpsJ5zkwr2OsuA5sgMoc3oz2pF5pOQpIN8xpH7ufZxtJR
oLte8ayerPBuM4FaudfB8brrWCHdVEdN0vlhGHT5lDSte3DqDJhlGk/vAMhM2sL3jsCZLT7K8uBn
ev1sMsGnPj5FbbghU25dijAYb42MXBt1wL4f35BLpo+yxXWMkRAvwfLxCwR3BAcMX6uppHdSILAj
7cl8mYW9Vx+xJBdqqUga56SLrTsnRNunXummiHRHkqbv48Q1T/1EW/3xREDGXSajLx4wh12hNTNM
ejf9osf2Wh2yH6Np7c0xEwd6E9x3E9xv32WQpnmtf1cVBqSFtjbuqja2znM3aCv13ccqOjDNM7+U
hcP4zEAOmoz+/LUCC2UQNHpHmUPeuHaQbsaqMQnytPNH6WlfPz6VyYUWxEh59dixL55GXUA90RKe
loaieO5ntwIZBATZHGX6jvdPfVo5D86mRjx/iDJC6EozYI7YLB8+zk4rgc2FVUtbHkBDitro46iN
IZ8HJkYfhTFkx9Ei8k59iUw7mdzo37ywllvLQsuukzr37DVIYJcfWDM0krqXS0yGQ3CrLju00fab
mezQCn4fe27doZGOR7Sozcbi3t7hO7kpFyxtJ7Pq0CTum2Yk1T63nPpSRiFdkwKFr2uX4lKlrrP1
xARJqe+5q0q4ek55QI/SIVtjsGrYxm7QlxxlH3oaPT84z938MHUNnDO/3ehe5e8KRrDcYr65U6rd
mbE9b6wBvE3fDvbaH12giJ72JryK8owRwyLBIPFcQo2Jk2G8yYPaOo69t4f2IvhDduIiLEbVoS2J
VoopvJEy9qhl9hvTGPss8ZwXaUYhEvm+30u3M7cRjBgYIdW4iXrq2XOHMjCoRfWxCImduhHMJy0/
WnEUXgyHVK2OixpAIhBr0NJB58bz9Pn4n/upndXCWiQHH5vSjnZhMZ/Uy9QB1ONz3/AeavXzQZpx
LDbCsXFxLooDFbGCdhudWQVqXGuZLvDa6cKxAD26BGr1afFSCHCAccwIKNK6eVd63UscfcmpcNEh
zjMg/2hkWmn/FZcD/Yy+btXT5y/Q1BlAMI5DF3NydQ1Qz+zceJyibea+i06fDppvoMlqSDiY7RI5
sMzgC3tjAuP1VtjS/dihX2Qe6SKryZW2Ri1OOpNTyH6XYPgBT0XUHjv9Z6lpfCGVTPQRT+TXAFLB
p1KNMbf+AExP5tMmrvsvcRuWJwFqyQzQeYgWS4dT3+bCOouQpOWPQJrYAcGBu/SmTEnpdDUGDEnd
P6svx+xodVyMNyhGmXIskVba39KOo2qMVLaFiJ8NUiBv2rZ70pMIM4IKIxoazhXZepDpOuMck6+3
xbrGSVRZRC1ddBfKRISsZV1AvI9EUwNSEGs6CijYIBQpXJeVoKpeQnfKbMmUnhMIRAjh6I49tSkP
I565i/IAoKjZk7sZr3PJ0FL41sYocoK+PWSK1YSGowy58WJz6lfkvQXHAJ/Nmtkr5+P6+Di6s4Q3
qffNYwMO74iILrK7gxEk+5aS4X4mJG8T0lRRYoFVPlO1XqMUR9IbZxqCfaGt3D5pV33X3Eu7kDjs
KKQmMht3ZivOrjbBOoqJJryhCk1BpCK7bm6Gl9iOt6KsPVCUvo8NZGUDpzlGi/rIWHRITT8yCdnH
JLV7o0GKK7W9qippfxNz2hiRBYNtDL4PbfsjEUG+ODpSymvWlYTlateU7m021+HaHIeXT02iEpV9
SBJVNnujDcW2i4CzdrB99mR2vuDRcS9BdnY9Ke60so5Os0kEXpFU3kHy0ks79D2iGBJNmppUiiRx
7E0i4GPGBiEBgWj2rXSHEE6QuzL7dNo5BnJ+JIvyqsUAUojxeenQVp+6xMpORWtXD/MEBoiIUPfi
uKW1TSwNW4+McMsIX2yDMrCOiHOtYzCSUjiN9C3GgKExtwYC4jRrh5qguPUkvryaCeIwpWddYdbQ
p6fQHoK7tPQTlItZuXH0bH7QcM/d8D4oHCVztilivKMxUeFInHq+yQbD2Fd5Zh4j279MXSW2Siya
ErLFcKgus11rpadPMV8+Wnd+Czt+iSDylgZM5RB9LlLNKHD5AebVhfY9TONn3UdXRAcsINhIvriR
tmnTkWIDEyJCr9ujrvGXF/2b46XGdhrNuwj91VG0DkNwL9lHFgOdTU3Pn/81IuIhSjlBJsp5fH1n
4FHm8XNRumgEYOWMIIDLb0GUIxYvSaOMXO+ovoTSyY59Zt3Iqo/WiOPlUS2YcpLHWLz4ZT8e2kVi
2nXJbVwADM8WOZR6qPh7rfcTdBjCeVEqzWwckQiHi5RKCTbNCSu6LkZwYNTEma25yw34sa0dVutM
BgnTwW1EzKa6zsWKTDWCkPypP6JrWnXhrB8GL51OTj6e06T0b3STrBohuI3WmS8/FmoTa7AAq7U8
ozN97pZDeRiWb6IW5Hg566AolsmuKDjOy6IKibvLCzTLho4gvpjLa9nrT35DKx8FfAS18BZltVpT
amq1xsEwCtXU8tOESM3ONYajWrMXdfXnplpT+uvEJZ69duEjLgsls03r/Dm0zWT7KdvNa9oxJWH9
fMxLNSrrUWivlKg6sMhejxI8Y5GHVovm4FmGwC2D2SLlZVG/KpVvRDLmyslr3E+2GA8zsFBhVNXJ
8L2sAt0N8oaqG1OjHm27ScLugrHFdDEP5Yvdz0zU2Po90DWLvkRVnpCDRjfdRHsRLjVYrSMGK2uW
QinnSi1ceus3pR5ju1lOiczJQTQy4Kbjoh5XXydt+A8FDNd1bV9YntyOcfquSyc5OYS51pMx7JUC
VjVbcpHKlswZUggJ7pheI/djtrJNGA3gs2x7PCJ0CagGDABgZ18/JkkeHtIWkLPS6uaLhM8sdLjo
atsnxzUMZHYwh6RY68yqrWxyPeAgVEfZFJvMCrgXRyYXuzQtUjSxw2Jtlk9KFD4tmnLVHKi1Px4L
XS5Ev8OgZHJdyK70EZdGwyWZsROjLCT4o0yLM7VCv2WSmcCQyCNEQg/Hncj1juougzGztKEkpPhk
xsS7HfGDSYa579Rg8nXuA+bw0w6GaRAMhwHfVU1NWrEWmAIOedwK966Y07OFigd4Y7uNx6h+83Nk
npRYn3KnGU8eRLl1+hg5/vhQtLN/LdAYlJbWHxN/MfJF1JZsSuLgGIx2N8XhdDvUkFvdTiMv2XMx
PSLZqTetOVCmyfqIuVjTORtOuctTN7ojrzr36L0DK49yqCVVsgxXhHNF8TLcm8zwbkavJkc6G4Z7
4TgMoww92EcuGTWzVhCfXTBL7AKb8HBKmj6lm4YkZhKCqy+Gjxsor5fWOhnNlZP26dlAJ3ZjTHia
XTMDJl2FM9UZzwRhFfpPWZ/8aPSgIh2ELebi6QKWNCoZluhV6zv261jYxBkJ403amruxbAP1hZnH
r6Ndb9TjouqpIpiRcXCttHlp8mZXwix78IfyazOF5tqHP3nK687dmxMCGNzHTwjnm1ebOv+hivGf
4TpoX0tjdtZjCEVWPeul+ooQ7vHGwji3bTFV2DeZEWkHvaSPK/qpeRUuebwEzn+rbYPfAxNFmpfp
Tte7iKkcggaG8aG7pm7S3qqF1VYx4onRPyQA8ZiuLI33TmsQD+TOE44QycCAjkfrZNOdpNzO2OOl
7jTvxYIqty+G9EIhRW60MjLvwmVtiokeiuKx3Dc2gA5K9SndOXu6j7JGW5k4PFfTjCsT7VfHqW5r
srKS6aZPdGRuUBmPYqYFyoh5Ougw5PDMZT/zRupgcarqBUk4tY24ZbLNnrW1aSE6A7K02JDQ5Orc
K7/14aOf9nsMJPrL6MXHdiSsNXHD+kmYY3YoRqx+KLiYT9avbas5fAjBbcRwRzRy7Yzsb+xgU2Lt
JD8xuMkwpOFG69p7MKPyNBpl8NNKiaRpW6REG6PFstTU1UtDgQNvdHYLGRLR12hdXb94oDJlPsWR
1YH+pmnAaxVPXXJoRtneFnwLV0z5vrO64qz+6bHrWae42IqJUtfEa/jVuNUVD1mRyYtlNqB12DIE
oj1Nr6ncCIC/Voj7KJijW9BJmf0qoAs0c5l/G3zm2YI+Ca99Nn6tx2o6UxZl7tuxBH4qx7x3lsXc
E1SYMI+e6zZwI0Z9K7PmIvOTrLtD+7SSSCtgEpJcFQfudG85c3XoI6ptgQUioEQsUkwUtM3gfyg7
j+XYlTRJv8rY7FEDLcyme5FaUifVBsajAjoAREA+/Xxg3eruausZ69mkXYrDSyIhIvx3/5y1Z9xX
zruNWLlKqLMIagvKnWIpQSyBuXb3ge/K34xKeac4EvIlipAt/Cb8FIuUgFQJWsYgbhaQ8N/VuWcy
+pimn2Hhb8k2zx9R1OOIKgjbidChRsqU9LC7k37WJciIrpnTn6NIN2Ed+L+NrBnzndFTU8/yLCSA
ouFgIHBhgBS7MkyAB3dm9NhNkBm98c2KhHNrPDNlgMjq3U5M++bFzV8ffn+VCSdDUo+lolRx8+yP
3JypOn93HTXvm1hgWVk+bNrxvW8po83s4Y/yzPmuT4AF9UBBJ8wA5zCLWOC6KMBECXLQ3oA3/VYw
K00ndBPkXdP/GZWM77F4JC9uzCCAKclE6iAMnmZKsRnDgHp2nXl4IXbiCfcPgOQfkmHyW1VNPUnO
sbwvBKukNCIvTNKBOc6UZwwbWqC5fXZz0/HDzGFrc32EX7YKH5vQbn4PvmQ0E9NxsoR1qpS+DpUH
lAl63JZlgUTq5fEqn4Q6TaDNXuJ5ENuMFcHeCGZ7IwLD2jpjP9ynhfVRpMSYiLPrqzsHGwgJ9WvN
nb3M3Fvv+8NzyTVfOa6+Tw1RQbQPiQzGoItmD2pDa+blplMdZeCuTzVUr59lU7xYjaO3mTN/FkQA
Adrb7Gso13xShrI2EC6Mg5jr/o1/8563hM91w4XRMipeN8EcryeNvgVMjC2a64Zv1IBTcabWuXL8
d4cJf1kdx8a0gGYrsl1E1Rs37hBMk4ODlHRAZqKcyB/cQ9VX5vJ8lWQ/cwI1NroMsEB1z1SYDWNv
03eV0/4nKzt4bmEtAJaq/FNBn/Ta9WRw0nknjqhH894pvGuWm8lHIkCrzIXxI7EMZnTgDmgQn4zN
xB35pxpJmg7MYAenvjoGEeGq7a07lXWvo0G/dyhL75J16rNtrfa5EDV4rkXf9MPW+wo/RlmLvdKe
9TJYdnGOdGk9VTw8CSUo2kPayrnNc/CV1dbGSKRe+b5vb+fYFkfLBsKisiyjSxNhLpSNpnjZgVvQ
RuzOdFjsGYvwEDPFdMEqg66QymDP9EteCVjBuXeNa4ZJe8u8uH6qW6r3Qg3Y9a93UNvFxhH2i1+q
cRNGufpSabbDjWzsvSEpSJgsR8V0nom8OUczL+pzTfrxaFlq4/Te+JTMo3Fn6X7//ZHn9xB1i0xd
VaWxgMykzhlubbwgdX7ByfjVetRWl7z7W1ov6EdQwdeAJXYGBarJtFdJc6c1gwxCTjc1YrywwtT9
iHoa5rPp4pPNwVCpjKtjuuV5mtRiJTLP4G7/8dLKfWB0v5lkPAxQLk7sOFlapPN4NuR0KRIru6XG
FJwN7HO03WbR/ZR30T1XJZ1z2pJqhWfr9+gV5jpL3PnAmCp7LkiCtyo8tQsNR5jGs6Jc/lAphULq
2/OdrPJr5bEVUyPtnnOskx3xmXlnJxQpfG+mVdnpc1zYx2FQ0XNhGRhg0vShK7E9jH6k7rhFBTK8
Kwa2VfXyF+J/Mgi7ssBqhm023Epz6q6IF+GdIhHOvqL3Xtsk2ZfRBDKIsu4jQ2NSro2CEVLxb7XX
RCd+3C03h7eUTdWrPQoHgh1dEXFTfyyTx680gTznZoO/ndTECo3aCFgzeXEFa9GvNPrCyRgmvffq
6icK770uUvtxyEW4y5HHNrXKzD2hbbHyBuLP2lenym3Uq2+ipYsSPtFymfSKChY7bUY6Hb0fJp3U
yxZ+eMRiX55dlvbrOLHSjZBqr3sE3tyJbwLcOw/tIvkJG27fGuPBJwyxlaTGZPjoOE1AArfvacXR
ALGjZIteVGAPstKHmVj0GsDRxrTn7mbEoEGVTHnUxShKS9YdEuKwSyqoyp5ynt2AKYufGvO9baTF
ZsCEfRDRGO8KZh+M8NVXOTAE6tryDxoNUzUrKC8khOOT7adPTVinm8LN6LMIe8rqHW7Ys+8VZ7eU
E0QkERwNs5AHRSqNY99hF5uNYV6l9ugcXOhGdSCLNxLkSCzo9ZWGKo2YG/0weViYiSif6yC7bwNl
blzgpvepTYa9DojbTjIV59IS/t6SzFPtjlmW33+UEvpxD/ntPAbWXkWaZ1gq3j0RDPzCMa5vA9RG
ra5p5mwL0wtC2mn76sHOPHhwYPdIKrIV4s/ml3JuQtMgkVfisc5ya8uvXmwRsKynssnMJy7gltpW
zWTUddn4ue3l2ypeVklLy52iyWHuLe4rSbxParPf8/zAFtXZ7dlpdHuuU57ysp2OAgP+nhVHDLPD
LrYmOKl1zlfObTi2UDP9O8PHkxXr4TZSnNPknXNkbUI3nEtL5ZwlDoTq5emmPhJNh8LYeeThgSwV
iZ3fEbjWPOHc5IryRTS0MJNLXhR7t9TqbKXx0TJL4yEWs7Uaey7lAjXsjQ6XJqPZSotdWqTlnQ6d
4s5oZnjaXvLw/akyt7DTltBY6mK6g8T9IlIzeOmJeGEvhQuVtv5j2rz1435EOnnKFpIknH57348L
HNvNt6FEJwmsg04kF0w9g/Fuq70wWOqAgbYZV3w6PhPfTHqfnt81T1nN3V6Vpf/DbKy1I4V4zqeA
Mj9NjEakn1nXR7vG86uDhpnzpvElZdUYrcvSLY6G4arn3OOEZfxxCCNB2Yj0BNJf6TS4Xapnjgai
VKuTM04YsJI/dLdsd53PUVgCpwbBelD3oKPT/DLBHwRvEAZr1jLtl8ZW3Jt5hcUusM9dMs4EPzgS
gAXGN4InEIDwUzBgCsY31iwYKeP2qXOdjV2L/JE9BAG/qo22vvTbg4eAsWgH4vr9ko4OP7ey+k0k
9Lp1dfDy/ZIj7U720u9Xjm9DiRmqyQAlpRRPCOFHRHAM8xQnXXFVMY9jt8IBY406PxQ6MU95TO9f
War6E6XqQTvxOxDrA3vxnqUVt4KsY/sadmFxV33aE7e7rINA5PohsEzGORhSCoqfi77YT2UEJpGx
z4ueGdRE7AR6aC88pWBz1UaJYu+yV0/LF1DZ1Cmh1mYC67ZmQxPlxnRKu6VYpm7rs23QjgODEg/5
4DpHjWmv0pZ1nRTbTFkEDWsTqCCYbD3OSfZt41A8dr6rr1kfXYQ/JmwpJSazkoGzgaklCPBm67op
TybCd6S40PLeOVGdwOo6ZEaFiBk9hUqvo0J8KieIXjuAXVT81mA2DBm/zqNX7V7Z5FekWwrw55SZ
ExQfaJ2yTCnuRdLkNw8UC0n34drQGr+SpbLuSbUGxyas3q02se7xsZxBIDZHp/OrW1AB2BmbjIFM
I7bpNNaIFVn6Y5xOOiODa8cvzTANLzaVaXab/2KOpa+GJxRRbYNi2zgCJh7DvCxLKQn7ZM01GBi8
mmpw8GZ1jCBMWhEqFaSHXE60y8W6OGgdtSwwePFhD0FJGs8kg8qLl7dQRvidz+M4Ip9Jj/HwYHov
iaaXpnLLr8gGxNTYGFJa8QwfgYqmLpcfVS0Y4ATeb4cxu18tGXYH3vXgRfuG6DVUNGldkanMa8mo
5YodT58GWih1BawBWeoj6DHWNjpJz1LEbxpN+MAED7mP7Tua80PaEmNqnPKFmG/36BjhyisrpvSs
Q0sA3F+dEeK3M5gZd5aJuY2p6dELqStFqXRezdBJdykNGbs29+xX28cuME5B8TyUFlJ9qH6RzL8F
NTYdMFIz21dV7xhqu0RcmSTb8UVZffhcBnRV5uUW0coDB4ZINrUTRAjudCtED1ZvpnB2NqrO/dib
gj2BevOVdO+/P5UkinYs2dcHr5Zohjw1ixS+MY/VfK3rAVUTm+Vlsr2fLpLWWnbGW9nM4ynumgEo
vBgfLK8Wu4gIIJObDhMR0+QMnv2+GM3ilR3fHVGlZtOmHTG7yAxWGuPlgem7g/Ih/EtmN/cBFggN
Qek6ENd60ugZJBopAV5Afop6a6Jp2c4xnODqd+kZg3P95MMX2lXGUlpOu5sdFQxFJsTJClH1AP2O
NopY2hujkDd7Lrj45vKhIZmydd2Ie2xo3fw0bQ5C5CwYLImXYaoPTMUwI7YpjfdQx6/wYP56SaMW
dnk1l1DxqvqrLA3//P1iKI0ZglwgkstSmExZDlz45hmzv/UYdDI/mClNu7Uo6BFs2YdigKBabh5D
F/gKs4NWP2bLS1OuGspSzkbQ+BvNVHVDPhk8VP5hAQRZT5PVb/1ptk6a1coph0OAi5PSJO0T3Yey
SOei21lbigq8dTvW9n3aOtQ7+ZE+9Aay4TQYYM8mkFdUZ9AIF1Uh8M4k3Flp89z5QXhG0g7PkUiy
jcpm6hh8eL9zruirNar5WWUv7nLfFVYa7sGrtC9YQ9jIKw2HT6tfpY/NxJ2SeVMPI1HsArOGHyqA
ACo5RfXigqm+VFyK69R/m0Gn7n5IuTBj8+b0nb7CjgSx29jG0bDE0zQbwd0oO/9l0lzvKUGxv++r
e/qH1kyk0ajxwOn2M2r6+WOEd8tzyaExY/kQg8jFlzMecSSClSmr5GSPlntfOyB0aZUHoAS5zFHa
eRiGX8NgdQ+zAvfcS9xAHRLslb3kLrcCSZxqKtidRvD3cZd4bhK/Ze4IL3gwzaOddg9caEzybRO8
V7eQsdo42FvLqZrIesVMZz4NfaO2cb8MsNPYPcPO42W8Q/WhEonRqlwl2HkO+G1Pfm7T/zCketMO
NHTbQ7PGaOx8+M18KGfHf2wI/WOSOkrp+L9cIfAVd9n4NATNhdUB1O3UxG4r8+zGODC6Sxc7eei0
J69lbR26kftUxRFObTS93ElOJXJUm9EkGGd4IZ2621cTpMrZrn6ljWDLk6q7IhvcFedFf7QQVE4B
GDzHtaMnfNPUx+SJe/j+ELNXvwmI5j7MoXUBbYlnrW9puA+5VhzDvOJmlluUUp+itcK8SrM3r5T7
ckfPeCRajlDPY7dwWNMnO1DqWbJEBrvyUfmmSWsCh0IY1V//9f05owfpOpfOPtAG9klCV89OEV2R
UfqPeULiqqceY5PVUjTQAnYUkluGhQeJMCog8kBMnwijz87Qjs9powZk9JwAgI9huRvKFvQ2VaVZ
MTvrWfXezQ0xa07S1+/8SQzG0kx+dTq8tUI8plzq+4TKm3Y29UM3Ez9hzMK2XcdLz10yhj+WlCzE
JBzaiSiOhYnnyaww76DGxS+uwjttJ/4poPvjzjEJmyWpWpIDsjgSsgWwYVrxiTp5xx3o7YQMGuou
/tJehje+9t/7zAt2Uvu/hgDl1+oKnC9QubdNYRpPSMg1YLsq/8C4+AY7KzlXMz9iYDd+9DX2BBkZ
4pH7J3b7nBhfgd0IjZJRAcSx5Pn7xZgk8Zs5Ck72UMKwCKJ5M9RBevl+STsGHE3ifH0ruAk+S8sQ
dIl3FNxxizw24kFz9zrkxkgtMvor83TwFbHPmNkxjK1k0oa92iIFSZARNzud6zixmlUTlwx1e90z
z6IOo7PonQ91oPdmZqA/uYa395l9HTxk33XeMsZrkogtEJPJQ/iDDFr0qBG41qoIS1o1aEvhluas
pYegbDlnb5GHG3ewV9/JuP/1X5QO/JT1hEyY6L93EPzbh//6QnZelv97+Tf//smltuDfP7qmP1up
5B/9//yu/W9591X+Vv/5m/7pJ/N//+u323zpr3/6YPtNr37sfrfT02/VFfofZQnLd/53v/g/fv93
GNiO5/ikmP/vDOxXkjfpfwIu/PWP/tEe4f3NRrh0fNtzKfigPuLfiAuh8zefGCdBToZZoRctoOu/
GNhO9DfX85jdmHCqfdsyyXoq2enkX/6n40Nc8PE6BjzG7P/v9ojv/8t/jJVC2AZTRGjXd/g1TObg
/5x5DHtfwrkT7Azn5pGWCwTnvMKbSGFvqlZaIJpEXbUnw0D4MThzpecuVZN+6bmwTpa56JQNC9Nk
co52wIyc1ibsJVAIsPhIeH0HpjkY5pmTl7VxU21KTNS4YaCBYYRrJsKrVDjFuO7MaVP4PHms8SlI
F39+eGpM9Uz0HpsWuNKqFKtAXmHOE19K7vI/uM7fYJ6+x0Ft7uhSg2Ukxs9BPaSvraesVTvAlu0N
Uvf1Z6bED/iFDVPcpc7UfwLHcgkVcjK1H9veOE5/uEdtGM3FOwHCEVwvo7YDyIt1mtvBgn6i9dCu
UOsr/15WgX1i3ekcQlBVdMWAdnFxwK4sNzzOLvkzHx4D7QvzRM0Uz+6q+sPu1kN5po8dZx+pHGvY
YGf/ykbmTxRvPbXmaxH9crzoxUl5AqTRbbSciPImTBXfeBnevqc07tudWHwf6fLyDSDNnJXpjSya
ye5sQffiF2d2t5YJ8TrbrCaTHFgCHtik93jEj+7Cmmjbyn3PjEHsZiCVeo5doPr8/rbj0CHBaX8D
3Psuac5zC4oLAvVnxH58oQzqXDT82WXXGSd7pm9buumD3RGS8+JKnnuPUbyV9GJXReKAczVFLdC/
0Pi6fTJmZCrTOHqd3Ml65Q56rCcSyg1tJNyGrQNk0wweGe4DN/etQ5g9InKRS4uGXRMm7j2jz/gY
pgW9PS2r6Tx6AIPYnwiLKOjlMxJXdYMjDhRN4KH2E6I33GHPfUpkb91QqNQSUmcsZ/Dv2EtLaJrJ
1HPSMOON2cDGi1+hVPYrrYOUfy+em5SH7XHEHB3w9ocFxfVlKPZTVvz2huhlSPBqCvlrDlHzIX/t
2GgMWzOeCBBhfyqouVQ1xkDPoau9urQLzcy2KrlLk/BEyn6VsiPYlPxZVCbnT9KynF0ueh9TDqQH
B/u7ObgUxU/JmTEH2MmW+nXpI9XNmdpJa/oxjvAns4VjFnU9m/KeuvnlUvNGd9hUdkYT4FJk+f3S
lmO3mbH4riB8gaUWE6OchgbCnr6kk15eXGpfyyHzDtG35bL4SNvow2XfGreeAdl9hZL1Mw/DvcDy
yWgA7V25IQTBdlSrqoXaZXvFn28C0vcpi+Xwwu0l5UDLX0VQvrVLCDnGqNGxjBybBeYoA1w8sYdy
gTfh+yU2iiNQC1CXiupLtQDaqP2a0VrGMpYbGLsemjmshLwPx0ME78pZDoxRNiyc2hsWkwM+dDiy
OWbGDO4ypPoMeaaEhIvyQyNqKhRRTqa9nZ/v58y/C31oV4x4qGr1jL2/7H7q7CFoWmyjeIrXWDq5
Fwq8nY5E3nTpotbFfMTMsdPC1MfJ7+6Thddb264NF4QuqGmgo6YYWjqnDXkgT9vSBOk24MOxHWUs
ZHdtb943DVPUFEvFGkjf4e+/Z0o8DCfLrqcnkJ5oV0IU6/dxM9KKPSRfIe2IO8U3WQFW1LbMJ1bK
zXr+ZeYIZpSUsaGdGZoNTzkNG2vGn5TN6XW14Nxg+NxBYOXQMu5hMFgeRyrN1RhMB2s5URoDVwJN
lCjKXX2KhlYw5bBXgVF9DaWD432yHsSQkmnmVrBuSbugCdLIKANou53tcS41jzTsuRDjeZcaLI4n
UHvQ1u1seirC8OJDo914pTHv9VEKEsgugsdduCR/i2A+W+y0OHl3yLHBaa7FS5uM1b7AbYaoPQTc
EWDPD5N1alx37ye4bW0v/2VPDCh9X6DdDZM8a1WkbP/NXTLlx+8H0di6V7q76s0koGiOY/5cMf/c
xyp/RFJs70b0pSfYvHvBCPx1YnN7Xzbq4/sjkahsB/Vi3jj6bahs62pbyr2bl060pjDEHpaedeio
XFpXseCo04O2geaPcyG3XNqj7d+6Z3vSyvYxDy+D60IuXtw7S2iA+B+dTSUtfRxsRXdY5LxxaFED
J01hTD1eKhAVo53ra5ekzq4CZo49oyZ2XTgMtvzYEmRqh4wdBWjhcLLrfZj1NMTkmrNujAXStTHs
zMKID3DzfOivzJY48dUOfyKTYQYVDyL54cazd5YNAfOpreEljt1DS+SUW36TctqBIsckVFzlKH7U
cRYCf8yHA5iJo7fMOe3IIASdpJfWjcJ90A4SL2/+phaeixfTWECC2rlIvZQrzMj12DnSjSENd4tz
GIFTaGzHKnv1J5KymcNmY/DYQvJMJwKYMNePmuTNR5G6CNBHqzpl6JrXg38Yp9Bm46mZbvWRfvam
DbtkdR9X9X0SsbfsAtPfMzjogdvi6Y6tFAtz8atyeIroiPe0ycPzkLrd0Sqjl3SwzMPAioz7BAgW
Nn/eoTDo+LYqUVxNfhbSMV/gEFbbgB0mN6Uhwcj7kCzU+7nrnyun8vdSiafOwIuYZnpaPCLVtaZS
IaUE+KlANNkB3HwRwkEod15jncefyrOHddrn9bW11n2fsdV1ZsAjbn8KwaajvmIcD4NUf7XTvkBu
PiUzBTwObuR95oYMc8qi249TQ3Nlm51179JK0dc+22lHHYPAeMgwmz66Q+ggWjXtWZ0jR2Trrld0
NwSOOsiJd3XuWpZx9OcOoX6RYVdu+zLvOK2KL6OLnhzDL7EUtevO65uLCIPpUtUX+Jo0Y3uxfeqC
8Rro3t8kLU5gKahswGcOVPu+Gx0G4W4vtm3PN80+67I6Hj66ORQPlq72ld1EWxgPa5TOTQVUiv0v
bM/Ev7A61U/GVM873zLe+7QsCedV5a0ULvUjGenJrL3EAwYgnkLz2WyfkxkXUmIPxZ27ZM6m0sLG
qNxnz8QxmJatcZ+YU3I1SGSsws+pEuKBRQTVI3k8wphN9szBp1UNOX1VG0F3692UBifcGCdLpd2t
C3OPe+ZAa+mMN9jlapsYmN9KmAad1R7EwNsj3VWZtMHVWiRehsC8HTac/E3hZP4h8+ZnvcBjmMJB
IDCl/Zbae8wuPjP7ma7GYPQutU7pcrB5+Ha6vGQZqbaqN061AoHeJ9G86+ac5z4T7JVjJPW+dknr
DH3iHeIxYkZPy7jjadwunF/rKPKmbUJwqWUzQl0jw9mopb83E9gAlDNUe8oZ5bFwy/Bx7Nv7KJse
+zlqX+bEHrdN4HTXnJaHU7LLSMaf62yiZrzOglvr2J/c+nCrpfqWjnqHmYGIQMIZxyqs3M4jvuoy
SYtL0JQ/s0waa8eoMThmnfee77yc+vO86u8TlojMhs1llMsIw+IJeU/xy1M0Rd6WGz4F7FIxCPYS
f+eltd6zbm73hsIbNUF8OInRY/bm6vZgoYNu5pxODVtN1rMExrPJKxU/jlK/aYVERQFxfTNtBr9l
7ya/MCxw6dWoH3NAywzc2DFob1WG2FKO2GB5ctYfKquXBhSDUahX2Osq8GmE7eWPgMnzSUxOj6m4
wmuumltFR/ziicoGdBdZ4mHnRu9KPFHxVBcbDPGIMqEf8PSoGalrNjqZ370mZU4jggMC3UO/PuQz
9WDc7bhNtXRrmmq+pt1vQpYk4YeAxRNucEfnLIh7hOfluBKajHYUIMTHuH0jdNxeENXYynXkbnvD
d45eiZ5sQPewswRwRQRgSZRVwQYvCN8JT5zTwvcep4lcpxO2uNUU/o8IKm4eEPbGL//FT4nPVQPU
Iwik99VHwr53kn7p6cSBxb4PN8lIIoq9YTOLJ7EYAVBnqoMsE8UfYSocHRz3TLjbWgfTQ1GBSzIq
JdbRjOHLrKmSK3AL771C/xkdmTznOU3XTjC84YQZNiUpgKMZOxuXy/9I6/cVfZwW54YJmvKi1Tyk
8UNfxI8EBTyuHONPVTvZ0TeOXS2PIuuibVXmpBE0nWGcaP061QZuQ4HbJ0Q1/7ZE2MZE2I4BCTf7
+yCLGZKEOIoqyZmfpAhGiiOamr5xZfV1D1eXnRF4I6B76shDojkxDkuP0Jp+JKAUdirzQatEJGM6
AUSP1o90bXTA9seCsW2nX8BG5AeWvyFwUqrSC19c6obwlrZtyU+euSREdFAzPzlonD9eHHT7Bi7F
JsJ9ec/thvVGbamnNsO7OSUJ5fNY/RgPArjXcRafKiegx1UAezdYYWz8WMBbD7u7+AMJYsATo1rS
ar6NTwzQUVUu88ApeEwV041xpA1AkAllAgMTxe3z4mIXV5oWSB/Onb1VnUyOcRK8Tw4uEbBbtyo2
7w38mlVJij6ZCdqVTb7HM7lKIt61rM7427yx38iB8RReM3ytLTH3qiFKJHou9YFHPmPWSzTDFOzy
mYOMudfI8u7RCDgxM9DUFVlWp9a/585tzr1NpYCq/K+WIch6cPtmE1TahP9HOmQIh+hogVihoIuG
JOV3j2i3H1ZCgUFR45ojkQBPS7rF3sjEsO2nPjmUBcSAPHMOU0y8N6wXugB8kVUzlQ/AbMHVSmnv
oFnqUz2HP/UUybM3Gd26q2yC/xYulSYfFlTDvVvp7RDM0WNUZOCJZP5ilE+e0yXPPsHyKy7eB9MQ
86nu5ZPRkmP4+8S8NdzrWPaXMmOhl7gBXSgYMxKPIHxFOUrZpDRAuC5jll8mlYtnm4TtKsioCipB
yQJQGToFXqfnS1i8tp1fiGNpFOkxtKGENbY4K2H4u0k5iLYhCacgkttxrj91qTiDrIeKGqkPpF5U
nGY3Jvad6im8sICQ3tnSzOjMRYCOmGkSJuWJG8QWbcJjOR70ZGLvFd0jM27O3iEzDyJMiZj5ijER
noO67Sg4dEmtErA7Z6mzsaTFAjFULxP5DiCO5Br8guYPswdSjtsu3UKlr3faKQ4KGkuGWowzm6+V
VjWd/G7YYGKhYUW5hI/K9mi5/k0kJK/ySVInYFdg0k3DPvm3wgDjhEeragqAWZEjV7kKfGYIyavf
FixrCq4nm+MN5AWy2w9cSOPjOJMMnvv+lzX2LwmZ5j3owIODpwwztPub5qvfeLbtfWmVPz0/b2Ei
APyuMx/7CzXsDWiUVdP69qvjHhMrim4Y2L+gY4SHOaL6ncImsQs7JBW/uRKsoI6zVPTeWxX1VrQD
fyWWeuZIvLuKvg2ZnlkKJo8VFAy67RcpoXhPYD7a1fSGvcQ7cs05m6lxy6fSCY+RFEQPg+wCXeXV
QvvYWm7E4yCRzAUMGqMMNGMchdWWvHj4KA1aYiP7KKAm/ORlM9f5Om/q4DnJnA0Zmp0xJKx/g5Yz
vqeQoLWTzchy6T5Nlb1x+yndCWQn0oP73OWITgOyYey3H36APp/kyN6JA84qyOanykifoR9BMYF8
uu/eJ5XRrENkcmitesPnsi1Cm1obVb0zDYKU6bATWHZWQtfc3Sh62xq5PCR2TyE44soGlMpEXGcI
N7xNgAF8BL/e+qKDQW4fbDwh/UBeLhglj0IMQoduNte85dNdN4TuA7d+76Eo/X4FFmra+F39GCsZ
nn0zoHHUCFmReeOmgRnyYTNFYkNVfJaT2Lp4YldwGZJrGTkpK3VFjGBsBNFADKxtixKjFj+4ZaK/
hPxZGz+Jf0FUwVXU0kLrthNKqlFmxz7Tj1U4Ow+Keq91E9JVMzrIHmakusOc8UfjITM3ozfR9FNZ
CePz8mcDPQUE5WIb/V0Kdv2WaDaWq5g0ILA+uIKeqAGGPk9/CvXMKPWusHjrbTB1wZZp9Vcxk2/F
0IUHfdxPPNA7j7tyuLRvYpm6s/P4khYm3JCwIunWlS+QTbj+/XTXgf9JCRivGk2wl2bOPvJeZDPH
m/K0hBX9Jnnql5fErz4xV5SPpA6OM7s+5py7Yhj1OsQ0veowckQGE6CTyvJ+PTbxRE9bvu4ncbUV
4KGJYjQyU8TDpIOROOci9SNaUFrSvNLgDJN1+gMn+NqLmjfSH3dNN32Nqf3Zim4PuBXuT1vdt8Ni
KZ+5Y8EXJabi3DjKpAWGDlNv/THGUMlHtG5Kvmeeg6xzCMcztrx6MykpJ//hkVoqWSt60UMdJi++
PTgrKnpRn4Wv/rgpGQDQNNvQJDVVsOJZVZO9JHaoHvL23dCdka3p6uFMXFX0fnEd3wTEF/oRbklB
5alMjRteHxrFG3oX7bymmjFJuOTw1U8OWVEPdxmLJko7SBs4xMlBuhJ+zsq3wWZhLWr55qGNwGLF
LFnum6m/0Da8+JEWMiUsHzt9SBJWCnXxzjn5CWFmRH90xA6y0Qe5T3hvVvwaxdnPfMxdfL/muZ66
4cAzfj3wALBdqLWK5kAKgKgWzqwnb0I4RaPAUDwOm7wIUIw4rG6CvGI8BVZDFdDgBLgdilcx+XIF
F7dGIXC7TVvae3eqI+B2+NWlOtpFoRZBm02mNOaNy4HcWMa47YipriWapWx5+8wq++jQB1dQLWOW
mMQBB/5YXc5/CiO8AMJjKMdzkjJC4gZ+uKXRnTfGrbtDoApyCjQvdeH4AywKsjHyQV5zq50m89CW
hneG7K9wPG4CraJ1g5pMYv23n8afs6/mDW4B3qfirstCygAAx7BmsKP2FETNwXK9s73QxlzyVp0A
EehNdPuUVvDAJBv5r3WZN+jhEA4UncxSfcZ5+EhlfU8lN7t3K1L/h73zWI4c2bLtrzyrOdocGhjc
SQRCMxjUZHICIzNJAA7l0OLreyGq2rpE270/8CZplcUkiQAcLs7Ze+3TRDtEd9O95R+rAfpWSZmF
w3Sy9iWK6iY51Ur9jBYZ5pwkGG774qy7J8KUPkWWawHVFH8rZHeyh+QTr2tzSGFoUb+7k2LSD3oF
rqDCmmt1zFH4W24ISbwzHT0i1It2YqqaL0LphssMYQvd58/BsPo3diqSKaY42wnRBeHw4rLnXlsa
2Tmk2uMXp+G+r9VIPprqqndYfTM5Fm56aaEnIAeZva3HZ1vCuVatTcV78nkDeHCoTVR9GOfSWNmS
bM4hQgAlLOM2St2UpNZ6q5ndi1fpR6c/uBUsIkFaFWCob00a3bGbGXHZUl2wTRNgBMZA0eYTExXK
2pm4pdXk6v3K7rvnmFxO4qubOx/c9iqBG9KiczoaGTrwsmdnlrUMBNob1ZPNlnbUNVaOgtNsyfdY
fanjIKDZnsScPlEfv3Ikq3/g3eTcOmJJAPZkBraGyRDZM3eOkhdRabSIyeZEdJC3Z8+0b/xC3aOH
JJP5TpsXUIc2VDvdpQrTCKL0Kh/kqhNXQDg5eKISvS3U9OCMLZ0Bo1pPnD0D3NH3i5e6pGcrZozk
ue8lrGEWjs/B0zYGdvxNVWp3ZnmrN0y8BhrHrisv85A90NNXyLzTdC1vcQ+CfDNMC5SZFxPuFF+i
KnIOTT+/owL57Aw1MPI5JHGO+WS60duw3CEzHrDbf0b4Prd9jIWwWxb1ftq6kV2um2ZQm6xBbFeF
mAB8vJ+7hvEnsyi7KQgXAg6esNdp/K01vMbos4OsiUAh4AI3hylZt0XNcC965Hjhd5jM31NqWfe2
oJ3jS6TdHSfJJGVRWKpWlkPKqJswB6AJsAK71p7c6n0k1m5tz9FbbJPq0+BpRROuT6StNobxgQvH
hnuk3RVpc2jHUh7JW2oDCw+NDhvj1jfUJyMi1+m4hEqdSZ7MUUDoaO99dhQ0liLISO3z0Ce0HLu5
vTHBfgytHwwt9FIqpjNUofpF+u2DU2FK8SqactA0V3SCFiFb9lFkqAKpzL+gwaAEMFfEuyWTse1R
/mNVbIO5dZ8bPCrwQUuE51ig9nVinExBOqdGuczU/E+/zIe3TLyXcd9vTeoBe+Ldu201afp+nvuY
qakJ99WhA1qTEUsPDvLVrPInl5ozke+oNYdBrseZFmeY7NAXvw/EBaFXiJ/1nhw9qWvpvkbWuV2o
ze967W2cMc8vLrFYtCVXPAgPXly8L5K3nm3lWQK2nzRqsLOTnajB5+uQMsJM0CMQJG/tL8FzoUlq
u0mXcPBwLuvGA7KYlPOh/iTDkPVIFccodAjDqXR6uiMg63HJeOE3KfDcazWWX4VtQaVEHqIw6ufK
ioMyRTynj2z9q/zSVdwxRBvYTejfTWwL6SXtu9JYCENoZfp5YaAoje5N99Aa4n3i4rZhj0HccgfE
XzERVbgg7p3Wve8b5q1qrLZWbbOIOd3SDBnq20x31950EjFiycmAxo6sBeVvhf7x4NB63VuFd6Ck
PgfOYOwiem/rIcqng43uUcmeIKihe/VriTHJeGkaHNgkOD71Mwq/tnskHgZ+W7OPUmcf5UN+iBA8
36leS+8k20KCkv1HpC/i5FnU5WKnv7WZVpFRaZdFjqjOKKshZUNzDYSbHNxYo0qGeemEHqF4KzAE
KdLPrLTx7sa8umOrXQVDbB48LdJvtVSku0SxVuXJS2qbBkRSH6VdKO54h9kAE6cws9AA5oCxOhEZ
YjrorFp7CukRtEznOeBaQa3cVrdeMVyGmVM3C+ukxoOTVfe9KdgXWtVb9zPJBTyz2Xm3idDcYcgm
G6vLHpFoct8gAVic0zda33tBRxnSg/W60h3a2DheB7QC1URYqjfnGJykWIf2ZNzXOvzVAgwoLlK6
FHm/8zQeT7N3Qv8ptcbujPoYr1wntkOIWKzOSG0CxrDpTNYErM7HxqXtL6sgU7RHqth6jvxkzaLG
nJGaJ+my9RLTzYyEe1VJfDzs5AKakJhCdKa62F4OHX5an6dtzrR+37bL3J7EQJjG6jz7Rh3oiwNm
pgtA+4A9PAMzbj9RQetozgp4qxioZ50ZutQbot/8z15FNDJnvKIlAyUyB6IHOFRaqfGVTWxj05n2
ZKw5L7b87qT5Ncz1jXIdazNmidp4RJvxYSjqeQmcdHi0ED51997FMjKBUslnKrR+9UJ9LT+2ZvuC
obNfeDuXhFMpvZbcvPj5ghgKf6WuQexiYWuHSnPNYBzSD8z85aayH3SdebQZwmdv9h7GsJ5orAvj
RnnjwcBLx8m4p/ZZwyTrJEeHOSVbD1z+ujDwmQwmT4PtbuPDNE668aPXnQCYTB4o92N0O+rt2Yev
T3ss4gDqYiiPbinGAJpgtUZQrMg40821aSZ2UGrytscS5BvNTLfhAiLgnju4dcLwjsSzaten6Ei7
EFkilpMwgsPB+E2DbGrvoObQubK9iU21gr6E0H+qh4M+m7fThN/N9bovLX2tFIszfKVt7Zi3czom
G2LPAjQf9FzMe2q/b3q1bkKXwyWAP29MtMDPHH6rfQcJMX4b55rYyB5aVpsRowrzP9+RABnhxRhJ
v1a3cpx/aSVOYjENv/hAZBebnUZkyUMpigcIanM0PNPw2tqOp85Oa9/atBCn1Ma6Z3GgtcPwIYVy
QLGz3CytPagQFUWftNoxfM5OVV/o1lYBDrIHPYnOXqXh/jVHtTbh+7YxSphcyo1B8BcZ281r6Hkb
+hzDLoF5tpnZk9Bp9XdtTwE7LujPg4BcoTPe5Y5LIYNMAoIIIg7+uBcQMyIBz5qNjgd4Qw1oJYn1
oDpWD/vFoQRLsbr0ZfxGy8/ZJMl7mRIAGRbuJQvt+0o3CEU1H7oqZZNpZWc7QsagG9SCujx68sef
eQ4FT00GugyyjmFtD2tH9LggfKcga5X3rWA5gm3ctaZ6g2RvnxZtE3tXyMhdM4AM6kNcFRNRgIyI
XS1EF5hVB5PIHfTd6CF2dWInDFx3sarFziqM+3JL0cQjxRx/ShhPb43XniH/Zyf848cxamFEtM4R
et9e6hy7rHFEgpKVJ91pm22X1AMpqxbIYZ++Af2n9SiJ/42L5r2LOTzF0FbrjOZK6ByAztZBClu+
9hB0DyOUE1V8LF9NhvFs1e6l0vwTB68NpT3YKi+SK3cgVyuHisTgEBaPOCce7se2eRG0NudYeyrb
niRmZTwJdOI5K3l91k1aFU3qE7ADuEg2zoOP2eUpRMmsx6kMED/JbVXF28jL+1UUlVUAI4X6AHDe
ldbqWlBILhB8/XnuaAQsW2DDvfbyYHWoZLr0TkxTLPqoOFzDyOtiKhlB1tneth37x1FnkxT5lthY
AuywLpxslzU2cTWpxCdmIWlqUsJYJkx2PDZhbXQ01xuKKjNwww5XBkXRMMEdYhiPNrKPDTVx0p7D
4hxChaNfZOiHhG1XTgC8gVSj6BFIDWl5EQvObOR4P0TZfGOE4ynlmUBYGrZgL/Mbsxg+hom2Mx5X
bpGH86H3ygO17yA1vY1p+mpraRXeKL3YN1nKe1bvCe9zSQuf1Sb6Eabjaxdm6caUlsaeCLqxUx+z
uHNY5U5R4Z3jyR85XWFfW95agNFobvuRQA8p8UIW9odoeAw2cYzzcmiYKorZtb0t+4YsWNE7h3qT
pnV36+g3cU1OSOLVH6OeQtALx2yTWmkNxyW6dKBhCI3OvgglkVtLjL9ixXvNUc3E1LMDp5zQyOu7
e0fbK0RSpFdO4Ubq2V7ShOnLGudeWawTF494qpkDwcRAuqA90Jl0H4Rl7xJ2XLC8EoIMSowEwtMX
uG57QcyYLL5vNt/eFLT1pTCpi/HmP+IzpHQTE2rUtqfO9HZNRlOhH8E0cv7A7VdkcoMtLUHHp6Wo
eOZHGTbVzqmeu7mYoEFjw9BjSaG3OYtmevZz+1kalAsn2UJKz8jNoWiU9VMF9ezDLwEr95/t5LyB
1YYMbCHfGRL9Iculs7HxB6GGdj5jL9MDTBXlpiurb8REo7Y0b4vRDAgwn4ETM9TLHO8wi6w8Q4Gu
PJ1eXdSIPXboQ5Y4m4L2MjutYrY/UjlOG41F4ijpeG1iYq0ofxVnDIwcL3mfQjMr3mDkgyOXvwow
efUQuScTlF/hswkcWa4a6qCkk6eHku3iy1Sdm3rq3+0YUopIBTLLA3sxn/8mmnO0y3Ml0huLmjwV
5kfCxe/NzmhuDFA1Yc0HsKBPr4EhcPj0x4ZDsgt0rGM4se2qV+akyo9aS6pVWRsbm9nroCX+rjO/
pSetk/hZLKB50Wn2wVYIN52cEPcECQKTAFqu1Ji3UWzXNxi22Mro38kYJkvj8wmkC+UDh+BQq9uR
SqTf6Vqn31GdI8Q6ojBs0hamtTevQ1pyO+rrBGgO2CrH3n4TSQ9heiVExJE7LhaQs/0DYtRwyYz7
EYdAWxivrBN8bumMq8QkScmeO2oqOHojFzVVmpRg71ocv6SypuUSDA1BKQDwwWnJZyJDdwbtS5ov
bf8e0jI8zaLGdjd294yifNe3CazYENZ9zebUXYq1NJoadZcAr9x4dYujnPPdKq2TV1etda3Nn2vc
iy114m0xAMljmdnEtPOIyWmxo8kzj6B6RBl1BzO+whoHRCLPHibHO/dV8aN1vWztQAnDVoViJR2L
jVOxJTYc2lETitgWSygNfDMIFYIrGJhp4MIRkBndadKYhTjajW0zMcRUUmftHoAcW0jl0+wGfDcC
VrPbfFhbTga2vVxOBlaT7cgwZ4OVjxsIGC5rKkHUdHnYCvlrFc5nvEP6XsCR5c2rGNhkuTSTvZ/c
fD7kcchm1bApLnfMqT2Cw3Xrlp89C/5x9jxMZH6y6iTlXcsoXqEap9S2wwtqlHI1iHgCwrBt6nyf
YRnf/05Zc6hnOL7Hxl4e9BLti99eRMM7Yc5Ft5oqm9ZamG9RXn3mcV/tUlJeVnXeMy9zu82achMI
nnk9uxpc6diJERBL9xaj19abm4rin0Ia5ikKLDGv4ORbZ9B2h9L17SDqHWYCWzs3Vf4VStlvOUmP
4kcdz3TnZlIk6ge7m/pT7dbtQcv0fU0IKA73GbsrGIvEzEjD9T1rnyGMgeXayx6qtI1f2Sa6vHck
6dhtj4iROhpLKge4Alkew26VjQzLvAVM2XScxsh0Pc30zXCIPqiC6FazCZ+N5kOvCdS96oGzbFIY
cxoXHDwd0NhiszIpO1wpt0I7sWj+CsKcEyvrNkLqX/OUp5vIXKTKEhjnRJ2qmpzhoKnWPuQgvNC3
OWB3DEmGrKifMp+MmUzTjXUtGC/XhhqMuHU0hulRVGOQ9gQu0ZRNtllWxQfbb9eVRfYsyqgSlADF
uTF+sRKgrPpMRz58MMn23F4lnkWl1lnYGPjbAdiPwFXXV7ElKwG4HSRkvpceHdPod9cIM96wM6Vn
iiuterqGePZTqwNwbpBPDBcQS80uDCmAr5p2EMfaniijh9Hhejmh41KT5K/wyB6HesFaTpEV5C58
od/V3/MiX0/69oFid7XVFFw2zajVCv4yiKp+JnfapKaHGGHG7a/Z3X0XKqiGbAImibID7vZa+Mur
mfNUnSlO1o7uUxJfMpSjwgACq1UXC0HAFi7aT+WV+4EMwpUDd3mdxcmCNGwq8sJ/9U1fbaceybju
7IF3U5hsSI1PGYjYsx861mECWBdRaUmr8ai5xUcpcmMTerG9BI76AYEt0IrC6ceixKBN4z7NovNQ
HaLmXOuYZ3euXe67GENgM2vvOhUI2ivFfauHdjB0hbvhtT2jQ5e0RY33YgGq0S/ijwqMXgJ6QsVl
E1jADFa+gbk9tFI2XgQ0Es2SCuVtpFXTEgO+d/2jSmOglWQ6zl42HYc0eXMKJK+6uHXa9DRM1LW7
aDzKRN9iCKZXt+Ab+V8bBI+X2oufQZiYXtSj6kAynPnWzrQlkS+WfUh14zvSep9lFopJSjbI2sok
j9nzJDWwajERWaSgcz7HqJu2G+SD5cqykW23+vBiGrq5q5jkfLcvDpK6O3zQ0Dti4giMwl3ianSS
tLZq0dLGk/OZGcYiYSzgQEwMiTYCMGW06oMj7qs36uN6yt0zCyBubtFNxzKjyw/qxNpWbfWAdHrY
JLn74HMcsDmR5EO7I5knXGcFVc1pyk5UnsFoU2ZEdLXWH5uxfJljqDBDqb05DaizLgnRG2cfV+Ww
y+7jd63zRBF1Z0kfEEbF5mn6sNPFHNDO6a60uovm+9FxFtuii25RaxeIMqGiSPbCUTQnCPMK4K35
YJEkDpmC54bsdCts3oSOJZr2FvwYn1KmsslPx5v5eH2r9HChmhgxxAERn6DF3Jn8bFAaDMur6vn6
x7zwF7PwEo3YIFrt3q3wmVARF7hFqnxreNNLBnx/y6bjdXCtCNtWGm2nhckIBg/CbidIHcj148L8
p2Fzw7SNMHm52rpEvVItI0WEQp6sKYoDIamNj86wrA7Tj3hBT2pVxI+wsbwo3AQriEHlcQiriz1z
XKnK8G2hmoSOTPYmc5LT5w8Z/oStHs3kNWexxufroy+/GFjnaskeA4EzqtF82zsU1aSh7dtqGd3S
OqYRlywWuX0LpBEOHId9h+bPYGUUzKJwV80WykvyrH32UxTmxrUIodT4IeGHGJ+JBa+78RcFctZ9
G88a/kEeBu9eZDIlaAZhvJ5GsToBARn1yyRnpI+d3m0I0Mia9LbDor7GKoswLIkeeuAla7+HOGtU
W+z6qI5Vw+tmlWiv3JQz6p/sUHe/p9P9v6LLSe0o2uZfvy32pr+4i3xhYj5D/0lVTsf3soTa/Sm0
LvKHjoP5WKNQl1+zbYUEsRJjU5BDg1AJNLPsGb+Qwa0jwhODEgpds8n58Cnj7f79tfBN/7gYy9Q9
27BMl6OIYS8X+6eLycAJOLZoyr0QyKdd26q32ZQjOUrF2VDVIyeSIA4JANFQX1EKipdwWXgQje7N
6JbL6KUsgWDAcXMTiI2LEppS84OK0/TWoVJW9E0gsQ1TfRrDDX7kInCNWLtYbCelm1IWTxKTaGgI
iBgLmpvQchFRtnQ69aSt160np6OHmXczpPku0a30oW0NQl3nWxWGyTed+098pt5eN8As9TlSI5ac
jheefqzIiQhqtc56nuwtlgAMsmki7jWVMLsPvX3IUroGdsnenghONrsZy2a0hAsNUt8yHLUfJRpe
szqUSxUFiOStMdIszONxIa2J5BW3JJiVrNggHcGhEkcH6Xj9obPaQyiUc7ES9WbUQ34TxVp5goyR
M8NCsFO1d6QMga2gBtFTgFYPVJ0wTdpjA6ptWTFnz7yIpb9YjOGNL7XohSJKFtEz59Rtbj1b3g6u
SxWmoSuB5NbcZVmIoK2U3gF6OmlNHHx2BlPphsJPu0P8oG9LTbxl9pyD5/PIKMzmc0kxOmiVZWwq
iN2MadnskGcttej6Mw2L6DSi9sUjUeQr8FnaDZXDXywVWNQnLjOVFBEHPfdOVmjuEncYb9yCSZDQ
hvGMUpAEDcu+iKEqP8c4BU16zypRfCA0SFZ2DFuMMt6Hj+gx8Az1koSEKGl0KVG1WYz7ML0BA8VC
T2mxzA3jiXjSNVtH+QPbyd5VmbdB1UZSWW/Nr7lPjG+ism9TGcZO5Awm/CgT+mlAlL7bvhOoN1D7
pBSG5VucLYd8QEKG7rrlb9LpB4ody3+CwRYgB9ts66lSrEBrZhXjxZ2pCNLtF2OHIS9yjTG4fuf1
e5gKqBhNRfz7PwRf7MIDmqZ9CDVqjfwsPVqtYouPl21hDLMltZOOro5tHuKFLgpvq95bOjK3saHk
471YEv1AQSMaai3Ypcid0cxmj+VUws/3HRGIVAreSmqpMzspVCCgS3gni8eGGB7p5Xcid6O9csw1
LfnpxvcHf5U5iMfi1jk4ekV0qFZ/VVoM4B47NoBlqhi4vQqSL2rrgf0mqurwklUM/a4L0f2CettG
ZYgdiht7ASGDSXpIvTMMNULtWgtaHsXCB/TnJQmZINJCsJKrLsS11xfGWldSXVL7u4r64dlDSWPr
bQTPmSodykz7lEhB9DDGl9RrdZZDFL6uI6kFLmElxKztPaO3bsKoe2y0SJ3H3qGPSaQToT7DtlU1
tsVuppQHSn7x8tfb0Jpp5VLI0dBUYCUiGXF0VrQ6ymNcmLfSEcPRLMtNlpbdSZr1tcbUckbEZByV
REe34zCcSLKtA5rT9RbBaLJznfmTEi+4dCGXNLRyj208CeyIssy/n5z1v6U5WxhAbQccm8dUL7DF
/m2hSBcGiNOIco+iAHw3fkKSiOQR4irwrAHyHdS8r5pxjGMmQzLgJSX69zENfFskN0avXfSKg1IB
bxNe//xNNfE/XOI1wPhPAay/XyKh07h4Lc80/r6WebVDkQ8N1H7UIVo1Ua2vB48GHlov4ySyhhGf
5/IrZCq3yFJbt5nB7tQ2tbteDoEu7rOC0ntM+XDdz1676+sRBghiNcJA4FwMJvFtgn4VNUO1atjQ
U+osjf+wCv49pplP4QkTNqzjWcI3fXvJR/7TIqg0pPRiWsitelGdrYhoMxeGLIePwNbt4tzkR1X2
NxDTVtSwql0CB5eOJoI8Zp8Bfbt6tuokIWbig3YSqrmy0tDr5njC/v2QsJa01b/ebw+ZhyDgW3dN
/x/3GxuiBuS9RgkvHYRQVYTZUAlgumTcAmvHIdMMgEBrQD1e/dY6P0eCsG9cp6l3LRw4zwvzk2MW
BfieXtuVuf9aVO4pBwpx4yHi3tQpS71dVz4bbMMAbZdzYCmUzV4VD5lNA3SlSEfY9UMNyzfPdwZn
itfQGb/6+QLHcrxXCkwTNNZ9BB4ftyxSf9FS3kldhBFU9hOqSXsQl+nv26r/b8h/mtTXv377+JUn
RZA0RDD9bH/7w6u/pGkbAjPpn0bRYvn/48sLU+Bfv51xPyGe+PV/fNP/GvKF5WLUcoSFu94XjP/h
q2n/9RtZEP/F22HzTtiCxqPB9vF//fiuwcmOIrVn4sy2CA7+Hz+++18eEikdNyO9c8T95m//AyT4
Y3/8O0kh+ir/+Ptf9sv/nAYJKMKFL3zhM+Qt669vZyE6WecxLBo1o2juqDMQXrJQWDEnoQ5dlzgB
0deh0qgqn8CXcQihjYLWQx/FQcT55dOvQG5urkxX/oeAZP1v8cjcHAEqwBO2wcf0/rGZJxosbrXZ
mfZEYR8xM1kLcrJY2+1wmeB7rqy8xtrt7pamu54jsWJBbv7DrLA8hb/NCswIPA2LbaqlG4b46x1q
7Ub0lR2P+6lF/04milhVakCHo7gpbvikKHrkkXlLkfvrU5aF2ti9SXfvVaRcYhbSi/MxBbn07WVr
rVH0E2ImsvesfbdIC177DdcMgj37D0chw7b/eem6Iwwf3KtncDP9v50/um7CqzO57R40cxD63SuS
E7UxTHOfhVFOyggFXC9PyFOXIohEbQccZ7Ev/0gEn7LVsrthHEhxXO71nJKsSizIynBa0EgGqlW7
9AJzyJ+Boz2BJa+PTErUF/F49JO5l3l7cgt+DQiw+9bvh73q6amMGDMi0eGE6jBDGJWX7AloJDF2
r7s13bqRXowwJc38UpooRtOZnSJFMdxVoaWnWwfbfRjLYTO5GmC3CMorMsY1VCIPwOGY1JtQ4GX3
8XSvdSRihBHTuSK5L4js4mB16jGKtDttjBSbGf4N0uvFn96wUbExGSXGPq358OyVEMln6t1FytaO
dK7dPt/JHHZgO9vgNv0BD0Bc4Xhb7uTyr1FVrxx5hxKM/tDcJTvOFRAmFdlujRVOtBWjk1rg3prw
g7hBImpmbxEhNvuYwjOlSKte9Ub0DcFaHoa8Z8/r2fHOCLt3OhNvpTcb1BoYLKHhMbCwo6yoifRo
NNX7kCz2v/SEY+ZnBnA7MCUCg0mL/FVsY9ixplVs0auvDJryLqIXYs9RIZh4HBP5QlWwChIXRaE/
8VaV5o0r0ZE2s7qrULOjvaXw7klnV/hkMZJsLNcNcWcg+r2LZaFKqZpp1w5q8RSTzKyQJpPSQyFU
GV+OC9kNcwU/F+0F4jvx+1uq9QI95RIwyy/hdYg8+6myNJZRd3htyIK3i/hWFR51n/S9JjzHrEx3
HeKZ7Ux0chWxLMoFUVDT80L3gRKNRzPV0WnonS0o93E1mvJ1tNP361eQlebrfhgo8FmPU8UzX5R1
3ZwpmryzsUmxo/RxX1Pw0OoVlZZnC+BeMEnrRSM7oHJCVtii36dWUQZeWqypuMxbV/Fag4L+BvZ/
M8rs2bCuFVVChTpkSo7n4/2vE5Cy/mY24J277SUj9XhVu0wedYLvIQUMHJJIui4GjsYoFoLWiogF
KMTBhG+5GkqUengFg+sniOBCrMpierSGsafIz0iVNTxz0Sd36fLc5976Rqi0t+rhxpTD0zDnZCQD
WRkiHl2ZYsduiHjFCUuFr0kfAEPFRASPWuweimHoAlwT28KEjO+Z6q6pRmNDo45Nb3iGNcwd9oiq
pNpKl3IZGL0bbbBMjaur12uJ1ECmMf+Q/URsnTCK9Rj3lznxPcwI/Hs8QdNc7QzXVtuwIuXQ1+jS
z9mLZCsIGsn8NHSwUdU0pdsoL5/rGptMP3xFXa02KtPMgxyGl2KyG/iNNolZ6ExMQa6VDBHTEVyX
LWRydmtJ/kyTKVsnGd/IDmxfa20WgIPkkXLk5H5x50qBRL9BRr4VeLjRcxNCCnWNeHGGEo/ZjaNh
dZ38KixCONmMS6S9WML72S0smszybpBCE6gLS4EDLRniLxTCKt4UCuTXZ6M6xkfpZ+/TLMJA83al
KXcVftqVIqOdzqfk2Bgxu8ZLOUdX+lno1meds0Sk2WRsPN6dbuI8JBe9kLz07tASasXya6W82tcn
0rVMzDjyML5qX3D9HuqROQIGCMIcrppmMQEMQP1Uh0GKT1eEMB6MvmV246fHQ7rLSV2PiWwlK0N+
l+o6TNHLOC03RZW5hWaNvt3zPMS/rIn26pC+6xQqN9dfxC6FN5oQlM6kzMFgxyyevDRedcF3bCOp
57GzNtAOHaKH2WiSJdmGNkFjr3T/Qw7xsayit+sQmQdmM5An3/hfcJfHC64EbQ8+OgS3D/HAFbqq
ePezmqBfPf02BAuQWhDMUNywiRkY8Xo9u9h2wYknsTkypVAhl9XLdHKuNyCC6RKSwby2Fq1+LgJ/
WSu0HIGAbvyMTIEOLonRrTH2zTBnIrAygptLbqiHv5kE5G5YDdZrk+kjq0J4uA5M8CuMtCj91hbz
t4ZTaTIBqJVz89kmeDkXBV7Vd4/XUWT6TCtWNH+YcXqpUbi6IauEMHic9L7MQ5MSam7NOdRIvV93
VZzi8yVLB9cQUwljmwIwkGynfDcyH5VAlG7r3vkBeuXbN5hU8mWKLmsEwfS6UXMVmBxhw16/pnJF
gbj6WWC8W1dL5LKeNOFxqDZevtDQ6bAJn3uqtcsP6jFRFMmLs/zmqVQpIbyX3CzeEevRZaWbSin1
qSdEagVdQ6FZx5Ic+kzJwmY1VMvC4dNJAlsyo95h3ZG0BHVo1DoUSLCP8hdmeQaxqhA1LKUgs4ZJ
glK4svlra0ByYelzSGCtrRSF/kgGauK7wXXFpvabBtCxvySyjcbmKcLQlzRBza0V2s89nz7ovfz9
ug/QRsb9KFgmeSZA7wzm++J2ikoKmi7nUBOMbMWiIlO8SlOTfqeq+6Es9y63tbVdtjdT2a+lzuwy
y/S7GJ+MsqRjWIXv2sjgmly1bJ1v+nKE92Ixs/gObZUxXHWKicyY80MhyKZl1xIs98wU0Uef1Pvr
B9EU3Ea0YpnGKoRWnjZh7f0kHCbxu/UfrwX3lAMjlIuqX6mGm/v7FkTHhdNXOYIN5jHVMCw4lwZk
i/obyNrKDHdwQrdxzGseDdVj384vvnMceaHTyLo1UzIvlIuqk0rJGv8/u3vsJBYskaZpPbrMDKQu
hC4Hsjq003ONJLHSfnEowe5LyjJfbNNdRsY4wcm8g9b4GmU1b+QyreoxS2yquDt1qd79iNmuMvlG
Az4tbjgzxgq+3IumE4Sl5yGTD1l3aw2xa5SzvwIkAHdlPMajS27e8soaJHtHZKOhSeBd1iJ+mOVO
vyJPLBGgTKQtRxG0TpQ2Wlv78imJrFICr9O58gJyXJkPwfghPzV0Ulgii0ziIftGU0kdwmf8YIPK
2Wx8c97Y2soHWcUSPBUGmMy9OyHIF250TwgiuZUCJMa87ONHq9nSLn9SGkx8c+JDFmW0j7vp0BjM
yprtOkEqyu2CVUXRyrYIQMwKuyLMEdyLpQPw1MgZMEWT/2y67sGocLlVCa+5CWpaSfsVnTlBSfOt
0f1ololdSv2UeKULD6Wbdt3wknZUx6v+G1kDW1qrgoww4sTxmJNio71Aui8I/Ii/veX3533qrwC5
U50bNlBV77o6e5eyuFPaZzYC9TFC/1LK6zpa3rVEVSBNZog46XvWZR6OdNYhrW5hX8baWhIdvck7
6zQllG6tUWwjLICIQ/LFM8cWMS3fr8PP78FZNxomBTisc/WBAnjDS3l2l0n1up8rx/zuug1KjB9k
34Xr62Qsde/puge5TuISUQK5gySBmUS1dvAOVyKt340I4iyPsuuaZ39hGBY6rwjkzyeVJ3cjEkeJ
p9WBTe6Ot2P8bBJGEc1sM5DfNCwC2O3A8vy87n1dp6WRjXjdM7VT3rMHV1ZFQUh1akXr7lsoxv2y
4abV9cPneLNCZEzLToSArpPvRE/faegwXzr5fQXjbEDZWFqEAtR3cPW3ZYfdpPA4aUu5mETS1iIB
Ln2fl+l/TtN9hG93zXrEbgM85+jqP4gc52hRkxTd2O9pzkJqTc5j5qf3heRe4wh5dxtrWMFI+W/C
zmwpciTbol8kM80uvcY8AQEEZMKLDMhE8zy4pK+/y5XVVn2r77V+KArIIEbJdfycvde2yKqxMfro
0rv1sX8bC5J0+s49o+NgyM7VUVHu2cD1ipIKeolDFGZxx4jsatvZe9xS1ZRi/kWBskGTTYmTBzcz
5CWr1z7K6OKHA7ADFhQ/t6k/W06qMvmmSmQbwnXPsZE7TrwgQ10CAIJf6HxQBNSXpnUJZ6D4D2Pn
wyx+9zGLBGSgc5GZ13Rfaenv5dgXqPD3uEN8vK3cAqwSgtNgPSAkXBd9+5zXzZ0o1PUlhe2GD0TV
C45NvpbHpnuIqYcJJNwQBsMlW0Kw0PCN4Pz/LLv3tOaCuXzMc4SrZ6JdnYRAGRzirA3voNnZRUas
PXUPFb3luTZE8MZWhZ0o9std1X4pjP8UGyzWybfaIgETVAvas8Sl9+c4Vtfh2rYP+sTTynvK9jS/
DhIKk/E46WNMcUiJNJn9b0rNd9t1IWsN1g7EB+M2IkYGCORTo/a5Mmo3cTigWVXhhdr4RL6ijenn
Uul5fFdV0I4rPgi79Ha1O2sHTavfUKO/dLr3Efn+vcjKa+ZyfilRP8MJGESOGPYJR+7uIdVZYurh
Fs+uip6Uw94mCZbTXle7lLg0MTfI9Yyw1GECpAZKpijwlAVIw3xUXKqoVD0AdGxEVyiXi03/e9l0
lgjfFfOwmCkIjUo5OoKfAvt7j9CT2TGlBWkNLy4XSPIRNRXaykVSOTbKvIz3uOHWZW1Oe/LKLn3l
9xswgtjU8MYdotB6KDL/ewgEPkwJxz510p3/aRIes0d9Rr0UBrtx0BnA98WFizXIICqxdiZoL1wI
NIgNAtI9VzGRSrwz04fe8CGp41yI4YjKFXCGiznUy7tnTsby5Cj9TMc4LKNgJuKvRBy/0gsoJrio
BPmrSEr+5DymVtKc5LXIolJnWuoZOxhV9y7hZ6e/v1QUnsznR0I8pYlypQqB1bE08EtJhE8unAOj
72hn18PLksu4PInApFg5NOpvl1+S4B5xphrx1lSyIRJXHuohdHf61A+ngULsJJwOZZGlYJEzuhOc
kXUBuJAvOhjvOPOiP+mGy6/+3MTLpQ+SXlHZlt9qbcQf6mbMDhiRVUru1b/dzXKTv2+8/Lh8QfRH
eLL68vePy3d//85f7vnvXy5/svz4//7uH/ca5yhpBzo1f708LPg818FRsct/P87y9Fohgk3XIeZf
/mH5EugZ8ahTSddQa1qSzHm2aefb+b+/Kf6v0o/Ho1XW0wlamwq31NJ2rZMkszUaCyldMzDtsgYZ
tOfUswrCcvk5FO5jX3k17GRCWH0EZhjhsYF2RX/So/ce/O6O91ICgQ+rNYa5EfkVlOxe2DCCoXu4
GEQ9B7W2QmerL3WdRWQZJeT8hpZ2ogvG6D9I520LR+8UEph9Wr5bQGtxBX5zRJjmGO21g3+/A2dl
kopZESVLQ+ZElOijiY0JQho7zLapv1JK3ypgw4Hry1+3Y8/uS+Rb12BmYWS5Ekkme85bXqDOViRn
+LIKyOEo/QGLtjXDEGbiENvwioRvg7tw/V/9tE0m69Q0U70JExSZYTCs0RHkW8fN3S15yWBJ2Mof
fQf3CHPvFMAMaMwgUDWIVu18a2WTU+e0Ac2UQiPepzWRpngWJ31MAdGy6xycG879RygmYmW0xb3m
AVkjaeM+0EtQyC8hxH6kvACggj5hQfMQ0xtzcLA8bTdp0V3qykvcxjhxhPvVBum1sjCLGJ6B6nyY
2dLg24ZxUqx7ZwYgFYQPox4ja4bSzWwYnBx8hN58Bs+FioxYMi50XkHGu/cbn/qXVzBb1rAt0XfK
fwFTAClbd181ot5xQMWNMIwKsdqXcXd1kv6+rfAJIIFFzzCxXUGtC69S4kK0vSNjgruik5uhhbvA
VA9cXf8rM6bhqW0ZUlt2gA0UNUJNHiJNSGCfmTiUgZEdR3zw6w7FVZNZ5cOYC+JQDCrAKRQHAtwM
9LxGesgTvDVuW6xIWEjp7YgCS0H0NOauS9GSIsB2UG5M+ChWkPIht7RgeqX3zPzfpBaYfsKm4AI9
WBVzApBnHhjS2bcSPIiEYo75hEQFk6hIYEhItBJ1n2BY7xhqe+FbXZPMbLfDGXlsuS4HazoOWcPs
DXAE3Vuk6sO7YTcBHZhhI/1nM6YNLamPTTkA7Yd5U3XYIhBX6XDz6kNleViUmawhHe5+8QzYrxiB
T9xvdQb/tSkGBNN1TLoDLQ0PH87e1qNTyiBzE0ZNx9MgWClOj3MYd7fEN8v7dBaYG6HEgTgo0vKD
fhwpWmR9kRPhHP0aLe3QkWLXVl9sDUmJNN9tLo37lEqsqKW+7QOU9kD6iThpeCgIh7RTo10UElOg
e979Es4Dg3NlkBrCW0h6Jj5FdP8bIUt7BxelXvWO8e45eAkRUKL6QNoNSoXj3shXKHVe3S660kZ4
cQMP2TyLBabua+n65HOIWwArd60SCtnxP7SanG5aq3+ycaWl4ibnXit/GBF2OF/016od6WUZWHjt
aliX8eAdC7/+zGRyMCTw5HmylATavRcd9tsUjNq6ayS65fHITuWT1hBs2uRuMKyzBlmKS+29e29H
Sb8D9m7dY6LhYgw0ElU7hijWGWBDxag9tnn6YfQVDdk25LANaNog3xnJje5c2lWhi3WrAB6FG2g4
NLX4MY0iezBx86juXOHO7bEu69+5D0NQ7XmBRVzId7qU+TziPsZakCCy3QACuTZW1Rwg1uwmM7p1
VX6Hzxt9WK96j77xIIfhboFMzyzcVpzCwGdGvieoEGKAd/Rwj89BZWJ2mjHiVbgIBxvMJU8gchAB
p7p+wUMS3ZlyOiajFh+7PL3KLsU8rKGUKzH8nh+twXaetZjdWeLiI4qCq95hyerDLNtiFnl1bOdl
LDDPsHvBgIGZo1p3pnydJv9KJbfxB9dFQOVMwEL2SLA/kMk7eXKrS3vPUgdaUjL2p/dXBj8Ew721
cMwf3UC/t3YOnWud/KE84apeW4Pmoxdic1rCscMd8FzlcDsYBQXToUP2wPCUCQd7xIWuFatUqAF+
kwuOQ1x1wg/WYAzXnjM+Ep79ZRHLTJrC/QRcwOunFZEKIPDzdY2oP8WcU3sZLgtqFbv/SmD7r8Ia
xkSX+5e+dj5t1cvQ6DDSWmdSom26dMuU7H5uzbuqrG7wWN6L3HxgtgXFEyXYkH/6TAjBsN40I0x2
l8HToktXWlutDTYyDLhK55euKrlavhlwCkZAgXHVPHi2dYdb5DZpLBuQO0kZ2tiD+Qmjiz1S3RwK
3XiVofko3HoXYo9yAA3S1nIAlhuU5W0U349tfU6TkDlAf0CtcFLvOdjVQzybP42xuhpZeDFxi5gu
/QNH0GiHOgGpsdvEWf4o9OxCPudJdFxiFSsMxPGMCIWCnDaVDby6zcSTxZ5rNXBeZjMOkwg9T9O8
YlA8o0B6LGz7VX006q4QiB1qVjaPzpjZ3CXeT5tkX3bs1SpuhjcSk7/GWtzQTfs9a/IoXjI+jh4u
2cQ5JOd5S66LE0SfTusefA84R+Yw8UL+ZGTiGM7uqdJyCKmYIdPMpOciiS0yVrZt7Dxa4P2IGWF8
HyfMBhatU8JUiK4LN/YYftBPeZqe8P6yZ9RRn9HxtAOltB3CfTT7T1rOhIJlqUNnV7NVPRMhSUAC
b/yUsbLF4rH18o9iDiGvXj2aOlnbHJ2kftcStKtWpH20rGQd0R1MmXJ7gwA6WTG5vyMafd/cdaN5
kSp9qkl0ksXr9AmY0W96Yj8oVTZ1VX01AK4U6qRQ0BP6BzibDGLt8zP4gcMIHQUYEhwdcCmuAqf4
EFQmGhxCIVV65LV9A2SF3L16jU//aisACzxAYq0qaJpYIeiOOGdX0VqgthCTokn73CXAXIrsnro6
3EwK8+LAe8H6/7uC/+IqEEyjkDC6sa0VImaEFQMTktVA4WPA7Ww6b/xs0/rTVYCZQqFmIFCj/aOp
XF1ySDQGXW4FEoxKcRlb+R1hcN6T47OG/hrgeIWPkDrhGxAT3u3ZYLBKeTD6cis1sPq5B01A75EX
9SJCaO3Wiun1glWLXjUUnVzhdFIF1tFGtlQ5rB1bQXfQvwEw1J7ocOPrA8uTwOdxFKgnU8geG+2d
kRhPk4L50HlJ4UbhxQrYDqIALBX4J4EAlIyggFj9vgzYQE6oxfuuGt56hQ2ivzSuyMp4LxmgKrAQ
2YglnCFdAYc6hR4ivORig+chq5vBo71Hf/djMDlGJNSiXuGLUgUyKhTSyKXdxsX1zlSwI4IM3wAa
EjREVrEoa0IvET6sCxhJ8E54T7L6RRumOxeKEqB59LZAZaYZwFIHaQkXEl4z6I4QmADS6CuhoEyA
TreMQZDkz8O3r8BNG4dZ16r0ohtOoquE7oS+j1DvT3umvqbWA/cbo8ZiL5zChQLzAAHHPtjwoob+
AbY2EVGf9czklf8mdBHU6+sePmzayJ3rDM860/eVB4LD6JwVM16V7FHQ7HLw2wBC02W6VX/mce02
//o3oPVrm/K+yWijozLrPYALHCA6DwFGDcIoXF1i/urK2A/RRzOAm/7rT82oYjVCLKJu4jO7Gslj
4uFKxz+ou4AGBVaEmFyBjY67o5JXP5pIna2YgNirut+wnhBHRsuNAx6jR5u5CoyUlZBnNVrF65zC
wklvXrlpSFeq6J35RUoEk7nGYbWp+B7F63b5Xv0b/1V+s/I5ckAFYRnhNhSpBnHiTULDQv+UOKfI
srNAmvH/ivEuuwrkOCqVk78LVz5/v/yTIXbqe3U6+txPUvh3zdAeyHq3W+hLD6xDa4OO3dDp3+qJ
EaSVMqKkzRvLxypBcgxmtOMvjOTs8+OQ+7RwCk4cKLrOSt1CPV4VVaeoxETOYzhtnW3nPHi3Yv+g
HrxqenwAvAAG11Y6Hpklj2ScqrtTz0s9LIBrGp/5n9fOfdTOPmS3pf468nRi69KtkdMx4aaNDNbq
7VEvT72F/3qphBhvzJFqjr5ZPbOZwNMY0zosRxsNN3bIhKON37VMwLDfwUcNl9uUzPt19xOzwdYu
6WZw0zb9c3My//Z6HKwD7g6HDCgycHH0sehQoPklVoHGPv8M/PWgboKZazMr15mSjhvZl7orncyg
3ODZ0HSfmuZTlsVV3aW6jV/eZ/ODuoV6TkX5O7r/15MK+aV6wmHpHNVD8RB3Em9SweY5aY3l4dTd
ubI/cDcW9H22KE/+fJARBJ4eNnyhUiN/6iVDLK8orqNJY5G0OLgVyuefICHvCWgbTCYd+Nq+BcU2
Rol1IsHzzZpb7aMQMHtM0P0ywK+65JvL7U0bOVxzp94Bob2Fiemf9RwjLxNzEzRi5CY6xxK9aL3g
UPSi7g5YDZy8xP6u/PYwjkyzZ3xcO6jyaCmd+uAgaOW1XurwI6Ghx8XGfGS38JkPI0JCIR4WGYRd
c6AO+T0XSZplaihi1zcgaDDWYIdsmnYq2ci3IJNmCId5dLTC4rkcCmIjvSVGmH2TlLQbMtJIhkf1
X+4THlgpmZiSgrWIhsyknXfDDsYUEywuImsZRd867OJdLL40H+MP5rgfXdAMTGpoUZPplh5mKjbH
Qm5gNeLFmpM3C97FGm7EOmPDQPAFg8L3yeme05B6aHZosrsm0yZr4pphD2zj9CMB9s5xUhesJjHU
ikKX0q2oPb1Qvy3tbg9aPGdJLDYaILj8oql5paEmMDTssnVjM4+JIbBqdnzwmzJa02Pl8KYpPOXT
teuJaUmy8i7MKGxdNTIjiQrwRpF+oVFtt2XI7tGUPP/id+mVDGut7A39xFbXOiomhvtH0DcHPWeA
ZMZAaQgLrLvqR1EZBZx+oAcBOvbGsnezwaCl8/pybff6c5XR02aY9h6UPUNIAhhXakhBsGJ8gG0E
NFkNJ6mdD4Wgd1BENLpNdH3AeK09qc1MYjFNkg+PA15OewtyNJbS4axXmX2sGh00M82IScbWWqph
pgMGeGnhZ8e85GkuyqsSqdhKryT6P2DEY0unNKCXbagxtIQbus3K5zCgSF0OdE9EaPgLwl0MeNr2
GMDkZScziQHsTsvQr8irlgqLuXOvDnm45y77cSfZOfXFnZDuT0SUrXoS22RK3ah53qEA+3dHRNeG
sQrGB3HyS+0V/vNX7KFNj33yvZXMpx7RX7ipFm9Hk9TqwQ6LI/BY9F/w/LimsicDVPaLraDaVwp0
jJysyNyUHAxwfjLHEqSdd85jjgupu6/Z6EGQJeF822eKfkjdMscPATFG+5howbVInLWjU1GhCLtZ
SpkhWaOTGMyEZixKhn3h1Le8oNUcSVx95hScyH0jk3k4Zj2fbfyD0AIPTI7/7I7NvAOzWezl+EXF
WW6nZDL3aBqImZhXwWj+1A2GE5GEbuYwXZnGOd31srhaUfnFvDtaobzxSfeqcKzV176NLoabfHvZ
HWROHiNrbGwudJ3VuRD0HNtaPr6gdenX8Bg3DB/cFWYAyjK9u/jg+8ht2Y4R6q28IDVFSfr+jFPV
QHFRSeUlz4cib93O8bsrrTuDel9kSEQ6SXnUEbqChOyY07aJ/EhXOcWY2V3JqAukVJLFpx63pBoX
LUMDUCOKV56/pxRM60CpGtRP5JJcndl5Umhnhj0MbjiB+8q873oLEBEbuELbE9j7ng6gqFzQa/gX
9MRl5iP7dBcIJgIlFKOuxJl3HXXs2Q2pe/OMLq6wqMrUgwDIpbdq/CBK573NnOc0QgekVF5cOqge
GZbNXUF3iBM4dznMMi/bBbn+W83PFmHOPLAO86Bnx0I3Qa/4LpzAzPLxCOiUGy++sPegi6T2uSO4
FiSt3rlO0nfTyK9WxbFQ+NGb4t2uWobaZp8ImKWC83mE4tDrGyfggk8Yb39pO3ag+vgjCtu3SLWB
nAElTwwGYeUpjQwilJsx0yMqeIXEWhJ5FVlg+CLo+W6IsNIP418IxEhrSQysfrTItNDlROjRRLjA
cmRPZjtOJv+Sa96ucsyLnQ5PhHTEtA45QNyBFxGrD4mEZcqIvNmWNfnPXmk9Y/OD0tNPm7jsR6zE
KD3KxMmO+B0eLDKfE9f8qvr2U08UVXumBgBOChWfj8C32V+EACnFnzFjnUenKMCeHfUA2dH0dOsw
bcLV4Cmdlhoz9Q27B7v3doKZVM5wrgnb13T094nDO9cIZtqi+y4S7/ZHPCXbj6L61uQjCQQEhJ7J
zEYXq0Z+WBDuZtM46UrW2SqlZxqJTReDV4qqAUFNC5IkCIt3NbFz1ZB9ZHiznaYYDGjCb6rX1pTP
qeHTrGG/MQDzhtzErjKu3EeOm6ei0Va6ZlO4qtlZj0qkKv2foKF+ypEFqEyYfdZ+xCIMDItUxeS/
GDIsZbj43zYHA+c2GxNS2DwL3fn/FjQ3JicaGtjuEFRoKKZ+GYoy+cWxjHUBY/SMOPSQt7QRbaDY
Cbi+RbuQ9LxJhcbUXcmj9I6Fb+TCrrRKdczRUDblVVNKRhFSFgW+IIuUn5wAnl6BBo73pD5FpLqb
UefeTRY7HHzwSdazfxsYR/pqgFeTmMYG9GnGvfVfBNHOf8rJ/7xsgucMXrv/DycKMq4yx2QB78Ak
ZYWFY5yNO18gHiWDnWqtuUur71JFeJoGGRq1Z1jYqJTmAt/fBniwUgVQrpTo70gUYwlGCbBlsvRN
EfJRt6oAm/1Pr4YeN3i7HjvJarmK0mBbpwgKBsw5RzPKnwciE3zuEKlB/K3Kpkgdp6mSIo8k4f6l
tVcCh6KgFRTU05Uq6002rNhqhctdky0ROGhPr0mBjs7V7zqeH/Bs2//lTbNI/vuPo4UXalqu5/gM
d//xpnkCrNBA4NlBiy0EcFVwm5lRClUSLbPcsXnuTMZii5hykUcwdTmWNu04dWlhw3IRWOpYg7SX
odDuw9rcLeKYWVJ6zWAj1wKkJtu47Jx2UBcHl4Mm0qNH2qRvf9RstvUymMxxZ7ZIStwQyvhAFMlj
N4xcVKNjUwJ/oSmtzsB/c3P8H/4I8Z/HDPwxVLvq5WMw+KcHi9iw1PTjsMXC25o7Iny1wAvXcJPA
GZBOgjADeoIS0+tEXCBmJu1aifQ0i48yzpUIXKnJgyl4cKr5YtViy+J3mF2Wunw4thUSy6VgGOvp
cURpUKqLSmjn78TKc1ny/VuR5TygQbsFDQTrj3YOcsmMyCfzVBWuTgJSqWZbAT4QkgsecSlKiGAe
SqpkROGRjQcBLwWc36JDSqRdg2ipjq4HK8dV1zYbQPzeie1jqYRYgA4AyQCP6i3aRzFb8L3foP5M
3/UA7VE4vaRIE8jZcfEDcHVlXAUDxElr9OR84mbib9Bx0wCzjzVKrP/mitPFfy5gwjIxrVgYMyxX
6P+w7jlE58Cgkc0hKXNWSIrVPVbmcWPaaHYKee/OLplDHe5hiNYn163NTTNE31yTqx5hs9mFL5M6
+Cqlsyrq4hz5+Z3nhO5aK/kjLS5+NCab/4L51Z9FqTWOttuvAGMkW2AkH7qcf4k4fEd7tpNtfDP9
7NtLWThy7ZnGBxfUxmSGgqosbYhPaUtxl9j9+5xX1ZbEJD4P961WOk47oDekDRGJV1O2zYX2AiBv
XuVVLx98MW67GVh+3em7dDA3XlM458KQ4OSQu6aplR+AZALas/sLDvBT4A8NvymMYyDNDY6zh5Ze
3cEaM+ATFAgBRYyOmhzt7KbCx+9ker5lacO8Ub4rDb6oXZqdLHhKGbbI2awOBbpj/VIrPpF3eFIp
0twm+878cNeBslk5NlXgoqRa/t2kkLMa7VEfwm9FjNESa1WY7a+loAzz6upqTDBJbw5BFnH0KuFW
I5zbHDQXtS8Oq/inSBoSBCDNRPm72pqyi7bWME+jVZR1P6Xv/Az0apM6PZJecspXpAbtaUNe6pmK
ywfIztYYYNxcvilhEBU/5L2IMs1Jv+1hJCw8h00WkSaXoKGHlkPr0/9FKNNr2GRkmqNU7aKPMuw/
NVPdV8QewrfXolBo7Ryuamlr2wEuFv/ExE7vSwIB2InGNYmLrrilGgpepepSFWebtbDF1N4SUfnF
y6KjFzrk0vzRt/Vq31EMnHR6DnCHYfwhRkPq0UQQEa0OJaCzI8ZOqU73EDozCUP5vGP2hPberm49
OJq5bmEwqq0wlewW966+a3vr0QvKn4FahcTMg+td/RrX5s/lBI+aKgIFND5GyYACANYn8w7zWiVj
cCob7MEtjYeQiR5Qtx9eKK9YSlls2PcAVU/2DntyT2so5XLKP8NnW2QI/Wmsy6cqLq+T8k10jJI7
tscwf9EUBZncxHZw02ieE7cK0MQCqrlsuzuNxslg0AqYKe8NJX8sNf4wGY9RLOGZf9Dp17TlsI0i
MOmgmkxmRpnlnSsXhX/SWfG54U225wqRRFH8lKBDaw8jWyoZXDMZf+nT0jj3yNMcDZIJ/JdrYsrj
NHnyUJqQDz2Ruys5D0SZ6YKWRZ8+gYPmeqL7Diky0dVhb3nUUpgCVaAzAPTkRU7zp5NO5nM600tO
h4sW4QWbMbF04sWLQBOxAdcxBtBxitF76gAvGkDLtLcKGrJdbO+KqDXX0rSGLTt0Dy4rgPQ+27ud
5jD+7/NN6Y+qS9qxU7UZ3HVK2INIs4Ao72wXYVCHrWciZ5tPYjsqYgmqspOVVvUu1YrTPMfuphl1
azVq851J13wfEYMW4VE9AncyT7M/30WFnRKCal7BosHztivyU6C2zPasI+j6WU01AT1ODYnAIZTV
5LeORo+hhFxzQpJmnYQg9GX5jrGhkYJ10kz9cTZcc4d87VDplrmJXOvm+uV88rtXWccu/SWkKBKQ
Foxq9S004azv4n0ZpSN6xVo7m6I5I3kYD3Uwa+dYJOLUzN/LD636zfIdjjqGoNi0efemZMt1nAwd
y7ubEa8fbFv4Z+AmCahT60dc+ykIDYIyrTnfkDfqMJqa9HPYlnc9+59DKef7UIjkkCWEe8bE5vGl
zs+ZVmjrcoirNW1E5xwNBO/Bidwvz3J5FpZoeRlW+10GaFiCsmgQPxD1Jz14RwHb0HUpLWefe8Pe
DKcIJjGIta5OL1mQ+GtoO2g2iVgpdL07VBmNc4Ph4dYy0PG2KATPXv5a98jrTCc8pqJxz5UqQgKj
RE83toBf+vjRDrvuIB1vLwxaKil1J4OW8dXH9z/H02Y0zV+WTNJtQgTJ2a675jxGxleNOH2Xj1j0
o2pUiOw8BHQ9kTQ/GEdhFwxz6BKepWmLdRIyNmQtfg4gKKTxgCU70JGzBJiOiHnsC/aQlpXAU3p0
CCEsWk4X0sSvJhQjj44J+kGtTQ7jc1jMxsmLydozvvo5LGgMBcYekdOwb43sFPYTAeU5IEWMZWCP
HAVd6gNrNcwMUdbJRE4QCicC2IIEZFKA9hjnAj1CFSjLtjDFZHLyWKm58CRis9xHiJT3ILFlrE0B
ujiLo/sYhTjFCi1QNmMkblCaFa1xWhTAaYsTpSw7lFka3AZSi7C3RofFwlXCV1416fAduuh1EKwR
uKlKNVX2Ia/+lUXui53PL0t1kQ9TuWFOtpcm47ywa38OIWpHj3EfSu7s3ZtYpkiM2ujKz+CUNNoT
u6PLs12k0dk4xntQ+Exoy51s0s8pDM+LPLswM3cNB4A9GE38EtoE8zntHn3UbnmWi2BatYhmIBwj
VCK3OhmRcW/YEE0YqqznXhF62ttSJzUTlw8Z5vsoQW6VBeD/AKYv1bxBw3sNN+5RXT4XDTnmF1T9
DWs/r4I8z+RpDuj+5m36LpU0GEQ5hhZJkl+dvys9rFKfuxYKdIxNjBLHTYslIMYEGZQzsTp0zWU4
bbjqU0q73FMlkeaU2aUl5ZpOB1aclDlcRUJ9nZ0S+oqrvudxOqTPhAQVK60njks98mKSmcNKX70v
2v4hYucu4p3I6BHkqdwbvbyBrh6ORLKl4BqjuyaT5U5vd4tnaxEIjw02gkZnLzqgs9+KGmcZQspv
qwrRlLT0OXOL/W09zh45unDVgRefklJ5UH3zMGr1faOTtenMzCrNK7tbvCGuvDkod/Ms/p7rjHOV
EVSv3VIF3nZdvAPN9D54KFQ6vd6aU32thX0oJhejiXNYNtBCqY37VpCXUD7IvLV2Q4uKqxPNMVu6
acoP6GvHJmiuxCVQiYYTlgiX7iqZ0H61mTPrOVMNzUq5a7SEfoxe+2cZ9RQt1sUx0U2x0wf896b+
H0t6lZMoiDlg+p3odbqrA7po5niyAitlIIMlIwx+D5GkLlZHxBxZ9CIpI1eJWd1TRMvV0mwZA/Yn
Ysh+CL/bJ3HzE2vaMWS+gq8Ycq2egIZJeNLtMe+Rq9gj1VMRUhe5GAasfp6x6Obvrabt2kz7sTxA
6AQIelgfrGLsVonT3pRpx2Z9YLWtf6jac+kfBGRSd7UDfIr6vK2b55TRNSYZal9ynUHdsq2HHXSJ
G61ae1I8ZZN1X2vdXSxQQQcNSue28W96GCOqZX7r+rx1PjTkbZzcOwAkEMjTl+ydm3SyCCjhDzIj
CA8TvB2d5OMBb0vO1cQNDbrPa8ixv2huoeeXygSWE7zWue5v0ojK7eDGPumcmIBiZUUKdNBQms2c
btkiatyFL6I7bwh/aeFdieecbvWLbgXflTan6CbhrGHf2YwCJBoWzKsseK7BBC3Mi0RHil75kDFv
ZfXB6gKiN9bCT4LMsPNSpXLB3kKCeZ9l/Q4dzH/T8/zbIM+U2Uf0Dez20fXyw9BVv4nOA4hJAySn
84uvVz+mU/NroHNKVCuOaerfSvTJJvFnQEWaj3KoYPeRz2VwmpvqmFsmcjHX1tloHKTGqeMHtrOB
bb2JBgtzY1/bewf8My6W5HvpiHgoHUItaNeCRuAGeu5m+bUWTatgMJ691PvwYLHSg9qqeiki1lMf
yHpAa8U7oKxDZfhOhAMOyZ6cJxJbU7Vh/7OWhXzQskze/TH9gL38u4jcmm50hZO6J9pLBMVuNHYT
gGESmgL0hS2+iYlpqAUEt7P2VdmzwVGeu1ZD0jjUYqdMK2o/rrYkzsT2mpqMByEutkY/M5UTWwXl
r0+sjzidMAwqh8eyP6oirtphBIylhOctBv+2GKcWB4ahDiqSNl4KWM8FduqlAbf0rU11/YEJC1JA
4r4BqICuFMS+pPDLVZ/ZliSEWpyoKY3IQz8a2OxJs1oGAIs/R8fnCJielr8YkNKqXQdUmnXc7qR+
bFyHupfKfjA0G+/zo+vfg+/bw4opVgbak2PcGoixXI8pTpydSB8tuLS89LbLh+GcEzskHM901lYL
piRxFbMO4T8mXe1+mN2nroIk5ihXmdYNdL2tr0mtsil7UNkBUtVIP+KiwhUzdStOouJgj7sqUqz6
2BVb29qYHZ/i4ojV44krUQG+m5DhzGjXRsFGP5fs9panYCesuKD33uyIAHB1cmuj/dCOBVdXVqQk
Z7NYk+zJG8Ua11IcpBKEYzBdjclAgIHrop8hlluVLuBwYSTCrHFaDKIyPNhOz9ao22D11IqHZcC5
bHJN8n4qS1x6DRieT/e9ycs3q9MAPs33reREXVy3gWBe6dRjv7M+e3+8+Rqx1J2NQW1h4iS6xLfo
/iqxQey6XFyIkWJKLmjkV5NuHcvgE6wevQfdxOkbHBZMx9Rr051pv0LaJhOKbKfd0vFxQhvPX+sV
F3rTJ0GWKkr09LuZ5DfRJug/RcpJV4KwzK5JjErIo2oqlcVw8SwvzpNoro+saDffrt+Wkds0ca3z
uult9o1Los+PQ05OE1J4le6XKpVCsan95G1pW+EU5boa9Z8imB9GdNuyFLeuHl9tiG8idW8yGO6a
0tl7av/a06pANYZnS3EdglArt7lyealxs1tjluXJL/tJTYfXIDXQblGZ0vKJSwTnpE20XO+WK19S
Nde2Z3rMNHOnHIjL2ZVa086u27NXmEiX0hc75KWUSX30ezR05GpnqryrO5bn5ZTL1URmGWqoQVE/
fArXgLGLeHefTa+Zim/uOLis5Bo7+q+i57wkLHc3uKyc5Nu+h6pz7Am0rrqP7ENdkr00/NSSEqky
7/KfkbQBphNJlKs8Uf2sXQLNeV4mvctniNSCWX1C07lhmN+QadULZhOtuDFo4sqiaqRSZ2XqPexy
6K+P45iD26Znr+na78EefnaBfKQdxsAhDZNNdIhdTg8A1c5yNGgNYR7LebH0EAB90QXHra/6k/tJ
F0+qZka0mW6WycUywOqcD3Dzz4uXyMfavNIQNTpz0m5GL5xoJM6v0aghaQiiXUE9TO+R52rTNFxl
mbNm1Mjdp7SgyC5ApxQFuAd4c2gkgjFQ7YxxvoTqgKx69s6qlu4teArsQY9aU1zhbnOOsPAaGYtv
S80UhxqKB9TeFELjwVJXPLKxqeS67KrqMascwfAmW+UXhA2hel+q0jIoPZd3OYnsH5K60xtp+CxW
ReNFzG7Cs9SZS7YaV7F0FVLtAAo9T3b4rWZ9cYQ+Za7vqyHZL/dFvNy8mwmNQL5Z39j4fxcajSb4
fyePT56QFIzFuVrHWfVp25FEAA5N9YBGVCdLv3kkKmdsmUmoqQv6M3etU+0xwa12Cd7DWv4Pe2ey
HDeTZtlX6RdANgDHuI15JhkcxQ2MEkXMo2N++jqOv9LaqjZtta9FyjJTlERGINy/4d5zWxK6uYiR
mrHz8nhb8uYRe/OHpLmda/8V6wOLC2YZKOrNa5pFH8tnqDaMYecSfBQYbrkNy2nrtThMFKNGWeKc
kcDujND0xUjrKQO+cvO62nfGkAIXk7/HW0KZoT6ZXp99MjjSZ/rg5aToWGgb07hNKZTGxFQvxtuy
4phzoASV8zxFr91fm1Sq1Whx9wTuDV/OJ/nB3JuMLuAzsF4qAA+6xWecD4+xP2G3DI1l/01kai3Q
Hi/+Sc3jUjUrbk6STEkCoYXL3bTYVeMeAm9eWvQN6mGdYmr7Vk2nVNnCjizeTLLdLa5CVc/FCoUg
cuyvyoG4yEZske8yK2FkXLPURj6FW1M7CLckm0vA3Y8VkjnhqVUfLNY+J3u0nsyQfZmuTcOOZL7N
UFkHEZY/i2AAiT0706LdDALI2GfTEAekGrUYbPVahs4nXpiDesk46T50f9qpdiZW3lqCWx4j8uXW
avmtTr2ENDjU/oC261CshjH7VjPIoaOGXBzc3B8kIHKSVyXPtZdiDdbx+qg6nVTkxSc6B/ZxcKDW
Lj9C1I+MvQsSB0j/RRf+vGwwlmdz9IKXhWsBopgAQ9ZsqzY8EI75mVZ6p4jxn6SwsBTncxWXzNO9
cL6P8ARXNfQifh+2AG1IZeJXDaXmIAbG02LhNqeFqIkSqe9TBgJO9a2y423xK/yxnQ3THSMxj8VS
rOCEeiwKDx9t9KNeUfWvRaKhI1OODmmyElEz6dwiuI7Z0sq2SfVjgjzbBdRJNebXaUyNTdHk310W
X1XlNKeUaNS2uyyJcRUXPDusVd50gzEM+bboSoZhZc7vdYcB12XQ4ahCAvKrAb9jPi9nBrkmgEgS
BE0p/kkC/sQ5aMYdY3EogR6NHsv0f2zxVDZj59I6e8xyyTFbNw5j0pJEEIKkydXg/6nqMCePaMl0
Zr2jHA5EbP3VWXhoYEzWZs9Bkv8gHWW4G7jHzvCZp9CBWcpwa7c9+VUqSxW0F2qM/o+TJHv1uC9n
YprE/HNdslv2IY6O6z9zWSlRgi1lph55SPntP17ZAVLPL4kVRWvPK4ITO02FanU2aga+IAu82N7R
R90WVIGhTPHRxJS3tDFL5dSQy+cnEi4GDsa80C1zsW3m8KJqL8tlH1qF841Yp4CYyQYVn/s61bJC
xv26DBOWOYYmpxAlkPm8wDGabFJxmhK1J36gPuUY9fyIHlq4pygjdoJElmnmsnFML9zJl9ni6k5T
nFkkkGPX+JksAEiphvW0tu3niA34qtDmw9jyDBQFF7vu9+Bc00OnMC+5W17B3MIgcaYvb/i7uNSD
OkVe4vOad8xqPJpUu4ovEU5dz+u5CmZ8Xf6g8hMRBrR0RIzhoc33HPAl4NUx4hwSQc11DXid8I3I
6NijFRu1fdddpo+9uuqG6o0gg62arOQl8xijOhA2gckO0R/i4Z+lgW5n+SwIrOwHElNM3p80zeL9
QkILWJdobG0HspnHYYxozxHfDjQYrpP+TcmnB8lKCajSOVwl9VWDetRlv6Y4/zIjjghTB78wzDpn
HZIt00WcoWHSieutVSHkGjLnHAf6hKTOesqV4iMb+lvdkCA/mfHN8tBgNTM6uFyJpwDN6oXNp5Lh
7LbnaiGZ1VplM9O3minpRvfJHFGSi9bx6Dzt8OJQpKwJFEanNP91KWzR5uB6KVyw8v9sXef8I69x
Y9gNFKDG5e8bE3vDJxRhV+psF/EQWZOc+iHtqQz49FtZ9jHaYlExSKP/SloJ1Zxv2W0+hclC1kaS
u1Y3udqJLeSd2GEBUtv8pZpFDCiRQcsAhbe6pip5X+AqcVpftbJ/VvdmjQadwX13hlCFjVy18Anb
IdfgYy7D7E/ZEUPBEbqcZ0XyGTs0BaJCS2m9Z368D2LmA04/1ivItVeX3euONv9Ti+ytkVdPUf23
97qvqmav7iW8Z5lJyRajqluPLgZMkV6kpcRJHDQLKoRivFpB82P++qm6uyL0D15MqBtCHVGoLMsQ
MDhU00jhASTzGvTLO6vyzxoZ2bmR/l6gHLnGCZer0TQeglWjRB9h4L34LRVYIKjAPI5zNf0ClPyz
aDqGOToNXvyB4pDh3rhaxpwVq541fsK937vxYQFDLUqvgSSHkHtgEQ6o5V/qIKL1wpQUDAadbtAF
K6tO/y5gIdvhRvFLQay1eO8S628is1cFMFLXpl6CtgVZ/O2V8oqI8ntZ16H220+yep896iCoOxVs
F8VtQIymNEN9i9pSstmN1IePPMMXLJrHZQFsuGzsGNAgsfSJdBsfAuR+W0wZHLUhmvc2eFbt0zhS
3pcAmVhJMszrXUWwojrMlcSvs/Krk/rmei60v8tw2HSUnXgELgvqhQ0JQlab992QKOGJJFUBrTz5
PchPnf0cpqJu1yN+Wy8PKYvRfm33zjqXBgk1iXPvItSz6tXn4UbXwwIyb6sLY8KL0irhXjgstd/S
u5XaLc6D7eyx0yTh3MYz4uL/ahA+IswWAJqQ6Mb70Ur3beK8GyZHMmrT35GS1EZGs/WlyYqUOgSy
792jpyW7onpvDa/esN5Z+057Q2uGEF6hxFSXNiokEn4/a2XFv9TMt88z0AEaw081Xi/li7TQXC/t
DRnruNHUGrXrzG/bAqna2d+ZPeIoVDgJ1dmo6Sjpgj+FhMcgRhdbIi1bxm+7yj6rpCAW0pCk94jK
1K9ROSMVEPRnll2foHVyjBbul/pAJDnSNOKbVqqKXgRwqaTScuf4V/2QNDQUufpBI1UBtEQZHJwm
L6Ade1BCDPm08LvSmes69nbo5j06QBN2H+vWrYM0XJZkLjp9oO2KCeO0ycpqXXUYN03nRU3H59L9
LrTmSxGtVM/I4uMVT8sBMPajYoqUsX2ZGXowRKZmHC22p/4z2NIPXIT4MDnJOe44Vx7zWX9Z2IeZ
+vZ97TLqmr6tUzzEUtHoIInk+0Ag05Vnhphfy5TFGDk5IjnTiDavJXN+jKcxMsCY2ClewmlOK77l
/u4pMU9ZBoIFCiIYWi3yo94yfdmqLxJK1Xgun9xZ0fVUD7bMnphRnATVCykYf4hXZezFz+RV8zWv
iLmoWNfNzp98qLHJINHV859J0eJc69uMxyf19gjbSXdEPIy0xSwDHJ5D3g2NIRM7m5ps9I731Krv
WPi40Fnjqd82KdFGXBqrWlVW6mVeKmI1Tl/669HlQ7/QitRXT9DhUItTMi8dYAteAedxep7UQaFu
cDxHaQt5rxsTRBJVApSN4CIcvByF2tbO6YfpGj7xJf+yJQev1jgU3HBqeCVmVWp7anwP6/LBGfGr
KZXn3KG4bmrvvtwkPSofcEc6pTz7/aSiEuER/QUleZfP+ckKiH/kh+gJXy26X+qsWe5+O5hvAuHR
Fp2oRRwyKLYOOc7KDOOfAA4GgO74bFSwDeOi+mjL50nYLwtBShW9jpg/s8I/48BT+EERr+YwfG9v
uox+VZr4rp6sXWqV9qapeENVVbFcNpqHG3SadkgivUCVqmp6Yd4ksISV1ffHpBiO2KQekOi/yYGI
Ftz1L8Vwj3I2yVgiXmrTFCwSwZpT2LAGrbZaYQGzD1axtF/Lph7+mcYZMPGp3nE2mqH4RwX5v0Tj
/x/RWDgGGrf/+29m8Oa/E41vKDyi/7P+AtUYF1//hWv8zx/9f1xjixUH4HRAxKbp2Ki0/pNr7Fn/
EqbBDB8/g2Pho0Wg9W+wsfMvyD+G8Gyg4CZ/jD/1b7Cx+BdfakDfBoisYwr4H4GNBWTe/65cZKIr
hA/mHYC6LlzxX3WupIvUWBLZOMe6be2dsXolZjXY60m/LSqze0pY6T6FCUEAuQFsvg2NDWNdcSd+
BCZOPncnO6+Y/xbOvdJqAJ7SLHYxzlS0H1WEXsSyHyH2eGHVPzpduAvDInkuNTgJWUwqheyq6l00
V99ISYHTCTjvuMcKf6hvZltU53QmaShM5MQi03Cfap+t22QH+bOb4qoM4e9PRiDunqmh2zPxxNpl
TOwmVQqfPMJBTXzczDaY6JWTHP+0vgbq3dD4zhG6WSSQHmYI4/vemIYPvWk2gYzHX7FHHcgwbVs1
Gdu43CnfSUPF6RVBvxEZusE87F7HCdt+pBGs2SFAe5X0Tauyau1NxcRG2Vii1wLwLmUFS5E5P5MS
dJvmpymIrGPv1V++6xdgOtK9UY8Z9nHbuyTOHO3Zee7gjlVla9xIzn33K+zMLsC5es77i5/j3U6n
swzMTcCL9QbanBhhB7+GP7+UDo2jZvfNhgXCX23wVCqQddTlLGHAcA+k2TjAQdsUURWR8DwQVAVW
wjWfIUVAZ7TyHYZuudMsSaJ8eQEm5r9hPnhC41M8ht34EQw5p+2Y9dspTwYuha48AI0YQpxsA3om
nzHaiC7i0Rp7VNy9cUORibQdUuUeF/FsOhfNyzDzQUdtCbZjAqznh6n1zJN0qR07q0neAmaoVjwX
j/C9IqpZozxU1jefoxrqfG4d3MnRH2I/IE2vFC+SrMBm63L5eZF88MzcxMUfVEe/6n0qNBP3oNky
refN2YG/g2Mx9TvH11kKj7WmHOXaqshJpNSSuju0KRI6rbKRUQ3aD1rA35WmT4cprMWTrp3CPhBH
wyz8i9351XHkL0UKEIttqzvhib0d8Kq4Jt1SxNpOQ7kCMcRjv9f74lFA6oX2SNgnuZKfjSAJslK/
uHN7ZgUXH6Kiq856mvHcR/TXKIbygKwh17/PmWtePdynVyEA2suMroKx9nMaV3B8IR558DVx/BBV
YwXM04WGK8xznkYxTcxT0OaQ0kI0HAnb3KxFtvUxBqKOAnpVoYB5RGaJS1FzXXzXOm9/TtaYMoBF
s9Zt2nICJ2tqm56XHPozcNokUO8py7IkSOa9mYtyJSYIDS5yQ6NKutXLMBbdGZnAbxG02bGpETHY
zOILbscNeTfemnDj/eySOTLNdywjZ4aGLhb9vGC4r358qBMUxoRuoBaY2fCQzdCqhxVcCcm1BXnj
0qhw6Papd46H9F2PrOaRHNFnXBunOBDiaiLBiUgrOGeDwjWyASawo/zISwNKpCzws3j2lc/OOzHt
MScX/lUjm5/m0ZyOakA0NXFyBmcSMUQR0TYqFLgXpc++g1IBnC5yVx259fBDgf5BFuSDBjJVsRyd
DTQj8ybiuL4mIkLfXLAsrIlfgwR3Al4ix1fNB2Fhxd2VfswAytx47FFQzuqiPUUeaiTbn9+Ksage
YB6hbS6RyKJfOOmz/+H5qMDmwqUVsHOADRC3HCvY1YSq/4oT/Gu6u+tqUV3DvAUs4o8jqkMjX2du
FV3gNMJCxC65BjbN4qSwafe1vHtAJ2E+gUN4MOEwPbDqJ9A61dYNXQEHOHH2NQaU3Kvd30MfgbFF
oVAlbyBrgSJQqG6LTdknyXGSZI12RhofezYOG5m7/jYjnGIfR2ASYlNLcOhrvzEjDc8JuOASu5iF
Mv3q6I6PDb4pt9xDSkErnoqpe9fJxngy/upuZD5UPP3bSI91KikbW6mHTywc+24f+rO5DruGBIPe
Ck5oHddW7X5hmfXfBMrym8UKsgFduhnBOh+6hGIWm/t4cXKNNHHd9oGmY41DUfQ4R175mdiD9eAK
7ZWt4TlvnO61dLfSDCx2h7CeTYOkP73tfnCidDtNN9kbyzK6YJ/j8tCVNyS1pnPtpR9ZbDyH8aid
WecwicvSl2b6U/XBQxeZ3muiaR+5252ryk02c+oAvjFZhJkRqxukbPM2z11u2rlubnT7p3Dq+R/D
9Em38zk5fCUUV5z4Te0fUU8gnwonfAZIJw8+T/ymRab0hORFWOKbRBn/rQ4hm8x6+Bh7MBm71GN2
PbF3HKb4PuokkRcN/ykS7ZoTvJWPghzWyu/PliShF1nlRxCBFyULqzxVaYT+x5vz/ThrTE6Dqts5
DfsLJzIPzKjKly7rxBps57hn8+c/eKI/6DiWdm6D2sLubf3i16g9S631WGE6JBeT3XkMAdhsvIix
cYPg+DbgP72mpYP5S2fa65ivg1GOpzgxHucY2T/CRvtu8QyFNAJOafSnNoCN2ZE1tuemrjaERvkA
lcwfc5q+0K0ab5Nx1vvCfwOccacw+pqLqFjXk4SwlMrXsPeZ/rV6Jy8zMSoV2gkEpMOp1IaPSp40
QxDOVlfMQfwqZW9snP+5SNwpOUbIXtdkTRpbq270QyO5E7uuNakBWgOhO0O9SK0n/AwaxWx+mbVu
P6WDbhwzvRYXMxUsXFXHFilIKSZj79BgaFs1RlS+AO+dt77HtY4+EdlCOcHHFbI8N6ZI8CWw8OnS
6cSE0jvwcWcOOPxxsnsWzMGZwX+yZ/QA8qNOjXtK2pzb9v5Z1OW+xzNzkvbQnFzxEHaWfm9btmhV
eLaM+NRMZXms0hZwZok9hwXCbpnQY4+QT9IPzj4HEBhiwXwmzdO9BGN56Yvo5NSY1RKIWys3y/7W
c01VoKET7wbk5TzZaKrHOzEHz63U7JfGYIPWYgQojFrfeW2419wSOVjymQm9OLIy/250u9wWpPBh
8oNrHnvJFRcWeYVSNV9Qqwo2rsyAey/DTQjWuk9DrHIYVmjYZ8ypIWbp1NRvMVY2QAxNcYgmgKy8
02ILY4sRDX6NuuzkFuFBeBzmxFjPnr/pS68jKL2jeEyGC4nAuOIH9raysa2N5dWIlXozujh2+bdr
RhCmyGGciCWbtKziKAeveRSa9j6UkZKVPreuVj4n+6WMgHyLPN24J3lh7PS6ZgmWdsVHDzx+5GjT
5kfDTv+4CWWHZcoNkY7u1aMuJJO2auDCoBtw/V+Ffdcia3gAGPOFiKfb5/NB92omZ0Yin5iirEY0
jGcvy9gFOsYFE0yLhuBM/vaPsAUsIPLEVkU4cym4GJz9GK1xggDw3BrVpouDaVsYMJzaJmkfc0qt
0RrCbZh0j9Ss+SXnVVw7Lm27ZYXZgaEWrm2lPepFaOxobd9yU7L4SxmS56U9Mx9JkW/3entWJO9e
MPgEIh4eJm96tdhq7Rnfvbjs1gltZNRiJ8NDRO3GxG8+FlUXrOeWz3zLd+SY2gtJlmbgNR9MHfgb
NuyT64fKKrYiHJ58M66PKbrOLiFiMCXr0Dcm4pchDKkKu07IEaaQmUE5o5IkLG2852wDI7aXaWdX
0Lpy7s5qvqdMS/Q4mq5lDHQ2HMfHUkHvRGwc5YhfWhv9LSKmfiM0tb0ZsHgyVtR3UVZ8s2JzMKOL
GNYWu/V4Qn8Rta51a4GLcNs5856uC429JojKjDR3x9arXCfqRgEQ8Z43iXVciiG+X6yQI1C1tnqW
cVepLsB8QM+JgXf2L27KBA4PYrxvzOrZHZmJxEac7GDePaXKaMvvnzLHMzZOWqIWSE3gV/bcbNmw
odGyCLteirLBHcYLJtiSl8QkcqlNgC8M+WdSEjPXaEV2gU5XH/tCJ05Ri1PiwIotuFA4Gu6EasMh
gNo3fYGQCh2o06OpZlm3jkfswo1gAOqgoAPcwHloE2aP7qUcoDhNxo39hIK5+1uYahHfFrapvJr2
BZDt0bfze+ijQyw5jiOHjPgyBAdGPF/HdiTxsROyk43NOqOq9I+aoPDtYmpqrRFr1m6khOU8lTXk
gn0kzIOL8aDwmwF9sC03ht5vvckjG7X77E0qLMA4eLltnaTc8WeBYEufOzVrIRmYiIksUfXQ9pFR
QZPQ1oXlgHCUQmGC8PyzkQGmDwdgkbRlfg/RbUrYQLTmrayMBPkuYccHoZk8ApFZb7Iw+UhSL9wG
koXlcgzw1m0lyQ9OPT/I2bQ37ew1R8ZBa2w1CR3UMDBpNayNaYY3fyiKF6MqPnzC/mKUjoeQghFQ
CWd9MI3R2RrH51x3+n3Z6kxgQQbSXHHTMcLf6FkF67CLX2ZQsxBksAsC5gao5+PYcp8xvUPBqdjh
VWmXc4E7cFycoNm7mtbvs2R695PauAUtm8FMBipbhseyIcbXQGNwQkl8rabqPY6Aq2cO8eC4DeJz
VUy/ZN6Th6PCvZCpOztPApkb5oA3NE4/OhK6V73vxJu0m+Wu95yrbWLasIeSD0pQYvt2kvBkjem5
MK36aNT2N4iZHowyejm268w/40w7jGEwcK9KsYG8BZxcbpaGO/Yg0ARt/kyWBq94b/yU1C/bPomS
bRT2fya74u3OIL/V5FhgYmWuD0ea3LHaY9aMGFUf+KjFOXj1YdLCHcQ9fVOlCk+WYnAlwFXh8yB7
Ro13kLJClmdATY/JrIKXjYwqNZwrwDe2p5Y4OS7VisWucGeQNoMgzP4To8YP9LrcmlDW9hMxdgdn
7xsSJFjKdd9ybpMyWH859vRHzseWvvMwyxFwTp/G67KAwVMH2rEaU3loxkRsOleMd8McHd7DaThP
WNCRbHEIV1LNgOfgSjDbJ50rX5D16FG99t1ze+dYQTl+xL0MDmrPLd4+BNxHe4tRDnAwte/wfJCK
ZL/jhJ+H3kXAymfRtgn90JuUxSXRwsSLzX+9BIjWWI8JpThNWDJ5F1ZzxosTIrEGUpHtY1fp2OlN
uT2KO6zwI4GkhMJkXrnq4a3vHXaVvpfLY1PcxtK0LiZSs2NcIGzGggbPBqwKi8xplluDQC8WJ3m8
z4OEob3Fgi2VmHAmPIA3va12mo+AMI+Ct4hw8k6vSFVJICobgmqnLCQLtPkysxWI0yq90RG0e9zg
qDizUN96MRvrdoJ84Qhw0Ia6AsfG1C+Bn7w6TTteKsI1+gl0y9Q8TviJznkGMzoJ5IsDxUqi5nUj
377Sd+yTtvAe21G//xPi4mPOp+jSHc85gmwuqYlyDtUIRKAPBe+9xBRvAIzlupz3dWDDTJSsB+IG
WQy7xROm3+Gozd6TwfbrsfQ+ka3TsA7lY2WQmyxbf1vOGHzgT3pHAwJZ0+EEY/F2mFjCrHPTGXdp
xZDKtWAfKiLlZFzJU4+ucTp8QIyVbzjIGBgUv1tNi5+tLP4Ikj4/h0H0udxYCWKOQJJUbhh1QdQH
5mYGMZiemuco5XwRjbimmKVWEevAPYeceeRYoWR/QvGTvUVAp5DXo//x+dmaqa2IPdjncW8+DLo1
wEIKwj0s1KJFgRvVJ6eUB883jJeZ/AAaEf2AOBQCdTjeTPXTjqz56Zqt+OgnUPQEHLdjPO3dkXov
HIzpMAStvbJCyrk6QeqfGuGPM7vTY5Y5B11o8o6WCwLaPcdV+StRoQNtwuwIb/LOQ6mdJhYJhUXy
k1iNfrXZQ9t5BAiREe8R7xS0rdFkiCH16Abc1++8Yz0SRc+MXwb1Po8G7SjjOT3HoyiAN/jtLoRF
eC2gaR9qr3su/YHvv0n1Y583Bxsy2L6PkAMkaVJuSDiOr9lgm3viwJAHTuO09kfL+t314aoGYGMP
8sOQbGcNpporTvIHKx8jfFwBJb50Nx5C9Ktefntjux9xWq8bJEebSPd/RYo56DGfWVPshcRkzM2j
zI27rkQJoqObobIZHutPz5px4Aj2eQ2gZysIwEKx/71HUbRJpP4e9a34RKwVBFpHFrENJ9EJjo7p
hufEy078MMODI60jg1yVk+7pB6Sp7LsLEJeapjGMyfUn8nrJsIvd/jYY7FFIisJa6KXPBSsufybn
RtrVuGWVyMJSDWvFIO923DDMRHdHTRu52zkBIVVakG7wfL/J9Gl0pplRivPHFNFw6jW3ILIL40E3
vBBZ4z5YwzFkhn7xuZdNYwgOtgSYJHEDUHyDQ5odLacRH0HiEnDJvLFjioUAA1BF1p3GQBvW4ZCO
aw2kxCHWqK2LbgoVl8pbV6Cx2ZnKkEAN2BnLxKKfQbAgn833WswyGHBFu+1DLd/VTYPKIS59Un4T
aKrMyt08eiy16c4GlQWiY926sevfJkSkR+7n22B5f3q79J/TxPCfCSHBgcFswrMesUKRtwYyXo2c
k53MnaPW6SEQoaB+jmxkHBR31yFMSfKh7eW4jJFX1f4T8xG0/WW6HeYxP47Ueoz1SdwiMf1Q4JzQ
WBCcJgM5kibAK8XAnL3BRNEcMi/sHPhAbfzuuNXBIxe5tv/0KlDxnwQSXf9h/U/kjhp/eCGVczT6
R9a3tcqhvy0iX0Z3GbS/8tmZW3dP9TUes8m6UeqEx1BPo4NPiMwq6kt5CTJNW2elycS1Np1jr5k+
i3HjZBPmyyyYKL2gT5oDUe2N5xbUR9wVickuQhbyd1+xox8q0tZ63HRjjrzR00iO1kCPzWm4jwmR
58YBBqhxJJsKCd+O7nQgNphgKu4jh5iKOnSHfRK6N1ev5alv1mOH4UAmjI3T7K7NREKm/ngy1C/6
90i4CITf6WC6fXVCWvmsM0LZtQEhOvWoAY3jmOyQMlDcz2unYeKq8UVakegnr4sOU+7pa1aDqOZ6
/YEKRBAi3nQnwi/YQ3ZaAzZYKw92V2+dlusL+FjEEhzJECFbVP5O99AhNzyOEVv6xJ8YG8GHEuVw
6si7Po1oyz1eNma3CgLXRI+0FZumtrW9yK2bHvq2YgndJFKO/TDXTxZAmjONHcvePMQBrr7PtHdm
fl68uIIQ57UueP398tXtSuz/obEea2eT9R6ZNJHG4VriiTBiuyR6UUTrPy2H9smRU31KpnnY51N6
XLyL/xgYKddTgnOPWGYpIodUokrY9lUb7Ow+fSeW+bsqiRJIZHjJpdOeipjWUSD8cMtu3nZhh1sH
1QBzGmSnUYsqO53c/TDWf0aby5rFUamll6Txf83BBzbA/GTOmNBKC/CtMmASui1PYTph2Ismc4OF
uDrpGntqRmDdxlKPyPILI98WdALREWjA+5OFp3EfdP0lNUlHmEZzAIU5/G4jv9mFZvrsUgetKfcw
E05qL2GVR0v31mGhEp3Cno7QMHini/ReTHhBYHXaG4lE0+mcE9PBctfzvJ9mJYb1RrGn1BUjEP4C
CytN1mo002EbQ+jZaYX/O6yz79KaAYm6L3OS/Q10baeXkE7rmUUGt6TDswJ3LJInQ4TRDgncW4AC
7mRaDSmD/fRpRwwpK39DFZjt5ag9ytEzjihPVkhpMLZHuXaadJy0QQjDtZ54I+oCmxahlciMQII4
VoeU/JEnlyuwtK9L4AHxRfnOksG5HGBwG0k175lP8PCE4RsKOPO1nFsEz6l7sDkEjlgSu11YlYES
lL9CdhObZUcyA4c/k0vAv3W7GHj9AOJ36S+vJOFFo/qwXamdKsN+iYitwsHnipNeTG/mMDpbPW61
1ejZFmuMcJ9qA2d2F1ofk2NGdI+n0AisjUiZcjOxmnSIm3A8h9kh1jvyWx6CKtwa9pjDjkeGXDOn
jyH5DOoXJFcNUFL9/s9zaWLdnZgzIqXDKBtj8sBDkvvfdvvWxNEdYUewmrv6ywVBzuTC79BkOg9e
jtoe/9bPqE8by2+njaNBg9HI212BbzkyFkbaKFv4x2nQstexxKEqXPOk8Ycjk6AeC7cLGwHkKFzG
axGXFEU8lCDMmCHunI6+/Q9liu8IxE2oEWPNugyZdWfiuCb7qD5plv/lmdWnHuOhL4pzn1IAOwi/
Hudw/LQU11VzKxqcof/Qiupd/vEgURpOt9WCiy5x4vWdaqrN10aXz5brnDTy4IljuCPQ2EDiJs8m
oiViFuR0xJ4YHZrm3H9NmwhOkPca8aUnNzK2g0jSg61yScaggtI1o50YAevUAuAKKRNkyfMSO8rT
hfAHkioV78yErEZZXTDRZsm8dtqYgJzL0NIO1saER2Mqn0CYGCiLHbRMtpn7GxpWpHGob9CFMLuL
Uqbv4T01SbDuChSr6DduxH+aM1f4FD+HjJ8oX0ILIyr8DYHNMoKFuSpnX1cjDf3k2gVoXiffym78
TmwWgMWhilrIJiRjszLlp4cYXU0iPzazdYga29+HNESGA2OZdEcAZqF1MNTZg+yqPMGSPnU1An87
MbWDq4k1YYo7J/GLQz9wbyPXp00S/nceaXJrhjM1c24ONPmMvpgPkKOX0FT6/hUn2QcFcbgZg/ph
yWMhwwOV9Ggbh7AJ9X0MCOqUBdMvNhO0GAlyeXsK+WwEenJmhxJuZanSc/PBOvlVne/mSb/0AXpU
6klmeJ2+D0V5mhWkARFfuEOpCYZtHN9zgzAO4U1vlfpjQSi58GreHak9USGgHM6CB53zZ7null8q
dbZbcVJsE9t7rPXoTPwuP1+A97OxqvqEBukZbTNHLFFZDNUiYwMFcctZV9OrmPSFWX8q2VCr77YO
eN2jkGQc0LEPqBZqpDgUfWUX3nQivQI/PFVW91C1YCGclA96WioldLUNAXODw2tomtUtrb7z5b8N
Gfl2aKhcCVN4LLEwROz5CM15G59EgbGGF7aqJHRvCt+KcobxrAfpopD7DLhIZfUQLdw799WwbVol
7UqsHU3pfLL1jiWAYSBVyt2rP4JW6JP+3XTzry50xnU8DfNayyh/Cfmz6JDFb19VJ/bWFxzPMEWB
EVj+RqM8PUEF8U6B2xfHZvCJhDQE9pThDb/AoJSRgGWClHm8j3+1Qb4Glae2thmYtLWdJeEm8wOu
LiLa1xEWzlNmmCQ/2UfLZo45zmK/3NsMsLqjJr+Err1Y8fgQqSfFE8E5DJ1DbVh3iQ5n70oyrirc
v0zL2CK4/fTQSbIHgmQ36g7LycrZW6J+m3pg807S3NJ2PAsmQmeSK0ibbKy7aPKajUTAUeyMF97J
FiHA8BL2wwOV7RPdmrfx7KbZ5r6jra24+LENDgh6ZUIwlRlwzt49Pkk1mYWUjtN1sKpD+57qnXmc
JZBVBGK8c2FfbC39rwTisR3LWK456YI9MIhkOwTBc0MLiFlQNg9MRJsgpmVRVF9TMYkzUkKHblSI
d05BNZjDQIOw7qVOsGgVUfTEOREwVmSMYbPZ9phsV9DmEezJYweveCsRlC6ecoa3+WOZ6zofYG3f
iDrY/wd7Z7YcN5Jm6VcZ6+tBG9wBOICLvokIxMpgcBMX3cAkSsK+w7E9/XxQ19KVWVM1DzCWmTQx
FZQYQQTc/fznfMfJOuA9AhgEih1GePLiunDMk+l1BM065ILC+6D3KDuZgk2MO98GRiKXNvFQE3Dc
6GS89REmADYmeau/hWn53eRHTCPPPG8doeHmt8yfx6H5Wir51SAbafUOCFULnl/6vRRYWKoZlL/l
GSP9FeDmObDTR8PJekspFKzLpwrsDCcewSq5SX1z2NsJZALWRzDO2WSwGLjDjp3zq0+N5FHoH6Yw
jp2QIYFTvDANNj1fOA9pyosH36o90HpOEq1JX1wGtsdu1sdsCMV5dH6GVQjpheitw1ly26qcsuzq
V1uF+btPqr/uipPs4uyrf6AVLaLKD/bRaJeQZy3np19T15Z2IF57irjDIrwkcUr+fZk8qAj1ycJz
HPAEor2pEMhsSPeIy5L4sJtte3rxNjZgyk1oq1cuAupMEYTirl75qRgDiBo662Q+9ItbMubRUfZP
5oB1B1vpds4SNnh2xJtqW1KUabFhXccpn8rP/J3JJyMdXQsYskPeY8EdQo3UaLZqb0Qjb/CCRiE1
MiECdxXOY4TS9NzSmXrCgkXLZmZ39zodHiK329eZJB8tfiDfOw+edmmPbK79IvrdENXGYUyQ6zTI
VUZqN2r+yGkoteuiCGT3kB69qiZtY2O60Kc6N3+ELXH5iNT6IfF9PElmVR/oTKKXrJ+4W7FLMdNd
vlw9yMTAEYfAXebLNLVsQGgzM9q2o04S15ZlYxuT9CVWbVjuHI9K9d6hw11a7s/hugRTgv7XFiFl
SVQvbCuqsmd6YqbAZIC2D1P7q2xfLNdqT3rEo5BMqb3Or3D+4P4IyDSTQkLkqixsLln5iLkCbGaW
twyUsTAU3jGzDZajLEB85ATlLGBhK/jQvWbo2JNmk3SwUKZgXyZKsX53klHblrp5dFFm9e5Oalco
IjXcBd2GABN76phTB5bPyuKmYdgMm4hKfffHlsTJ+o3RDgEvfp7vZAnkPumaZpvE8oeHHtyYF8OZ
yiCKs5e8bsRlrsiRN/ia3QEyfGOwSWaZI/eBOTluIZLE2zRt9a6MmidOeSzSZt5s62QJhD3v8oRq
TjvHB9R2InAM4rUFFNpkKR4LhAJo9CR5WzI4PUAqZP5dXaen8KY8izCWxdgI3XGb+/pktvHes6f2
XEGeUrOZHXtdAjTJ5T4NR6aHTk0/tNXtp4zXLhLjk9FG/jbm6qgz58xgFMhjWB9S2xCHUJQnPLT1
Fp8liQoXtmPUiU9Gv9aaQbV2XVogxMjpwUzTYjc9ccJpz06y4MOVyd72lq9NQsS8CmFb5un0riBU
+13L/Mamtsdqdt7omnud8D6ngfMD80+xzuhge+b+hUGwccjbIvD4kn3uTU9tSZ9flUzYkNY/ZVSm
vW8qQnw2Lqe+yl2koFNqGfWjKkpYSD0xKOmoHSX3vyozXlO26mp5Pm1SmnEEZ1XQRTELb0aVkYzi
W0bSIwx7+6ix5xX5cBeVHiBcGFcbSi3JvuHkN42KQTNzC7o6WX8RUjb1WASREX208rEEovWFLouF
K8oe2VqPUop9klYkql3WIqcw0XpdMnqT6d/hG7N2zMSnoFjkZijVe5nPeutRybU34REVKYd7R8bb
iTIwCt7Wq6FzmcLnEnwpTjuitYFppi9aiTeP8VFhQ9APsYl6oop5z33J8SHusWhE3BNyHxOZ1ZFD
8+ILY6rriPGQPLNK9r4UF0+FbzF4O3pDYEVEU3JRdnvOCic+rip+3ymMMZoK+JT9/2LA/iJYvCnm
kU5gwtIBvqyHps5voTt1eyG4bDy6sTD3Nca+KZJz0Y7xfVvPH+n9pO1PK+ftOtfll7pvmPIOuNRt
X+5jv9kUcU41yEL1CrfNSw6OKSiHnvcEbjBKlzi8nSOLQoXm0jOKTyTrss8ojP188ho6KmXjIaMV
NXBSptOfx3J9J07sobn3ESRK1h16Y+qhh9T2xXPd/mSuO3d3bTv8/eG/P13BFmoG4eUkVCUac5Mh
clCPWBQRhJdVWPj9QfztV/+v/w+sFNVYHDzxt9u72EO4DWHZn4cUyps5cc6clV7La7xnkyNhVoUz
biOaJNtsPKdpT0Xf+qv4b7/6/ek/+3+/H/L3r/hnD7FtKEyoPXrX0b/GnaYBE9218Q2IrBdEYqFj
pupx5s3hsjM65BlKtIIybr/Yo/0j0lF7SyiTCEIFV8ZuvAvxV9QRZZZ7GzvyVvEoe8BmCg8PwgWE
GlGfPTkgCM6MXXWPWjgO6R1X3oFbrNxPM3sS7RNmGkHJ9zG1OfDVif/LnkklMofDqHZj6+QS8ftz
jO8YH8tWL3QktuFXcmTCv9oEs5MBvpnJbU53sxMoqjgd2ycrI75FqaV3c9hRuTaiIomUu6TlsoWi
QM70xRlc2ofHreMUql05WV9rGT7MUegeXI7w6xDb0ON3WStxISa5Ez1DUOWiC8Gw5+W5tX5qoRla
mB8HHEWSgJ9cd5QqNF518cvs/OJ5FB+9mH9CUIh3ixl+iZpeIarDwO/6+lxlxCk1+DPgv9ImNH+A
K2Dvw5GT/ThVP5Y5vbJ3YRk0u1f80OjSC7eC2cvv2S6Qk8d4GQsa8xKhn4qQ+LvxhIvI2vGkvoyt
OnBKT3iE2W6lTD47BIpNOifTfvLhkcFsfCkNiB39OM47UpX9lvPyDTzdh6fH56lg42A6FISNBQGN
qrYRW+B/ebG2DgmZm7NlNc550J5ztivvJadbjD0vJ7qpAIuEXDTt3Gn29mQI73NCU+eGerdtqNXI
YPgHXKSQcfsKFOtolaymFCHrMUKBbVzocNV0k8yqN9w0dRvkLDQQRdd238ovg3gqHpdZP8e+1zFe
lwOAVXfZGII+SlU0lA7NdEd2TmmfUsYtWYKcOvr5AYCX4rtDSy+KFQYBTYkG3ZMHseAyA0Hqs2I8
2usZb6BwnvkBpXpRi1fCr3gtRFTIi+0ubxwU4Tf4Ioj8EcBg2J7rOsPzPYnj7+cv2hvcWCSUybxn
Wo6SOStO3sWbm2UPzmQ9pCO+t/jVDnEBeWZtYktAWEaUftIp+x2J/PT7D/KdO0vxnIwRyTlWxr5H
MxjiVh3xbcxEV9FifZcCgZao0BmWJZ1IPi1cMQ11w+wcLMecGVpJpurVJSNmZ+X3aZmeqwKonzmg
6YOuoDB0azjh2W0MLhz2w3hcOf1n/p5N3kcbcxa0oSEUHlkbyt2LTZ5N9MpArBVv/QRWyvJD+q/E
HbnIQ5+7H0tJwBXi7coSPbpj+GHRLscUO9XPgxVvzIW2Qx2TgXYYmdmWjeWZ1GWnw3e6ccy9a9Ht
2CTzR1bXMxN/9KiBXtUgTGGtemZsPldOQxLdPbRwmp40RoaN2SgqTyh2y+zkqYyZbOklf3U9178a
Oft1jg+By0SK0bSX3oosPZoGBBBiw/E17ZV/msrEPPjFGVyafVdNvnHUScvEsfWRhBoHj3d8E1pw
nPmmZE6gf/kGoROYrvs0IeVETBxrTB37bo4f8/UUBQS5QpnCt+AxeWDuCJMqH1+8HJ0jB6q/7dap
Q1X731PSB7i54IMKunzPcr38egep3u942YEVdisV7RLLekWToG6Z7EhXzgo53bK7h2jO3KpO39K6
tjb+CESdNEVzXtyeVayYo4W7n+T+JxSAoQgfsFZMHWBi5IRXtsvsUxeROmSj8cww2xk/BpJUZ0tT
Efv7g19D0RklukGdtNdSDMNBMImgAsHf582pzJf0HPbSZIxQPw7COfXrQOP3B70SQx3TAP/iha9T
NqkNuQPi304CNWKYfhTAzLeej9W50cuFLVMFjaW3sn5ny+ilLNgokpwgKIxgfVbaRHZaP8DXRSLs
mSzqLinPQiavS81ji25Yyw+kvshyPfS0pPggcPz+QhwAHKzWe5oy5S/f83pYQvar3dJqx6Vx9BuL
mefQXj38TR91zQSvxmhWhtNbu06waZ6HvT5mP7BLxafBq83bQJZ952obMTAxKEzcFUuYPGAy7reT
AWPCdDMbPrPqWDUn5gAmeJ3aK/UOOS6+LMavGb2ek4R9UV2ibn7PSBs2ZfvTA3S/zZ2BRuYRyKO0
3kfNoNg0MWM55Jlvmd3coZ/nBxwZJfsyfS347lu/rJ5C1/k+ddZzZMfLB71jF98dp5+FlVz9h9FZ
4o+2YKa9GE7CBKfGnewBx2Fq9yrjeZsuzkhHKAr+TGRgATO+9WWdvEvtf1ij0/6Yuzc3rrZ5aT5E
va04LY1wTEvrV+hiRk0rorRp66VBOEjOhiWGLYssyk5AKkbzDn9mi42Pul+gNGADhD9VXkGUYeoT
i//srhZwYtPeVzGe+rp76E3nSTWJ3jltlJ1owNh7RfMFjYrBVb6mBQgr4oz75qQP9pTEL2UrkNET
yMEM9XlncGej/O6bzNvoQlaRHsbe0nt22fXJiTCVZFX1XOGRg6rb4S/uTI6zzdOIbdT2reHT64GY
e8x7X+qYpgB2thunfFKz7u9CsQTNLMpzmogQrwDGrrmpIxIwglAUP0cVu/Up8tBg5fzTt+hKidJD
Bc3rl2zik9di+ebwrvbJyAvla8u5aU+IE7dCfbBxWDyT+eKcS6bppxMdqdGojws73J0bLfoSxQ6J
GS0eWger9tQyVnSVupO6OszV2FwHWpEfNG0wh0zGSMDIbVdPmY89dmnsy115jZqM6WqKmDq0psc9
XYuPTi7JPsmke3bXMcXvDwVnwnP2NsZ9faVfsL4WbaICr0Zd/e9PEfIPXW/PW4u9ymwv44PXx+/x
TMar8JjwUJDylHqhs7P8AT9VA9IpN5o1JuKDioj7LVApl/vdlAXORHNSFqr+1Lvdu+su1Kc762te
o9zYmbDvmsz44mjKZdAByqCPfwlXrUvk/Mo4CHYbJVkgG3BLO4yDdci4iS0rOLs6w+SaL+cudsL7
AT+AlY9nDKfZg/c8qrX9ySmpOq1Axkt/gl5UiqAbsWMS3mBLLG20pHqtPOdmfDSK0gt+04b+R87x
n7D+HfPPgUEY/9TWSwtEoy3/wJXXcZgnlI+lRyU7QjwLlaP0uZ0T2fuPvFx7jTZ1zmwLDAS6TaDs
GWCYyeR/KQmlsJXCzJ7PSY6jJX0dOo8NLhn3c5IlxhH7SgFzUBXZZqzpIf4dhbLyWG6rlkB1VHdH
NSXpeWYLj2MgVy997ndkP7S4WBk+/ErAlImEuQToSfFR1uFHThH0FehGepLautXhEl3//sEryu6Y
R/oFqg5zLZt90oADDmAbtI9Fw3ioTfGkXT/8N40RtvPnl9GzBPMu2/XojZD2P+YuYe0JZgyAgfrR
/VEPkfjQbTpsMyuFupXBjonogHpfIEt3eH5gs+6Q8a0n3I4OdpC8Omk7t56Yv3Y31yaPjoFgr+yC
+Ati9zNvXMI42n0x5844ZcBv8ZdED1OWKshOOR1cSn3mou3OmIPjR0kMEctF/DVvczxF01K8Cmh6
O7uC6MIt2t1i/wzvXaFP3jQ3FyyhD70kp2d3zaln7sz+rBOvns38/F9fbtafqiV4jSyPLaBUxGRd
9w89LJARwgp2f3TUMqR3pRgCFXaHeqx4uqmc2Uo6K0u/6S+DiZU1HiBLSvMwWhrWsT3fh6Vv3sVM
KNw5b4+/A2yp0zdHJ3J8mDFptP3h1EV08wJYtfOXYlrbgoppF2Z4GY2w+ABYOTwbNJHi4fnXz42/
988XAU9Orf9hFxb2+vuf354SpPb/+g/xv0uwhLocFmzvwK5P2EuRT/djZSVfY/LnOzuqaAey+UEw
vbL3VtNNm9pIDMpTBGtXtbZc5xC8aQwKSnr3LsxPB5gP2vzS+gAN3LZA6uay2nRLhXmFie0NSC98
p7/9KnPie1da/f2sQUUaMus/B26RypzLNwWbce8dMP9MZ1K54n6pOtiokel+hHVxKmymcfBTX80+
/UjkQEdlnehDTgLmaLtaPuUYwQEPDBgxx1lhUTfAtjTqmagEwN0UEikIHCihlS+2DXOTI1irk7Io
OvXERcYPrSfhyUTCe2bRO2Mt11CV8viu9lV8z2GWG0JIlpKCgvDSNeXb0Knh58CwK7T7r5WeAU8q
rKDSeeoHfAyQuJqNcHr7uUbLP9TFVJ49DtQ7g8LjXdFg53P1oN6bqbqJdnF+cms9on6GF6VoxFZJ
GG567UUvaWjngRaOuidmR+LCKI6ELhPWCTTIeM+63VLCQkRl3HdL3X0Qe/OIH55475LfHf3+Tqak
XOyB5Whs6/fSVVTPYVLAi2Wf09gpjr3Vzgenx4o5pBKGZtVDpGCbEYeV+PjXV6H15zuR47rCcS1f
Au4Xf3yHMeBJDItM7tFHMD2aWJctpM2rO7zlg3xI3JC64KhVAWKivOSAcZD8suiIhZ4Tvzf2QbvO
HBNTfi/gZgVUgEQH12RObs4wyYp53i0+8Q7ZkRTQq6t+gWTm9l1BASwaZNd6gVX56Pdh/IGxDdMG
6ugWOPjV7Hlk7o3gKJhV/punva5TTI2iqjz9+K//QFwRuClIvSnLdi1h/rHgyXAaY9HShVfuVjcQ
s/Im5yTaqtxI7iNH05Eii2MZlS+V9LHJD6Z+4URzM0a9ojA6/dDB1dODK5n+ONHVCHO1ipUWNhky
y/WA+zsqBpyDqxFymb4J0n8byyABSPHTF95E9c5nJpa13b2y4vMK3UCOhq02hcyn3caBV1Q4e8pJ
O+Zfu4Vx1r95CXjC/+Q1ULbjK/IeqI9i7ZD5H/cfdzBrEsFNfKT1d7jNeeRddWsxL5Pvyu37xyVS
8bmJkk/XxrthJ/XbmIQUNETTfm2cCaLCrz/y7NYP4jmfM1zMhbReqNymQLeE58EicnGadnjzk48Q
m8LDMA7fm8k0j7KZybnBiHq1oM/jSOGd1qXkVebq1lsh9n3G2HGVv5YM3m5L0r4ZgE23IATTc2e0
+tl3zyHVzC8aRWjXgFs6al095LU53lpGyHQYzBTPdAM202Lf1TPucEe9dnPq3Hpp2zful+8QSM2d
koLLtE/6J/xD1h2sgXvZaIejYUE8ZDSumlTRdgEFGyTjUt86RjU7aiGuv70l3LNPXc6RfzAnD3tI
szzVjgAEU1cX3bRPltV7dNnFeIY5DNb+guMYv+SBWevFqGoyJ30JMUQ7pCkWusQW/9JDHD8vo5lw
y/MeHaGzg6F6cxv3kU3lNIZUYopRbeNAd2vvTjqdgWkJ+8uEtWyP/vHDnX2QNrULENhryi0FdeFD
XogbikN+SIe8DWoPJ3FXRm2QcHwPTFEAxfZAqk3CyPaJzNbiWH3Ecop9L+FcHi6I3Y6IMgjmY3rB
0w17xUA0d2IvDERD85JNCT3l1myu2P9RNbAxYoLP3XcHst6uXWasXMvwYbpWd1hiTCgkI9n7aQKO
dQlJYUg5N7RL/KvJ5QO+zavAsgXEHXGU8rSDhzFn03DsomFH+4FyHSuYZgSXBJAeo/USL6CL22JO
zBdy5tVjHk/JdlR8ZRwq9uqL94pTbGO5nPtwmKq7Qs8MeGqaT/71nUXIP7WB/W5Qs2k2sIWtfPsP
W+RYGAhDg2scmKZOgOFScctdqpxxdEtqsO0fA4fop7JOw90sujyo6ZCgG0R8HUo3gp6AcGekcCUq
358eOkPGJ+2zrBWx/+L4XnJsQRbsB3cUR8tSbz016lM9F1cHMNatnw2se83Qbaw47+8hAW99x6Pq
UT5McRY/rOO+RzakZCuEdIOkxPUbMpz3TEkDyEDbcNEPfF2EnDK5Zc4qZGVXVWF+GJxR70ai0lfH
LhibVwJEtl99Y2yOUu1REBLHNe5+rsfEEe69zCmxtRR87Hhs080siG4Xc/9WjNJ9oF8msEibrTm9
PdWFhaG7T3fuTomP+1YYD1J+R74YjmvbFDbq/cIm4t5lh8tKMo5H4CH4T1S6G7khB+PA3xJJSNRm
ES5HS0UPfZliueEIxmhuPsG9cHa/c/COe7EUsl4e1suxQLEB7TX6r8Ror9ncQKewH8sFzxUbb+sc
Oz5xwN4F+58wkS4i3wpsYthru6x1y0q25hiT7vBhbgXIsNXmem5znDEj0aQLLaDmHhv7ampbnRCY
q/G7OC8pyRuUL6/YDSFezDSrlqPvZc19gh9kAVsR2BFhPFySaZQWn36GMYACa/qyQnmRLlnF31fs
/8f8/BvMDxtyk3PX/x3zc/hZtVHyD3yfv3zNX/g+ngmOxxS+7ZqSbelviM9f+T7OfyrTt6Xpugod
Hc723/k+rMN/5fmY/2lxnFa+AztOOJ78j78yh/5yFu/+8Pn/AqzzUCVlzwlBur9P3/+wq6GwkX8c
Uwng8+D9/nFF92VV0mnFZg6v6U/Q3FypIDGX5hd+j/Nk0Dmi/ewLrWd3phUdZoAMWy8e9Dmn5BFQ
7saNIbtEXkdH3gTTO4e1sfGkGR1HI61xvLlB2PpciZ0fQ6MQj3jK772xsxDJLPyungUdndox9lw/
FzoCTGX4l9Qakj29NTFvY/ueuCCFESCwNmKip2pyjXLfxs29laVdkBfQgEenLwLcVHFgae+evcgo
UtwdOTGZlJpyVTkPtUFHlc6cdKd43xoF85vWAIfHV8L7S+l+HUPrlA/rbSqTP8qJeot0wSOQHWMz
GbdtJu/Lyv4qAAzwB5JHA7C2n1Pzm53HrD74RliezoVfnHCZY9VPtQeRx7sNYDCTTLnwOEqyouO4
dQH8HhLgHrs0jp+HYngklhhvPB95H9/Up1+YO+lMcWAOYbHrO+hjQ0MC2kmdJ1JcfLv1F9JP4x3B
H5Sb5WSPAzUxpKWXYmbXX9sFa9yIXTTSYICX+NFQ8087N+6QyXeJg52bOiJZLoeE0PmYkkaJ83o8
IdVv+FfO5H6VeXLYeTSFoNNj9h4oan9lnIQijo9e6aWFOl8Nq4uQqSiRuG1D2ZJu2YbDHVIb6C7U
kNCmN0nvRzEk921m/JJDuOuZiJnpAd/Cgc7hTwifx7ws3/Apcj2oQ6Sdz8zFcGT09W3maVFc/+Dq
/i0sbE5xWEpIL5JDRrNKccNtG1wxVaIfFwMYT1p4T2NvfxBJ2WIsP1iE/Hr9A0rGJuv1mw7Tu1ku
sBNd76g6izSBD4Ows+9sDuvsfhDDZhaAOfnZ5/Oeom2bSyF7klb9A8bfgd1sMDSkU6x5OVZVce5L
tI5pjcrOZGkvow/h2xP+rs9jTsFDd2J6inkn754dHI0whD6xgM1A8HYTY1rKeRNGbzBPM6BMDJ96
CnVEf+1quz4hIstNOObX2mMhkzoUe0qiafh0OPh51fxE3LQA4xPGV22mJztjaJh3hMuy5siNpXgc
MRfgCL/0yfRCyiU/sj3YWp3Rb2daXk6OH75Daje23uxIrLQMPGKILWyvL56crsNgwT01mEWQe6CS
Ms0JxiMWVknCuh9L0tEalgE/zCaM3UPHrCqgr49xNiHFztPxKY6beQef/6vYztT6BlnfgLdrJm4X
uGgIuX8tjYhMwCy+0BouGFWofWul52ZclrvUSO6qimt3EsTcxbB8xDAWg3ho70ok2X0HmlwZ47zt
2ZZXGVFKl+QGWTl9DMPECELuUnvtdo+Dl5hH8YMJs49WEjm7NcW6IiQx9cRh4M+ZogttfdL19OCV
6bgXM70mPOAYFfRJUr1yoIHGP4wctHcwH6DPxnQ62PQjAZ2wlhe2TFxG8ffE6LptPTXP7MCzG55s
jHl+fm5dp350BSVz9WR1AICyy0h3JwOFsOFA9J4Zvrh3ar3jpL+3fJCUrRN9dlCLDmElX0dEafrT
eGFjvW5mI722yQ/Y7G0hsZGP3r6wgCEXFY1ZA7p6H3kVnWQcsbQL3oRqgUte76a2Ao86fbIrTjiS
AkkUbRpgAio2k+jNoz3R6u2sZB/IO3cjyXcsiQbPJ8p68v7AQS8DgV2QiT9CF6trI9QQgMpixDi4
fLWklhgIz5GI5TYbzJibpXrtbcvd4TXZDw3GKyoD9hONTk9gJE8EFbHV1Tk0zZEyM9bCVY0BLVDH
zU214thF5Reri8P97LsHJsXVBRbbyY6TryygRWAv4RO7OawQ7vRoNngaFsunwmNq7+gfxcVIPx+2
PHzRfVl+Iyd7TYFP3ITHguL54WeRGvz9Ldj2so2vIv5upOU6jFzqQDmts2Vg8UV26WvRGta+K5ML
iY0p6BKqA3xzpE/UrGEdRVup8Dijx2x9Czu7kwzYfoYS46nj+Xs5M4ueonyvsWTtjcasmdZ+GJ6U
D3PqneMZ95c/NJpRvVdwups+YgJN98IlmzLj+vETeo7aiklx6sVbBwT4rpfGk7PQDYZx/ib85inG
SwQTthvfCVYv93brPg3ARkld8a2KOMT85TLKI96+4C1Nli+VYT54nH0vU4b9n6xoceCESSPHslZ6
DdN7XAvMJ3GHicJKznP9UFZLHswo5UcDmDS1dbwikqqwbEFU9Yay44x4kmGZrThtH+ZCdZ+nzjcN
1uwERD3QVt9+OOzmt3EJjMea+fmRFaaBkslzGM33MqqXoHcGDDxO9Z21Rr0RkPoyy5e8H6YLGCgo
EdJ/HsqMwbPXvmVL/jlYoX+Ok9Clttw/LvDeFRF7uXgITIVzaE33B6Ed7LJKvaexJItcp/ejTy/2
eFb9MoBy8HHg2kSzos7GAzIvlxX4P2ImLgfoczKHPRRzDIWtmpKebwp4acUuhwV076X2NS44cnOr
luxE5nuTaoMd9h3jxeQNjdeo/0ix7FJ9YpaHtmLsa3qzxQtL3sNeHGfn564ZRBxqt25mtRtNeCNw
apyOhWoxEaQxYND+hPQgr1M7HlRlHEKuKtIbrIGDkSf3yL/HZmhPzQLfrGI5kZ6rLlMSsjv5KKqY
2oCq/jD9XN/L9cNsNt+8FA5PuIeUVe9QVOFo8KatC4alWOXirSSVCPS+S7ezB/iurSjtqXxJDURd
QCQU6dfMGLiRqGpdl/I116TVtvbx6ZBgoqxNKSI5C3dL0zQPPIf4LWpfdfyr67/Ofl8BIu+GA0LV
S+RK/yntLz79AsHUusWhqthIyFhEQZthDBjnnMpGsGwkjg8z7S6nskQiUpNV0wO5vJL5utckFBAE
J+Msi+oq1oLNdnXYEOf7BulCb0W8/oxXNl6TPidtfqGJySRbrSawGlyarlmLQNXovJzSUG8ae2dm
FFxlLS8GR3AWzUW+tbIcgt5yeigtht73PW8VKhDatpfbvnZOdZUQ92qGX9IuMWofh66M38lJi4Mq
EhtZb2GPVakEZ+ZgsPsapoB9ZXhMbPbZEkvUXktM6FnZfaaeFR2t2qmPUqPqFzNnVneDtDQS075H
kJsvZlh4j+slU2e58zgNT7QGFEFDa/cOyQfPbLk0QRjOZ5+LbYvLTJ192bIwD/mTthSxC3a3+zaK
rpPLVl9O4WGsMc1qgfgwZxWuKs/d1zPlKG2Z7ogcPJoorw+FbJHZPMQcoRFXF+vFs/RLpmhgbQFC
gCPCXczYZzoiwrgbx19ZJThYA+Hitu353g5KVUg4WuFvcevvfVRll4nuUvpMeJgDCyFYbZh1KeXN
V18LjLQ7hpP50S1QpOJueo+q+m4u5IdjcSfoR/hb6ZDBNusZAJpwmoyZRXrQi4CfW9oBSRgoxiZN
gt50q4rS3A1UsQ2zvxU1zKllSW8gA3aDwFvhtFDH6J+a2LoYBf7AxH/KyuEbfIATBbTpVs/h1ahL
7Dn2sWleG+FjaDZhXeuDJqufjd73cKx+xtgwnOTDh/00J/NxGThuvDJZoZ7g25A4JyTJwxRZKIv+
lb3pzTDtUxiq7RD2t2kaj22M3cQF9dNnxtViE6GtBaA+mY+528/xeOiTtfqhOxgLaWS4Er1aXp0J
9adK5Y64K1ZU39+JZTnalvNkQQmghdf97qAAeFF/B6HrmQfSKDPEe2Aij16hXlhp+02S/BzYeDNo
7d5CahBbzQw71uGFHoiD7MGY9yPtNaUW13pXO83r+iBZZ188xz+iwZ77dHxq7PDOK5xkV9riuRLt
pVu97onwHSLdrLSWf8ln9UhV25kr+5dmoBZFCQ0mNU4frK1DH2+RzckkUV2w2FhI6+e+it7G9jHy
6wNX7EsfPTh0rxrCC5YlujSW/VPZD52FW3H9CxurO4qBc4e/XCZ+3xkotUjt/LWxMxr4vDMH6k0m
uuvossYbc0TjxnM7wwcaBGVlRiwDb1IuPZt1sXEtWtIQK4tRtduyMdc3yFX5lHXhllRzcnGT5MQw
igMxXKe5TqCSSuIs1SmycAo2ZgULzPYRxBQ28+Ra2F3/STg/8TwHm4H/OpAc6EsBeLp7H9vujoqy
STTfunb4AoWoy57cUMj72qj3szN9Evw9Ld5XRp5vYYzLti5eSo0tLOu+dvZ0T9ybnMHyf9g7j+3W
sS3LfhHegD0AuvRelDcdDOlKF94duAN8fU3wRka8fI2qyn52GCQl3SBh99l7rblOkay2iGJ3VVN+
WaN+7U3zLCQFC7pnT+BzN93xsVDekxgLa6uF5psb0q/DiZ8wrc37R5AjqKGrOwr6tVc6eHMsNEOG
uybo5cnpgXXdVZKb6xRAQsmtcfaX0McCuNZIYuuhLlDfVuSAVh5nQ9JuyM7UzPzaBBwpyA2WUod/
1M7DNbAzd/lhtk9hp+Z06tojhm5/KUD2Q2lA9VnNJ6R5rTvzIMgdxLCAySc9RyMwOATOeh0+gGZh
Y7SAirzxCbbgySWoVqTdJmlJi++cy1C0B5tGvF6PdxJPG/5+bdd69aV2me+xDBNxzODPOdEaeO0d
F4g2hv3BAUUOYidv4nfSyu6Zdrqjka9czMeJYz8IrXtr0v7IRWjZ980Po6MjsLoz6CH0RurCNz2R
ibGjl7+gXf4xutZFG72LY9c/qXqSRo7FkLC8xjyE03OrN1sU5kvqu4Xted9VWK8sy7j6InzGIr6P
YT36uT+3v4FXAX1Q9SbJ57xC7qnEK12l8nahZa/CIvWYZ47vfZTcLplFZhPx2bw3mv4gvOiToEcR
5LvE6X6VQEx1YT3mZXNECP+lWw7ewQ7VafPkmfCCsjufrBcdS4PdsNzK871nx/dlwdCpjp75rL8N
J7gny/gDj6bvqQ/EeS8hFziwlOuyFU8yE99tBDtuAlzZ5/YzrOBvv9W+wnY8FC5unEBf0bU+JeS8
ieFXaOaQpHFHzQdL6CTvZVJ9th7FW2Rf8tZCCxe9OcETkcLpwtLlVvb2XtXh2S6rI1wMbakGtAuT
w2k/5s19aZH3YIy/zYFTzq31V5JN40XqzBVwuapc442J4XOezgnv/kVRTBSV8zZ7O7imLcOqv3Sp
ta6yd2wsn5hfVoGfPnZlNLu0TiNwBTxHxbbT1IIs9Q2Ul0cuGABPNAOmhVr7VXHQhLqKVC6x1W8b
q97p7bhNWFhYibEw/eARKuw+sY1taI5n0gDOkVBrp7sqfB7FxEecFm7CksjU5svizgXzF6U1PQSt
OWr2x4yJMEEYU43QHGPiEg+IiWNS6SsP4FBH5mIXfUsz3NS9zdQS5ywL3pVDd3sxUi3VWb8zvEKg
SE8faq6ued4A2iRPY9TQMWbJSxXJBLewbyzSBPVhMNyPheTqlmpPktvm7Nc4j9I81Lq1KQ0XxSJH
9YiJBOnpRhLLXRri0vr3VVLfpw5hXjCt3hur3JBMzKJtuk7EsZqpBw5Lfxh8mk5WvYmFfPVVeV8j
1KDxVbAytUdkvogs7TFOFhoNfcAodOQmVsRcOOhOQCDvF6pCUKi1zYdRinuwHBMqBHhed3mb7xk/
bY12uCt67S53CMo1cDGnLI1UvXJSDAHlcyGqIzLXU4eudTTw7zWw0cbpKcmNR7tiYFeP52rCxTvA
qVhYNe69PGFJVDrrEV5DPhd6ZJdvS5aByAhxmBFpBVRclFvaOUghSBlxT3XevkUWzBzJGsx+cKzh
Kt3iLcrvyPcl2JM7Lqs/HcDHOKQ7CT6js94MFHRlaR8bjhFLF8x5A0b/8k3vkydkLNLehlwjeuWe
aT2SGzWf9mVD0hFDtrj58ER4pgCm0hoYlzikBYl7RwLGnP+tQh9PEV0K0j/Uso21exO3mVt+SxKV
yVOdD3yXIE4KJ/ZKJleDY/+g2lyEQfe7QVhXgElLJ5Bj/viaGsM9Qr1tx43CKLBQg8jT658wFcAo
5gAJZ3qVdXFW1rTOUMJ3Vn8VwmW7adVIiY+aNwqXrlKneX/VXfnei/7FN9uPvMkuLePtKsu2Xblm
uvxgVknOJIqemhgR8Y7fGflCMUntrZ59Bu5saJaAr32rewhSlsL2lMQg281hrhGXBv6lqOC3kcau
QUhQ0VvBXai5j8UQwMBsD16CyjpRNSJ8NJWtfJzIVG1H4skgjTBYKVamarD2FdnOiFFJs03ImUsW
Tjcg4axoT0o04LyBJLTe0FCJl7XTnUkn09d+gcaUBfoj3kJQqnesXCmYMsTg7nifTXto749lAzAp
7ac3CfFy4eJ91MOQ6M2CSC/x3pplulCEko1W/p0240F1P2GNEFf2L1mPec/KQM/UIwJyZIo0e+ib
Iki+ccuPMqCv0HkFzFxW9Qgw/ZUtzEuHwNdo+/JaNv255Fg+ZA4LdKj/SzfuvYPtIN/MY/1M15mq
jljDoRY7d6K7XZLtVSbUR5bn/c7agh4YukwAiP260wL9NHEYCYPKyCmajW1F/rW1dfp2Ppe6BjAv
01pzAiAWBvgjUWJ2sHy5qo17VgALb9XjgGXljMLDaJpHIG5yPZAtjCAErZdAK9FE4RMrgq8pImW2
bhKsmj0t8zCzyKCKTBzEAK+QA6Ncq+2nRPjXwKjN7WBbV2w+dw3ZDQvf0l4QEDjsxvBp0kCKBAWu
LCJFnXY23KlOA/NS2wCp09lzXYaLzDSomwlFieFWGq4frYUBrTwdmpcuzTDXju6rCex2ExdqL7lv
SVu8OTO3s2GpF1PLkYkdguqpHxyNvD9ZJe3K7HoJu0xu8lBHuNmwnvJMUFV5JZkNAs4DwcAWiscN
bfb2go7T9Vd+VJNU3lvPZfaLIcOnHC52Ny3xOTzLCs58EXu7wmUXklGkY+Um94YglnRroXQ4Qaui
EppnOKHPYrzw4yVNgxTYXAjLqkw+oyrnDMaW6xgWGhZckAxJDWeZ5DUZB/jgQ/yjbVCOp2TsXPYG
bmy/QWqMw+HDGShPw7giDREE7jYC+tgpDiVEmOaiRN1KDYX8wFEYjnqRk8qQPoIH+Un6aVch2dz4
go8nBdiFTFwjqX7DzeJ295qXJSuAkjhz61lL7JcyQgAdO9pjMx/J2H8B9HgIj0bDLhdZ6WGW9hCa
hsQll4U+IZzZRCkHm5wGZ07bWuRdtGKlihdnPWQSU7j1pIzyJRrXoX2VExHWVXEHl3+dGhyyIKnB
gQTD+2h435O9FQR6iwyhdKkFI9X/fiqzH7T9WJSxRBk+WxBR+iJVxUs1OCGJ0uO+M+0jNsIvbnFn
fRjV0tBZ4dpywCbRyDMSVUrwX8bWN+3r5FVfkHFXnafVKxrLHBYIsNOgeWB9jd+izV46d24dVsa0
8CN/FRrWdwY7lO0DZabSrHVMkeDs4ACsi9xd6ZG2tWHLtOyCnBM4xzikGDrYGlZt5T4BynkPGnQP
QAemKt2Dzt6L0HgOYkE/TjP23LKdBUfMZfCwMjMwxHcOA3ZQ3yyrGF112SeGaMIbB0ZFmZGjYCre
YXPsPWBGYKwfhiT+1oeckNr6EWvblynHcxKk1FqF+qUrZ5d6w4sVsyhx3TXdoWd94O7jy19a+Wr1
drQPuPM2LSRVmzOZlrS2aGnYbTgaUcDQl3UWhsfqgoy/g8NdETDyzOzSvtxQP8DVenDwx9MEQQqq
Lgy5XgXdQgBt6ieK5H1M12/wHpihrGo9AO8jY24X8jFU2ZMJAh+SNZVHdF922dFpgwr2i76nw0y+
n0tYGf3qAkJKu6w0QUg5nutUSBiLxTdiyV2qYIB4+Mlwo0l/gGsuzHPdZ58h9f3SDpz7IR22CrxI
qGPu1Y29EsNPJtJ3J2jfdB1pEtKmdZRn8OKXqUi+x+InZPDvFNSNdks73XWObm6cNV+sTUtbWBY8
PjV2F0nMIl9kho8hNbPBCkCjIIgdV0KlJyApeg9acLS03erTUiy1fH2ijsk46CYCieRwDgf0iLmc
U68Mtc2r6keLZxaVsZGTeSEz+z5u3Xe/958DkW0nJyOxrYyrhT5QjEiI0Fp+9TQbfKNsMcowUkz6
bf0c5uoucXscGjLaiSkjaFmVP7BH9oYqrj0IqthomcqCeXFbAFd0FS2mFMiHbNFEq0AHLHV7gGmL
1fTvl9r88j/e+4+X//Fnt7/48w/EzTYdCbNuco9SVDxiiYa9DeFmIWvApYGRFwd/NsEWzAoYMU8P
xeySRV+FTe5viNft5f/ve+pm1A1oi7hDnMJphb81RpNYIQsAMDJbfm9AndvD7aXv4gV2p2d5Mwcn
s084u1mGCVkOV06UE78VVNm0jGfPLqGKCA1V7k3r21Oo6wg3b0+n1oDV6qlN4MVclP1c5YfbgxYH
//WsIStTBGJnZT4Onqree7jSMy4jfMw/T9P5/3J7XY3t3LALcM5LQBa1Iw83rz1YGHm4Pdzeuz27
/cD1QsAQ//y4mX/RhVK55H4BxtP2yLa4/bgqXmzVt0w04TYxQYOBZ5vc2PQBhUEK4pNxag1gjWf/
PNzey7UaLFX3hWToCm7xO8v0CphoucIdlJ68kHaca8VfE+Obi+VihHHaqEXRR9q6vUt9pGA5zbdM
n01gDb0qc/hJMdawSuXBY92TNWV9rAzkrL6vrceJy6TlFAEJCRI/SGoE+GiKO7gf40HaYEmkzsV1
7C+pJArSdVy1xK7yrpxqZYTcBFktL0rlvOr9CPiSRQCmpvLiIolF39SP66n0020IkTFLf+sY5Szl
2Qe/QwPlqekBCn0Kby1oj1EZHvSx/pJJVO/6IkhZW2OZHopLU1fdpbXJhQiUODJlKBc059el0+9B
TgTY+A3+N2ZZcrqxM8s8TzYhk0tqUsR9oac1l3LMVyJvcjofpr7H33lvDUZz6R15NkpUI1M5Y4Gn
ck8dvngWQZad9RCoVdFal960rMvYhpz9ljoEGgJwq/rt5ui++JPukhOVlxf2Wcax2HJgX+NWeXvX
sAIoeFBJKmsVaOrDwLy69CrzpzHbHBQq9fvE8AVsYevy38RTAd2Cka2a+rR/I5AUg998DgrF2WCV
CHabqUBA+rvsHHSecupXHt3FpNfTdSvYK04D6MvSMSynaV5cItfNL2CImC6pszOFchVhTV0K2m2Y
3tSmN/D6sD53zzAx3TM90n0YFw9mOKe8l/V4Eki59N8AWZYTI7aFqH2w6lgsV3Ty2hVCf6x/fj6t
cPlSMpr0+42K5SZO04uhGAgX/niK50/C7EljOkd5Y+iwYgLX67ZKhOyVToGpqXLJncjPLmlvvnG/
03e06Z4oQNb6vBOZKKE0YaCSM5Pjt6KCIyut4bbd3vvz49tPnNyNVqor2TDHKd4RAo0hc8hfLd/7
7sR0KvOa2jUpH2cTYmLLSxCJQ6IFz0otG019itr60bvkaczDc5pjA7fq46CMpxgF7aK1jZfSgqOo
+dWHC8OaDh1dWWSyw9QjssbXYmv6yWmpFA0xnEoGMDvNXdaEyVfg8puCOi+pN12U0Xq2JLiOMFnE
eu8sSxTqdmnu+rRtVpluwjEPmrUfRfBAAupUV/Mf6jDDdh9HM7Bv9ika/ZPPvUpT3v0AHIdmw3it
DWI7J5N04WJhqZISrHVehmDAYpm+4wmiTGXhqYvmauRIZwx5yMCx1ZQlAP8DBzvqkDT2wrGqO2hb
gHLRW6x6n7B3mcaPFYLpDNfAonfrFmV9SoaiX/0aaoowN9c/uqpCuJr7a2wfsH0gX3gwkYLJ+u2w
tlvUBpFcTqgegphbx4hVGRNssyRdDJf/NehDF3lnvNHMUh2HdPKWKu/fOmE92NPDFHHYRDK8dpqZ
neB7guhTAMRwX1R9edRioggr7aLjNuVCaNNdqctl3WuvQcXkFQcRs9203Eln+gwCTqe0lw+egQY5
eXCcC2aBJx+R5SJxi+dR5itttE51bQA3dMQ9/J49mQG/bOM69BD3Y4+ZRem1HyQMbMhyGTcj7H1q
gZ+iKv29ZEJy1VTkrqqOkZpumkej3CDjxE8YEhsPdgTqhJvcTZOOgXVgM2TjVjnmSU+oKBtz3zEI
U+D2Fk2LU7gsqqWhPHYoixxrlm5a5YQ0gxCQKB7OZXh0qeKgkes4WHOiyGhQmEsrr3/Qrn+57hxg
xKxS7yx6kon/OBILt4vA/S1k4RjHOvzsI8N87RwaLk5zyF0XdFKHl2RMtVdDg0UmmOOiQLFl/Z1B
5IlKUHIVVkCD676rlxSI2RXIeNWbPSvjEK2YFhsLEnSJj2IBrYERxA9KFdtMh7mUbCz9iC08pU0R
k48kOxJOFZ2IeGw+Ew+OalgR9xw4LMuIXViE314jiiMR0EjVWPwsYKuXd4p2wsIcvR32tnrHard4
kE31jGLqq7eTn6T7tmzH2fTmGKwgPe+47trXnI2VOzT1ChO5Hit+5gHq2atIqMoIsqd31rabT90p
uk1Ne7kVNuwHlNrLtlV3RqS6dS0YPtYBusA0tZyT84n8e9o4rCjZ3XdVaDjvgWP81NF0J+Lc3BcC
T0gCGpS8z24hI9Ts6OE5t7EdLtDr7xVNj2isYKigP0SwDHUzsip4z5ENhz9oFB5nji4R1vcZS8+1
ZkpuvwHzGelCUNeaX2ZfbENidZ+0KdlzRYpgdxYXp8SeEuoG9GNqZjMH+Ye2h1Dlrt5F5KUsgqz4
UVo6APAFj0awckpLV5wTB4lOCb/Ssy92CIaOKy6dsUZCC5m1X4jk164pP7pR97eikve0Zf2d5Rl3
MUMp6UQPWRpAFmRSsYYX9sDMekdnyLuELvjOpq30fRJVEzDaLt+RB9iuPQexcZmVQKhnB7zV/SYh
4gVMU8+/LQ6OME9dMCYvWXdH3NB3qPqnGu0BhZpc9YMerGWgb7skuNJl8TZkQtF9bqFB27m97amN
QbMaX1JTwyI35tVCLX5KOsBwHNxhrYCfQAz61ls0mX2HMS5N9V9BrfEVoDrbhe0t4haNY57RnghY
UscwqjZ1sU/5ZkvZ+hI6iBEctfCnaFzkdV5qrRiMmceY++4mVcyboP96xO3o3nnMsGYPNjSaKbDX
ZR6nO91xgZu0lrbT3aYjTrgGTEFqFHZgejUkMlDCnM2ZqZyE/YXuCzr2Dp2OPshgTcbO1430AUxW
LBoAVKt+qjJk6EADCUXi06cayW9pGeaHoXxVuNCPf96Z357kvAqIngjim4CvdcBCZjKHkDW3Kiyq
atPJ+vXPSzQnW2kbw24MBogp8KS9aC7+xpCJRRrN+RdoCmki73oHUtCMvYyzGSh+ezpJGs55BmjU
KoyXYnJbJof8yu3B7eH1JkX3xqt2pw94LciiPzYh0ohofhZ7LF3a3NqP9FM5BYu9Xk3FsWqachVr
0icdamJp3wpCPkxXVGuzG+2FS4oS3MHpY8yjgstWXRy5uB+jwiWarjJPFd/+SFZdcaw1IjUiR3u9
vZXiA1miLAGK0Tp2uh9IXNjXGqibxvR3UC83qJkb1Os8ADyfLQtgQVy/2xGlrmFVJKkjmAGZQ2Y7
mL7A35GgR6sKOFoBJCRkj6MHhBvvFfwCiK+BLJSwIsGoK49oS4BpcAnkuM6/jFBq3LpS6BjehTwm
hos5jFa7BhmQ6mlzRO6orzp8iIs85vBxdJR48QyZssIy5jMmv1i2cjygIj0OLE+WhWJwATJgkRmK
holwGU8BFDrSW6gw7HQoOipza1gWALDJT+tjX+k1dC62chN29dFUg0foSnhqE6qjLg/lsXCIqCPH
Y766hAxCbm+6cDE4pGiCx+QuVLor114BKcYF+wyynd7O7X9IeI0L1KaEzH3EPlodQ8XAAMrEucYL
vZfYmm6fPaH9dLw9a2PurV1CEdWM8q4I8vhe9pxphvxlhvq095n5ZmYst2Xv7ttSVxu9Ho6RDf6g
rqhn8MrdtTkfINbVm8kIflV78lQVDW5lvRfzbfujFnTAmtpJUaRQzo2m+GRDbyb8R7jym2oFGaFE
JxRqDkop0BT0J0PQsCHRXcOgkEoMq1jqsNruAQoP1HojkLA4Eh9W37wkOUJoTW82eYXksp8KjtqG
hrmbJL//1w5RYGAb/192CNv33P+bHWJfDv/dC/HnD/7yQvj6v3CRggTABuHiO/jLB+GLfwlUWIaA
FuC7WHAwGf6Vc2xb/3IwKnguvglf8HeYMf7yRdj4IoSLM0kXnmfDRxD/E2MEbfnZT/9vxgjd53Js
W8K0bF83Xcuy/rsxguSVFncVHNPaSl8VoPBWks/RzPlQc62iB8mLhwH0xLL3hLayOUYVOh93ND+1
xALIOI9dggpkYDL1p8r7QBGNxh6SfBo/Q0ZE9Jf9HscO0cjofyv3o0V+B/neXXZjD3Q5jc0nCyyB
wiJxrHR5Ql6qX7rhOZB6us+LVG66gRakrlv3o1udtIZpYYV3NA7jGCC3hmywQCWJNInJpYc4braa
pvnWhPx0CqXL0KFXe+KKwEZ0WrVwMEFvQkkacIlEAr1HvC9SSJdEmQDWS/S70qSBlFm4z5KQ0tjF
AiECuvuVbd3XhfhxReYvm6j/iUnwWXMrOsV+q/a21zzjlA8JB2qIkg1Q0NulpR1teh7QX96H2NIu
cTdXGWhDnCEA/2Oo5xT/U2XZZ9Pu8i/LF+C04h1TtPEe9JS+N7p27zF1WNIfmAj1xYtGnu2ByRVo
5Z6SmTvh3gPot8oYPaH/vBsmZF12sqx9Fa961ivWyF1aMmBfkTXBEGIWgcrU2tnZni4EeUOE+9B9
9iP8jlYMLCutYkImxy884uZp7Cgy3SENWAIWF7vvDNba2VJJcltlg34VFFAX2Jjho3xrBM53XRCR
22SiOQQVteJgUgn7PdpHZrxiX6ZXwJTmgZXYsDamhy434E1DgxUj5hnoTtssxocWrU2z14lpIdGR
MEZQ3Lb927KKoxUM7bHQ5ClRmn8KUIaLl7Qtwu3kq3OmWCBPWfRlD+BgCRs62H1qInl0LgQJkODs
sFiJyx+yb8SyIxGDgirXEGJ07wXS+lU8jfkahOHKKAJnb5rGcUDZum/cMGM8TPdc4RxcTQ6SsBhH
HZOc76KkPHFtjKB6GHwbIgY0niK1TUOEzGk8omY2ALNVmnvvFCy0+4HFLogFuIGi/yhm3GVmt+c0
nMpjwOKKRIl2n2vl3mFQeZxMsQYU5pVl8FqOLAia8F4kO6tH+xbJ8pBygG1ZCa+cyptHbRMlCQNE
DeJvjupNMk099+XQIzv5TZMiO0cYGtA3RWRhEP+7IswDr6wtuV0PxZEzTq0SqR+J+ev2lQ9WuCWP
pBPwAe2UQVLk5uKkl7801cgtCLr3cGxpJwDFWqGjjg6NvzQZr110MzhJrUpWYVwHHHXju+XlxKq1
Bo4XR8O7aruc2u0CQuBIcYaCmqqjtx/R8BTn3MjxaAgovIUvNqKyuQuORbok55gY4jBY+mnaES3V
ODt4FRvlZl8Fg7UtYzQi/QCgbQmBemszEJtE4YTK6ZbjR5zFPhp3mryR9yAHLlw0LJGr1frC9OIj
vS4NQQNHTVJ8GJMT76CCKvCuBL2aZgb6vLnPzOm3jYzHSwlyipn1zvlvsaP/IDnYI112lmZQBeTJ
1TuFOZHPzagwdWfl7Lgo6mauWCwMyTCdJgrkkhIEEkkTIXZ8V8IieKDR1mS+sQMnb6306BnPOGLg
EeGnk5XMXtuK0SCW7eWDLO0aYVpHA4BR5kV7COt2w5o23oMZu7Obod/QbPjVRxEDQyOB4CjImXI6
YkDGFCR30zJJbDPm5CK5kkrar/0MoTTRlduiFfUqdzwswpq3S+w74UvCSlMDzWIZ0o7Gab4m5GLj
14gE2vytIngJhC7Zt3nCfEdXc3bedCLuHtZiOdF2H78dKGcrBTV9YYbhhgGgR8NPfgjF8WMrvmXN
nHXZTO5r/gMCD9TfnGcp25yyFNEHaQsnPyaiuIuLX+DdTnrgppe000ZGYC2WlZ6xeNDtY5ZGuxJ2
P4MbmidFDiKiNh20x9rP5Jvgmma2U6l0ubJoY7tw20fFrLKJrfCFey5D5vg6ST9e6a0hVwlQYWRL
XJOK/MsW2rOmB0djwJseOqCKQrNH8tu/1qzkNd1fSiMJDplEQVj45jHKmvDRz/uHui+czaSQgNND
SNd9V1sbFfXugnHF4wi6auOVwIPdBoETvY3+ZbSgAXaQypdoThTGYjEzkIwRbbxNC9ZtYfaZtEbt
pmGI7RZAa+zpGqSyXftdfTIISVwrEA+LKXHHa2rkJQe75NxIplNbIpUi0dQnDp2xbippu7HgsFao
5/EX1UjjbR+xQMR8Ey3hDtfZHvlojqjdm1Z1w7S+iDq59JukPfTttBK9M10sUdUrxtnmqirJrwoG
7gmeqja+lj174C6Bl9fPmIUM1LlNtHZ7RYd3JIGx002OcFMDIDKx3eSEbMCB38JYbeTii6METeqZ
MM9TLkL7SJtTktHQnETDaeIwv70bMiTXoXWZKn84mBqp2kA4jkVMvI0Z7/rAhQ6rtQYJmRTy3Nnr
gxqKLRonyR291DYeMSEqGQR3ZCJexTzNo6mMD5NRrlbXR7elsVDHw0LFZJB70vW3gBW2GjQMlNQG
R25SMZYh7SeLcxi7PjlS0qMvFZkwIyrb3MlHLa60XWQh6gek8RS4UbWadTJbEVQ05SN6l7KjyRyl
i8whgtYJaEZFSeKc7aq32fWbutLUKXcyAFG9Q0cPGZYYZD9/yvyuiSkD/JS4OugJYaY9IgMI93qL
llnT4AdgY8xOXTNuR3x6KOKIX6lV7XIBMnLotEy6CL8F7tjidiRm0dyFk2sQPJmxziAz20GeLppV
ELWICOYhUye9bxM3/ao3sTgxcLq9e3uGerI+uGa3xIxUrLOmf1QuyhqvGxXhwaxiTJ/xcGUKwMhR
kmLcR3skKusjSWf9ctGrhQUFUXIR2+k4tlh/jn9CGyYIZ2vYJZ8gPsmkc/pf2hTUXMPmOZzOCHFt
Zjqj0ZkBnAMd3wWOthKKiF47CjMkPT6tvi5FdWZ61bZtPDNb1HZLRz91uQ+kTo9iAxuYHmrj2mjb
r5YanMlaSTjK/CFVMRARZUKwLoPYRoDkgHvu8VlYzbPMxZ/cDaAQz2Q+pJtkDnzxnDmCwG9OSTmG
29urcMZSTL22SSwOxHGOt7k9M6X217Pby9tDTnSSVcX+7j/Gg7eXIzPufRyuZR/Ex8hT5aH0H6yA
LJE6CNI9pnpciZ6xdKC8ESQpQqZbyBVhOIsNFpLrLSZkcC1vDstk+gxS+ZaIcnuwhhbe0j+vRUgy
XBiIVzVOjFLnMW9fhVmxC+bTXsXIMSVrGe6tEgSjJNCj0Wp+sZe8d3uKq5mxvc7I4Xa86car0RuM
Uudxct8bsBpvTzMHo3U9IbG57dbbYPXPjPXfJq3oW66TQCxUmOo9rEVJncnD7dk/D7cRqTTZMLbO
qI5RHHY5rJSmS3wYaorq4MwPt5dyTH/0qsEb+PdbKQPcBUGE1Fl/p8U4t81y21aNSbPWjION+YRG
dIKGIO1DMNli4U00KrrYjI63h2Z+1ni/6455QDRgc0t1m8CBkDVKiZvmoKAfexQ7u38G+P9M5/XM
LTepPz3nIBQOVRRph2yYj7mY8xN7xGKCDXG4PXg9HRFGMT+ZTkd4OQ31tI0aFzdbI5kx6n89eP88
K+wOVfVEzInS2vdbetjtAf82l0tQLBsKR659XVNzVfdJAaz5piLuLoGU4Vbh65kzLOUDgMpxc/th
P5/sVq1Iw66ZGti3wJwuQwmnlzkF+Xz1EPMlQtKl+fPMwIOV0cnmdd+GLzF+Q/ph7KPbvrjtqD4F
VCMK97GxkpxOM/PcQy38jRsbzEfn6f9/HL9QMFhTNQnu2b8PbNdnldX7oO7qYlreDuQ/wgNIG81O
UhDQPWODcB//9+3lq4oBfZ7gl2E58WcT3L7l7fsCgJkO/3xzLtsFXo5on4898wuZkBFpfZcZ+q1I
FTbQHOPeYEUMRHBOSJLU3rNcUZ/sd1R4S2jbsKTaZDOO5bOG5WGZzKpFc0KH4nvtj85e8ZB5qWwY
32SacoH1QpqVBS6SVPrWihzQlDis/3pQvjRw48coaaFk2Fm3FnTgmKLQGi7V0gRX3MOYX3X+udZq
hqHBVQrWblrEjd4G3p4w3dMIB7Qb+6Fsy8eaFJ1S61iLTYTzpBTvBulOWPXOqj8nRfHLcI0XPTR6
VKNzaPAQv+b6SwJck7Zl9Ub2y5vp4gJKLE4BI08uMkJPWtqYW+XSKetkM6j8FIcogHLdtCgtrFfc
IcwBqN5R5jcMulC16xONtDDrCCUdKX3c/inB4nMMZXturQF3QBY9k0mFrYpCVQc8udTT2N0bOvfX
UG/3necWdCTpMY7q6ufeU2LlOgbF+Oh9afQJ1mOe78bOGx6czqP68vpDY9vnTP5S5r0HxijL4k0Q
acWiztNT5KgvFiQEeGvaRetC5lB2PrMBWa2D5qETkSOMDdyQnoPGHpOPSejcFdkVA/V3MMbkEowR
F9As/Gw6ihWN/Lel3qHMcEhLUW6/c5BuEW2NYnNb40BdGp4o2VztNXXJdYjQFy/sPFsHQ35mzg5O
MunPunoJUMlglBbnkSKjlThTKSHjRcPcnpp55VbVM7xi4q1Qw+gJdZWXxnv63iREYDhPPxunf2qE
9wEgfDVF2LK7AfEU8sRHOC4HL9cfajA2dBfwDcjpV2qypu6JzlokQ0O8IXIEISK+F1OeMItf5hmg
6s3nkexTJnENKZ7Oj5SWXHVWjTQwchdj011zGC/E8k22OrZ+suWE/93ELVk4LeHQFXZRUzmnGqM+
Ltpl2TG/NurYJcgKHVilNw85+rMFKZHJFCIrQdZipg+QfaylSsWZMEzitdPi5AZzygSc5nw8pna3
Sf8Pe2eyGzm2ZdlfKeScgcueHJb1rXrJJU0ISe4iL/vusvv6WqTHe/7wElmJnGcgQJiZ5BJlRt7m
nL3X7qjtd9bwhe/rJsrq56l2HwHUv/l4PjCM4m8qJvsoZkdeWXnQtJD9i/QG1dqsvaQV6qhXWAkP
nOVK7/Bjhnrs7fOIjRfemN1ArN5mFIjAA84AKecpcSWcfj6GsL8bUuKtAKji4e8m6jWd48KVRXY/
g/Bsy3bpv/p3cmhepxHOt43gMsBJVYeIU/oGyRSNgjUyUbWe6hAD24Bbx5CV3OeT9lZjwNoEesFU
cFRsetyicdE7OWxuq+5DGIrBT1NbG3Aqa3CGAzINGkLD2jswADhskAEnhMxEIWtlpDKge/QnovA6
ki4R+oNn2MSA6NdmDbKVd61inSzXddb1Z9U048ZDmTjOUoDGaod13YsKGQAIjTj/TitbrjunfPUs
owTWTuiyrv9qR9JvaArflCyxKKGjFCFmHBUtBtx12FWb3gJ0nMiHMYlGGgadXIXd3kRhuCrhQB1E
Qr/EdSEEYRm9CCO8RCKPiOYV8V2pkDf5tblvbPfBj3BxFXSZNy5gBisdiNMYnW9WFuHWhDJAj/WO
XrgOcP6FLjeZIUg+dAtkgw8qWXPUt6n8au1XFCRq82Ow6zmCWLyRnFng2bPOyjV0WBCzfzhCyGr+
tFJURhOeqa0X9nR8S8jPOdoN7wpoczUEGTfy5Bg7i5AMf04dLUWu0fnOn6Uc75qcamyWmN1eoB0h
myF9YdZouKQoBI75pQl7tmouShElHvClfjrCzK+GjQFkcjWsKal9K5BEMDgje5aZvapbMPMJ2bBZ
NJtkMnqbgfcdxynGHAfBc6Mhkoxdma4zW99GdvnaULG+MKxt5MCnaYf1N2WPcYeQC7BNUh4EGV4V
Y9Ap96vviDhvfAZMn1n9K6KKsqr6b4/28EbLL55IW4TG6b2MoN6QfDrnI4lLW6tbi5hNpphLw0CG
LJzpXbavqvN+MaV35HOOEcoO66Rn9H7jn4ntIM2fVH9x0BEPMWsyZZlIxYgWoP0eNzSnU6Y0biRC
qTTY94BSIsJQiYXxOy08ZQHyC/9O78Dl2RqjDKta2rWixyVhebNBEwWtqm1yBT1zLWBtGrV8qBM7
u3FyvAFO5gRrRVjSes5DS9074HnZuvXKcgNEHMELNE91LWB5ACZ6r0GHsc5U/b7I7IOYftUetzyo
rJ1fAEo3dTI8PE6taLtxZVA/X/eNOlVF9EY8YL6eiFur7HXU9TlBD814H9h0asOMgCKCS1EDSJTu
lnmLHF5C03H5g5FmFEJP0S44D6iAkSV48PMrG0Ra1V9Af3zOKesau7ANmNxylVtPeTJJdg0EhoKd
5N5RKAc7c63q8gDmEB0eeZFj2FlXk6taTv1+op92sUyU5dpoqF1EHg3umaGh18ooQcoa4iF9zm2b
cLlK0NLQfs4UvNFmqJVl6w8hl36qw3V2d7bbfyVm8lSoa5PjZuvoJCAUImGlwxw5Sl8h5ZmowGFe
hAm/l4Em78ZuP+iTOFEmy1ed8Eso+7ZP08y5l9K4Q0OGMt36kVDfJgCYa2o5uJ2zrpI8OOjwEi0G
NoTaLvIFtzWoeFEcKhXZvNSC5T6mPT7KhMk//M7IzTzTthZ7N0Ckgtd7HgyHg2amV6Y5cKfKv5Fw
pVbpkD/G3adsz4FR2duWJRHa0MBeB6b5XBMC5JaIz7AuffhQazFVyBrWa/eGnu6TddNWD9N3gaii
T1LvPoD7bnasW2p5j0OMPDu3/zlEZGSEw4V4OmubkcJHatqHbY/oQ/PSYaN8nATbK9mizrfcB7rW
RPMQ2meb8Scalk8oB8yrWKwZi9hqKq46z9OuhuzibQu9ZY3+LVzzmTAMJ3lGgYDVu6YcPk64QVpY
wDAAcU/J9MGsqnhdVxnpSea21VFXElSwM1JEatM0l5L67KXWjWILsoZ4q9YEaZuBLrfVeRxyh4hP
69bVowrweEyccOaTliaL8rZNkx00UCRLndWu3C5lhVIn1SWCEZSIrNxQUGl20ibRocs3QnxVxBpv
fD7HrIyMnXL0YVsK/6OnCR5DnKuyNVWnCWljTzt5Lpgrfby41Q2h3fnWr4sn1BkwlzQyniKd2M52
TAWJk2HZIoXjOWbcllITW6+XtMElWy91hEySqrk8/3OQJYAKw2ak1/CjDKNe7iMdxS6OjGiDA7U5
aYIfCA2RPZvH9RbB8K7nX5QP+T09kWHHgoffML/059D1xFQie4xR8PFL48FOm0NnkbEgYuSy5L9Q
ysDN6RMW7BLViQ6+O5F5hU879yacLJIIWrdIQioCIWEPiq7DCU1ozx5TXiY9zPfL68J5iw1rPMrM
+TtMwpv5PNNo65semdtpqBp8PC2dkeUplmF/rRUlAZZzaUPORY5IVFl5KFnOhJWMj7S7iDGe853d
uTxizwcqN/96SFshN5MxYbKYN/bWLHYmFOdBbwn8TiTe7B69lT0E/Wk5VGU+nCbcybF0tEMwy9+X
LKUoJoLpT6rS8qgQ/V1LSjR2GMJm83kHHs65uL6j++nv539ehJqzKexUP4i4n0FwAH0TpzxoNpuj
aSgjZveAZlFtx4TU1m17gsc+BzZjvQ+qmJRCCDHYcOhuaTH/zpkjsMtqak7LI2t+ujyav6NCznog
0IPQtBarQBvdeaaLj6NVcPHNRaFjYPOMnZqcIaEZp8wxjFM5P+oIIDy6dD4XZjz2P7JG7d7Xdm6d
kHEBRz4OGTmXRwhpEccrhwJnrn4hyxi2uV2xmtAiHUFSpx+T6nN5srxstXl7BD+HzTAXp+VQ//PR
vz1lwdtsk9JE3TmflYYGg0t2ozf8wUCzzN+H5eWxbQPMN/ekI9rZim1CgtcxvtEtCM/UnTjZ5YwT
Fglw1kx9DYiB0xsn/eTMh+XpcnCqFgFd/ZCUzMRZyseEsnP5/f9yEvPpOJ7tYtedz2P5ysiFIAOW
zFGPKTrwnqyqvvW7sSQjuMRME68KXNRZyGZlcit0WlGNmWZg4wUBnx4HZBOkq2ZdWjdT5oP7LChp
g42hXBu0F92AvT548UcypJ+sgTAl4d4djczZ6IX8Zdv5c9FylSQjyI9CJ1+eoFQ6Pbh3poS3a8gL
Ai9QDOsazcNONmihKVTszNE6t+xo2iG390nHj6vhJn+LzcB+c48IDJo0WRkUfWteQe6iPxd690sj
+nOF0QXxeoynd3QBhrBSxD7pnsLWQSrSiUeNgK1V5dTyN0z5fxma/51oxLdB9v/XCM3/WycfefPR
/Mf/+bVoUGb4NoQQ/s0/EJo++hDbguxPz8CggPov0hHrL3Qj0KkNy2WItGdRx9/SEdNBOoLYGAIf
wg5/EZz8LR0xzb/INua7PV4mIQdG5r8xNP+/TE3d4Nz+VTpCOiD/m0gKdd1mH+rM0pJ/oWRXsjKs
kuX20SbWmE0qychhhkBE2i+pha5CGZSoe4cUwWnnos02dTD2fv3mDpXYqm4WOjjjI6kWb42fsvOc
PBa+RWVy2YfPvm5eWRLLozmpAU8XiB8SFWkggQIk/Sg2qCjGgW/hvHN/hGM87H0t3qLp3GA/9mj6
EyJPVeBKcl88APDQZo3aaO8Mw4SNHJjrMtE/PZj4sWguIpfkMGcUOFqXHIlMN7u5YfGddKaDPaxH
xmDhVY2j29QG5diwwMhVyq7VRxkYD8Le0yYG621RcxQOgokxurPoAh5TwaSRvR/rMnouy8k5e5U3
blTFeqqbQD14xXQXE7a3SZpJbJr7yOnbiwbBaiVc2uBYjf1DkbLsBacti5juJBIx2bPARQoy3NrF
ra97xa6NaU75IiN/HaQq9SC2G6EqfuW2+yuYg4aqusDgz14AJWx+7hEKTCwEIhYia5F2wepG7xrC
hdWp9AN6l3VzbYjTdAwi8tx4fOkz4zHTHHOTZ9EPWN3xdmgJRxozLedjbcH6999BOty2NUDtOAnw
ECZib3URxOOudCgIZIdESevs9NPKroR/i1AJnBILwR4uFLUX/UdQ4IBBq1qvgySgoSJ3NQrMXWCz
CySDYGf5ndgXvX0FErfzqnAf+x5Bb1AUYOqwf05jGiaMe3s98XBf5kRwYU8a16HtP5UkBq+quVIj
+2ITOmV8mPr8vRDJQ9HURxak77Wn2Oxl/nQTaAyQTYsPcPJreaQgQXG0OqEqIArXodM3ify90mgL
luFzE+9dijtGmH9RCWb2GB5ARefeGB9UTlxLbA/v0WzjSh19jfABkILQb3sVHmnr6ofW8V5Fbatd
Wnf4bogTZnf+7BM55ZdQRTyiLtOMv0t3P6whfiNZAtGT4tOt7OKDtTCVxh7XaeDRQqUC6R6y0Lhm
xZjMte/gTGZwUgbJ1oAauHZbhY2+st5EKX9NBs4Eo5AdTSZSrhBGtRhjUzCK8dQSoE62OqeLnN9g
D5EEdxq7jK2fja80pw5MZPvRaDc9JRy2E6H/4GbdwdR+EVAlHprB/urgMtDEDw8gB39i/abekY5k
KPrGPTjHR6C35valiL1yl3PWKwWxZyUoGAzKuUOctCauFJSu3Gguu14crefOgjZrxkVBJ/ILshH7
Rotar1O268ow34n6iLcdm7J1gWhEL2llEsjA2gz1eIWYt88fCqfv9s7UOXu2+i+RokXmzGRTbuiI
YkoprDfCaddRjRAT3pdfUnYUuE/6K39T0SdXXXoPMXdc63kXWxr0QUCuGnaXz7HakpRpBYigr/cG
mm3N045d6t5bmg+zuiddSsWHwaI8i7uMmj7u2khkqO0JDqTefFdh+tiOqXwKtajbhAa2Uz9mB5Pr
BopVanN6h+ilz/tvVD5QWNLqzVYgKCd9a2p1zAIOuEIaRcAR62PwVjkDbrcBP5IFIc5sQdbLYQYC
tPY3qhFkGBhezuEDSVB0QBGoP1oGjVv3Z5rHwDahCW9lhnXCRntSkHOzFSEWeZ/MQVg8J4OmFw31
8HXp0DEHcJlbnrcqOqiScnLf+nx8GAaT+Nw07o9lOBeFg9mTpuX8NTV8AS5QsxuuoUG9A2wp65ap
CA5kk7GUmnIM+h1WbsOSA0Lk4b2HZ78RNnVIzf205LW2awo/oClD4nkmtyTSp0kzGIWGvudTg4qV
7jIV3+KvSncjPBfEGhS+syDWDh6lXr0R/jHO61PErcLuOkRXM0BjbacRi1SCYTmlBZ/+LAYQ62GP
ITH07ozZCT5hhCRs3QBPlrodBYJuqzm+d1Z9+IAfXNs0wAOxXhsUIDZdqV1HMRKiJimiSbD72NWd
k5uVLdmxTYrsjiujoLUfNCj6Q2M7CbQBHjBISsaxtm9HCvS+ZXFBw1DUI9JC0j7CSlJlwBpywWRG
sT5qIMYHPTXuzpmBoJDPCslvoMC5MzJD+8DWbBxYUzLFCg8gR4sdcyjfpHQ9Ylfam4Ga3XZohldN
pQI43KvWAgpNPQG3CB0oBdSJrWnkgedMnJVMbgHrWWcGAwbl3DTX5CDsbbqC62YOqMJtUg/JPh5r
f9vVQ7tJTfvFK8KXit3OFpijtontjJ2BjRyKUMhyJ6Fhwu+5SVGp7vs0CTdoj1BrhMlHKftnwuWn
l8k7NKhuqaOSRWIgozHRh4E/PBioZ3dtjsLa6Q7eqDBtDxXsG3ietk8CMe1LK3cB9WvMiI48BZ55
qHMOyBwpZ/US/K7/0jnRs/S9XWibK+n4e2GZ5soru0sdS05VhXyykw0JwCSQImLYdQNm1c4O+K2G
zbsDHbwHmOcxvTiBH2zKiW8EoeOuuyTTV4FxypPxMcmNW6flHDUGklXiEe0lOwvFXltf2ctQYwnG
+zFz3kOIJFyT/XECK3e2qRcP+F7Z2lD7p19NSS/d66WKrgGBDRIR74V+zboVBR6KQG56WX1gUc1i
45yDh5n1k9++CY5MH3dFFDXPUVWfyrBgzKVwDkuqoGntI8LTolsECulVJ8kCAVxmD+YVzx3UF+Uc
PVZNXsEbKhWF9in45bc/CL9mR2qTnE24Il4gcx0MaXYkIz7YasiP7Fs1cuElegXUdrY7IjHTe4Rb
LoMZakPMO20GZ1Ulcm9wwfUBebGoaD5rbkTci+q104pmPabl3lEkyUyvrmjfx8LKEIF5dwWrt3Oa
gQ3sBwsOXuK/63GFYgblFHdu8hRrmj/DutONCgMkB0L4p5g3kLDCbks4V7DBCfc6aabYR1Z5dfUh
5jufqgRyoMh+GRU58TE2iwLQNWijDyvJ0E3SSYBsFwrGIwYrkLnxwcUs4Fn+vUEnBb0eK0FpjT9G
CWPLbeAlQqycOW6NtsrFMLDQaegStQaCCY3LQ+kBbhlgtQZwUJoKw3HqiXiM24h6bhEcPZeSLGI6
1kw+YxerQLXqvONg8qkno8YlCvVl1aFX9DupLiWcmU1rg3GrAWESB0VtD/7MOjNL8PJm9JEmRNEn
BYntk3fDvDRApgNxF1LC4YrkAk3z4MeszZrUUzeAYibiVlzJbg+i2N11ObVIC6Se7VbgNRyboiER
XMuaCz/QZuw93mrM1pshODUA8lEQoO6lZ5t5zqWksnFE1wVgQlS01iJWFrSCV7pOcyy2TdR3KrGQ
HYFZjW79Htms2Y6cUkUWN7FepG89RCj2gMhReowb2tV8CHVDa1c3fzSqHY96XJZ4gAKUmybdUr13
N0jQ3E2v/O6Qtvbe9m1YSnyY62xwfKLIw/TozJDy6TVl7bLvKBfBPKq7qzu576TAfOLYqDZ1Hn7K
SW1hvDcrKh75fkhwF9IyOY8qRE3IlmOdGd03/hXgJDmVHddkUB5719laVTQv2yyWmyw1A2t464re
vOm/e7P8GCNQV4V5zYzZu5h6yEWAYVVeflBJa20s5HZw0YDmDd6OJSJyfYCM1BCaOi53TV+6R/A8
ZOUoJTZ9ND241TDA8a3hbbvFyW6Gp6QDwD2UFQq71sIPNHjo5JsKuZpA4+C4yQOuEWdla/Hj5Hb2
Jm5bdAOoQXeZEX9IIW5zFivzbIiq1V9jx6KMgH1tnR/dn54LrkkofdUBSMSiggGxF0cn7c5F9nOK
CHSyO3oPeBrO7FzFEx4B8toRI+T1ThbNF2uld1Z68BrRZxaW2voOAr9EoAkcVbNt0Qo6NONWBTIF
nFlFtY40CuwGRG+wWcWOyzrIOqAbbFvAjIyXcKQ9pCvnSkyegxYh+JqcvtjBglwpNze3eZw5ayQF
cJYw0QXgqMxdgioTQSAcUsjqLL7S9tZCZ2tPnccQNwP1Cu2ccAMea9O4jfDNr8O4/eFFEUrKLgbc
hRo61sqrOQXgPioHcA+q702j+jP0Lf9ejfFVizAiDW7L5eH1b0L1kubpdKhL8xvTwWNXMZQ6+tVD
P7rqfDoUceFv00Tc4hQT0m33VtBc4LexjalNb9sj0AD+eQlkcNQSQWRSZb6EdPchYPXF7HYXK+bQ
iV0YZZ6zY9x2IWuJUBgnMx+cdYivaDsi5Axt7cssaC6ylM0bulZNkpW0ZInbtAKyraCxkkT5GZM5
QcuGElNQMMPZJmsSNjs6VX1o9IYIT9a2ZTPfjhG6QiigTUXfh0Ut87ke6TSSyTNIQqDkDWDeKk9M
dqtUsplOvz3PvUG0RFBh5BO2Wg7rcvTfpGX80EXQkmylPYgcO35cIpr3LeKQnwniYR5FcboL2bLn
I3uT6sEq2c2D45oY+MmGD0taaaL80MlTWDtyzoOcPVfxlG9iS1lgMpMn3yWBTvr1oVDWE13AalXW
WLHxcCjxBBsJhOeA4EPVxS7So7NQEspLRti371Uv44iOEBp2uYXy+qk19nNJNuKmMV59O0MFFEMm
npdRpg6dBIAY+iS50cti3FWJs+kINU+SECFEg700sskzTBDKd8Vb22gBJX7R7Yz+nQh6+PAMBTL3
vD2070cPzkCKnOwJQ3YnDLmVDjLyWtwJ+rSIyKH+IhAfAHptfWS3hIx85WH0I/Yq+0Kd50qahLdi
vhz0b1+r30MVnLyWXJ4aaapH5QUbWb81MjpOga4u9LNG1Pvcw1FvMYck+koZ1ECnkBnFY4oKm7s8
ee/pllyMviEZrI+BNvY/Vf5t9NB6i37CJTG7Qu2EcI++t1Ge0WBykNpOASEYE/r+HM3mNgvnZEag
Hw54Opglq8gd6lNiwIOudHCpyrsKOUCyi7VtphncoZ73kAZ1cMDptwZMUlIfgP/ZjwqDqSI7I20v
rYVmO1LUqJoo37meeDL6Cu+MOf3I3F2hJQH6dQaXItChNQB0a1nxOLEOa7AnIqIOPYRIXnkTzOuS
MGDfZKb5Vbc1a996o854Kl4QMTzXJnea0744Fbh2fFdffRHyAvKbkdRn4FFEPDZtdHWoatlGeM3g
23aCIUr6VC06xb2ZxY/o1HuU1pRl1nEaPqYIL9mLjde2ojTUlmPP5SSMh3ySr4mB7kWPaKXFef8x
2fu+icsjTq9XxxzW19ZvH+UUPU2EifKJMoBJq/ytmwUdVv8toV0ElzF0PeUVR4rOdIg13KFzV2M5
6EREONxz++XZorqrEAruyXe8MwRxG5krjkGU+3RzJm0XKOK1EVJzk6gjTEv9uKCD7NGTdK5m2Wef
evuW2hsNMclIlijwV3B0vNoiljykixqh8b6P0IKNyAZyE51LpDv1NiT/snGNF9XQXCi9Lj+QN8/u
mMZly4j81Wt3TmSrzz4tj1XqO6uusfNzwyNUVfCNaRIgMqb0z5nhVNCqlPczrL8gngDOxNoPMJYR
Tbe3vNNkumeQBXQjuZ1v11XkJ+NWexQuvU9BB8EM3KvWO6whcVVsZFgiu1YUgXTJlk4czKYdHwJa
HixOth2KhwfCFb8YivJVaDpXZIDY1tJ3p+9vSN7uN4WGLycJbwz3XEvruTc9+N2SpgApHjQzubRL
j3wQ6IFrId6lztCeKWxScUppf/QIFvU9Y4OT4o3p4awLmlExzZssnib0x/YlKHNWdFpi7etS9zdu
6t0krfPml3BS/OyhKhFYsUD8UoNfgYo4ywJhnOXoak+LCVZtlwIXTBlWphLok7NJuGjFnfKB3ox4
tNwCr5zHLWTkeolOqrlxR2Ee7DR/JPWTJdl9Z2vJvmhbECFu95qZ0Rr2dLjqsyw59chXUjn3Z6Fy
59GaVFLAHh4mk32YwlAfzBvLxI82atVuEYf2vol3QUVqA/vqbymvsch7Z8nuIh1dnmIMb9Ya7jWE
Feic0Rh2pAhoX3iy6QtN4W3DpbRfngVV9gz66pPut1pX0IQ3U5qr37AnZ5aWW8IzGGSatZcq51TI
xDy1tGvqEsULvEgIaqATq1dz7mj2k49clTVkeerSaUSsj598OXNtQDMhJ/Z+i9J+OVX0HiDAiLHw
9jI092GXvOPquK9jlvyLdnw5ZElY8KbMXdPlQDoG4j0n+o3NWm7iMcel9vuUY+NgUU4/FuyMWjP2
wRngikMTHftzom4HAXxXB/U1bNDL/aZlsdskuNj7sdyMpktFy+jqwyKrX366Hob/+Onz7zbhkR3H
0MvUueKXpFqe7Ze/2HYVfovlfVie55Ff71xjBAKrPv3OOKuI8knf8Onaqt4HUYUbxVIgG4bJYjnF
fkygVDERU88dastvj9DBQN7ONK+F67WMIsvTojYn8AHsm+pZ2rGcem2mrxWzFVMMXXYfS4LCI3ag
39IeCO/Yei7Db6ToGgaGum+bwNoNdqxRH11wZItAWPP9fFfl/gOdCnTqo3WIyqLbswZjTMh8vzxE
8URZys5OYzZoe9Np6h6XjTgLGVhnHbY873HUoymgJy1CAsnb2oU4i4wvYaInS2/5PbCU2MsQNMbA
kbQnd24MY+ZbF1pj0DW2HLGmuDiWYNeJ3Z6H5GRuNPt5c9MSGsFHCOEDnBWr0dmOsQik/0DAlitO
SO17EqAexzziMjNCCsx0VxFBzrfKPw+GgxeCdbq7HnGInVTpSahMs8Ta5x+DYGzg0MySgwI8xzpv
4CnHCuOfJwl4L47lWAFMKu1f2dzDzVL7xqNSsBOz/GA5mG5dbKEHMlbMugQTLSXXvDm469iHCFAE
TUi9m9EGpblsWKqzuSLOLA32yRDL88DEtsGcYUAy52ZcDuV8PS+PItgNhxZ4DZz2BDnZrBv4YwiY
5kvjSzmKWVaf28AhUUXYUJ/J9W2Py+dgzM6G358I1RzP0L40qJf7zpGfFalXF7Z6qNKsFj9iSIQi
dIDnwbDdjS2z21HzzKuYD5WMsJsZMPSa6EXYbOmGORRl+Zpea3s7dqB5DYV9SWf10AS+0UMesQFL
Z10cj0pXCvdr+Ya8HwBDwAJdvqZn/aVxgu/eahGvVCAP6n7ci6RrV+CjMAqBUUUJyY22qss8u+ks
89CBFD00VEP1rsZBqAV2dK2WXNSBLKsevNtlICWF6tUjtQUquDCNKGlz0qKmx1VqE9kjLDSu0YzU
0Tqeatb06Y+wa2JTXVrXOpMEckgmxMdYCDcM/fk1GIGK6dHFMRpqSBTcyEYdk6OsY5rmjgBYz+65
70drXHGJ61eGTOPa1crdGB4NBStJCSavpoOqtGRtdOmuZYuFz1R7q0IycVVMlbPIzqCNvWKl6gCD
wmDfA0iESztk7wiqU9AV6auqpp68GS4Gvfe+ZJ3dZXP0x9h08V5VrLHFRXrE8kSOvOg2GnLlR7yZ
Y0kipt5AXCYtjL7mSE8cPXp2/nNwB8OBs0s8Xh5cjI5Ur8jz7yncCgJvxyo9Zzr53WpqWYOEc9IW
U51HNIxNhNrJI7n0tDyyYmOr6YZzECLNzubkpb8PrkeR07dZnCn31zC6coMyYiv9olnhJTJOumWS
EDs/qubD8ujPF6KmNFDM5AZKNOrOyxeISWf1V9rZ5s/3LT9l+WZLly8N9fVdJfBndZbhELsco9Fe
Hvqurh1GK8JibvfIJ9bLq38OdV+4v/9RXiMmKOwsWeudyRJtAJndtgJXzDyTUCdHbSO80yCIyeoz
cagDUEmsCMeGixOvNSLsuv2kuIKsu0PukvV7vw+gwYzcMX5pbpkK+FwYHkNTOwkmTlhaQMpHhs1M
s1KK8jj5yHnoz/qYrqwYeEaTsZjUg/5oGYxrrZYUO5tRAEah/mVHgtu7+THL46iurAunfTULbGWm
1+5U0TzJhD1u4vk/ehJzUHHgReWuotyqbvIg+kkGYUAYbBqtzb6k9VZvDaiZSw3zZCbpu95f47Gn
jkElrYPdtIE39jWIqiLY28Uq2nz5Lj1vD+PmYD7F/qs1UhiXNvZ9AuCembIxWvgw78eeSldRP7oe
jS/PiamctOyzMzQthbWvIvkUCYCXFDPsNduj7VBkP9Im3gWmQeXRVEyyjHg2Ot+mKXkXbMpteXzn
NdEpSEmYqZLoqcveJe5jxrVbcyRF0hMZLARNbMoseA7a+WYv8FOkW8bB8qjnA9WhisXCFEE0xbkA
2r288Shr6zXqcmKAZo1ye57LsvOqH/vjt6uVNL/cg1PFd2hZ7I3hMpVOafvJzNDDlrxNteFEH/9u
KIZ9H0ev1UiPzU+fWhqnXFi0s5xV3edPtTs7folbR5nPFcBIuScTGMXlDJQ1A3ho/LCO6iKAGt4j
6FVNWVAxhvOCTwr1KVJJiv0r2yD+YirHmwy24iF9aloJocE07iYGQO5geFBscNdG1c5mKXHFXvfW
AlOLZbUtquw4QLUtM/lR0glws2iHqesmLejmQG0zylNAn8TxU5IvN61KYWsE+Q1SM/Cz7jEa/J+d
m99UQUxLoZMfCDe2WIlVaXbMaPforJN10phbv4APXurmWYOQjxmXbAhkl2pDNQI+cocflWyJWFtZ
PlFXlnGhEIjAzRPXPuj2qmf5aYotXYgL5XPLGG7Sb83oDqQqPgc2ppZyunp5ukn6ECx7+FI7+qPu
XALX/lmbN0kGZIf63+PQU1yjgXysBj8+j6Q9bGwH4/bUmfqZu10/L4+WgzJD4zx6jKVZFL+XMNPR
HLG5S6wp2iFC+GHY6KpiJ82p9EcRnfVolc1DAD2Hintcib3XxPewxUgYapiS8WSJnNveAR6cgvXl
edMAtECezLhhtAhBBwWSjAqj6q2KPRwjbx8m5lvE2gOt6chIyVrNnPeZ1Cr4MGER1Kd6PhhRT1kK
IS53JyZ9Gbo3Cv/kol5E/1vj4WQfK518NgOxD18OruveNxnpRGVL6Xgl58Uc+nDCuZrh05kEHOqM
TYw77zi6rjx4gTvuydSe5QTwuS2CBFfLF4EAN1lK6DFbGH0+DMsKLRNdu0bWrdbZDGcyJClQMfdK
HpEyWFlw+9ycexhM0XDSHMEHT4MOHDJUihyLGUMweukIpSR1MJDB/SByOrrIOMP5QIoq7+i7Oa+3
2wnHcM5fkpMzn2EM4Ot1RsMgchCnGTFv9ezOY7PWQACfHw5xiXyv3upJigjZC38Y/WwYzSQ+LYql
/MXD79UjzSALlBr7ItdU54EwspWhYHFrs4XPbDACdlbBfubP81zHZdOH7d5v+9l18s9fH8+PaOzR
6WZsmU16WQJ+yqmQv/uLqXF+bXm0HOA+XgpufdZHM+vMVO5hcKNtkE5vpkXwJK30F7vDHMdcoFOC
o8hU5C5NugLuXK7Uq0B7jOJ4bhbODkMl1IlSIK44F7/VKG2aQEAzTsshnLhhQ23AcOOL03Kwscx6
gRYf2uUvbKYih6/dj1QCyOBtQ2IV0NvJnSzNZzIWSGgbUphyQBDrTVkLxmnVYT2e19osddluSDy8
zWJb/iM07lv/cZGg/a9Y778T6zmLuu2/Vuud/7NW7/c/+QfjyfqLtEvXRXtnw/4ydP+fnCddGH8J
xl2ATajyLMuGsPQPzpP4S8z/uY7hmz5fQWH3D7Ge85fvI+TzWFQ6nu5Y+v9ErKcL8Z85T74pXA+N
nW16huOIfxPrBa2XouFxzpDcj2acCkJElbi4bY96GvVwKNh25GO510dVdWc5W9itZuD2XJTaymWH
jb+kWDWOTI/La8n8Pcsjeo7V6c/TwsjWXVvbh+WLefDOfrg8LgOnPm+ylkfm/KhWyiRA+PDn5T9f
W16jcsJm+c+XW6JC9qWZnGuXSuM6wnmxkxbNp4rAUk3+P/bOZMlxJMuyv9LSe6RgVACL3nCmjW4T
fdhAzAfDPAMKBb6+jsKj0jw8IyOlat2LYNBodCMJAqr6nt577mdZQiwvwo1E1MI2KUsGwHYoh0RH
fB5Zq7r7SjVf2ZI1SUbC0SLa5tSFZmFS6Tyz6U22n2uwh2Yk14DfaDML8SaHsT36lkzcm67sT8EI
wHIpPfNqvekjVMdgLj7iSQJU7ChWwWxYBChf2CrXxyiqDgYbTUdLd4NWvTuvx4D/5x8VJISlx8bT
L+reL2LyVZIh2RTLeLt6Cqw+umqoTI6r5H29KTwsZBV0HeRQAxWlT/xT6IXbdbxcb4wF4fxmvcsG
HTsnfOa6jCE6SMRf729jfS+LfkPrvfWG9zEcenN6CLUSv9Wl9vvN+thQQwCAwXGqMoKEqdsJXaA0
z7Ack5/JJvBWkCy8dw2WCk4Q4E9BBMJErm9MgC5WncmTAj2BCqCJ9zqs+bDI5EmFqQLj56VXi3lI
9SwnUqYeLIHzlAC+j9JuY7eNtRsXSF1Kz3GuJ/NjAG9hleunpXOYfKc+KYJuZHgFrSZDRpfJfTWS
3OjU4I/0ZiEWEnoN7MxaZeqzSc8AjqZVy79DAlk162GyIAg1rfU1rIMbsiurq0g3odYbpjPzZAZy
u/6U1jXKREQZGaZvzMaarbHesDn3x716hjJuFY/AAj769DJ3gquK9jxTI3HDwdkRZ2wbhyCJAE6z
uX4KM/ZCIwo/lkvzT8/I1LCEyGsXlZl2j6Bv7faDHb6FbelgggB3US5aJf/z2U0ZUwqtz3T7H6r/
HJGf19OXlZkbcXTHBxdX6sHyiWq1pP3N6J2ZU7QDTmT5LHS1i6LVU91I32rXQDakFU0fpow6Nmb0
4RBrV7/VDZb1MHi51RzMpnn87bNXE8CRGLcOjf/OQJNHTTNoUgT0i+pqvbdem145IXVZ70LxYMuo
8k4j2+oO/n03Nb53sk0Q9AKBIVbJHvDNTD1NjzZhk6lvFRaomdXOQvjQlnm9xy2HskaMCSSTsXkW
Kps5xXx0WJ1k7oW4nFP3H5KqPeZ5eupqdVA2yXH9MAHd1EgDYh16sxVnWzfK1pWaMCRdBTsmcDqY
e1IkPFDoKFCG7UqljOao20cjvtKU6KpdKz0g+3Ao1vWmq8H9RcVIsa5BIXBaWM7j1/KfTh+7C4uD
oeKv8cwJWsuQBKlBQLMh1yaXKb4oD9CSwc7GcSjUka4Syyl9s65Z13vrY8FkSXI4sm/r1R9oFASI
V0YDbHiAzgS6oKSROB49E1lXj9OkdSzKIwtpTNBBjv35lvJCkcGLjkubndaHfN16dw0QSWR4WHoV
uS4lQQLIKwC1blYCgG36+uS33s5bKr7O9Vz4edfV8BnasadQbwQh0/wSVqmzz52Izmb4YaalgXR8
wTAKCspFxrI0m38ia4HOG2wzw4XJY4tFevAhtBriJfVK3s1pvrj29ZQS/kH+zIuwH5bS2Kc1CIIB
d/DOLDr2gv859AJCoz4FCr+OdkGCDS4Cs7PxSWM+mVZjHPN4ejBoTU8J8HG3aW5TdsTh6LJtXFJ+
blkSEDhP9vHOXBCKYe8kYy3rbuAmACaM0hGHF76s9R5JePPWN4ZTOYbkuyE8prQwESFiv79af6QX
/Z04TZJOkqZBGchLwSdl2POdH3PuWPsaVeb1lJj5dXOoKU5ohDDxqkwbPNa7642vH/x5z+4z2F8M
m11ce+y1Uiolcwpyw6WBG2M8Pzu6s7Xo/tNsjSVCRoC3tQGHuxy8aS+qgTTUmWFGoWA9R0i1QqBA
1E8Iga4Qfyx4069MkxE25iw6oKh5rCDHtoODqSkIHuDmnLqlsI8l+z5XTtbXZ3q/m9DWc8H6GDpo
m7wrkhXLiXGevev5aJne2UcndeW1kqTpgSv+iCIabsLkn1NR3EplqtM0qeVqNCQNICzTdI0isJPz
QryRF++D3DoHNjzAyI2JVzNIsGxseR224Qa1Ux7aO0s10UFgbDcRffJNlR3r+/XeepOwEDo6vmLz
gT1ldmwA1j6qWY/E7h0p4qRxtXqrYhic4grTetFyHaw3VdAguyGyY6QrfpXqorHQi531ptL3gqbM
zh7KIbjmbDr8/AVblFCCh7L4gfAPZH4zUcqnjF9DvM1tm/CwznrM6smm5SRf7QQ54IhMsinkxzSu
X+eexZszkTwyGaOzMWcTSAvMkNl/KpvQQnXn4DCY/asUZVWkpkuBGGETiZH4g+kjAdI9eYwruE9u
CEPcB9AXr3KqGisBJ9157cdSiuc8UuxdkB1x1IhIr2j2PeZ1JLQWvsD0dojomNtU/iOu/mPRpJA9
0vBSsiM6TKTwCMc5NLPzBkqJEA2YCmNk75UM6h26k+XShTExAK48OAssNb9rL0ISnJsWF38gsAHM
BUGsKOhSQna8LHEQC/t3fW7emGktD2mcfPFroBRLFu4d1k97ueTklVXEgPrkWwiqYL1iPBUtSJnC
H4ZdrQq0w7WeB16buo+3RtN6cH5tnd+yt04qH+wPbSJeSnARvLKflM19lGLf8AY9+4RMLUjKQUYr
HJwu2nOWq+Pez2W/AymJBtstn1M7BIeeEpWnFmVdeuakQJpv2K3JriqMbwMitYMskJd1tLeiRcyw
/Vj9KfHdkvwfvugzsPF2M4wyPrJxAdJbgiVdWGSEahH7cklJpRvYNey56Kz4WjVnukraTAcNITXL
L6p3Ps10ER9kUibbhkg1FTT4O4oY8+0XVGnJte0BGZnxuoR+X8Mp9O/t3qnO7jRzeMPoNai9K3eg
VeP7iJmgjRc7AuWQWT/mKWECtlPA2Sv9sxPM8EE9E4k4ewbCI59TZbdKQEWBCEqWrucBQhviF7tt
dT97KbZ9BZKA+NMzs+qhcklfryvhHAoFvn7xU1DHFVo545CmGVNeluwrvyPPz/eKXUnjk6QM+SUY
B/cQJuZl8jSsSDxOUBXY/ww+54S5UcS4d2xCIuS5FbYct64DHYZdlul2hHdYwV/Di21tTN35tZbw
cxFMhEnxTuXzGD/kAsyWGMDhmhJwQtKxET4nL27gbEk7MU8LFi+ypesPg0PbGtPOvMGvANVD0bzx
iKX0+W+CFLedO92qUZrN94JFA2Xkkt0MXsGStG+wYmO7cCZnOdW2fJjjBC7gjL6wsz2MCuF3IOYM
hC58I7f286OQwOoNk/jFejqpSNxLLRbzxhFYZEl7BFELO+2QQJqR8OwxzNFeeMcCQS71iT/vEpg/
WtCXQUycSvkEk+A7zYhjY/HBURFhyM/2cVh/jFX1NU6QhS4IWLYgEcLNyBdDLzf5WvsgxH05frZo
Dn+1BvEqW8TQlMto6cZPXYj/mnguWtoVbKOYDTO8toQUIBKuWWivgUtNK6iZZl2uSZWRysa0QYnl
NVF0WJ/wfrM+6f1HbD56z0EvLdcHf/v1//Ixelm3odHgmYBl5bA6ItKvZpHDjGspzZ1bf15vUv2b
9x8nPAd//FqwZjwARL3tIqwG+aIbjvreIMzmHLPZ0cGkMUpqhvXh9abUz3p/6vtj6z0helZv//bX
738mQ5v388XQnEuOzfsfMg0P71FCnIZ+L+9P/OUF3v+OzHWvFLAZcYnrW1t/VbNyPkbFQLoR1Jal
aT9meo5L9TJ+jHrAtx0RO8Vaba8Prjfvz3l/rJ51df/+82/PAeWPGBE8GcE99S9P++3vwQRkhfnb
v030W3p/rBobNA4/n/mX72wMHRh1AckWv/w5PBDDIZ+yh8ZFZLCvJ/+DBbzlgC2H5mVPaf9+I/Sq
a/2xnWf0MxGiSgDArLVko9so77//+fNf/879519Zn593CTARVVPLoohmTc67Eyg6pYmZfy2Fcezk
0/16d3F9igrVkg6tG7Dvrdj1x/Um1Zv57z+aEG8LBtPT+0PrvcqIcZD1Co34n//B+u//6rGf3d/3
P//+HDMkFLmpl4NpsGuZlJKbrvphiJKow8YIjv+/hbkahP9DC9Omx0hn8d+3MG9f+/71WzL2P4bh
T67jP/7lH51MEf4DEi6Nx590efvddeyvVHqBpdh3bBdHcvDeyLT/EaDO9QMRCM92XIdf/dHIdK1/
2FDsQ917FCEJi/8jYD3Y/V8tx7jILN8MfTZnPZqpZmj/uYsZOjP6tcYANUToa+2aXBNQVJLGORjs
65CmZE6bXw7Sh58k/P9TjeWHOq2G/v/93796RejyLs1T4dhw4f78ikXlVi6rNtA3+z5CY0wy6Yst
aJ5Ktp6iZNz+/csB/f+XD8gL0at1fRsLI4f/V091PBjR0jWwlED2uEVdbTHRXJolf9UxNv/jlwpo
BbsYuAWfzv7Nvi39wgqxVqEr6vO3nDg9SDpvFOI45L7+/SvpN/1LxoD+1nglL3Atn3PgX761QSRL
DyivOSHmDfdIpsH/JlDkc5X+p+Nncc7/y2uxheoG9Dn9wLL0Af7FlB43ZkkmJ5+KpDl7y9bnJWjZ
UwnEtcJWssGwIDd1cLZI1mLx2R586d85bDsudnX795+alv+/vhPsPjbfJg384Lfj68syMIYQYQC5
iBBsIiS/8+McqwvA04tq1GPv4s5G6fH3L7t+wt+PtsBVInz6/CG67D8fAcNCv+NbNaeQkZ8ziIfI
IImmmh7bQT1SMjKlxjdZtVxQgqN3NtLXzmUjc564fpjm4JWJ50zkz/+bt+U6nkNPxBXi90tXdPVo
ozXAv+P2LUxA7yR8Xm0gqH1jBsP30bwlH4gHsqjYmpB2h7p4mHPwibgsnwI6yvMywoOOX//+jf3l
1+T5NsOTb5oML38+XMuYjTNKV8AuY9udGmljG6YcoFriAne5Ivxh69vD58au2/8wtli/ERTWC0P8
8tr697+crEEQuhLTZXNSnnM/mQRrQ5Ak0VORut6pizJDDkVGp0OIr2n6UhFk/x/Olr8Ybxiy3z/9
b8PblCMmkBXvgKwvnaGmLjRIX5faKJAV529/f6htU++D/XZRhGyDBZyXOPxt2//t5KzprwVlTWVW
k2flt/61qPO3yVxY/ZvSOrhteWwr2orpy0gvARMrPTlqsUevc05DKOkLm/N1wL+Zi/k6jDh3HCOE
6R0eqMMuDfHAYQ713xwfXWd8JOBZeQRVMcCFafbK3gkFoFRo7A5hVd808XEUJYA87N10xMbHUcz0
EMHHYZ2pZ+eJ5em2qdFb92SJVMt1KzhB85wnQeYBxIsMaMHcQQg55wrJi5GkouWCUnJ6dF2cObbY
4hc5FRY9xMSRW77R6tZPIMQZrlXv2vl16tWHtHW3RuzQPlfnmpxfLIICJkz1YfDZFDYTTLhlSU8H
Us65bCEqkrJOVPplaM0TIWb5mL0WvnmdO7GzlSH7YVDdmwmZc5i90c98o8560+eTHXIKWxWfIa0e
HK//FuihWB8ZKGM2u/39oUHngbrtm8HaGztC8iYSjJm+f9v3ROFOfC5LidOk5HMxgI30+l3H8VwH
j0EoyBG0X4yuYQk6l6/s21zcjgNkM+JNYccfmOdHfPR82ePrpFPUgmXc2Rn9IslOV+RzHrCrjfLG
os1U+nwtOkt6LhGjRgxg+vBHXvY25TANauPZI0oT4lT5xq7cgSDlt8GPb23Hx7cDm2JLtsR1JJtv
WtaHeEC7Txl6vMW8sPd1l4U/aIIQyRBMl2RinrAxqAwh42ITXrWJdQ/MntwXl3cSBcuDcgJO2OUS
BvIxDJdTWXrXCYAQlKZ9uH/Icc9tRBO/hqRS0A+iqZB+b6W6ds3iVb8E0KvHZNInWgoij9dL5/ZL
j+AdSv6rs5jXnj5SLH7uVCPu/Ny8GBA2Ddd4y+v81crKV0nDY+OoS0vEzkYm5ILED05tQxbSjcGg
27kmGsM29mhjx+MDTlX+uNNjZws5Pwl1K/dFfSMrRIphkFy7gpYTbYDLwjvaVslwaJvU2PZt9poR
ModwkFztWP4IUl7OdviyOhHOxza/q3+U1t764PkDCRCg27iubtZ37+d8PmXJRz3vZi19pPTVboLN
0ravE3xDNJ834eDTH7Jodbq2syno2OhTedKTM5U2DF2ro/1Fy87iu0lZWRzdFst3JC/O6nXs6h4m
1fxipVV34yre21gkIzcbvYYRUYf714xAxtQO6Fknu19Px9aL36DMozYrOQ86o/jk2PEDWQq4m3xe
eh1KkDu/TUJdwoJrpT4x3JJMP12chHnKMhiLiQhBxLfMh7iO6G2FyesgWUfQ5uXiDPPjPD/1C2vC
ddiSeqpPRr0xxCnUxC7toALF9DBf8GbUO8gKhAMuG5n6D+bCvtXoj4/bMU/e/LppN4XJ0Dd08d5v
8hdYXq9G657adPjCpqicuQYkp4uFRz4wGgjbpsIgzZQVTiyBVUAAPQBU57g+IRyPcUsmwejLS6DH
zMHgbbEbwCF3eCmLV4mYh3D5OXd9QAEZzNdqHm5wZ9eQdTsfj/3SqWuzS41dHka3JrLbTbgY43EC
0x/KvWI/flc5qTpMBeO2EcJv8Tp1G3iEWc7KvohCX10Cu78eMTHBw7ZtuNKVrnA7a4g2zWCF+xTZ
cd1GxS66XcjJuckNDkwTBHIPlSSoXRh1dl9tzUSHO7ZnmNrajq2nyVqhNDJ5WWEaz1xbQBuFcZgN
I9jaQ3/bzgDTA7JbgTC4Twmq7o2hGqyVTfaiYolmqiJHLSw4cIVl7jOD66qADrYR03wBTRLs1hNy
XbzQM3/T04EJnphokxMtuGswi5dhIHxtHszvZHo+ZegqpWk9TFGIOTg7FJMEXiICIorXr2gePiJG
P6oyvlpP/pH01l1AkwlSkZFyQlVZ9WpZOI6sgvZBP+cHrFDV1uO0TpSs9/U8/hgjOjBeLZ7wKczn
KcrOcKGqQ1ouNGBmnGiKhszBibuXduSIxH16CNryZggNf9expy3Gnm1R8GMbK8yHXT/Y7VZkrb0z
J855J4Y5LWoM3WrEsmcb+CZKLspmsbeN0nhnB8H+xOXjGVyHxG7vZFzgsM0WEkwRltvzcsoWklFN
ExhwawV0y6vwnFZo+xMg8TsilrdcyEAtRX0LsRKZtGTZHsw/2mAgn5Jxa2bO3ETyhzDLal+2HCRQ
KOx6IKkedcgIaZM8xGCOIr0lH1DuvZyu/Prd1QXXEE7It8q99LBlleJ0GcrO3zmh/QpBOADIn+rU
vJYII4JKkoKvnSy3V/7hne32QJT96eS6scGmKWsi9JPfQjzq7I5kIRvsqM9yh3ynAnVB7SUxig3q
iwTuq1sORKjptWw0Jtl2/KHMUm2ngNY2Hypz60eIwpdKcQkk0fi0VNODrcdyT9wtJmRkr+cSjSfn
k4+EerMOQd5YppuMIGGEhFzL9ha20rem9y7KD34Uuu/jBOaLP/nmbqnAWDlLY+IfDSXUEO7xrRS7
IVA3LeXBwW3oCjZ85w5Gfto802EYx5s4sL3dEFfPAxTcvY/sdycyArVd5sXdMoua2OEb/HcWVzgL
g5FreVe1MLnHCrRq9cR2vHyiJ8uBQgVrL8G3uZweLD+YvmZo6ZNcXLF9CN9iP5r+oR+M6Tmr3Rsp
neZE8Z3usin9FPSSEKowA08bePgV8X84dXZtt/LYRk16G7cKCAumDwzwMd54uslbJ6m/pSF9N+BU
+bEy9mZqXUI2T8ScEkulipeUqXRHiCIZnu15Boi1QfRzNNul3XNCs/+gKlTCELkARaF6FmmL3sKe
95jiz12CI6K3n6qJ5pv/Za3JXU77qQLaNPrIVSPrQDRmh0b8pkoFQ6Znf/AUEVpWXd/nAgGyZwTE
YzeQSWW1J7UbQf8cXKx0rs9D3uzYmKdvXI4fTEvyZEjaJfaJa7dssVaNBH0Lix7iMCNgCbHd4pH5
jvXwjmAJgLjkzqZOGh5VU15Di4MU6OWPIYp2r7wQqVDixuP6hNPM6tXsjW0TsXGY1OwcRQTpoGt6
8/xvg2L6MMfJOgwTsKGivu8cCyGwW22x1kBRyHZmwHpLKveTaxjIIGNGcjqFLLRiCpPWGbj0Bdf/
HLonWYIZUnVy9B1eEGpxiM4aJU2aMwVIm72EKQ1QtRIEmM17j/Rxzq8wOPq0TDcm5GlMoQBJBhiy
k4AL2WWmd0pURyd0Bv5q9dr2MDIjqcOIowPlT3efT2BAYZHMuwqjtDXk/r73Z491rPzcs4u2JQME
ObBEWuoExa4K0vwY2tXJDxpz5/tJd5rg3vZmjvlvarZh3KXHafROtRFFYBJqtRsSLAuiQbwBL5Fo
VFZ+lhF9lT1k+JCDyr4Mry6G4Th4bbr3RPLmdGy5hgTtrjNd5dQUmYAaB9FbsFLANC7dkh9j+gQM
ZyGpgNWj3bJ5upQJTrfYgdzh7BJmhaOC8xErO7kFS0/CYPxSYFg8zLL/WpA5y95KmRBXhnGwGPT+
5yeybZHP2JI0Ux0iNKTx0SU2ORjEM3Et6YHqjeSaVN6KuX8Jg6zGxovgJMFpvgORvzNt1gbLGJwC
FbNAxCiFdcrZVhYnwaKXlIFly6McAdRQPmyCkCxemy2nYGaZbrBM9sjs2sxN8aonzJ/dJRRiQIPz
lPUPXB/G6x7nkul+lB5wZ+gOLKH5nnK2a4EKG9e10TK/26yzoMdAPAHJNeUMgimEgHXZmie4QpqZ
d9Z/ROfNDEs1k8mhOXTl9EGFoPFNMpsMS/FOHb6gydjkrPG26zFZnOC5ruoPjEkf6yDGr8ZlMmSU
mYENs6VPs4sdsHjL4+GRDcfahk/P5+7M9jVsjnqlXEf2pcKI69pNTByliT/QhFWcGp89xg4GQQwi
UYwcyfFO+r/Q5kPnXfa2dGPEIj6r9nER3RsFoJew4qFmqgMgWeNB44+6ioVG6eU7qw3Sk7Fzgq67
ITPbpTA96M31zCVtRcLLWBxWFwEBEJsyMqC0lFy4GHgMq90X7GlvMl1sEQBAAa2PQhJo7nHqv0R9
9nWpzQuiFZznTv5q47XcTrhOy5I6DbgVMg++MRTeGSD1id39ioNbA8eX6m7xvSeQLnchncPGhS+U
DXsZtHd1pC8xb7l4zNPIZVoMCg0Un7F9Imqv3E8qf4Zu35JPQzyCFcBwEX197cjqxvDd8hC3gdpH
afV5du88m/oSXaOVR9R6lCtxQGnq6CNr5Nz8XFIN1YOPfL2pKL7m1pw3TQ+Yf2FC1WUpupcvJJoZ
uEj61LV+nqHxSNxQFy7XpEzsIKFh0y75rvXbHgPRbGocpdKiWsC6fbId815MDnQnkMpQJGaCA4X/
BAUFkBQztUXSG1IYYsET6xQ706MzzdeE9p680efAs7KnQDuUafqGrRR85Sgf85Z1DynWaPJr+FQj
lWkvyXy0L+t3MKZltCc44pRo6LLU4yoIL2oLXR+byfzRFfPrWI5EUnTpjNo8tPBSkqO1VslOsaB4
N+6In6c0MWlWL1yHliw4ufSbICJ4F+rSthLlrV5McZxYiOtilY2y69F78fFk4rOb0craN6Llmui9
+aEF3o/m6brIh3ubNsRsLVfGzL/MK56h/7Tuf3ix/DrVLy6G+2aci13GOVI5yYeQlp6D360egy+N
xOvXWOrGWljsYnJ7xQfIvhnh9Wb0cW2/rW+eDTdyWl3OV7ukUZExSVmp/TYAMZ5q/qWRl/R5garQ
edb1LpC2nhM+T8VdVNJLsdR1UFoPykoFLRh162TMmIZ3b8gSXGn9ogeMsWo+IQDOTUYbX1mo4Yjr
W8s2o6XQCYr+hoUGi2BqvREovdM+rd1k8uEhbnhfjEDQPLMpL3N3vtbzso1ualiqH53kmtZFvaxZ
so8Exvl+Hd4gE2cGGNhdjuAKtHEAAckJ9wOVMGcw/yImorIElUUazHrVLro71ppEIwwg89ZzPiAx
u/l5oR0CdVWN/ZdcUYDogbb5CNH0e9fKRz2U6G81IRRN1N6rKpLXzPqWkagZ94LAwaJimDHuZ8e+
NUMSqsgQoIanBSF7rp5YqUfPf87H5FtrHZaKrkoHiYdZ/Qypy9gu+pjI6AFlyyf9MYWhe8oMis0g
7jzi6zc6fGJtXI496bOsWplIXmyujlbQqJhcN99jukaFqPcGnKElsXcAphxFTrs1rOVC0NWbaopH
0ogPC4a+MOHyx+NOcZ9UZ9h1Bv7B/A1xHTvqPexok6YXWUOzYMPXLag7dMPHi5M3PIzGluA8WCy9
cWar52ixSPT1qb3epJ1uTmGBqcdNa6Y9GqrkJApxpxSnYN+ywcSGxV5M6gMhwJAgdJ8reS7A7WMj
D/ptO3HixSkF+BCWyAQ5wTVwzcZyrVcC42iRcUD07yan60FEws+OhxOWr1U33oFXOEh6J8LTtTVn
pa3KY2+IY9rTnFNr+yw7pqGDACuIbqcBiSBbtJAqi8fM5mPyEVU3faV5uG+7aV+MUBpGixmttMpP
g7Ru1+thiAC2iY7KPqWgwri8I8LiO44paqF25pVz8pEJHfeCj+BLTsGwcIqvl1/vPzuRpDbUpXaU
kvWC8s2ixyhrarZZFcUWbwu71KhtebCN30TMwI21fT9OlEUiyM/dND6C4DjOjU0EM83/zWy5MRpd
gjn0iho+wONaacW6VVYoRoaKLfRhKAMiuriW2HDZrD3S0mDWRdq5qbybyaBazRJGAxGzequAAxFR
R3Mq4QvxCk7JdrEZSOnclQkcjxQkfc2Xh0a4pjOYIBBEdNSRMrRp5/SpF214hFHmQIrp8gJAFAWy
6dQPiWA1WQ3SIPnszkZ06LUMrzJ7GWIk2nACcCB6xfeqk9bdWntWqLPSjFidgtRjkh7Kl26Yb6ZM
c02iER3wALOXDddX3ypZMdzFjnvnqvJt7dIYBh+6K9Jd25CPIky4P15qEp3I1FbRmlwnO5aK+b5F
P5V6lMZgzUJSDliezv53P4ELEuqWXBmhjU2y4EeQU/J2JRTwJiGpQjfEmoZudOdw7PIQjVnBGnlT
hZD1wOLooWTWdW8DIGkDu+ijq8TbqFwaiIjQa7oIWJvfsuZDOTOFgI6lwVZ/6pfhvjEovWH6UkSR
arnBIEI7AQUdRd71WjNXDmf1OrflgmX04Isf0PHwYdGsXnRrykbQj3k1h5RV39Nl2AibOkCgLu3i
8ECIs6avZsxZY/naETAYzAfyX8fb9VrGY02N2iz362pu/aAsvRCwowOjSMWmrSgx9Zfu4B8VrnGU
sZ0+xFb72AfN15ANxmPRAjYxP0d4xDYNmwARcRx+2sD4SJyIlgOSR31shMvqemrP2DSLrT7rVf7Y
ks/GEhjJPmfIsa/mz0bEWqXx07slfJh85JJNEg3XBHnUzLw2wpnbnrmUobSzTygWsVBk2F3V2Qwa
ioJu/h45/kfDrZoD5fkRdS+DGz58cr6J4G0HeAZIGgHAqYBTy6sAoBLSlLTf0EvjTvfuCRg5G2bz
eYkD8A5gC4/RQKK7C7SG/HMDICnIKm9GXmyn9q0y5fg0m+VLmQPJAQMJEpV+nREeFk89NmFi7H3a
d9vUhBw84pjfjrXRXfrlsCjvCpBDsKsXhzBaFGT3Ue1el/QeRkU4jCnbO2R+mpYiG+ItJBHeY0CI
WDx627YtQLJZLBuyUZFs6pg3iO43iUyQjwTszCEIk6c4m567EatEiTp2YrlNefRaTQ4KmeDFc/OD
VxJh1TfGl6EGUgKzBNxzE4TEgOQfyxb+zTR6OUG5k310vepDNQWxBWXFfBTtOBwIlkTnrsXuub7x
Fq89ZxL0nY2ffb2JLO6Nn2tUmFecC+KPGw9T95DNLP9NnXMaVw6oxLl5QJ0tUAZzIzQ2xuPKmeK4
Pvc61gM8zj3Eh3g/S2Ov2SU7IkLoHyT0i0XCSGPpuJHJZLSLtGpZ1CQG90XxrTfBCIwliVPI0Q9F
lgLOSoi6WrVw602aR5/Dbg73ttN6V8RQ/XqzPpY1rDySNv+aIviei3o+czTdq6Gc3Kv13m8/OkAJ
jzHaspQkGaLtgaiIkLgko8rMq/ebZsITa4UNAtw2ooXTqrTXvF0WBjhVDTmeHHz4XP3tBAQO5jJU
15s8dp5K+DeHCQOMcpTam6SRlNq7u96MCbSdrtfXFQ1/MoT++xcZslIIeXQ0LK0wWm9o99s/7415
7pRgNviNP+neJOEvXK1p+wGjKJt7DcDq3ILw3Gbxgdhpf5dE4pxUlX+T2+kLxrH2xh2GjsIxLU9G
AeGOb4lAxHhbKrN5MkV3w68Vvu4RDkBeZOewkLj00wpUdxCCHao658GzDJuwK5y6IkvSPWgZ0tUt
rz+Ae/MYdKCMs/kbDJxQ+kca7e2HiddYf1ITAVx0+LGlhVVwHEfeTjzNzePilM3j7LqESdf0KdbH
fMqwIRzFB9e4V7lZPyztHU2x+QBC9LNr1sU9yFtKQwG0DuDhgrwvB4KnD2c/osr6aZcmJP67pUAS
C793KAEs52q9J/W38MtjpugPMnY/BRMcAKCv426y/c+G6Q8HFebtNezd+JqwsdXQJbWra72n8HjR
OFtIN2YG93uk/rEo3jI22verqXl9aL1ZHbzrvaYbAO8WTbFn0CvONvsMNj1JXGFfeIMPueQst+uh
YcZ37+aHcIiA+umbYJ6/MR0Bv8Jz/TTbx3rqnjyDJOyunk+B6+xtfRX7+uokgM48jm5205Z9zOkX
7aFWDwc67jfebPGIHSP+bT0TKOWdP3b5tefQDnc6zPkpQ82OXD3WiR1QRSv+GdrTp51B665xNS/L
wsP0sHp4ZS4CZJV6tFmtNVjSjilepKPjtpkFzCdCD2wnxI1QUx4LZd9h9dqzlWifCMZu/DyA79Bf
81wA+0Jigtd/SgAkOmRlcD8Cj73OC6Ji04XgEglphkVE9Y2YpvFqPq5uZuliTllDhGI7Z42x3jUD
F/xegHyeVoTariY4fzHdq/XeehO53R8/pl5jH8owYOYcz7PfzISlt1KHOfEi2qq33lsfw5AzxdFy
pnus/ZmK9niSLtgaGlyldgQFwyZbZ9Nb/ZfZ4rCmPlP0LD8QSvSpSNqe7DfCK5tuPlnx8GLnWLg8
YgznGWwrJzONhymGgxlc2SPgOzFEzU0TejTpRHx2KXkqkgl2aWN+jQL3mPnXfWaeklp9geN/Wbzh
Y65YMVqzc5pYl1L52tnVbLOEj2fnxcsAD4wQbBhJknuzoofRE/gZgl03iVzZStl/b1mUD10x6lDa
Zv/mNIQfwAfcTVPgnZPZFnvLR0Zmwb4UfrOrcyChaO0/QcP+2ovgK4XJxrN8rAVj/FW10evsdlvl
948V5I4NAZTsh6gDgPiz/gAm0G3WZQGXhEqc45Kz1stmFrcj7hNWyf7zAHWfJsu2kTHWCAAdmWJs
A/hqOf5dAUY878SXtHA+dwt/pFuSt0AxzU3w79JEI4W98mOsIdFeEjzbYfzV8QF1VNZ/sXcezZUy
W9b+L9+cG5AkJHTENzn+6Mi7MhNCZYT3kJhf3w+qt/tWqdRS9LwHV7dM1HsMkLlz77WeRd/rJiZQ
AHcBFRyabbGe8+bzYKTns30214JhnGDe6+bENM0Fh9mpE+d5GX9mFbpIzag5GhbjKVVXe9H31/g4
8eaO/XSABLLKG0Nu7YWvO8RscDN8UWZxJKTeEHozbKlmm/PZpQPOKOo5EXr81eWRRr8pSvO0fAzg
rQyWk3utsEAgSKSizl7mdcHCUknKA97FGwuYfa84Pr109BI/fF5aQePLgcqkw+LleHFEcIbTL18n
zvCIR7hYOWYF8oo2BAlGxCetHQ46RIHRFkgA67aquU7rYWu76RM47TubYpHeIWdmL+/WMS5hT9MX
cF5aSEgJetpCWZw9idozVgdZ+2fv623kK9O39HyTUwGyJp+poG1hIv9DX9TOcyj7dgF9lc6hWOC3
lWVGWwu/7ciMRFX5Nyq9gGNMxnaW059YWk0+A7Ve5Cs/SpxtS9VNgyJewPycDF6+ypA2o/QAuw9H
ogoC9AfF0hZuL8cEWlUPuIhYSs7blYNiZHp2bW6CPqEmNJdIQbwFA92eMnGtXVt/cT3xtLDX1saw
tA6y3cxyTcmfbPLeINVRb9//UqxF0PWHPm75UtCQWgrHPfrH17q8UISTR0vk0OTWY4+cqEk5si5v
ifTEC0ud5uEQ+uQXjr23ef+1xRuvbZmu4EWhhiwG/1cXRGonp9WfHapl4p0HnL94ISt6dGgzGMK5
LGHkuahFptF69JQ4+sNAfnf8zFj0NvChMDZI66kjGCl3F6TrHskQ/UiW5v4lCvNNy1TwZjyTFCGG
hn++y6IZixTNP7eNx7uMOg6IXgvcmGWYw+S0tNcKfC6VC0eJnIqnRTJWD+nzIuaIY65iXjAd6TNv
V3IiRmvwBKecnnpGh0eVxRPWpKeMViH3xE4KirIwib6WGAfc8vpFghiay7l9aQd2tbysPyeTAjYd
cih80WlwTHhmEOyCsIxWQnOQFymA+IQNN5zHE2xzXsyOxLrVjOLGJrvAh3MYJmeJMtW3Ux79jIvh
injf7HY5sNHneXKb4RYik17L8ZNYmoyxW2PRo76NnsqZ0WNjT3fZGB3evyMs+y9xLF+2YwnbcZUy
3b8Eq9UYl4ZH6+MQu6lDxobcolHl9LvoTZplJZPtoorKqyM9Gg0SD7B/QlTCpaXlDktbyXZAR9lT
iycYN9IJNflwaLWxzxb7+jTQz5mJNMzPIhC/NLz1LfHM1q6yyvO59fOdNufnfMZGiWer3Ln1tHtp
Noe4nNZ2GK3z6ClcSMSVRb8aitrTMlAsYppkycDa33BGMdGorAiAupwEDVE7EQdSVuc1bYayod3m
soXCsr8eIgZTwI0JwSmzz2rmRMxMG+czePiFdVNNrDxNoL5mZGLCx+HvwWDT56frX/XGT9JE8I8B
kLEgISZF9z1fOF7zY54LKgV7mw3xnrSKp14wjsxB+sMgYuRl5tsiXDiptlpGI3G4GwrzgUKPfhUd
H0lrLhV4dmlyoWHgUzt+d/vSa6+M8lIq0LOV8bMU3D5Fgeu4DJwvlqbcC4iR7JKUA5aJrqwNW4Qs
ZQk+e9gbgNxX9RJFwLgEdB5I3upJ2Ml0NiCbWqeZ8+jwl0wIzsJy+CaHqKE42wWyv7CBuVeLSADk
AbeA7x6wdH8Nc57z5a3Wx7CMfhrDeNunpb6a3Iz8zd5EDNCPj3bgINaoK2ZcXUMcavvwwe36xo4C
Cs8FMOK6QPIXD8DvitWwR2MijTY92MtHXnYD3MaQmyr/h9GdCpVwaMUUiyIHxH25DO+WgVm5KOnk
IqMCpPWBfvdvxTfsFDYJh+cIVoog1uyPtwQDE89ybMWHzAm/YKy9pnw+Lq3vDN6O0UzHYFGclYN+
XKRXuZc9BWb9yfacD76bNxZ3mxAFvh1bLTC519LzPu514BZlfOiisUJ5w1PVg2eFhY2ypVujFP/e
cFTTs/PdbZi/hEjO26W/4S76MfQUa9zLJOQQR2j28b0g6Ro8CRq7uBo/UOL6f8nkfWmy5qCQ9y3L
lq91uBTYkjH4EB3GNAk2BlN0lBUbU7fJ2gvEMszmWD9nrto6XLZTYZ4iQeKmMiWQO/4hDerzKY2H
bR/DJEY/odZi6UZhUGfplTHGTGjmJri6vuz9R2IRETyYQ87hsSiNVaX99jik40M+JYA4ZlSxIm+A
yhP84BuO/+hzFhLmrWjujDRrti898dCI2X2A5f9KWIJgqQcaa9mnCsY5pt6i31Z9HO14LNYdysoH
Nxc7N/cvXcxgF76eVzEcsqMBdySUlXuWNDw2NhyVtbCseRf7xqemajPSrTXNVd/8PEH4VoZ9WHqO
L1LRYgk+9437iAGuyR4RiehauyzIc1Hc+RHaqNDOp01uG0ffdK6LPnx2SrPfu/YB4hd0+RYYJok/
ya52G2D0c31e+5AysmkhM6esVvnUjYcmjn92Q1z+qj7+j+70gTXKg3r02zK3eeqe/gldvHzKf/7/
/7f5mT0NT83P36MYf/2bfzxRyvmXKamELNY80/Yp4P6b7sRfKU/hYv7lbRLs7v/AnWz/Xx7LkQMM
QzoKuD//6L/gTt6/KAAtgAiug+9AmPb/Bu4k1WuPEvcShQM1q+XRdzdfs53SBB2BNfs1ce4URR4U
udnS9Q63FrtNFJyR9t5uQzmRa756ydM1tLslI6g4WJqJWk76GEJXgB+OlYcct9rVlEiHAfii3UxV
fXIS5LU7uOfECrddeNIFkWBeCSggZR40lKI7tTnipzQ6J83W2BnhVyboJLA7HSkbrtufULLQzDI6
EylD9GSyoO9b5V4OzpQf44q6wpVIvdwNSA6JQtsLUUeVP9Myn/eydZKdx0dcp4gdddF+liOFcsXH
shhN9dlXaTAdZuvcj2Pd4dxwvbUfqcfJNsNtGgWXHhvoFptDum0EkSJBExFPEFBkEaOKIcG5K5Ps
ZIYNTememaQOovnkTiE8N4D3Kq4vGssh/9vzV14+Hr3enA/K7OqdbNNrEYZf3SCz7ryYUXzqnQfo
5c5g5Vhrc7rvCX6nfKFM7SIOGSBj67VMAJGO9dJLCM0vs4kstSDMZRbO3TDQORhlmt4FofoSI2LJ
LuzGhZ3VtdG2kdbPGT0ioqnqkkwva+1PPkL7vmU0jiChaeOvfQnB0BDbJGW6WObWuJ7irmNmuc19
dBt5npu0onbcQ88p4/O1XdFDaZLujnxrpmcW135niu6RNhec95EzmzOHeN/dtfbCH/DbUfkFOcm0
kbhptLhx0r5d+34aka0TaYyp5Wp3RebQJczrYWOGGDVksskUCc0m2cBWCSg4hiwj3fsgoFutmLWt
22Y6OVU87/yk/mGVDjNDwJ+b1HWrNWOQ64gXIsyAg4/qLkBO0cUV4gaTKrAtdR7o/sIKfMYEY3Gn
4472BZRZcqkRFw/UXgSXa7RqqMa98EZ4+Xk55eeO+a2p8mvicM5IoQDIHxCTmCRclHQKv/pucEQ9
e8nJYi7TY2bbN4zK4CTQH1Fleden+VZBzXxMdbDGFZ93ZJXYEUPs1FxQzsaBc6Vex2Abq+AKS+/V
aAfbQIF3SAM+uWYaxvSbA0rPaClnLJzjO1oZNaib3kRsNXH2Co1qm48U2H1ZgVOjEZPzjLN1jmSp
D9T+tTr0VeOvfYrBozaJpchL5LSjXextLD1rVTOKqEwCvJPw3rUgJyIlRd9l0jjxbn3ag+3gwTH1
ratAGkSmBgY4ZeVeTN5d37TDldvk57kJjXqu7lxjIr8gwDiDRKywmujRphE7DvEzEYVBnhfHbHAO
GCU8+PRdfdW6/iGZcNDY7TYbrW4rU+8eNpbKSHEg52wNnjGGX1ShOfSrct3myTnRGmqLCMlcJTmN
K1XXProgWoLs6IimdHysvjWZE1w7l3YWgUC3jUvForOrlrXNAKnPhCFMNoH1aRowTYcm+odYGRsB
X0sv+qB+EkCnzmCLry3VNOixUSlLbCHbwa1v6ikbz+15BGyAyIZadQq3kV002yKuJAQbggyJDScP
KLv1ajSOOdNYMyV8LEgZZKu+m3cyMsmRnv1d4CPA78t1EEd3ZVSDcIqKO4I/kGJ1+TNhpUQVzmFB
xoz1XcVnRj5bZ8MdcqyDXgon6gGiTkLfula1lSEaHS71dMMB4tSB2Ea2H7lrwLwbLzC/k+dOvSWc
RzyMd3HYxystpKI3Fbgn0lXUKRm1dSzciRZpHu4AiPRM1sv+xFAz3w28AbvuGpB/ojmJIUHSasw/
dLp0C6edPY2PiQXFw7XAfmjH29th1xGrEt8oumV73yKRpww89g3VuCchwAtUfbhROShZFn5hjag0
Ye1sy6yAHWaa3YGm3knGmbVOg8Rfc7ek5w7iASucomMG0bZMB2ffe8PIosM6OvnxvIGC29CLphOY
2+2zUC2HjACFIBhR4xRnsLBCLa6NwnFOhUYanBpLdGFW56coo8wj8MBaG65KDsUwX3aJVRzQtIIe
n0wSqXJQxHNOqP0YraLaT8+JiPrk93NCL14h39eQ2DiEXBA35xCzMhE03Eh3E3fS/fUumuWtvLyf
en6OVKLOXn6TdwM4QdX8epdFlNKc6BcYMRDfGUo3rHBG2r9+Wcfu0esemQ7OzELs+9K0xcboo8Nk
uWLXSIEDCV4Wpfe/ZzAvv3oZzkgDMlGXOKCAZ43pqw53+HdwXiWfdcafBkDMspqhcSMk+tpJXocF
ypvJny9eRj8hKQCA6cJ1T1N0PxjzBSJr+5ff8f8K0A8K0CUmm+rvf/bm77KyiX9w8P0tC/zXv/mn
AvUghdqW55rM+xyKyv+uPz31L2zpHMV9S1h065aU8P8qQC3ooljvPRf2KHQAFy/mPwWoAFfKWXlp
8LnAR13f+d8UoC9O8d87qr5rAx+QpIDzENgcw/88gYfghbHFl/3BSbNuU+dNfGUkKPZpFF51rD0b
l2jafZwzIWBrJudC1OW6rFOSvK5lNcMe6vtLo0uphCoiNJTTFOfL7khXOlr5fdEeO0tftE7tHRpU
o3skYB91Zl/5Uh2mvgSio/kyPcUX/LqJUNfhzLI9dnuTS8W2HO9SWjgrI6DwRQCp18w1Vr2PqAbJ
xwdd4dcd6V8v7iMwMDFScUledTAaO9EWa1C3byAberrc1xmU4WaKthR5qEeD8KpyGSehGCUoDbPe
b/fa9a8L9Tvi4M3X57L5OKC5x6T9ypSLQSclnUpy+vTaa1sO6I0H6IlLvkeuQhR/YL9jqjk4T1vP
IWzxg9d/1VR6+fw2n15ye9OUeN1UGsGr0hDjy3ccJJFJo29DIoBW9uRYaMNRRtt2x47ixd8bjUkH
E6mkgtyTZVuwGZBZRI/x/bf09jta+iI8XNZfHvpujNAfIrUkcIYl3kpGmFMW+V3vv4rFw/n7KIIP
7uCRhnLvSVfYnCP/fHDa0LNbJBIcXGaMSZNXJtsGatZjFUBecbuQ1JgiuJxbaPxCW4d+MIZr1TTk
vqlaEKQpI+bCrntKYuRK77+35Z777Zl+eWsgPmgSWYJb8vWUxKm1sCOr65n2/VBByNnAiL5L2yfo
LriPpblA85Lqgzvh76/dEQj4xAL3kAxKXg0egihNBs8uCZxiis1uT4e2QpS6ff+jvfWtAzDxfSZj
PjOg5e9/c92bHnlHVpry0cLR28weH6Mp3XaV2Vb9wX301rf4+0u9usBEiob4cZkJE9wOMysj27tP
flRJWq1oInLOtqNNHE0fkCfsVw2Bl4vnQWNhvuX63MCvFuQJn5XHEaHbC2X24Pq64uDn5qmLVb6j
7iCNwr+Kkqm/qKrhnhCXZDvVpCeT8LaqDJXiv8fiNpBAjZRZIP1SAe8bdarLuuv1dMemMT2vHU5k
uD803tH4uQnteW8EgvSXUa+LJnxuLXc+TOl145UTagaHdJZJxOcec+PuxuqNr7J24sP7l/ZlqXp1
29qgU0yLlowSf922Xhu6SEB4cDPRpTtrjG/sbjEbhnwqUihvOhOB/IDUSmn/vs0kaGQ5XQ+FVsz7
HA3w8i5rOSSZBnL6XiHT88phY09JuwljFPiam0VobQJj5CifOeUl0byHirqxrultzMI+d4SEd9d+
R16LpcLDIBsgRkbeI5L+3BDJp/c/svWaqbBcbdtk71oWK4f/LU/Vb/dz4mduOjtZty9rxQy3n09D
nfwcywlY9/AwJ2WKTNsz1oODju9lCmw4zwiOLs0u3sGfM87D8keR8v+m+UUQc75pKutLFBAuHy/5
nr5j7dzeoVnQueRsZure74ODb35LDC96yEemUoNinzRqjBCC1azT+bSWARFeZpcjs2wZCi+OY8Cw
N6P2bvyyeiBQxEqJEi0mTEC2uhAd0hjyC+R4SmaidO1ICZJL67Oh1zdhNTx4+pQigl6XeR9vSnln
ms6D52R3TeJgq3ENYlNpAHeaoJaSMjklfqGRhtrNqrI3OCvZR2X8GK8bj3Q6rxuZM4cPdhJf90pf
0WNZZcS+4QwZvqNNrgBBFjhvwxqrE6cllZ4J71ptJjc3DgTp3kPVQbxudFfhEJ/SFs/KWD3UMYqm
STLQLHV2Jk1sqC+S2MkBGJhp49Yq1aJe/h41zvcSsYAj792ydVZ57XwVlnsvZ/mZGJEQd+V4zGlH
gkSw3VXnMfnESfDg4n3ZJA4HZ4AlDNosdL9F013hgPzgrvp74SIRkKqVpRhqpVKvVpCxDZ3eGXiO
eonWKB/3nsbnZ8XjfTDSbAsjcx1kjC7ev5fffFWHXdcxHbVsBH/eyX7D3eHPS84bVAB7uOnL7Llv
EODPxkMj00+p735+/xXfqH08WrSeYg7i+y6Y/j9fsg19XRhZT+0lSdIq0py1LblrjK7dNk+O0vPW
J9CtW0Crznz9/ov/XXQCRRJLeY4UwLbdVw8uiled4Arn46ryc9WIXTIJ4yjn1NhVnTjjpKwMXJ6k
/Lz/uq9HZqwYvLBkaEb32WYK9Op7zs3A4GjK9yx7denzhG3tPMcmHE7jMS3ip5wzw9rRGI+zaL4k
y5rpboGNjxGa01sfvZu/d33eDagmZnjKUpREf14CYoVnC9tfS/uWKshclo2wegmtZVDsYa7Ihta6
bBUWglDipiWOGGJugtx1uC/RTu+dzNy8/w2Jty4N9TCNDcuxLbBlf76nuiZ9Mdaq3QtbeJhkjG3l
SmsHN+SxCqdn3Q7u6sURwuE8ZN/LPuV2eTvB8z1vM+tLOgLXPhAWB56dsPv0xfjj0ozkum46M7y3
EnHRkZCKi8DSe2RIQRfkF/WiXpLAK8iTCT74ml8LDV4uOuyl5URo+5zVXtUiIZ5dAtXtdq/k7O+R
n4b9paVQshW6Z1MGxL3W5BrBzJJkyWZjephbiSHAWR58ZNOb1nSfxEzp4tKEJ5poM1RVt3EX/MlM
8jzy2myHZcvcpGFgH3vJGFOUNPTAf21GuUhd/HN/VN3BKfnAOF+hc7QbbCOHkO+ojHGRvX8VX/RN
f1YD3nIyRomlGMJwgv7zKgZW4+eTN7R7nYLSjqJDBHtaRQZSs9o61129Rlonj9GAjL8vipGk1ecE
xIUTUfDrXhroKGqGyAGIVQ6AtF5siWBWT0A9kvJzPtaIIJbDbEd8e5d9M7zhoYky7yxDDYXpZal/
XHuTVw3pa4sExhGVvXZ1euaFQ7itgpZM4nh6mlskslmK3i8LWnuDnOAOecuP97+Nl6rvvW/j1XM2
dNkgw3Jq9yFBk7SYp2YtZgtVtspRCqbMcVkXqvUAktO1dLL2RSvWSjkPOumu3n8vzlsrPQU4mzSr
kKVeL33epAELO32793Ol94MEOIKR5VMf+MhfrOk8drTCOLoIVsKQBSGzrvKxTK+UXx19mR1m3vh5
UDLDeaGI4LA4KZ/5azNjTM8XpVtSEC4t02+O4D8S1+VTZ/X66DP5XQU16fJ8Gff8Z+8br082swLU
EGlU8JaXgpnw4ues6CbYMOKqo+OMpcD9nFcOYW1+N0FWCMZ9GpH6bZvHiMRAShgv3zjozpA998Qo
mZ9sGTyR5/OAF4q9HdKI6upPfYeMlby287gmHKkJf3hWkn2g+vv7eEOfCEi/pAZ2TVoaf970TBzV
0ldt955MnzDmlxBrzBcBqf3BQeqNRdKl+GQ0CqyQw9RykX8rPNssdYsGSv2+CgtMQPUaaPmBpfPa
G9CARBWzolxGawiK9+/fPm+UvHxG4fnCB6OlzNcH5xq+UaUCh+W5cLa9Tlpkr6M8pl37XcBsh9IY
bJToyX0oUhc0PiH3+cRJHty6j/gGI4nyfkinj/czIBN4PU0CXH8XuCRrvf9W37jRXZPERAK3KS44
2P75HXVhXAtyrtt9EYXLSOBUtskTjuLr0XAIeIqfW4Xh+/3XfClaXj3pdPyE71mIURyGzH++qK+N
doxjni5L95cm3HfWfgAH8WZ2FYwP1FHCxbRk+GgbuvAW8fURqo7GXoB93y7l9Wg33SaKOr2ky5Lf
GU/3sTWcGAx8UAItm87f75StU3FdkKS82mfjvtNOpFmTBq/sNmalcNCl8Luw+0OviJLn97+ZN+9Y
jkiwCGi30en784vBzY4cFxg2AzIMlOJCSl5VFFhVNVbVjPsXOTFMeOOjG/bvE7nnov2T3K5ckL9g
kElrhaUlq3afz90nMFgwUTgdBpFK10AtrjiuMP7g/JmOi0c1RHaZwFbD/8M5PMB96mFIWtumxgaV
ns0zg9H3v5g3WlG8wQXsavIwe8iF//xmhql35qhNeaIM+cSqwsgU2vsurdoLzo0/o5jqWEvMWoLz
mpruKhkycp+rrWrETIcseyYE/Z+BwffxP8Kf5RudSfnW9aJC5kpxuvXk6xu5C3Ug7MJs9lMfJjsz
Z0DEiOeYtXOyYfCtLtvOJ+0oDs0dCr+QgTM6O0ETsU+8/HrK9wUK/jvMRD/7JBrueiu8IQ68vQyL
k2/YAP286HJmpUGGU4O6CZwCt60yLwv2BT+xLjqPYVvsR/7FXLFNFJoSLjYnl8xYX39qa5hFnBDi
kQ7Pse26p2x0Ps99htXOTtSjqMMfMxgQENzRfiii8SKz2NZsoKvnzB3bmhrg/cv4xvfl+aA/WYwR
oP0lQcP/GGP+c2vcjM7anuNk28sZGnuBNwmH0H0c9Teu0TxjZ/hgzXnNslzKSxR4jMNMZSE6f93E
jhMgI3Wj6r07ZuqQmL08xHBT9lAC0rVXutZxaJozrXNSMgL6m7aNXQeR2AcLyhvfAGcpB1n/Mo34
a2eoimruKk8S5hNPV43M9apOTXMbDyRJq8h6Gr3CupzK4jyRov1grX/rMMmL083lEKPo5cs/HyKx
xDaUPS/eLdiZPoz2wiu/4bLDNxTWYhsb+MHCecZPGO6qiNip9y//G6sMmnLXl67lWtLxXy1vVEpF
50dOvc/6GWiCfyTlJUG6TQ5RLjaN+eEn5ihk/72CU2FD8VaE1SKqf7VweKks+3C2eE2d+99KgQR0
qDr3eqRps4u75i4rdEbYSu3fGw6GJ0JVf0BojE4Kkv4+HAP/OjGeMBBG2z7Hwz/E8eIks8PrXnTn
rVWTbF1ile7AZiIksY0HL8BbPzW4v8w2PTfSUT22tJhaM6juRJR9aidN0E7bJE/d6DPAbrObNoM+
aOOCYAc0OfYWIzTVrhpAP+XhAQ+W/SmV8pt2I2c7iLHgSe+9i9Ba/kPSCp5wyO4TvbYgRd/SzTHu
ZUAZqQbnMfZTnOKqDy6COAtRukrj2jF1czOLAMvQgPVv7OqH7tkuvX6FtND95NmP/WwlPzV9/QZw
ToPYU3GCuCkHx7gYmkAz2i84cxMD5t8mijQJADWnqI+vZ3RFj21hAduabP8zcgG0HqqkRYTl4Krw
s0cqmf7YJOF8OQqYklVvnXXQTzgEpReVNSbnBO9ALhVe8ThOyb3ZhP0mHxAs+FY3fVm0u4sE8UmW
TsbaIdJNN0MMTiHgraepL++SWH0XUTV/N1PrpvCyL10eG3hmZXwxqT6+6MfuRzW1A6bOIZsRTBFn
lKPt4bxHOhQ+U05gXTY3mzgliwma2YhDHhePyuwWt09FVd9nnzoj6fcwjPH6LD9UNHtLkk++sU0s
1Ozs8WVH4skZzqKzlz+yvMo56zwyZ4p4gG7Mj9KU+tevXv4sQNDQ6ibY4/LYJantnNN6dM9ffvXv
H0Me6m010JPzHBzVE4oj1BRlfBEMxNuEcqTXGU6k1AZpeYpGkxwz3+jKU62ar6NL+gahHt1ZHA5E
CS2/mnNCa7JMmKtUh/OVAXD7CruQKIP66uVPmPxNV3GGP8Gb00PZuOddETjX//6BrHUdU6tcqryN
Nk6bkjNK+/3QTsVIjVvJhzG1owNsgf3Q9fOqGwhCQv8tvTOkOo8TV2AXKRVuM0Rsd9Ird9ZUWJ+M
qCxPLX4x26BMNqvKuO0qy7gdy/pGk42D1qEwri3ihGY/7vbY9WwIE05wH5LNfha1ZOW8/DanxL8g
xGXTt+MRL0BurEYwoLi6Vs0wZQaihLi/btONMkG4kQlxU2e48lq4jkdd1TjuIAzuEtNNbmSpkxsa
TNAkJxQfWDtpv7s6OtlmrE/BXJEhYiv/MZuSbI9zV23BdwaPbgJgrJBdTm2FqtAd58dJgnFMQj1f
FPDUH0Wan8Hb9W9ys2ke86/Z8oeyjbLj2Bc8DJXa1xxfHsLAn+7crgB4adUP9QTcrk3R6FSznWwh
9DCi40h85WJMv3r5FaUrYB1vpTzAitbQUSMlk839Ws8KWGz6lZBL50xB3DrLI/zfcylXEuTLpQb7
CBm4a/aOFW0AIisAXEwbROqpVQQ+Z5cUtnUH8jAl6O0aBVi79Wc+tq8D/0FHhbsxR0/t7ZQXJn0z
w0Q0VBfGJPCwVRjExclqSGVieh7cdFr3X8NRftY9wehIlSEZCfuybLlPSvhWyL/z7qJdUBhuFf2I
SGZYCRkiRyzNeleGZM/rFr0Njov8bs77m8kb3S954hXbliyLozEa7WdnfHQcRD92jH2vMmgcFwkp
IXntfemjs1oA/WP+S7YebsNDCzXus+MyaF/+3LWpcrMK/p0eWVZtD9sCRIZpLRoxHTCJQjiak8di
ir+ykGRfC7R0WZXeJaJsrj0rdR8j8rbCOH8c+6G/sb34IpoeK1lb917jl1eINh9CgKUPTjynl0ln
fH/5XSbj+KJoM6LOghIVa2FwNei93rDJrFToBnf+8mPqJErKaJanjBHopkpEc7CLvtvMNJcOlbCm
Bz9w5SYmy5d5Wzk9ZNJJtwCZv43DmK/rMmnv+jGyLnwZ3+Iwau+65YcFwwZAngflMSShtNQObefC
H86GQjCjWn6b9F1yFxfVxh3Mr37ewD/0RnUYXP8zIr+U85rLsyhS7hGpcMWm8bf2Jxd6OGhjQHk/
ePI6cBXncQeOSOvA4VmsO2Pq7T2MGPZqaGooQ9o9B06IM5+wuc0Yh9NV6NXT1cuvdEQhUy7wh9kg
vme0meeB074e8yq6crNHvw5DxIvQ/fSS+m0uSeCVoGOjagK6XcMVZ67F3kvu2nzwp1yd7AUhW0WX
alLlKbTS6gSKkszTNvH3BLkBwHWKHSPa9kbEaBrtUapTLbzqlLuSu1TN0dXLZkf6Q7qJkoGDfmDO
ly8/HOYGVoqB22yb8Fz69RaygzjKIHia4+7kRl2+TeqfpaG/uwHglYw+Gx/g5Ov2CFSg2XGi9jck
Gm1jiczZMvFzO4WVQN7KzxaYacMxYuXIeGtofNp29SNO09s0DVCkZlCB5/inMTX7hoguxxjktmgl
74K6T4/ttlTeYRYzw9cgOW+j9lOH4joQzY9En0v28cWiNHbyCwmPt6YBNYv21w3l/KYYkaSoVLDn
ayfckEyKs0qek3j1SUzdNUxDprPVVabCZddlshRIlCRq5aj0k0esvcRwIkS0X3CmozgDGcuyZjwj
k8Ov5f2YuxFlqF2CIMdR38PqXDeI5UYTwBCjUMSQYam3CtYn6fP1GYeh5Mwqca9O7nXt6nljZdUx
beajPWU3hEjKniMTus4jpjuyq0aYR8W8b2NjO2lBoqK7cTJGjmr6yYnzprKZr06qIVCxAsDLEc/m
a6NkdfhYVUGtTNqh7vRw7lYPaVpr+LTObSLNed23eCEtHVAVOPRrg5x8u9j77i1RaXGMSBk/8U3h
B7fuBN/VGCesywmVyWIIo8mo1qiqeTy9qyzpvS3u1g5yUH7s2oK4c1czmzSu4nF8imd355SztTGb
JYzLtr4WlXlJqwQziLcvTLHBHh9u/Hb+EWFaZvgnjp3m/mJP0uvaIOmwaRpvNxn1hUjNZIMipFzX
lX1tAlwGq5Yla20RGS8+i967JMiP5rPDrZrm5OuJNCHVLaovB2UUO3O0GsSAWoP50ih+S3HpGJwj
iqaKd60WiBVdlgSSJYxOYzL37GejsMmmc7AYpbN/mer5xmx9TsiWI4DnuVvySCEyEvR4IO0pRhlK
2FMY1SFgaqPfToqhhTsDrdf92RhhUpptAhWHcgknfOjmuVti58/oBD4vgI+wyFdtn//0kuTZXpDo
w4xvraeyWCnd7NKcayx1++hq+2ttVQgMmmbl3Mqr2GAYHfqk9A1YEmD+NqtYYJwGzYmAwYFZmnQn
H0dp2lbQifvsQgfhbhbuEyoOiBe1k+4a1wlXda/Zdi13YyWDB86pO7cTCYLOHD8D4TD2ahiumkrb
m5jJ58qqh1Nfsi9VWh1zETcAOEEXhuZ8bOv+e8EGmFRTfNP9J3tnst0o02bre6k5teibwRmU+l62
05l25oSVjZM+gKALuPp6wF/9zvr+as6ZnwkLIVmSJRFEvO/ezx4l6Wro+DEYeSBvK5Scw6jOy16T
6DOTqDtCgLpSzgEwM0XVuVJWeU48lrnUGR2jqs65D2jIH+NzIGo4s7ont0ESiA0eoWLlpwQfFJE8
+10kURk0Ub8uHUrwy8EOuvG5aqOLpQZ/T++mPhuapKJY6fVGn1EbJuubalUMlbnvdDBI8wvW9lid
PXADZ6wADmepD1BfUhgviYdb3ntcKLGzvPQnrYHkTEJ4cnZZu2PwxPTUI/FnuIr0Ta5nzdmpibOr
wZ6seqmmLXm0tzLLDmaEvQKs448+qsTWizIglH1Xnrv5Q8hSmguBwE6igRg/x443HkhB3sc021G3
D8cC0gRNoPkBM0XGl0QWWm6jbfygO2Ahh0gwhPi0PLM5L5sganZeYwYHqTlb1RTJUbZQf451AVMe
jma4rqUvzomDnUsLh10z31oOsQS/JHgUt5MszgvCBsiqOPtq+uY7TJasDmEZhahq27lujZZ8agnH
mz/lusGvZ1STOPP2xHEKOefbwjqmPhd+IgjPbSRzjMfsGUO8nwjuPmSiewVVCbVu9uAsm3KCi2IL
A2RoVDCcON5qOZ7mAUPlsjs45BJapneoxUg4Y5bF52UviKeDlhALESL9b2xjOCRVv/dkbcOykvVL
XDVq935Ti4P8zE9qTjl0JpQUrPLm+FEtSc/LZtSc5KzKl5wc4PfDfmv7oCBTuRngRIpda1sNa40Q
AWDXaScJIshgYbqlmTEjyvuccby/WVmgTrHXXEGLQ7nx6aHpAx1PrmtwLLpN3pIcavCN43FIsoPB
Cm5rDkjTJ5hqZDX515yK1TVXuIfTgECQWqtMTvIMwUbjyV0Uv02+EZ4p8s2eASnXUhxT7NE7J3RY
XFs+mZzBtB4yH+cuvQetZq2aZ/rPodOGtdEysI568GuEjwz+iNhX8uSGoRW4ao2YVI85sc4v5vS4
ZXdK7LI5cxITar0cDSLNR/Q+R8ktR7v5D5zaSLdWSKlCG43tpOvxYTkOLc7gpJj/WndBWiE4WRLx
5s3y9MtNfbDsdRoAR15uvr/O+3b501IzxBrygVy/H1weRX4rb/fj6SpcGhuk+rga/vHe1PLml8e8
vxNgXi+OOXnvb+njgXEYu1ul7BcyJhPm3PMbzjTn0DiKy3QEk2ohYC17+YyU+bi57C3H/vY4pBz5
ruvE5+X4shkiSYTzx996UePsahXfl0NTAhVQFuWPphUslf0Qd0tAxt1y82MzpSyksd/zbS+7jOnd
yQ6Us/Fz61QazMUhw2Cbhx2xkWV96XXNvqKhdAnWhK6UtemM2DfCTaU8HxgyvUCVjpB47Pa3Sg0s
QpFBwGzh/uRChDCewXlP6N4Rqf20wdpsPcAHgUkWCnV1yb5MKprcRUFxRjaE6toV+YgDAiszG95y
Xen7KS5on/pEkDqo9+n2JvoPn6XLPabUwTr7U+F9ZcYWbyQD+aomwBbri5Wic2Xsgbnw1qj2Jh3z
EcEKsk9FzGoYhy8lFXtovBNJUpP3LfAeHEPflar+AUI6P4VjTeisCT+uDdvPOaAXrcPNlpJygG0l
OcZycvdAQj6JFnGRmOoDS6uHabQwvfYjzvWQaBaKJ5bRXnKZQz/Bv7QOUPtZboj1xlYra6AJnJQB
eS8YMXoPu1+R1z+ST0MPDsYOzVUFD0UE0YNVqgczLX+3trMtCkxaXD/f+t4I93HLwsO3SAlo7FM6
1awqUroICoUFCzuKRdRYqIhJZkgti1Kt32Kn9y+FVX1V3b3TxVOY1cNeRr6/oRgZPHh9+aMXBMJm
fv0Lgtyz1tYjaPmhWidCncFKfC9SsuKlxzc7yxI7e2MS30qOQLeHRBGcI4k2YU5bMMSAa8t8c0Vo
HOL+c4x86ykymM5USXjR0KecjfE49iVqJLB0QQCCIAtSzGYdAQl6XQh4yonB5fmWVr9KO1LbhiXw
znCiaJU5Zb6eEsCyvd57e8DiOGGwOeUjaGWjwabRyIyylpHdNE1Ghyac3tA4ZjfPJl0ULsG56HEl
jU4/PFoIz5KiellYDx4INnodHbMduy6vOWBLp7f1I9bsA6WnLxpv4exQ+sCm0tMGDOEqT3Zu70ov
DQ+NWX1ndUv2rTTLfeSZ/R1eh94x5RMEABEbC4FMKI+cd9qbCNJrOoqFx4KwZO1OCazYSqoD3JE8
s6AZCepNiBqjL0vsziM6poCZCXODOavJle7nHkgq/rrVqOVIXPRN2hXacWEoJkrYx8IVFfR8mDmi
qJgHZ5RsIVyBIB9yVFHxV/xzXOEnYgKsFBB2S32o8VFm2YUPaNiJUKcP/qsyqvzk/8jKTt7rcJ+G
Ml1PsDW7iApDo7TkABXtphuoP3rHYOiPY7VOx77YuU4T7NG+Bps4s78Nud6vG5AL6xhqFKR9Tp2E
6a+RvFgKcWkiOgeIOQunGIocOgWRr6H87TQtb6h+JNXGw6dHGUuM+7LqHhwTI3vMkwTUuY5d16xs
vRn41eT+dhQlK0jfvOUwsNaZbjO1xzwMQJOBOde/zxqwSpNMRvh0WNdR0c+n34JWslYmX7Wy+t0N
yj51BhY4ZvLuvnCRa2Es2kVOUHAa8feBas2tZsQ/4yTcKeHU8FfxmMcJEbXxEMfon5N6VYM3XTmS
njR1vws6J39TIdjm0mmHO1uq8SDLctqnbZJtQnP4Rerx+MgIiBCmx8woa9Wdkiytd+MM45dT4R41
VnMGim8gkPE9cuvyDD2joKpnfrG1ItwV+FqOmI0dpkBacBj78Fx3KSb9IIUSp6xfoXMtqxu8Lp11
t2PNleD0YSqN4AofhWBah7mZLDi157NosOrhWCvj7kWSRVzQF/Qovb1rjcgymShf63mDiTa2Kc2J
FmYjUWV7QM+XJqiy6/vGZGxsreB3WMdMsGhCbHXg3gnrTWqpe6+OL+R4jBcnSdce7UCPFiDFQYyk
DtkJ5wbh/JkFpcJ5SP+iiADNoaAjBIxUBD7jpjH3joyOAXTZtQlweFNpAmNiNBBt7R3cUWg7CIDH
FsYypKbvtgEQrrKqhDZ5bG6+NL1wd9jpaAurEIyaH5NIJCNkrozW2phSGAqGg03I1iim+OiFPc8F
PT0Mmi3XFXPL0a1fJRXABDMC7hMka91r83NiEWQgYkJ0kqj5ORT9TxMCdYInlkyyhHWsEgbzxBEa
inUcXWs/ZqNLLZSoB6lVF1TO+54Z7IMByT9lLbPqkG6uALKhrpHTa2JG9i5NxAvEsWsc0tSIhiLd
08vR+Llh9ABnfoioeu1QXsnxuQkZZXF6OlvazV8pNjprJrdod0xYN2oy6eYE8ixIcZDmXrTmbAfn
zAx4TgsUzr3m4xvjO9PUYVdhrF3hhkrXRWaQPZJ+puSN+SjYdcK6B5MfoKz1ckrqSb72quE2zExf
HZHFdijmNRY01xNx7WtP69RD3JwByKxxvvt3kGaHKNfko7Sqn0kW8KOz++yqsuY1q9NkP1J82ZVd
v3Oomm2ZJ0ebpEQYJ8fK39WZcY1tViEl2XUDQXRnj2b6NmfQ3kSRPe0G2Z/6WJnbkUr92kH9fG/g
/TRW/2RMEfq5tI65xDJ76KGgbMevWDqKp54G0ibNhL32hBDrkpLXjvSkVU+++UWhET/2UfZrMKJq
DfaACAY4wUjCrB95HkBFHSRjLLWugyGncNt6BITTUDtSlxmPzgw9bKSHJ7kKjxhXoYn56gfUDutc
t2lwUUEQQXGlOCMnk2abAnjqofu7UQrQL1ler40uTB9qYk3O4WjeiSFVRA10ZfrwqCdqAmTomIfI
AWvAaKtPwLOVecC5JR+s8KmXVvGpyqNNnkbmAxoF8QltfLbzMTdvjO6r7MLq2QHyflVx8pXTrX5u
/Y5pvRMLsCa/zT4tXkG11Ge90tRan2+ijCs2YHizEzEK6gh0iEAWD06QGozfWpKf/ardykBt+trx
XosR/yYiQKokIN0seB53HPwSewNwN41SkhOm6cE062HjwXK9W3zMKye1i2MumEKOPNE+0HLinOJv
juqPeer3j2QfRTd6preWEJfnJIeR6vYGcrT8NxSFfm11MtrZBbb99o4DVVzq4QcFieaapdi02hxp
ZSyCU1p0Ns5fCwJAAjzYaDrOLh37htb155RmFv7eaF8g6qG3xbSTrIScMXKgScLiRURhcrAql6Gd
aYrDD/ekmz8Tv9s6I0l3eh4ZWzsJWeCG7TfTKm+uWZQ3x6BcGOKBPzrNdBxSsVMJZqVsnHZaFbsP
fers7RFeL03bQ98OT47ttLcxldhSTaPfVeUIzL3g6ho63hHtXry3dD245DVz2EG8SjNWzJASentG
cCgq84fX6tYxSK2rsigjWMoCcNDJvT52/QkSLukoTcwi3rcvhYresNZREPU86IEpPO5cQE7US/fY
xonYReQYIvF3u7UXAeUPwzGnnqBskHlkw4aQDuSQ3ntGXWDxzmOSQCfQw8JbFVVq70xBRUSjBYbQ
ZNy6iW2t9aHpDpPMwyNSnuMEqH6T+zmyKkaKQbo7i1LVBipMdZQZoaZuOH6Ja8M5WzgWyPxByhyr
ItgJXxKT1yTVJyMHNulSUi5Rt+wrtwBFHAZwKdE73gPK4yuzhnLv0Xgz9ObIiKSQfrg9hY8+fvLt
eKUjq26c4M2ww/7YW1SGG8tZtcSe7qMhJaaLVfaaUBpmCz6XUb2wta0JicrItHFXdLW+mtef54mV
LHJXsKTKSb6ZlFiPEAi/RUPYX6WzNeI0fogUZpG885knuXrB5IJIcqtidceKVh50xNqWqsVlGE8I
p1n4pWRweLEj91aS7BFhojh31THMoHDVZPdA6gqyzZA9pGnt3STBUohP1Ge9WYcElrwYiq6MJx/T
sQ53mqV+EhE7XATE/bm4dvHTcNpmyHH2fDHhQdovYQnIQ0tC7Zs7/Ao94b4Y6c9qJGkjcNR4sf3e
P0ox0YeLQi7qWXyNATqtDVt8LoRqrmGbGU/98FxlJgYIZAlXqOrZjawvtaaUv88QnDwWcUd5CKjz
tc/JQGAtF/mopvHeN8xsm/YxZAZDgKn0bloyUsF2EK+6FqpRX+P3W1Fe6B3goF4x4SaaN2C62530
Jm/FtDG4Bfojba8LzI9DJMvsIKfpuYrb9EKLYnySUMm0SWOt0aW0nxz7tW4m/3HZULY7pJn5VpUW
zTs99xChesmauTtmoGh8nsJUXbke9E92r5/AG30bKBNTte7p0MSo0jwtaK4TyQKsCzS5QQ3Ex2qJ
x9LK8Nd73UBpuKPHPpH7UuZon/1q8Gf2QEVVLpQP5rTpnN2CqbeFNW49Vxe7Lgb+YMXNts38CYhY
L7fAn0gi1ql56lpPO8eh3Vw78d4Yw+ExQzcy0KSsU+Vf8I6qUxAh3k6q4S2ph5qe0WRv4Tqpk8OC
tUySZtPHNbbaAnpbF5sRkTOUFQ3wuFH1SZC2VqOWwrR0GXP8H5aId9IhY82Eqb+ZwjhYE8sdXcir
eiBvKDmAFZgroOPatapXmu+MIrZIdipNC3LD2vFulWO7pj+S7sw87LaiS+U6HmkGGc4PtKja0Ykr
8pyM5ITeQJ6XjSaHYF0p+P0VyQyPxVjCHjSM554z/pT2kLSyTu9PY+J/FWH0pmHefABMglRSVEfE
VCWJAgA521BU2ykris04WN2mlCad4xoEbtFGai2JjwXn0dUHpwLDF7pU7sZRUXuN5x5/Qu/Z2ZHA
3OzhT1XbOvFfpwZEQFcie7cGeVYA8GmKiFeMsS0/iSDZxprxY4SnCXgnH04ta2JIjH69Sd3i0Zw6
eSv6RN3DsDyPI6yQsbCcnWAU2ouBhK/ehYMDE+hlbGBGWm3ebMEExevQT5kKpYNH1J/M7w7Bqubv
2uvhMpQDuj43/1rOiERlq/QrdfVqHfITGwjdZWENMq/E8DfEZIi0liV3cTE8F0YqrwBSJqdI9p3b
uiufcfSIBYbqwD5r++SAx/5ZxIS0haR6rwcPELvT+u4uydrumGY10pVAr28ALQrvze9MxJs1xD3T
GZ9tt7CPXQv4WyfFJzQRIRdC8I22wIRLH51Ah+ANqU0LklhzI9q1068lOqCkOc7qEQaiCcxiX5Kb
QH8C4TtmEKgv1S6c0WFT7SFZZ1WUtRmiHER41LUmk28/hCskO7HJEuN7HW4bw2Smr9H2a0kOyCtT
rcKgPFQ24VjwYaAsojOFDTkdelFVG1Uheid/DgY+3c9q79ql/XvQj/hHVhmVfidMrAfNMPpTWGuH
Us+3WU7hyiTrrnDD7kqYxFdVqJ+RSS2k6OagsGkkzGOyjWOpjfep94JrpUHtNUoiRlBTFTQ0aaLW
UG+EZSZbrvfzqSvWmYIYbKnXtDSZpninui0Y7+16I9265lLvRdCrUkgcTKcI6tqWg1CH1ppJiSDr
jholGeYS6OuqgfBwurlFmcLfTePXutOo1FLjZ5GKnoe4YpRY/i2X03giFGCfhaN3jpydYTRox7VG
bDxB8QvmYHvQgsRctaWwSGEgUKXnGnUqnfYX9XAAk1bdrDBKD9uBJlueld9pk7n7MbIoa2lYa5gF
bSPo4qvEJdPQgV6vrC58qikujYp+bUfc2Vmbw4+VaJ/qLIYyAAmf8BbN/tSK755p55B56Pe1xWhs
6rhyDt28rtcorPVtYh1G7L1ryHhi61AKx3MLXE6rmTkW3kusBT7lxUrsaz1W5IhAEi1C5e0YDc98
WQpfg2RtotfWvRfGCfsdSaO2TsTSiEhcYiNbYYSy13HcWBcgO9OxGIqHwGvLCzE+VH4aKW+ex5zT
bRUR2UzeFTEFJBpQB0morSVpDfy9aZ+ZQc2ESwuxTNwc4fKmGxsvP83PaBu1kjg3vUBOoVZ+XUL4
LGp5gw//bNApmytS3skw82JjdyQUmT4f3FCNLP9dLaTkaTzX2dSeGOFO9uhmmG6G791gGus0JR2o
mbNN4q0dBvHWrJm+RaXxI87bnC6H+NWwaN+rSoTkSL+JrIkvSOxIenbSX4Mzl7oAYR1SLPeOT76K
iYtwZ/vhD9MU9zBd6rYUskeTPlkTY/7t+FUTLOAeDRE7hPbQf4F12qyjtoJV46RMZLEWriH/2Iyz
xRt9XhZZBdOXcJqJqT3FIl9LKSxU6mq136hhANZJshdvOI4tUYKZ0Rprw0n5dnwSP6u4qLcY+E/B
ZH2XXqrvEj2GaQVwEiG/sTXBgh5rQiJZoDOUMI98FOFvw5Plo247I2oIH7xRlaZ7N+LM9AK1ouYY
sKBGoBpgG4ms+cJaBMcsH762uUzOUTs+VsJbR7KuLjnOgnVKKMUmJ76RSgIyrMGBg1gyH0hyikFj
Zv8MDUo0pJLzLQOJKj1SGF1HkdjcB9bJ8bUfOUZiHU/rjpIj14N+9M/K4t+zlU+WqIDqRoSN3ES0
HO8BqUyWh6SLCm20sevQ2ns0W7KYyI05vnMYjfLoawBvUsp+u97+qpNyRAhFC/o8GZKjZ99KiiyW
xoijaZDrAbsOZsAvwGw4kXP5YnmwLjH2lftqIoq9pP2kbJeGPrRIVCQV4z6JqOdlA/bqV0Vtjdpf
Uu8oXiRHejIPoV/Zl1haP5hT6j9zaT86oR7f4rH2d0acXL1+SLm+9qR2ZH6/A6rG+dzZfMFNmLPW
dA/UW5KXNChv09ABW6cIllZze6yNnlvkrEyY8vRkiuJYZ01+iuDXHYVyHi0BwMesGbSmrKa9t+aS
EUfEXqLz+NkyXeuk/xLmksn5YGV7ldnZugg0Ipng3KeeOBRd853gwoyEPq/d0y5D4dFb9a3o5DOT
qvGo9AIpAfQzwRxpjFvr2AcScrtqQZxlLNOquGFEGghhyiiYjj4G+zokdqk14xPZiXTuVMjasCbV
ImkylgITLgwjImkQoMEFydxuFrJvhYr8xyaG5qmpSt+NY/DNQ7i21l1yXW2F9wDr1hxU2h5q0r5J
rI6cVcBarE0pv2VgESg0EGcqSYbRCTm8BpPBddCr9kVEL2bMNGhuLHSvc3R3UwYsdfCX8x2HT7c8
zN1dGnTm1q45y5vKpEITi/Ba6OqgKzs45cylj32Oy9ytGvROZn6L+1w7qGjH+2BdrqVPY+kJ9DZj
fAuwDMYp/gkzMvJ9QZ+SFpRqjlNls1TWrmnZQJPXYeVZxlQdW9EOOx+L18bXCSEnxIKSpvuac648
FAYhf2YTHwUKqntRabdilMDs3ay5BVEE+qCK8+vAeUncnXFyCjB/tQoBIaCFi7Nb3NrduskdIleA
vK7HvjX3UuSMVkJPCUBg4Pd7VpOeRvBW2ZrmkWvHbUnU1uvqoYzSu2VS9J3sfpNraX/my/T4CbUM
5FWlH6qsu1KVr9eylu6n0KU5AUr6UymYo4QD4qM+ozPUJ8YPkVbiIfGabV/W9lefQssaKxBvCX/H
VtSF9UXvD23/1lat/Vxbevvgp+2zaNBPsR4mtdiKcsjp8Vvpuv1bSdy964zkzEr0sI7GUjiZxkuv
udaxMVV2hQW/nwJVfeUyKNAgminBEWV86ixyAoJu9G5xhqYkjMpirXoSaI06P2q00sPEfCY/9iku
Jn5EOqvzsbRAE/Y4BFFyWrdWcv0I09a599VE7BIggpJS3r2eN8Qo5bhlpXqwFYEJ+qDbnydU48RE
f8EnF8xrXLAaQ/4wVpY6NKr6XVRZvfZTr3ZZ9CMoskf1MARGdJO6XtBueBIhK19KN97Zoc658TEz
UL4HkWnqoDm1qPPIbW6cY93IBBMA3rapYt4v0dKmTGrRwZUwFFoWdeZAQkUVZd8Mx7jjTtb22Dbj
nSkRuTHcf/OMyWFGXrbHpCSbsU1ktp3MzMVBFTcHG6/Tp6yYflf8vhO/F8920FmHmnX0KuNcJrZQ
vw+K4Sf1oHvq04D/kQjgayFnYYvtk1wUTuG5kBVdlim5YGjMbqZxiSTN7bK1CgQkwWObEwE2uKU8
ZT2/OhxDzdl3Q/3a26K5mU1+JLnxk+VolJ9x5hx9KZnQEJRoesy4jCCyPqsxeKLY35560thsLAJw
eKPwExrhL/bgAyHM6oxIwjB/NBtO+NIKko1ngaocqeZdg7Sk+GfOgRyxWVzo0bLGqvpDERDw16Wt
+ViqxRTsbOoudy/KjZpbp+tXgzFj03Sluc3nq4iWU7p1owTlHdqmgQYW6XgldcGufYq0Un8M4lND
4l/f5j8zylNrAO/NQ9M/lG2eX3LMBSw8M+MVYeKcHyQRmNNmeGG92A/XsLL9r1balnR/uCgalH+Y
HXp0l2CvUrMkJEulSBfdyj4VpKywItDPpuSaECTWFuzkzRvG8tyiJ+dbYXDK8j5+GBQsOp+5nm3E
VEjmjU+DCuRG95hy/X7ABvFIqtsK2p9zstMGFVFqJOd+DLx1W+M3ahwS5cJo4FfLJmpZb2vTMBzy
rtv3fWYc68BJn0KEca5ebz3GReDtPQhWChiH0Y0GSjLFadCwBVaBFX2Rc5JGVDThhW9d4GCsKUDb
mfiWg3Ocg0WSx0J0JoBZu/tCbxuZ3uOcmWlnd7NAcFe0p8r3qi9FN6+eoQvI/kBUXHu1I/1zSEPz
d2nVXAI958HtqPT1jc6zhr51oyv0mA1MhshFGLcjlKhN2RU3kHsJ8yeW6GVW6VedWv8qyrpPLQJl
PleRvMQ15Z3axy82jHJnkzLDitZYO0xC+6KvrhWQ602BKpM+VMAgnAK5lIX73Y/cch+7/SdTi+4y
RnDbZULtQ5cApyzkZaSdPzqj75/p05d0goeUOkkeHsgk7vDrjf0jeS7PA76DV1dS+Myy5NHAbUij
xHRXnJO4PMIj7r+d25jurw6fghtus5La1LJJSaS52ZGtX6ExbaKNRj/oNbdreSYBk+trJvTXVvYd
IrXYP1sD8r6uib19rvXkyiYp2m3H6T7H/Lgp9mZfEFOle8qHLKmmCM59ExmrYAiqHyMtojEx9Euc
gj6o/MA5mRaZAG3pou9saNVbhfXTRyr0uaGEw2zAqdee50s0FYN6AvpbnrU2fFOUg56SMJ12lUCo
ECz1KoHGVMyJh0v5ypVNQSbUb8/TlNpYFspOoDLGGsJdt6/b2XWQpNZnZxridWL21qkJe+tzTXLK
+0234noHLW4Ez0uWmV4iC8+FKo7jMGIWKKJvI4Fmn/PqKaiC8ktvhtHTYA1oLtL0MRhi7Q74YE/+
3zNVnfHSWEGMPC/wHjMRxl+MpRfRqerUh2JNjqj7HOfTpQ0cj3JKNj5nJZU2TGZnmSPCYJljnQcP
SxSZJfXrFNLCwlxQnfBmElohqTkEqNkAC3TBLutYQjuIsMUsL58cqfZNMfj4S3Jxc0Z8kOQtdqsR
qfm2Byy4o7uLotJpyptZFr8pNfj7GoQyqekDAbC25JRgsrFSBQ3+cNQYZpjprvVWTbsuYC3L3Hok
2xhmcVUOPfM7zTgEht3e+4klb5VF5peR3kPb+d0Tb+z3KGWwmZCHbDtSPA4CGdpKtll4Qfbdbulq
0mANpXvPUBT72bolXffcR0x4i6b7zddJgTBqCJpOOmsnyC7kUmxYD6x07QeWlR2WH+dcaI7atqrM
tvbL6BTZcx1p8pn5W7TSyeHeOwSRrgfBGnuY2unmwLilVu69dJbefUZiyxLXK8ZHWjvGbQqJysm8
9IqFw6EDOX6Tbmtcl43WGzR78EBSv+AYbbKDrAOS6pPpzHeVn1DrGU+hc0q6Lnskr9o6h4ViTDNY
1rie9TwZn9pAM1+Mn3nT3QiHj77EmhndIYq8KHL3Nrnjlfjb4uG+4HoLf7rggA2DE8gbMkAn6gY7
MTJFnTC+0iYW+q6pZbMQDc56RsZ6ajUtuY6J+dDZ+fc0QHup0sp6QScVI7L71PasSFLXgCZq9fIa
N+Lu2b12Z8GACCgGK1tOqTwbkXZqKr55oCkv7mR0B7v3QCh6/VdWFsYR4xgZAm4eHZQyil2g8MzI
fBLbAB0ohRPSZhRL1djbmlFIWDjeOdxm8ktMVXxNs/t7bpvx56l7IDIZ8nJIENTUdG991T6NleFv
lF0OV0gVp760HOBx0ecoqPVzV7TAxEdt2nCd8PeDaffvhsv/TzT934imcPP+sKb+E1L/32QyEeTz
n4Cmy5/8xTM19ACkPnZhKG24/q3ZKTu8Ne3/+RdKifa/Qv+DX+AZs6XYxVD6H0RTD6IpMEKUoTbe
Zgyn/yCaWsa/4lkkrwi+jeHg7v9/AZoa7t9hOTo0Ts8yAKTCZwSlYf3NSQsSv2lU5g4X38q7bVK3
02nZKJVNJ/LHp5M5p+qJCpE29R5JdbRhg9zpr735Jl2QF9G69JFbsnVXSx4eFjOK+APJeIS6FU0R
n9pFJTrrOJe9ZTPMN7t5A5sFeepyUKthFgZmfNTpNCD4GJ9ZG0fTOjDgAuvCiOSrbk4Xkz7NLvUt
cfrYGE2jUfycDwIRZ7e3ixd7Fod2s/xTzm8h9lrEru4ieXVqRoKIzMqNHSRcS+aNWTOsrycluf2x
a+YBmgeaDFEjMlSa8919Pw1/PTItxDhRGE3HDfogKoCkJuvvn5g/5vUhs6Mt6fA9Tej5U3y/e4Da
jAlD6buhENXJGcPy1LrEGnzczPOYVG2hxRQN0NeB/DuJKXMYSubdaJhoAS67ywaYX3vyVW3TtBOd
DtQdaQGBU+L0sTHc+d+PDOgpaNT45B2U0FRRK2/TGao8xZVbnjz4f/oWtx9aGCdyoUgvh5cHfDxq
kOYXZ7C07VSSJwuGmekJPwyL5t9p2UNW+NceFyqpM9b9p7sRQYTG1rLSYsfo+RwiXzhlbcWHtDxw
uY2MgQ/yj7s+nv2P5xSICPirFhJ0PhYGLRpe6OPVq/e7/3FweY73V1p2Px65/GFB+3nkt5ZpGezq
3Dfe9zR7duE6eWGtl93l7mVT49YjtoIJ5fwXHxtIwH/ddGpgTALu6XLnx/GPxzqNUZxKajaaUZ6U
8Pnkm0iyfd9fDn9svPm38n7/cvC/vP3HUy27NA0hXTjW88efLHvvz/P3p/jjdf9pNw1+WcVQHv/+
Cn88U+6OEGV7kwyI5Z/5H17p/+6VP970H//3H8/9cf+yt2z+uPuP3eWuxE0xguYWJXCIYKbPmf/x
8172/ttj7+fF3+8mYlIc/nZQKzmZllNnJHUVaft8hn1sqqaUaP0mVOIrNIfu3mRI+/ibjwf+7WmX
O9zpEcGmc/SZnJ3I4ixPy54hGEo+bv7tWGnTZVth2S5P/7S7PHS5a9lbNssTLU/5cdPBkUX60fwc
xfJ0yy4URZ75f3715YHLZnkZx46fNUSvu+WQmeGye112+zSmEZ82k7HXB9y/uV6dAKFWp3EKCF4i
paU+LQeXjZ+bSAHe71oetRwlHY6mhDfRuCLyZdjYeO17gsh5qklP3enTsqs7hEnc/3ga08XUqSrS
S4ssKrFIzX/Q/jt7Z7LdtpKl61e5q+bIhb4Z1IQ9RVKiJMuWNcGyZRs9EOibp68PQR9RVmaerJrf
SSzEjgAomwQQsfffKIa5iA9VBaI0wdkRr3dorkrFrs8evkeV+RXWNplhRMbyEK+4oWq/J6kZL0HY
DOsu/TH2OOAWIXbOSp0tR4HDXO9GB5EW4P4GlKapDrfZDaW/V2PqWM3yClr0iZYtfRiO63d/5eWf
MZouLMmoQktifqVdSQ+y+29jV3rGZcr8ZpDn/tuuB5Odt+g88Xrp/8VlsB1rt6bpXigj7/gll0N5
LXmZCy1FfsC//UsyNbpBxrfYvv9raowvhD4+sC7mTYaOcnbjZUN2I4+a+Q++xj7OuQ5f51xjorRt
liJ/XuLDZfWu+utTr5f4v32M/Guvn3K9jIyh4PSVikl+M3qsF8jqVXMNpL4cyZjs8gY/a7E6buQM
Ge/CGhPfd4dyKJbvVXnOhyvK7kwETRdy+DJTnkSp6/dnX8av/cs1Q1NZQbLCQUdDuRXJ+FtLFxZ8
4peQqvAhnDCh6ZGz1GbBE0jrbMPhBSFQQnUx0WpomyAjJt+guAElH6iy+J5gZblyscJY8n7G0CcE
YBBYibetMvKRHhX+rtG2ngCzniTui2EGCQRiqkkvtuLuoVln+94t9WXh6yiyOQ/A7JAVUZVwodTl
azx15qpjhYHi761rB9M5ADpfi8G9SSADo41bflIdxdyGRf2cRsprnIHHGzU82GZj4qDHcCfWJ+QU
v9ReTvkw8ry11WNCksA7xgalTSkqd0jBLOxmXNdl+Jr45HnGHqhGTQHb8vt1aCabTMCU7oa03+SO
SSmhPM/i0kmOyyw7DoxhbPvIFiFc+L2HAmeSfBtTENUWqn2HiBX57K18k+oqcpzJcJtF4qiOUK9Z
u6Pd6zx2fRHvrXLjUZmD+lt62CIpw9psxmTZ9dGDDYB+ZQdpsvjWwflehW0R8k2q2sbEG/sY9dNz
kUbfnGYy1lr/Va0f20CAZLWWQbkrMojFwpmfcyCVqELg7TMi+pjMPHbLBTwA7NXC1xK1k3vTTnel
3fLrhYqDsnKRL1u3eCmAnKJOjOh+VsAqH0MD05cf6VwnzXxoKSlgFTcJx4esseFKlF8tyx9WrYvB
7ngfZMFNrItDjF8grkL5DaB2LDYF5CCrF81GazDTRCt4WmC9FO3htCIUMlanfExu+oaHaqkaOa5W
NUAOkOJupoOKLL3XWCvwWa119zga2cqzyU9gUwKtyNG/duG9X1WIDaE3tyyhqqwQBd1qvrpFQcJZ
o3aZ5qz9qWdv2oh/lj1BDO/BMIU6sMpWTPewJB/VoYXMCKgDaKLyUwl3fpmLzewnW3hTsQU5hmp4
mC/ryTgb8JMKIFeWwBOWDNuysQZzidLdshPhBGu7wrnZ7XEpMo1NmKf1vpyJu+QiwxXVbmeFQ/tK
iSJn5fvBureyEm+X5isJ219UN0kIlqB4suSuQ7x6PY61dWdphxBx1MTzb4XR2AdwQ5jSpNFyED+A
8vib3ks3aSbEooR2uWzQ3PFq8SsvzTMmPFitCn4OWMZAUCFBIrZeci7jrlsiC50uwcwjYhmm2dLI
hEedO4pWdcEr2k7Z2QAr0sApAR/qJg24eg9rRLO5jg/KNaYiPw33QJmqdR1NvCqBVMozRoEZVaiO
p7yoz6TdxVeksneRNh0ax9lk3B91kmF/hLRFTVKyZbW/EHVKGlnDNdx3KfBCST57unlTFqN20OPY
hy/MZs0MtNfBqtI1PFT4W8EozkNu78fBgxmSeupKuMZyQBDtXnBXLdsICnwFGmdpaRGKbBHfBC4C
sP1H9wkeHO/wSg2WosXS3jECbQte8ZPeDhgjYkpGIQ/NhIk9a0Q+a6zEuMQejA0ZS+gyCeqT6iKs
ElrbwUBQsWf7R21xpPZmPYVQnzbge3ZdnxS4JE9U12ttCU+3XgtA8FPcfTMrEP5DnweLmht/WeAI
tKH2kzV6tbYUf9taIGT0BJlrfqhPSluDnG0M8+iXszrq+ALOcGGTm+Z5KtKl4uJSZVdcIOqAwwYU
vWqzBGp4SPg17qUrttWtIHHxfUPXR6sh/VLAszN6nOOgdlcrw4RL23sQAbsG2EsIY2Ga7Z5UbXhu
mi6DL9fvBF8uGvRwYzv/Jza1p6ibdnY8PPp5ea598pAu2IRUKZ0NtPtyxSINaHDRfCp0EtWhD1Jd
5jkBxj0i12Gupsjb54Ab1zwKKdXHSL0g0oFmLg/dMEyTTZNZ7kIUSHnCJN80vt5uZmM+oNPrshxu
fcN+zlDLW5pJgWKzh+tvMX1djbn+UFJm4e7Do75qsf3GQh3p5hgUnb8peqrb8NRmQbTgEOvldqAm
iDURHpsksJ8ibtNta3zTCm0ggTLAGiidYkHi6RHNMPSEutBdjk24R53WwSzLPiaB9glmAUsUrzuq
1osHa3Mr9HDnzRXvzJ+Ncqvs0fAz1KiqJFgqOWVWONtb22usRxzTus7VD+0dcDPl0HODcacZSAMB
0sVQfFmOol3UmXfQEbKAheW6aBvf4xqjrSLBPdmjLLjIS0XfD9YZdY7bckgqeAT89iAFuVgsJiiU
fqlYRYEtXKo+j7umSV7YIBSU4euFh5jhpvDRh7JskQCYMaptU1GyYyW9r6iPtfpYnxOgEWNsxvdJ
YK142oGXgf0Bn51qFDfeqg0cddmXyHiYUXzClaGYQL602AMvW8fcQq/6PNljAbbG+zzq6rQ2U7zr
0zZdNqP/rWqtQ4cpLaDrjPxWYv/MKtjaDpJMJMWDfOezE1gEQn9EQ02jCBVBzXYOuh2qC7A43qIZ
PG2Dzxl2ehp8MhRgvpYu1RWvAuGChwu6UEJ1dyPwArbwxVcyatl+6lgRtXa0USz7aejGDaIxT/k0
mIvGzXcYRjjwT7C+Cr3pWLpI0idW/Qk2JwQjY9KXnhHeJhg1rLsRjF+pRf6ydiFUTQgsGnl8Vz2o
jT7cuvhbOzGMZowSNojk9hseJM2q6b51bYSklzmsIts/Gw6lADZ4mBEk6k2ZNPm6Il/Royi4i1oT
rEgcffYzhHvxTrgF/Pbd7IZNCBvnRoWexS8DU2ldrTYoWN0WlZJuTfTPCns8+vP/tNC6W2TQ2CwJ
nnyIjmiigfflos2AdNEPocEpwzQRjawInHGjmvgxFIISp+JhdN6JbRvnn1wSRC3P4xs78DZhrfWn
HBu4hY/a8drs89s2VG2s9HDWHNXisWblUGI5u8IZ4+wZ1EuDzlimjS7uMEP6rFcqIIftYLfgSQ3k
hJwYUAG1QFS/8TrUjkziazPuAffDY82AQuvdd9HzUWrsbnI88DBtcm6qzi+Pmh4+mEPa8RttNn0c
/kiGz3af3Iz68CvtUXUqHUVf4KO9r3Mc3gwzcRZwY1CJs2vK67+MkQcIICHgsI755HohgpkAp/wO
BwvE1LUFIOBxAfoQP5UcGA3IR39fsoRWq+IokGhYo8db70ANpQ5oMPx7922YooaEqxufSC0EPmik
pfUKZI+6Lx2cIArT2PGMW1OF8092HsOa6F5bgPFmAkE0cvmPC9NoE0NiYOXTHsrQtsnz2gd84fJ0
jPYeGrsBBXMLUHnjTTnredxBQPsJHfV0/C4MGJNiqcMqLcBa1tr86EwhrtlUILO2Q2ikn4XSl/yP
+6spcD+xY0MSP9wWtdiOgWmzcckeBjN3oZuIU2DgjdxnLXp4+aPVtj+CGralCg1VOOFzGnvQDUAq
4GlertVIb3fIfKyncuDRDEvjoDoWQjA340zOc03tuYpCD++D0sY3FGlSqBrQMFz+u5FcawvPW0Qs
FISJbSoFOXNbliDprFqQQAATGagvAGFeFKvDHAQtOQ0h/MxzwYE1GBTmVrBrwQauVB2MhwpUCAmV
eFqrnX4X29U5DXgZhxgmyzKaiLtbK/pRwYRFGdH+AphtmUY3QmG9PSTkuqf45zhBuW063KJNz4LG
aE38RvEdVRyTjEkK36SxlUXv+hB3YZWuyl7j5sMUEZAsK5N7Te+LZezrt4rgGgXYHfg0SCjGAIUW
XQzdTUvJNECMwYszOURNG6CzMa3R/TthHatu8iD9EiJuss0r8LQt+x+dfMUTKoCmDpiO24vVAXRW
8NqkOwbwc3USfmvH6JMa4M+b+/0vvdGOjkf5TBu7X3bwRDo+2fT1+KvPBuOzFZbtMlHEvLCE29Rr
2IoAEGtP9irWED4JTP+g1MFRNLM9BbxGIKOnzOu/eyMqj2SONpFlmDcahJU6QdG/moJ9QFZ4R47+
m1XU4wJQnwUXfW/j8rJ1vPancMW4Sv11qEavnZ4gQGbaJG28yKQ838KIa35Ume8h4DAcXCTBULWO
VprNS0E43qutZKsCjCnV/ZPl1FuzAlzvQeap/eDerZLPEFN3veY+mXWHUhibZGRWxk+VX/Kttk8a
qjMrze/EwlGT206tjzylIWU0pO4Q5k714nNh6t/Coj8qhQNwpwMr4OJtmkTTLX5skMobLdyBz9G3
lcdXpmj3VI2VszrjKARCA+fSP5iKB6pNhnpYd9WQJqdLTHMCsZigFcD8+uusYOY5ZdWAuegckwMd
GNtmcgBSN93KCKfHunzEQ6g/91q/bSDRL9iohkgeJahE2nHMHxI8KaILlIXPKjYuW8Q4umZYILKD
qjo8ACu97bQhuG/mZkz9e+zv3DwrDk7QW2fZkI6coKdPrERnRIqMwacpt1Mbcsu/xVqMrBbIcOqI
xAEZcy3/Lpublh+jcMozN4XOI7+pNkOmI/4wN6Rmxc4dEWiRXexJjXMMIeiuh50uQ9d4bZtfIpa/
SFpypquU+jkVwwSjoS7wf/jrkobu6/s6QIhJTnk3YCCSz/LlGrHAFADkL3Kkk/lgOeCHoPm9xlix
ORUrGZKDUaLmB8se0R/kkywURYGdg1wLwvieXCFsj/HcaFp035fDryEqwbRoxklFKfI4DBaC5nPj
TtxXRWNbm2ssHbt869egTxJViRWIC75xhGl7k1iJdY7mRk5uI5tyDibBAF7rZZ67IV9qGtio9kDl
ufQrlEo2VZGaSyHHQ2HprIyGc1y7d5PHM6SbSqgHZWuePS9R7pDhCeYOOLPfDVurr/BupxtshPiE
NJhg+OYGL4e3eQOo6V06qYiczTEHKuMhyKJzJrL2Fi7l6vKLmkQUgFZrFl6a1XcFq697U3GDe6Q5
HoUfDAc5TTZQ8pECc3Oxk105V3PzZmWVvbqWZ8mYPupIoxcJfKBhWHpq4J3T3PDOQcIfbBiITPqV
d5Zx3ck6ZCYRuItdEIxymt+Oe+HoIRBKzmQXeFYjwCvRxO+vwKZ6pwQeknKicM4iD0sIhe40c7mc
sxzQmrjeqwIpGNmVAwFItNsSrKkRJw1ao17YbJBTMZZdNLJy66zjdW5YoonnJTXgJL2MN+6I9siE
IwpgdmuGEIzJGtx3HiydBji+4ZF9q8syum/nxmzqZk9OaXaZhhUja+P/H0VwQRG8Fm3eVOPDzwB5
3/eQAH0u+/97V9SnPGp+/vh/j8235mf9T+f9RhLY9j88RzVQn0ZIkZQ2sIQLkEBz9H+YnungXmUh
P+TN9qe/cQQOYAHLxDnLwPJT54y6aJvwv/9Lc//hYaGGERQKfACudOf/giJgq/yHNDb+SlwdK3vN
0B3bg9LywfshhXCWa31i/SyN4mTlKijUEjowWSoPZwZbf+rNUl9lCIlu5ajK8vYyqle5cRlNU3K8
//ZceSk5+V+dq3nfooAEZtCJ8iAbN01LweL/r743jCVC3DQfYghIk866BJX6aFN4YdkxVcdrkwrv
fTcyM+UAGRWlT+NLINLsiAEte+y5W465uu57cIG6XZpfdKf5geBgfxeQQNGo/uCFRgF26scXkpXL
vNG8L91MTvLiBs6p6kwmaxNgwiM834M8Qo/HP5DYYpFy7Se+Ztx0MMKTUSVT5cA5aMjHBICrJ+0w
pJpDOmYWIpH90G7RY/bV7ywjwJkiVnmMp7A4pnMTwpJaUuIylx8GZFc2dsSGIxGJUi/kodh5QZ8c
5Vg6DMo6CIeYNNDYbQZjcm9j+NiYb/vubTgfTQOym5UHMUZorPKN+jPUQuXcpAV8NNSZKbZ1CAXP
ja8kNA5ORJbI55xBH5BNMTOQkaIMECJtmlstAKsWCFhjWhHVa31WR6yGynoM0WE/BaJ+KjOW4+SU
rA7F0piKSbh0bKt+aNW0eeDf0e3yCLqGjMlmvlcWHubxe9m1Jz14+LuT5IVSq9sZSMTswQ0XJOaj
djz0bvK+kTEBQ/LdgIx1pnj6/Z0Dth3jbofOXXpXGVH46PuKta1NSDgVkjyPQz1qi66vh1Ws982W
Tbpx0DTSnwJy0c7VygjgXmyzrZ6KB30gJ2kpSfgFK8t80Q9edxBoUawKfUiXcV/HLFA5wmfs91Hd
K9Eldj1ClU/fkUm21xo0qCUGHhZOxD7OCrKPhyQe5JkX8BIdkU6csHpX6j58dAbYBlPVlbtgUN0H
gQg5e5Es/hEO/bopw+wFMLG2omYUnXA99o+BkZgrn2QMoiHIIma8rWHGqliP86OnuMd6GB5RiIYR
NK5btFOL29Lpodl5ldjIgcodQ437hhGIvWiZl+LVaYdT6acvOoKM4VJ4pXIzd/O8m7EwzqSg61e8
cHvOVhF/davcrO4RddCMKTtMrP7KhZmY2iHO0wQyAOCatdGj/yGDl3GsTr7bIgt3TmZF6yJUbHJP
SuxuLeVVabLhlDi+cZsNkMViJ50+dylVObWMAhb0boCcmmYJKlMWCzpvsoZLk5srzojeR/BuXRRl
NW1JYo/nIR2gAuvjFhXc6L5A0Hmhj1X2GvVgDuN2+GLV1a2Dd3QyP0dkw1PPRyCf54jsZvJhcu3z
Bd75EyVop9LiY9Np2SmsTHgVjjU9B/i8ScA0pIVH9HWjL5nr9dSjoaYUqEueqH/9ntrlE14TWfEf
DBo/Gi+YtqeSfseaGH9GiOC6+sFswtGyqA3t0P2Z2FG6n30IKFTOQC1lRio1iU5fHn7sf5z6rv9P
hx/PrccpWSroY6xNY1Kf2jJ4KK1xuMPJKH4qemRAqOP7xYhC9/w1ywZOqskzLEuOOWkPGcr0Ak6s
PMTZBrqNgriknHc97e2Maxw5w4BtxP/uM8q8OpV5nz+O7EAXdVf095GObJhvh/HKshvxLSAHEgww
CigCRmhZ+NkmqFzxrcMpN0i+1VlRb5DIcnd2mtSfFSXbZ9RqQAU/DgEUP8VurAfEHk4BzgfPo2WF
u8m2zbXmNO1z3pWoPVV1eJdZdbCrAgfaZoUsvVeN4Uvn1+MyU9Xh2OXu+JhR53TmeE3WBg3kiYxW
ZCGTBFZNxlsvdjZjE+soqifhi9bcIT7rPPsIRe2A1ZmIHxMOOnPfxCIC/eo2hwYBNghXQfRiQLZ9
txD7F8Y8eDN+WNvMToI88UwDM0EbOOcH248pNtzaVu3oB1bKBl5NvLpiIMUvpjrZOHTrrBmEbzyw
K+VVXowvaurZKEw39XGqR+MBQsCXkRt2o1GRBTbiJ8fKUNG0ENXvIxlTcPEB641Fx59xOXdo7QEL
5fnc6zDyoOfKQEPvX11OxlREqkTY3juWWayRQuqPFPqsI9q4WEoWU/Dc2PEdArP2D1RGz6Vtql/k
VD00f0/tJqhjb1MLJ3V+FAo7Z2quX4DBF2tNoOpfhU2A+IpiKhM0N7ft99ySZETNGMAiR2pqojkb
tOHvoz9HP85TBgQmkoIz/pxXuLV2o1cwsN3cU4/KOL1vPKHtY8Ou9h/i17lwANWj7NpWcWyGzN8h
9zWiY/AvLidjVpHf6X06IBfNqfLCMv7xtMxTH8D59Sug9rCb0/ETL0+4La4GF2VEaTqiSvsdvdHT
lATI4rGDQ19PaSkhRWLRWF71QMkQ0XErf8KBPb7TQ1V/eutNM6srisonvctiNKTozWOyp/Omus78
X503zZ/wdpXr5+Hfdvn0t7Hr581j197bX2blqbNPUG/H3iQKT64ITBABOvILjhmcZEweXZtEDgQk
DmyAcJd5/2pyOPj+7u/vZOdPzyCTvZNhmC77E1szYa87H25kRLIUHTSE8iOK1cdmqtx714ljEofw
puQdzZLgFYk0956lT3QiP/077hKv3+LdFPXLWcpiXkK8IhPivZsv40bgvKb+t6jyHjwcYMgWupl2
9N9+ZpejOaZOdYl+FbJkXljDY5K/MTksG/lrk0dyIm9HCqaGyRVl8HJxdIPzJX6qKgkLFsVligJP
3nkoQc+L4qww1G2ooiQpuypGNuTg4ksPhWyLKiE5wWggFRdZL1OTLl0f7khaNvVdr/diif5h9ooi
DZlke3jJWCavrzNsC83Cm7pz7T3CmRQkNZtF1rUPw+Lvv0VrxqMXszxovv/x3/8lv8V5s6vrlooi
HTrYjL+zYhQtVGOeQe4PJcDnRVlYGnZTcmNYaLhB6con2UGtu7eE8klEdvGI8WgHFwgToeBk2xWr
wreu8FX+YMwVLqNehMiSF5DE531jTchoGyZkjlrAGLLmI2OOySMZu44WwlfAEf01Tx71Uf+g5ZA9
ewcdesfUhw0UvvouQc7u0siBovUGNoV/xeSUiZcsDlIMkAcaLOQmOQ+v29+XkbPlRC8hx/z3/8f2
P98pDptD08V00sI62fnACUA2JVLUITR+WEhsLsGAa0cp+SobGxF4ikxzsGlMVoeC0mMT1Wi//xUq
c74YXMaN9RRZJtpPiXkLdR8STlifzLE14RfSyHiEZv3aGzUoNX8OyNHBQ4mmQjulaXEfgoMTOemt
iqzoKtKz55LC7N5COv6uHtoaMSKO5nhh2mivy7lJDBnSbHFWMDv9adILtHSd6FD1wngyktE9z2Ol
6r4bq+eeaWK5zO9yDZag3Ne9iA/yKMa543KUvh1dR69HQe/EB9gC1fbvvxtNEjL+vAFcx7VNcKwq
FmzeR8Pm0An9NB7V6gflWnyL147wNlU4KifgYWehzAn/uXcJOZo/Laq8HVcBdskUCmX/bTym0nvT
OxVadBRWjCxEMGf0ineXkQPyWpGtm6um6JuFL6j7xMWkfLX0/KEQFTI1JEjGBt2aKjDOg56XL70v
ArLwufqohtOwzgvFP5VCjeGq5+XetUMD4YBEB1wWV4+IUFMKrsPgZb5imDjgQaqj6QfJg2uE1dZU
hIHfU5m9mqq6LYd+fI46tMwmxelvtJRStpyRVnZ/m8YxuAv5m51/noPZqtRD599sD65hYUGl37Rv
I9eJhY65kBF0+TLvjfreG4pFior3o1l64aPeo3QWeS4C2XPsbQZojWSlDejczPtHbD7yje774Jrm
roxFqZNtSo+1nyN3nMFbP2endi8nypjixdjzanF9Lweu18rkxjXXzYUGgBBKSrguAQsg8zuwH56P
nFmcUOBOcYBRt/4QlzPk4HymnHo9yZrPrOYz3y4rZ8i4nKZHw+WyMvTh9D8vW4PN/Ptfu/tPT3tL
t03XslwcfnnkfzTrbOxIjUfq3q/JmK807JXR15sgzUwq23RbczO8F+iWlg/BvIonGHXsCRdy+MPE
2A0dZ3mZLicN8zXkzOt0eUnZlZd0hXWXojK6ieJmvEVbT0Dn9VOqDwcZmXpjvE1k2BGxvwl6FQET
Xuo6KDzOkONkbduF46TJdtKi8fYy/PsqGlmkBahCa13gko1DM6JNKJoftbgos5U8lE2tpGgHBGvZ
UXuzOr6bfJ02ziOh6noHBYCrEFxOhi6HfhvxAnIMJHjqtDjVeT5uKDhTjCT3dpIx2VhkFtDSmue4
vXMU6lhRP23QprzOkUeh1/y+gux6wvL+g8WzZv7pusj73vJUk+0X+3+eUIb7wTc3wAzM8kSjfE/q
ZE2dnW2xgiDQSitaxN/nN8v1XeJ2HtiXFxnATYqp8p2CEFu5Sqbp93wZk2dOAGlvu1eeJPNVr9f6
8/qXD41i55fDV4p2V30PzLy+75yHUDXL82XNMC8c2IJfIyhMJmcRH80WmCzfy32Cv/ajp3TBqkZ6
bAt9FZn6yY4PdgnoRI4OeJc8zifAqqgvJ5Bx5QSkLNK6zrdybaN4SbvinikgWpM9D9B4X+mpVuzU
uQtc//eozLxfR2VuXY7iBv5P52rUHZ8KRK9Qahl+oVabnUM1zC+NEnQ/JoGAgQzJwdZNu32sV78y
rc7PKXy81YCWHP+SDAGUTWwEq25eOSLohwW7Plp35ai2B6e28N+iWv5SO8qy8kPjeZpQbQ1QLfSH
Nlzxcgkfu9IIH7VkWHtBo9zJ0BANCASoIlwhu8w7DtmrtdcAfQyVCICpVnh3pem5d858JGYterIp
6f46MCSeecKjCOwu065xeZG2AYx3HSBXOC0MVWGxEeH9e8B3hOxGwmouFsVZVexXeNLDMyL5+caB
+b21hRif/ba4s1u3f0jC8D88CJ0/3V4hgWqGapqqiQoBZRvjo4182/sugkLT8H2oyPSreJsp+cI2
BwvxX+O+sBC6pZxn/jK60DtMsdo9kratdwmsSqAkdGXTiU82pggPsqNTVV2ZjuMDEWVCqOXWKYit
e9lr/bx77CL/FyrG7UHvFHFLbtW85LnGUVmj+K4gSUrq65KrSgEwbdAFwgL3bZ4hs1g4860Rvlgp
6Y1chGUeK+VEoP8q113Fn10P+M+qAX1J2cs6GWnxKJP7shFJdg66StzKHlJ2wzrFxQY1nrkaEFf2
dX6B8gS6zY2JUMdgrORRZg/uJ8wOjwhejy8yTi3UvPEa3/3UuOJj3IC5sB3jCO0BDNL8/7SSs+aq
2PuVnAazF5ds1fZc05gFZP7cykBSqJuxtrEGGRGfz32/Qru8vY2HMRlBDOKijNb5cJJHRZLXe/Qc
btnP1daNnDx3s96Px4VnPKRo5JzAqiMt56Gt0ih9dnJmFWAnz4ZH3iweiNIo++ZkwyFpkaOAl45E
XZfoP5xxxAdBBd1DThA17zwnw+WO1JVYkZQTHsgLNDDy8+zU6jnTts18fRECnol+6lQ2V/kYZstp
fvVcGzuM6qM7N9cYMowzwBdwJOpya4/lXfNQdPY+96tdNjvTGnGI86QwrT3GacaXxnaPvu6JByzn
+oe4wR8H6u1n4dw5zpQc+VNAur017lSN9QLZQ4znU20nByqvo0KkByqq+PO2mcLTJ2SE/O11oy33
5teuP+/S5b77ba4MyRm2ItY+Ykj7WqDofm0mhBYPWZrtMhDVO8MIRImQ1l9TLn0n5Cdq+9MeZLN5
N9n4IeRZeTLmngw1vHUOCEqcZI9nzO94V6jRZozVfnmNySnUcF60dnaUJ8dbfY9ByK2BD9t7IwcW
loox+JoZ+awiFo2HAjrrFw0IrYwXiJTuxzCO12Tmwq8G5OBFZmvenZnl9j2yFU/2HIfTTrXSG/wt
LhmYd+ljOPULH8+B8dANvf2ImV4EHGwjE09mPfuk4bo6Z6hMpPrfOuk8DYmG67Qg2pQxMoV/v1w0
VEraH24pno2ObjuuzsoBe/A/b6nB6HPh5ZPxHburGv071T3KRnFntcgRoNY1ZoYN4kh4ev2ek6ep
euTOs97OknM/dOV8C/D2IsVQcuOUzWOooK4ZzwpBshlB5+O4hj3KW8iOEE4bSz3fod9mXqaFhp1s
bLV2lzJmQPYDhuKVGyj7wxJ2ULaXXtKlrahr9Hep6A6l9wm90WqXNGg7yW4MvemgFXAPZbd1Ebfq
VPMke6BVik+z2ud8omwyu9uh2e6cAy96jXFdxWySpHNrDsiwznuWcd6AfIipcyz5c941plhUri+1
tg/ntYY7HqxeT1AaDb62SZZ8rrtOWQOc5ZUyBiBQJxVpNStRv6og91SttX/8OTVxePuY81Sr7LpV
NAz91q1AyvoQ22/hIYS3pUo6F28qZLXS8Na2ykxdyFHZ793hls2euVegoGCwN8/xOiu8rRS8SI1w
zNfvzgPSDmjGBQdQwge4M6bmZUL5+TNkrPhgZiTHZLcSvbl1kjBfy26tp9HacHt/e5mcAsjU0646
yG6glM+OFQK2Dyrtc5jgZWFYP9vZ8MK0DOsReZ/oJGztWb7FZIja3IH9bXTnFJ5zDBLzAQUr6pxy
Q6ahzQa0mlzSdad23ZbJUb0kb/Rhv6b4KuwQLcIsefJ5+jTtiKJAZO7DWeUw1nFbwc36YMxNkIma
giFHUwGnpIatcw3JIzlNzpBd2aiNgx2Or9VoLyGHFAetu9V9x4ClEkXPdlGMMNvG6ZT0gf/ZG+9C
p4ueVd/yD5OPc4Ps6qgarhwE1aFcMVo0+QG5Vv8hruKvfm1/S7TRwTDGRwg7LLInwMqIA3Xji4wD
aR9udFP9l3GHnPpNpBiI2szl0MH2Elzq6cqaqKyGyoFr2fQaa3HyRR8TfxfVOCFuWWx4+akUvele
G++t66tWhu6vGW3laEDuY7zMrko9Pk3R3helcYq9GH9toM5rYzLc08A2fBH0ffmVxMG0jEIbyR8y
k09whrjZocCZCcTEWE+Bfk2q+Frq5inizf6I9L13OX2ap304PWvxHJnjLJXMNUYuxwjg5Dv4A26K
MSYmjnEj4Q+sBLQ7mNd8D4AmxtyBtDixSsStMblz2ic0G3AYY1fO5oBiI65SSrXuYgpYMmbZWnyn
O09eiw/su2m59Zz07HwWoVC8e3N8mEjuYQrl5djk6ka0sYw2fFS90p8HQeUChejsu79/Q6DZ/uEN
obOFByKFvJ5h2Ra7yj/fEE6m5GWXd+JF+Ijk4HBh4+Ub4ehpRBrt5dj2LcghjlCXemhjMyGHLhPk
0KWpLLGNe5j7FD/LbZfl6SURLeauy29zLbdcQK4FYtd1upYbMhsNyMto3GXFvcetKvELEs8gj9q6
faqwmN9f41coBKYLl0E5X2IirtM8tX+Kp/qhwDZmypPoKYmHtdNl07OOucI+jDKFFFc1Pnv9NLAa
GmCTeP1lmjI53SkbwM7KBQ+rC3Xjw2W71Mdk7LoS+lDRuE7+sJz60L1emfcUquzzYut6UX3ojo0R
I3yLM5ysS2ZRf68pSf/FrHBxMuO0OaLp4oF1xDn2fyg7j+W4kaZdXxEi4M22PduSTa8NQpQoeI+C
u/r/QVEjajTfmYmzQaBciyIbhcrM1ygKhiaNUZ+jhgS/kAniPGiDK+rwyQKuSXVBaWu473V1z1t7
fDEaK9s1Y029YG7KaTpQpiNElRwTzBH/Vgoh2Hj89V0OxuyxKwd1//FlNhDj3BkZMa6cIi/tPDm0
i0fRF+r+s/9zrvzMj4dGsYqPz4uBgcLxDDE/nNLkSiZaWw04V6zLWSFQXvQs+jJl5niQLR9Q+a2f
vMiGXBM64I+N1msAy7Dmf33OkCfqfxyxrBk1+Lcjlg6Y0CMrA8jImNNyf0QtCW4/EHSL8ksb6tme
vFx4Sk0vOAFUypYJwcfKaqy8WcnO/zUsB9rSem0aszzIQLP1LsIOuqtsJHXdrHTfDbeyqQxCO6n+
cP0IcpNEfUfhLDh2tWvtRg2NRR/ccr9CwzZYIVtcrPp6tHdVLJ4jQh8o0SEAnmnyLpYJwYD8ofHs
5ma8l332nC6IR4VanF9tZWsaTTFj7cA29V3JDlhgII+uo2feueGEiiCRMYRhLIoTO1zLaBmDjPCO
QvbSLoL+Xs5Ar5ACTp4WN7JZOba77+dEj2xqBvSNKon6bWpO+bGEkNVyWjrb+Budp6olz6iFM1NG
QBkPXZHbKznUKPijl665Gz04IkEQhLsCHuEqQG7sGjpNt5pI7lyDZOywFuYunvsK39VPijy2O4nm
8Y6MKKWn4a0V6pRN5ouUS5P9BH23sjVFKpZUsYcAaeLcTkr3KreOpgimTVcqGbqbfXBAxtq+QfsT
6VJYGBKy1up5chN6cK7teUuXF+zP7pLEaU6y9TlDQt7kql+fIWdEwTAuDJ74xee+KDc7XWvCU+t/
/6NbNp0OzDWpKtn43DLl/ijHfPH9c7OUd5V56hq3hr7Gy6rEiuFoUKvbEzcChomt/oSlDGAZNx3I
94URv1QrfhKh2UGerYqvVdbeeqnp/7Bb/BlHGxSEBkgfBOH3psU+Gx0/+NY25oIUPPYl7OKVrhjO
adRj54RLkXOK0By8ybXkDmK/Ma3CuU8O5O69HXIG7FRlDsCHIF7mnR5sP1NzQ55uCq878S24c4PQ
/PbrJg3ij574r5t5qNWcixJ2ycFWU/ekhI2Ar1mTWhSWUhOK0OlpIDhXVeuX8IKQF41iy8I4YPbL
EK2Kir2JL7uiJt5GHg7YfWZPmkuqIJcIiO34uf85/DY2nPey5cfW1zXXFlbbGtOv4KaPkvSB+S+a
b4o3GAfYDWgUe+CKNHtHLY11VVNDcjL89OYZhdCiVVvXySkTwjnbPi4YSeXoN1CReemioXkoiVwP
9XyRzc9LXanb3kjDm88uFKT7rTHCsH3SaoyjSHivSb6FZ51q5O1AJRvaR4x4EZD8beeYaO8jDNth
JmDjXD8PQzg1b6MhjIk8AgqZVYzaYQrZpzO8bYzdwh6psvyYQtfZCK3my2OaJh4AvvNcOda3YbLy
9zIxFo4HjG8xBeMOBYPhLVHAUuii8VcjSfGF2xX1PaKbC0/X7bu0cat7yEfRWhUJNmDzoBG1zsVX
vI0clF1YecIPICF5I5uKmvYHK7AI8HsENcjTpPimGulpQuJ8VWKQ1GyqBj2HKKMcguFLdlBNmxqK
vJWd8oL2MVbS8yVRdQsad07x5XOObLLd2lvXHJR94oc6ogVmjW5LFL8MxeBd/CrzLriOkajVI2Wp
JuW4lgPw1oedX0MeInpxljBt2VbcYXzRdSpng/Ncoix6CIYSOgopnioz4+lpytGqFZYeX+UlUB6F
X/m3Cknna2vhiYp4+JfPcaM2sbdDSxtXHtboavPVLYaYgwJSwMMWaiOVkgCXUCuzEX7QCyQwVOes
aWO/5JuSffsfM8oAuYy+NF8MwrNrQP7TIMh4lK3YCn5rzWOcNCg5zzMLDdepX615bIQp/Z6RxD2k
hYhvBZi5j+etSkn6D2RCP47rEnicz7YrJoA9v8zOY6spT5bbLOt66h58pemuqpbfpGmhPJm5NRwr
A1UTNC+Up7hESQkPPQSH5tE0DptV2JSgi3GYgAEIOFov0vQWS8ffgoOu72ZZivjnTxAHRoYpO6Le
TeIaR6wJryJzppS/TJSukW4ZqOi6zVVeqJeesV2x1q3fXCyZgasbKmRhhEEn6inq8aMzHa1i2+mU
Uv0g5hVmK8RmyBHclkaXA4VV+ksc3siez+7PqaFmZbdyIM20YZ6qIn+77Uq4EbuoUPU1OXJI57aN
6TDgMq3w353MjagQtO2jhZYDzEMxHRF90g4w54bZuk5XVh9gHliZnj11j2rg1PsucH/rNwcjPhVT
8YbMvnHl5bNUU+NnpqXAnt2L+vIq8y6x77xone9/5GV0kqDLTlQFzEUyM13QeisKcelWNiPDbrdx
5Ogr+Wn2WI97R1eQZHD9ZtNpaMjpuket2K+to2pSWanRkFz0fhu+8ezddVoSPEJfdXelnhkbFf/3
0zhXuIimt02tRN+ddPbgSlJx70+BshXhOO5AIXXXdHIh/s9TYsxywaipX2Ay8xfpQsBretb9Rw58
1tL88zDpqI6juYbJC8PQ/ojGMBeHH+2V6ZcoQpGxq8StZijNNWlxKCybBAdR6h1X2Vc6qFokVSq2
sikHJize/lg1ILw7Fl6r3Ft2hwM0ztIeRtXoIvy6AVuR3RlqoMNRVIAEOEbbHOTFz5DMKSz166Qo
zSFHb7eEnK038Ii5yCmyaSKA+3Pkc/Fva+TnDGP9+h/RqwR3FL+hn3SH9xDsH3DQ4KL/8ftqarUJ
+8zoX/Uuzza4fGEKOJ8ntPki71Ap5rUeqe0V9fD4RvZF86GirywGqAM0W6jiaHfMnSKJ3FOmG84x
6RxCoCIgGLW1yx93nZ7qH33Dr7v//3m9Xm9aK5ggsFOntAAEL0KTxJoMi2UzMPHCkkVN2cSOO/6t
KUc/J3+ubYtZhf/vkz+bQYPgQJgq/lIdNLzyiqK4uGOyy2Ykh7yQr8dd1zOMLQnY8D6dvPyCLvHS
1NXqrU5GZQFGub2Dp6HvyoQgMkSFnbgAq+h46Ozvib9o+Gt/txOhLLJ0iPcIgTVL7DJmdnqavwQj
W74SDtpWNnGafoDfm9/lOsU40HlnSHh4daZFs0POBaqBbMY4hdu9P576uBufjPw9zqb8BQXr/GCY
7vzN5qNhGkTIaKkNjpiMjiYs/DCvH6NIHQgn+Ankh6lZFGzkT/DRNL0HvLryO4Ht0LXprHMWhNba
suLoRgCsW9WDg4B0Wvq3UTxjZJMqeuPheI3cwrg31Ni4sSMt3GD0U39xnTeldcK3Pxb6Qnv+9++/
bs/V/t+//6SobN0BC2Lpqm66f6rVTga7puLZ2ZM9cBZ5MjXX3DRhbI+bAD2QWSQbbrt/CLvqLsRU
ditbsp/KmlMj0sGobMOmIfMODGzXo+WOxS+6OzkWyNnS0YWGXcqEeVNnDVfkJPACscUyqNPxKrvy
Yug2nQJvVDblgKl793YtAAzOixzIOccmnB5lS15QOkXI2iergl+Dt8ZeMtg4EyTNQmDeKMWoOWTi
sqK2Ka5Iifk8RKAS3Gx8BEkXoO3kxMuww0dphkNNSCw47ko+xB+PvHyUIzwRTLM+BEJFnoPX0jb2
puZizh7B8lImGGiYqYVn0K8BtEaai1zhzCvkvLy03zTDt+HPlPDjukBQnPKS6tD+uqvliGxT6HXd
pes634bSA/A9T1QG9dyq9u0feQDZ/OxDcWYCxYa9EimEgtfR6TNl0OpBRZXNNxehm4d7GCDKUxD7
X0z2/otsifaSmoX7mOl+dqc64YWyk/Kki3A4qKoZLWtLKE+QlDAtINXa9KBTrxBw8it7dXzX8AcJ
E9W6V2IuVdgXC6+Mq4PsQ6JqW2BFtvXjsjsoviIOSjF2By/V3XLx2ZZ3n3PcebZsEvadQ5LMeqcN
u48gLiR5sQ/98lHCKCRwQt6ZoagQLvJAmuOUjH4OqeTPeRa6VItGiSeOB5p50SLLWto1JyhMb8yL
vGBpaV1ys8Sco7b2Y21FzqLtEv+EUAmusX+bFlftOCsuwY5T8Rc/YNiCcfR8yQdcxfEwkg2ygaSd
ySw/FUKfbvKpz8yFHHGiufhkaqRt51UeX6aDi801O058HZCOSos+vZUtDHYz6hfRvBvFV3nJUkpc
E/wqjhd/9ZklmjqidDGs7sJTXo/fpRFBYpeubEmXgliZfmtRc/toNZmuPyaJ/9tYBylqReo1WwWl
PSE/Hat7edf2w/RxJ/vgYWL126cA9Gc9UWfWFzUKFN3WtiNylD/lvWbCU0QDJ8fPrdNv3GrEGCoT
6VF3ffh4yuifRZ9Na4W65xVnrwiporB9xHbeQbuPusXQRe8x8eQ3K9f4Og94J8fYrZgwtyMOW9if
JujZQe8Qx6xS3Dc7bH74aDS/5F6Bvk6pZY8FLDHEyiAj/fuG+g/mrmuAqCJ4ZFNlM2X4D3gVHhhh
3mNA+4iWtrqQr96+FEi69Kj+yPT1oMBULVU13ctXrxzNIoy45KiqwUmXo59r5ahuDTdCL8q7/7X+
c0GogzC26lofD3kF3zxvMa/+gxFgCyD3BMNoUX0ksdzY64+mHs3mW6J/LFHNwxTC7h9NgnYB2FVR
9IuJze/zhAfBfnCKuSJLk0whotaBMbJJ0rQDByh91VanqdWKZ8vCP2qsUuTQWg+vvhDJRreptlan
24+on1xlIDi2U4hwYdTcx71l7ZpAxaS1jZ1HpTOuGF62GHqHuCoP1V5tivzVUoDmRxxzT9jH6ofQ
0621V9jdE4YXTzLL/Wtq1uQ/p2LIjBTfPNX1hueiL5UVjEnnZLrQkldaCncqLgQKPMizIIgYuCed
Eiw+er37pmfT1eahfFON6t0JB/vVQDABvzB/eoa1BiUSE6nHwYGEkXm6uE9x2V5VgiSFqrTd2q1C
85Ln2KgDDEaOqC7V7SDM9mj3prPTlcHbe66DVK1SDDdO36sHt6oK7GsgA3pRgePoUDrnMraUte0i
TqoDC55NosQ1j4t0FUdu+9DUOrG8nvdPbFzGQmSD9hI5CoLXZa98cabphf9J/Y0DwAn9Xufd6rMN
4prhHumqblehB4Sue55exmKs7vKyehtiQ3vVAlNd4bNSIQYKERJ/ETwe6MevzdnWYNs2A4phr2Fg
YWzrhg+9uOCnkNxM3hjvSqjSMKUw5aKolXwzK7FA2ku8j5UbLISNLF6ECsZGtxTj0FZ5cHIDK1un
OPM9J7391HuTeFeSeCOEZW7sItZ3IzHNErtgcZ0VLjeGUDt8XseEDTFAI7IOy/smi9kuQyN7s6pp
o5V1e0BZLl06Seni0aQ4HxfZtKnGcQax0HacBzQHX86FvFWzmFs56ePWm5cb7ZQfkui3j5GT3ajt
l0hppDc6jjGroVfrs69G+l7Yub4JQC0+AHjMeeGY+bsRvvZTOH3LeTGjaZyrd3o15TsFf7edqQT6
rRK6PHqVU701Qb2Ua3LX/SF0tXgsM2ROBV+9g2XAzFa03AHCiztn4aN5jax7hpXGcB/J08d8MeZT
iuyvxXQP8vNn12c/VUlUm5nV+zqkiDRqPj7j/9knP0T+C0OXvmToay3tyLVWkIWCB9FVzbnN3Ftd
icMH2WVb7b6hmHxBIiV8cJFyg0AZqVs5GFsuXowxxQDZ9PSRfJy9NR01bpbN0K2h150N7Acvdqu0
97iuHxBYJY2ldUigapax7uasFtTpeNHpXnOpkBK510Xw2zQxgrTMvGcjccZdSZoOtSNQvDp6nsfB
ArsmL7KZJSN/P8vKEXy1cafSiuA2jvZQc8lXyi6lt74Yqtf+7JtsHnRgANVajnLKKA///j4hz/D3
A7oLYcQF5UlplYdT09Q/ADgV+ppTEef6I/VPijEIZY24GUzuFs8s/a6a7YYmD9lct/3Zmsc+W/OY
nNnOr/XhbzP/uU7ObObP/PUv/FoXJUq97WeLc7/zKaf4oqe84h3VpgMz6drjWfbIywgoaqvEKLH9
MdDYiKp+JIpdN1NXXo17RGLBZJhLbjzgxdmq/Z1syYvZRNaWjaJGNizskdptXdRaPXfc4s+DU7zj
wgEU3sUZI38fGfFdhLzbRXbJOyWiXCMCtHk/B8hu1Xj8BOM5RqvWxAsZHRoOrGNWlSs7URBIgqEP
fjNWD5wfElyN9LeaPO9DpLnvU4uhTK11/WbMfW2v+Yl1xgYkBDGMjhtmRd6abBTsrda6OmVW3ieY
6CaZXTzbKIMdLUFuUDYH8IrsWhb+7ENePo+TjruZtreLUpyVNM9W5KR08PeFzWPeW8U5qNeT1gAZ
bRR8wHO1XXcZJNjtOE1fLb3oF2PStWsy0+6jKPWrQbH1W9ZRQhkKKCFAg+wdTn+8XP85g/xlscIO
V99C5NE2SK9T1NCz7EQMXK6zUs2eeJd9hyjiv+v6q2hFc5vCLDZ3vlMHhE6lRV4ntW77tND2MZmS
NaQL60UtlU04WNk3TUl/zuCnVzEoKRwc3ClfNaXZLMMs4Qg+Q35JqSNdXRMr6+gCv4A5jRS3P3xA
5PxQICA4DsdBDVC4baiitEoDH7RB8zAZe/1HoJln0szJWw23d9EBhX12yyrHOjFNHkacI1c+/5nb
NPLaTQ50/GSF2bgbWqAsY9SFB3+wil3hFu6JdGO6iWskAfiLIcpgUFAeA5QGN5zBp5NRjXAj9MK4
CVRlfEkG3gHl4JEz9+vTAP9gVsgeX0y/QYgoHJg2b1xDhYDzr2kYB1qoVLKDKWPOp7XWz2kJqohZ
4v3g1Z48m/wKEVGoXwPkDtaI64XHNsbjONUSfxlA0HvTUB4JVPtbpKrFcsIwBmSUp++bto74YfXq
OSmyc2Yn9rcsTd9zpcezqqrK/zr6Wn8wC9iqPM0wdazOXdUyobuxlf3GJMT9T3Pwex8fQet419p8
cg3Bxotcxt7qPBgDaVK9ZlFcLmylFZeur9CF1DWkNehPpgQNzn4VwsNYGuWQ3MhARDajxvq9KUft
oj1UUXnnTW569HHn3YT1UF7TOkEKkmzHq5FNd5HE5XruTWk51Y/GLr8aiH4/K1A8l1mvZTcUf360
baMeFBXr7lKU45fQya8NikH39dwfAsZfBaYxfunQFfbxklRJvcuIvkgmbGamIljKeF+G/xS4hlOk
4yFhp47Zbq1CzRd408ZbB8M3POHNglqlm9c/k+lOr61AS3fI1uUBByR16I+yjZVofwwGS1CVGDD8
/PuAnGKXNkvkxNarh3XmDo+tad9KJKHEHsJyT49zFz4NzV1YOikSE26/glSpnlzEqtaOOgdDqoqg
qhcN39sI5qoeWD8ct7rGvqu8IChgLZO41m4nyOrs/xq5uF/LIx/MmFzOb+5juW0F5o866q6TMQYX
Yfr9zomG/NJAK1gUgZ2/1HXUblzHzrZK3eQvoWO/Ch8pvKiaonsP2qzsHr3c3SGegMTPvCgfif5M
vfaPZqi2z1GxM1HjfUEf0z5QJZ7Nd2kOyngP/+YSz4JAee2fndiqHoK+TQ+IunUr2R/kwQVQXfVg
tOMqx9l3oablxmxbjuCc5I+Ax3+/fPapDmqrZlEbCznlc0A2QYr2azhLzirvm3E16Fl651W5t+a4
ofKijLptFGfVMajG4ibhWLjPQC4cDB7QnRELgUZIpm3UoINLEU/oh2fxcE1TzKVLN28ekxbR+0HT
xIsaNnixx6PxVffnGnBZvNdlsxkT3w/RlNu6FljUhTEi7J4EEdZ0BUUY32m/iSC6N7opj390gClu
ZMVsaKgLoBt8p871s8KN9j77250co6LzMWbMpPhfY7Im9891XlKHq67P9Q/2gGdGNqBSL9xJBCbc
WAMvnhBy1syRbgNH2Zh9WgJ15Rsp7hF2u+EYH/yAqXiD0nT0Si5EY6MYknPqpcZeRdpmk8W6c+/W
VLEjpFneY3vJ0+98r7VKXUx6rlxdDKG3LYeB/RAglxRUnDcrPR1fiyo4ROhKnho1MbYOmbwFic/g
B5DTDLX3H0rZvhYUl58dkZQrZIeni+GU424y9BIbXGFuEhz+sJRFzDUNG+1g1Fp0UtsqXQP6Sp6N
Pn1CB0C8g3LZiMQMv44Juh2lPYa3ECPYaao83AV1Z9w5YRISFuvWm9N/4cgM3QCRu/4USZqCPZT9
Ya5P9jNfQQ6ACPp5Z2rjgL5BMS3U0bJvu759rXEQf+nccdw4uUmucQZitUhzq0LxHsa0r47wmqKl
2prRiyhi4Gp8PXay6U31STQYq9Z+2971RXKvz7O8wkh3WTsiSjM3Sd6R+VTCb7nVizP1BH4VJWSk
T5DUFI3IaGcRufxfYKtRoJSP5NRFdjm5E6HxHm6pFRiHNBkgXASOtzVLbAEbFZXoRhPiIbEHe6HW
Xf+lDcq7mG9HsCiVdZIkuAhg+XwYjS54aycNYn8QmY/qdP44GCjJNzbqJ781jeey1aadyDAzlk3P
Q95fUXjSPkb5byFGbZ///Zxu/+PdZxsGCWIdBL/mqf9geGv9BEXarpSH3ss1sE0ICY7V1F3UPkv2
TV/Pvmph8YBzBaUzPXO+l+ACg5aH+HPuCK/xZkzOHAuYHpX5Q1lhkVkWhv05PVNRpJIfnUJw3X/M
nT/amtkkjd9i1CGJ2vkkgNSn6aEl4/tet9p+EEXypW06cxm1cX5rJrW+K4g7dkGhxbcBrNGlrRTB
lwxGdsChXC7qeichCwpOYwI3oc87QWll0YODk7o+V+dDBK8eEpwuJU1Bjv1qjcn059i8DpSL8x+y
MkDm/gyUYJwYaBiowOlUpFX+gNGRvvFN4ITOg0Fpd5WIMSmfU8tfADFLtgDF8H1We7iZ8rYWlCPb
+fIxkpujt5SdfdpQiZxGdxlkFkhSezpJnIuEw8i7PzAxfzT73kKoemptcwdZCm0g0XUcwDv3HtNC
Dp1uJw4aCvvHNrG7dYO0xiNSJcFijoLeMySUncL6LhdlSsQiJxYb1SDml4uaJOCxDF3j0UlLjvrp
RcdG9bvo+7WrNzwlVVAs7REwDOy+r05rTy8Y2DVLuCzWVR0TaLFJZJ/a2FR28A/Vm0RNwpMFXGBj
Tr2y90LzKfTJkqWAbI6k6LwD+NB4o2RT/5DDieNd2Y/vPvDm1uQLAh4PvEcXP/aJZ60jr/65iEQ4
iuzzIsLW6teiUSIFaqS66lSPPhbF8780h00f/5KvK/2D6tuUSAAAbTvTy9Y5wM7oCVPSr5rlasfe
SOL9VMYeh12yjI3PWbYZhmBnzjnIylCLhVWN3kcOEnkp7B+i6bFMrVWvgt9UFM1+KbsfzYxzb0U7
bGryKTvXip25uzLi4jYwk5fMyXzk0eDqNo2OG+Pgn2WXvMiml6UbEu/x8Y9+s9H1pcj6ep2P10QY
4yGcBRCpgEAmnu8+L7IvCbpyl+RHdii3I25T7/NkBhynvnXU5tKuY4On1d3cPuqdrT/K0VGo1rH2
7oMav209S4znZELQPQjse3Vwwrs67O/TmQRWmI230zJM1JVJN9aKQA+oKOt815N/X8mnVnPHfOeN
rvhoytHMLm98bdxaZfvDmkOzAaD+hjSOTRdNJdZwnNCcq198N9Dkx0podE7ygBtqm8hRq9PHmVd3
7RZzlU7vViSnOc4kqLv1aox6WhOCruaoRpQZrJArCI9lHGb31hT/3j8R9Q25ld3P8y2Rea+mfkxH
EP5ZC8c2EeHalD9RlJU3HP3dVW906s7GpXidZxi7ZG3rntokLB6VNljLOHPMRXmTkR9e9oku7sch
xKHQNeKNLBT6SYbZd2J6x4Rf2XMe35aqNj6BPnv4AMGA9TJWk6GoG87GDgY7Qjm52Cit/LitXqw2
wQWJXCeej3s7y63XPhligOJedKn8yL/xlKbZRoFnXtM81RcuWJXvrb4xkwanZNV6zYsryeACEuFf
N4ryZ8/vQznohXjx+5y8ap1XFXKfLCqAfZlrRA7p1vnrlDeUjPQIb1452kGTxKvlzXUWuBxn33z+
nEuoBO05jZzkKKwiQnutcV5FhltM2mrfskKoC09LpruUQxJAQNvdpFHvPWZt9yBn1FlEwBqlj22Z
Vlvh5tGNlorqKubkm5zhIDxRWt2Ig3kAe2bWG6nnS69CplFDLCddHOOJ6+2YTsfGdUA48WM2RGdD
T6tb+fIpaLGgvJVf43nss9UawW+tX+t8ny/iv7/9PdX55/t/httQ+dEo1P1TC8mwlEYJ1GF8mDw8
UTWEz6MMTJLnmd2qK2L7IIkR8i4QPgGQCcdpFTc+evNt529EjuwP5BR4+OQmDpU5uFTP1YfESby1
zVa1Hc023tg+zuQSTCxBxvGscdMW6BNVENYiRI0ONjvrk2N6T7mb6BfZUoNhgZfFQxKRtdHs3N+z
b9erACeJVxjX3x2AcndYBihnjJ2HRQbD7Dx6SkUOYrgL266B/Ce+WyjVviJbP2MXuvE5NgQOCnV6
m4xBfy5iWOiR6xbn2nP8Xaz1zU1NdJoRQ65HUXX3g65OxzQSX7RJ7+7HCr++uO2Cje1RVSh51333
7GZh8LvbJVqs7Cq/fcNlyrhmZlby+wiMVa959VeNpz3XS+fZHE1/Cx0439pVKe5CuzylQHlfMRNd
ybqS2qJLNPZFeOvE1V2P4evNMET2wc/hosgLr08QikWF3NrME5p5Vd2PXud9S4UmqryXsMBcrDXU
+uA6Y3uhJMarVETj2rAG9LoT37zU7E7LHnvzDVY9FB9gbaPahCXB1fXViwEM7ivG4vWiKIt84Ttl
ScAzbgrVfQ6tvHtz3ahYVD3WQvEk4q1dq9qSHaB/9myMB2oz7L4F0OHroEIeXhgPXW56P6xOuSMo
3rVU51ejA2NhTPRl22rtos9Cd5uY2PgUQzPsbFfZ+/gtr7URFnvadAsVdPXzlIth04GLmz1jiMDz
9qKX4PcaQIdvIulvXYqt75ScyNk43jLwQ3eDXFC7T4HFSLYfE/6iBWLT20FbQC59llSXl6pStYOS
AOGbuxIFy+8ISfl1aRXaqXdG+Ad9+TK4GKDZefkA8PZBq730goiS+lgo2lMRaM5Zj8vmNFo1xkIo
7JbZLIvvvceqyI9qFFw9eN03gZNhNFBHhXlUSEB76ym0s9feJmtcitlIZW4qo31xS8JDW+/6s7DR
0Q+UPH81lTha1aoID7onTsA0XfDPqIhJBk3ocVeh2ZSUYbDNxv5nvxxMSGKSrpmnyDZqY18Up8hX
nT/iQpPmlyqNHzmdNOdxiHmSpl7b933TPakuOzXQ8GxLkuQ7793+LnM74zQMzs5KzTBaIqhFQs8E
gj4PqqPf33WD4+zLKXmjxsiMHoWEGy9Cl+yjHaGIuxhhTS78Ie/WeO9VTxxjxBroPa+1uWkbtrdU
8Za4ydFn3kQehlh92yjIv9hGfvi4dUxBmMSJy132c28S8IJyddxT+nPZh94+b8bbaoyti5u1W6LP
tekZ34te44QXt2+9aXW3U5vhVlK49aaOXqcaoG9MpDOKuPnRm/e96/SPeFp4x8qf4A5XKbSKREAi
idnSkfDzd2of4SjG43ybKaK8zec7x9RuMzb9g+ySg13RZNu+N3AAm2cAbsrOila/JZSEi8axHupE
7W76xq6xa6bpRMFE5i35Giu5/YC2cH/NcBdM51ZZwNiMgk6sB3VQjtN8AU328y5NjG7bhfbXz67P
aZ9zPRjFlDb413+tdOzmAIr3R+WX7n6omvjGFb4HJXTIdpGpBac+ipptWBvJmVLiuDFKo7pMbu2s
vQxpj74Pbj3ezLsiK7IDesTtPuTx34mocI8GSqkbfVSny4DbxRrvN/UqpgTpabNXH8r0rq4tUAfu
lN2hax3vOrOub+LAay9jJCLyXmn9qvv5SUXb/j1JwRZoefMlrgW+e46R3RqUXXcAqdRdV4oEx0Md
uh1Z1BsNewqk4JT5ldFXS9cxtK82gQW2Rfa7W2b3GmeIZUNW8LbHyBpxkfKHCaksZC98DTp+wj5M
ilsrj8SuHtuzy6O0TXS33w4WWBnVcckt2KH+rFrNm25n8Y/cPoHSRGCBh/nWpvb86oRGuaw6rbki
9yI2VdoWR3eoD15MTdAPlOYWhpFY5g2VgKoYcHOp03cVG72Fl3MmsV0z30AvLA7TZFgnHRzJKvR6
7cXsxxM5EJdCpaexZW8a1a6+RqGFh4urVnvSlM41b/p3uBVslFTtiYgb+y5rRHwwogAlv6wbz5k3
hy+W9RZrZQAtox13WtiKrR1wREKy6E6A0v3mAZPD3Tcbr2Nm9iDMa3VT5514Jj1BgYQZ0Xxwdqsi
u9OxygAH0OxUJ/g/2s6suW1kidK/CBHYl1euEiVqs2zZfkG47b7Y9x2/fj4k1YJat7unb0zMSwUq
M6tA0xSJyjx5TnrtzJ59rc1xccv/ZXKc1Na+98zK20XDQlc1xt7VpEfTbV4Cxx8jz3+2TLN5cOrx
lNCZOhjDxqgo9wZjm54jCPiOVJDbvYC7kGYrdvYQVdcC/eogNgcp4raQWgH9ahAj6+A0fVbVPn9S
0Ss2yta6sWp0VQyzH667Tgv2s6vl32jE+J2qy/hQebR2FEb4K1q+cxEe3ZS9Um4jnTwsSqn2dR/1
03Hsk/wp0AePfGXX/LS9GjLPTvtdoWRRqZHzuVLNea9pyTd3Qt+jWNQjsmWgwX7Y6DEfVN9WdGVD
IkjbzbVT7sNFU0ICPc82j26McMpqg9mN/haLL5ZlFwlLrdF+cC97XzZLbe0YgGroh/llUgI0g4oy
PysBCUD6A3l+7o301ou9705ieOfI4HwdNp9mw4i2+qxDWOvR5V77J8dztXNJg8p2hl8b6Amk+F7a
6Nd5n073qKdO99FVPmUID7ZpdFVyUtiZdqe/QHf6w6jH8T/U52aQyjyocNpGGSzbNK1X7Ady33xd
ovZxUlK+qE3Fehz5HrlSJyXepZWtfbbjwLnyEyWHpDHn71VLvwKEQWHWRXTOUMvpdvZBj2SG5Rxi
2xjhA0qKg6tOzm1RdV0Pk1L3ySqc7Eps66A17h8hjauTV3OAf/E0AiNh07y4DYqTSLFGX3pI3Xd9
ZhkPiRdyRAULAZ77GBszLQI0JIDvgQhy0BE4maP2PNQGR0AyVJ8y6kwbmrLHa7FpSOYiZtkuKoTu
Q2xEzu/UolBB2LZ+4D4FBk/Jka7+UBVlOoE8nU+mQqfJxoc7OZqW1ESlDDwIJl8VBNK+DWoIYB04
0AJcdkmAhydQ6T0EaIa9TUa33ttg6K0QddIUlZRbtRzz62jO+XsoVQV1vlmntOf5T5MzPAV2cKY3
OgghB1JIsCTd0dfq4pF8Gi3JKErTx9bSNm7z1ERLbf3ZLqb4PJLXIBXS1p+TsnDvvMR85vNjP88T
3Ty0g//RIe4sbDFrK1jFKW5XoTK6lwZxccRV49+15U+Z2GGo7gtnQOvQqeeHBGqsjaG1I50Jxvxw
scH2cdRTF+zFEiIOTgtwpChwwGAphxiRICvnAXghUBs9p7rtuvT1KjXKZA9tpAXN19C01GGJuVzy
TcTnKlX7A5T58CZaUE4qKq3d2aKRJgMfA++6o9PKgFvkbNU2PwBZ/NhWCrrTBV+LPME6j9o8Qo7C
O3Nt1ZbzKLbWLU560sxXRezqEEzR2dWlNlX4ETY4FfHBopruqDoZD+o0WVvDD4NH1DLrI1JF6ZXC
0bLS0Sh2lWlJIdyDYN31lmryMw1y0yt1enFiE2naPjmH/a/JKCi0dlN58FwSt2WUOKfGb3gWW660
BPqci1HmMrTOHVXe6YAuYLsnbUqJoqQTclDSb34SJt8RE1gYUZT2C9/3qIrGfvAJLEq0N+Pav7dV
PhRR8oPDFQX4rga831n8tCxTGQYPDbINGrqwKYpLHx37lA87ZUj1B6N5isyGxkbVhnrF5w2GEgHm
ZNWr02vf1gf6NzSU78qZfICZIDMdzYrxKEMV0hLI01Z30AL11Va3XUfBRq+ux7Q2L3GDpt1R0LNv
k8LyDmW84MQdzTy1EZkWDw7rZy20m6ehGTYqJLjPptPvvURVHpcHdb9rtBcDxOotCQL/MrXKLEOm
aogPmV7GSIf1KGCU0P8foWBKqcUWP10/LlAOGIYTf2sRJ2ZzfLRg0li0dOej5fnuTVIrX8K4SJ4G
OiTNrm6eg2mqnwvQSKXRandloNTPnjFY2x6Oar5hmaLC4h+1ntSM3/p3VgGoitYt/y6P7V/aPMcv
QRbX15EaUhHyguTFpltmbw5NdCVeOiLg7gzNEvQKXmQmYLlNlE+qa6pP/H4AY8E8Oj19iyEycTYH
zRtHmQEM9pZxZRkNmki+atMxlTQQNoEeow/c/pyRSkC/wlV35PXxTqp2LAt+3pXEsUixhPB3AhPd
y1rd64NjqZXd/rK2A3TGrz15viWYJ7zmUMwg48Wb9OT+zAmtKZkC0+IHaxrVgwTnQ0p9czShM1zu
qwZJvq87EmOXtePo7xwK2kcJNvpW39Wh61+8qd108FugiHxZGw0U3npKQvJPSOZQ2VJhTY6I8Vyh
ctnf91DfH7JoLm/d5Ab0SfSsNNteU4dnRXP656wev9BF5Z0LMx+vqp7mTcUYh/uuhYIu6j16h5TI
vtha7Uc1w6d2MfWQFdyZFJt9tYTnNubEDNA8PLmDO9zLHnkdpXCe5NHRzcdt5uQDj3iIOgOfTm+C
gMZvut5+5iSnfqC/jBxEYVj3mW/FVxGq5m07Zw+dlXxG4i94oR9ZP6FrAbO1NwYvddK2B3Lt00G8
gAeaLTVC7yTewqw/ZU3RPwSRa3zpfjRVFlzpYYH08WDVMIags9nQt3psYoqcaFpAg+SVqIPsY8v5
4zJdLk0tQ5H9XcC7SzPTykMykT4IrCeUYoMvNv+8T54JjHf0gi8Gn7ZHPy1OMlOswbyPg+lJZvGc
Q4GaDz9lhm6fRfs2wqvRWIVf5hruIHekRie7xkiZH3yQKbvYVoz7yVdfB1O5dpQhQKTxDzMP/OUp
9YPPErTaU7PT9uFEpfiDowhidVP5dAuswRJCPoKzDjxmw9vt/J4Do1Vr2mf64Q/R0E7f3NlGC7MF
1DxpuXpWddJdYKd3Llwv9L/X4TZaVFBkQFfp9So1EPJEApXfcAf9E/Fqb1dpkXn7saeh5INDgsU7
dErwzkuzD/Ir9tCQlSD3etm1adxN2swA9zqaikmwTHN+gi7sdYh5VDihwJyf5Gp1rHGr40PcvwhZ
t5/tFmSb7L+uk+kas97pX4R82Gpd+7ev8m/vtr6CNeTD9k2wAPM+uD/cad1mfTEftllD/rf342+3
+ec7yTJ5lVo/VYcujJ7Wf4LY1+nf3uJvQ1bHhzfif99q/Wd82Gp9w/6nu314Bf/T2n9+X/52q39+
pdA71DwdogcLQQiPdtHyZyjDP8zfuShFsSpP3ddVlzkSz8Vll8v8suDdsr+8gxhlq/er/v4VrXdd
Y1TqzvN+9bzf6f/1/hxmOHoPZszT+XrHy66X+6z3fW/9f73v5Y7v/yVy95YeCOQlEdp9e/fXV/XB
tk4/vtC/XSKOdy993UI86XLTDzZx/Avbvwj537cCU9/tJhR+NmY8NXfdGDr7GkT8VqZhv1AGmHkD
cgcvGC1rq1auv1PcptCPaYOoX1N7PFEubgkcpwBMHOCVW5rU65NeoNm0E3fQ700z9c5gfumgE1M/
e+lN5fEUWOqlftQnw9mZFJW29P1tKTMAvVzk2i5ibqLrJpJu9OxB6SmX1jgjdL0KvenO68LVtErB
+b4Rw3LcpD/8qFGuTSift3mWJUdqUuSj1Kx4ApV5ZVZ5ewfZUv6kkH25tbz2QXwSVfGXe/DsetzR
Fp4/SZieICUWkmw5SYjuqzwi5TyasqsEpGUBhsuMAQsuNxHHv7y77vYPjqX7JFH/4s7eBPOS7v8W
5AYZuNwdzjNIrGljw/1xljlik+F2TL1X9+ow30JsUyGkGAkphtdlslYGifPedrGqJDwUJs27Gprn
ANliqgByKQNZQkhK1/m7oMR1z6Avp+O7NSBP/wh/Z4VcMXW3o6EO0PTB4Y/Km41eceTcyVWKdkXf
5935g50HomjH8ymfoQ8Lxja87ZMAtoY/9pAIGUqOt7BA2f1xtclVmDr9FW2Qv3+wyyZl497U5Wyf
xCkmJx0OmToN15U2WGAmqRMi5GTxFjnb3K69i12cYperdQBeh677snQWAjy5dCmm+HX8ulaWNWbk
7yKjbtE8y8YDEIB+i7C57m3g12seNpVGkgRRI4VPLRBq0nb2eIi9on0YArV9qLXSOTm9+yym1Q79
1rOVtS5nDUJlyIAjH2wz6LfTslJsl3vITqtR7uM6wXS5jzjUcv6aFXVzlDZduYIH6vG1X/dD6y4k
fF6JYPDSy3u5lp5d6d6FFha0Q7vz4OUMqeGe1NYwUnjNq6w5KZVic+0rav2n61YzanUr4X5b9+NN
q+n2Jmj6bNfExmvvdKJ0nkt2g+7odTDKBrJOsvliehfysfNa/EHs0o79LtRQ/EGWSyM29AWbCJ5/
hNPIWZsGjdJN6to34QKKQCFS/Z4VsAMtShprRGhrGqTBQ7bVrz+AfpIM8PlBjM6iFkr/q0UCZFe8
YYPgNLrJ7YDK0ZIB5C/lKaKKCnEltHgyQMieoSvX9hfSvFL4pJe4lmrYJQ6oxbCH9aSBOq5sHheG
gkPU1vEuhOo93IIUzIGDZPFu8L36sRym+lFs2mLraOpGcogc7UHm4v6wz6jG903nB9e93Qy3Pb3P
t95AhXgj8xgW+htXvyu6Ysx3FwfJJ/AAo9P9FiJuQ+Fe7+FfDsrdukOXx697fbCFy36+fvfBbKuR
clT08bF7Uwl997vyqiJao4FODkF79wtz+dmhBHhziZH5u5WXH5nBj9RtAOhpS4cf/LgKFdMsjV4G
+sKO+SIqJ0P6djWJqNw6F3c/JJcVH+wy5QTdH0H+f22Gzp03JD7pmvJoYs7MSDmvQ+43r1MzaDcd
MJFbcYr9sranG2cbzAiFr8vIqvu7vqy07YXt1qThkDaoATJA04giQMBatVec5psxdVlwanNnuM3j
nINp1FTX8ZxW14mRuurTYJE7UEc330pMvQQm0pEweSCjO6puN/p4JyY31IstD6MD9CCNpmZbT7fh
Kx6d+YqfOe2eZlb9Xq4ydED1OerOq11Huu020y24iwj1VEC1G20sraPDy6bFD+M6kNbjXwLqexcp
kFhf3JHpQVX5djeJbpZbjoVCSYa7rS8grPPmtm/My93e2fO0Ah2DLt4w69dzGlVH8tTqJ6/LIKpU
fPuXjpxH2GXDb26bD9uapv4H/y02Mpz5Q+zgfK25TVrBpxxolAC6BnK01GtIJ+XBlQFf03BxV3ZE
RhKkw6utoLGqGCsUdpYVl8WyzxAuSb0qdDfN4qnhMdN2sqM9hlcS8nHJsjettRGs76wQb2FVu1R3
nNG+B7Oe790GomH+6+xfdkifiJZUP0I7htfDatL7qk7Q/kXM8GDR5/IssULX8udYtZ8tyjRAHxS9
VjaOxk+S9Aw0qB7QDJMwXWDEqgGvmnil20C8jgvQQbyytuioQ6qeYXr11mefrUmdfFMvelLk68nA
V+Cn1ql4q0WJSrxZgapMbQJoajRYfr1uY/ppcw9RCR08y9XqWG3h4gXBoR3tmG4FiZNhgI354qB3
49dMhW8eBoqo6wK5xYed5BYTbCcwQrOxBK/3TpcXBfqqOVfAmgzHLPf2BBwvssf4G31QyMGo3wLe
AIqFEVTDQ6d9qywNkFU5fZqKgf48JUmphAfaNydXHYqfqn8O0llFAJEP7LJcds3bvL4eyff+u139
UYcbQ1HQ9+Hh8doaXOuo+T2d2eCzNvCH9beRHgUvYTlfBxXZ/taN5+eiKrbjQoxG/1xxp3fIRgVL
FE2LPDvbaMyI10v0in8KW4pXtqQrb7gVb2Sq77bMp5xCMXu4bfGLkkJKhcErQNA73ZMK4fh154b2
AbEr+4syR3fyO7xGpAA/r8vIsQ5hY0G6bMJONWzq2aqO8pw8x5FxYzr59sOzMk2VPIHPqmrcWPGr
99Umnqip33mmkZ+fzeVRnYLPlVE0n5JFvtFIU1h0zObUqoMy3L1NKYoGZxnm3LmmObo82wp6dmxU
XDWaGz3J4AHwKBOweDKD20I/V2Z7Y/QmAjDZlI3HrBt6vmRZMPP3/+Rkabtd9LeOBVR0iMS06qls
O+csIZPuD3e2Ox/XBbo9J1d8g9JVLwtoZba2LfTpl5jLfefkviyK8LKJAb3jfThR+JRX4QDDR7bd
tzYSKwOo6XQHtmk4mMv2s+KW2xFVhE9KulNjdFGKrhk+TUGtb6MB4VuxjSBub0FF/fIWvlcxVYUJ
VVCmnp3FNIBOPyS1zVPkMi059D0Z1lfxSbgZ00fqZbTstKpvnqbM/wZ3yHDjBcFwM/kjKHS5lIGv
d0VB1+It4GNU9eaRGJn6RRtUG5lDdRbtdWvuL3uuMVkRT/52XS37WvX0+jouW8i8zJxndaiD44cQ
u1H5RQ28z6FVo6TSeebJ7ZUI7OCscinDOhe/RIrbgSrrNVLm9hp5cUkoBYlpqwXwjEiQ7CFX6y3R
JlCM7V/eTSI5o4awDoJMVPVmvHcgGNzFo5bsZdp7IbbeGO97d3Y2AxwUhw8Of0h/hdRbrj/ai/EU
lpl2U+d1aiOnwiaj+0mfyuEu0IMWcFLmHDxOlo+Q2tcbv56Ha5nKkHTuk2r28a3MqjjWHjtr3OUI
CN0Xy8wzg+CRxsx1SQULx7nrrCt/auZo63UtLANe9kOj/TvawvEy8yeiQ/Yny5cbj2Y4HJooA6dU
1VvgPcNj7ajhJxoBwFX6n2QwYrsFQWT5p3SxuQ1A1XlWEHdZplTru/s80E+V6b0u0HsgDBZCg2Ki
FS3bO3MPbewSD/Y2v+0L5z9rPK2BwLts1O2WgKqvpm3Qh9OVTOe27ACj2dFWpoqbGk95+SVL0te7
wYpUkb60nWsjbRNQN4VB0sZddMvgEo35l8XBDop1FMsWW1RYgIjXuXlt0CgHVz8B/hIgUTKVwYjs
GBxNEew+ONYp2i3mIbRsMIJfDM1FJ2cyAqRSXIpNIzz2FsDHXTs084EqPNT1bhQ+qpG7iacy+y+v
rDWR5JHY1HCDT7Ke5v6P6yUihJz2ErHe4e3+4lz3ABQMly8gdA+q/4MVwuGV1EjobWyad86u0u7p
zAggErCGn3UbB6d4wVhvJLqzI2c7hcb4IEMLa+q59Bto7dvpIbdp8shiPzvKa4JiGkkGq769zFzK
aI1ijZtE3o43r7y67C+8KSmxd2u7Ze2wvHW5mlhX1KoDOpxSWm+Ssj4BF4RbCgDs0xhu02gp+C+W
Qo29kz3m/xHXJaj2u31audF+XRMMRbqZ+uB1H3FAZvz/cZ/13uP//fV0/axuDQuGsiq1jNui0Y99
rFvXrW/wvJX2vXE7VWzDo1dq3Ka2EZ9GWoCRhTRuxTSI9xIj4RVNOXut9eglWZZIpOwtU2VEPWJX
BRA+tUk17cUo7ssdJXykCWlP81W9idwoef2WLidwPpvSNKYrNDH2qN9F5pakhnmKqswCus13fhvw
k4fEBHNPvt/FTy5ncvdl1bZXr881/hhdk+VT7vgDCe7dLnUPY9EacB3/YVMXB/p3dObU+sWew7yD
WPISgiz51163ymtZLyZZoPHx2fFJgRZlWS+Ooc/cW1uflEOcjfRzDOUtWInqdtas8vavpuKQkAlW
a7ueaa39v8fKTmkU/HBsGNFq+1OpGMpWrkxAK5erfLGVqYL435v3n+PQg1VABZPMdNP9B24smerA
eJU8AjC7PMeJSYY67IN3Mtwp0ILUN6Bty4Kz5gQ0n1FfNs0MjPNoGgCY40/GYvazLjlNnKW3MrUq
Wu/hSFIAMM/Fi66RhCcLBOHoEswT/WWPmWeah9gJPwU0K70wJPzZmjzHoHBhZ+i9HYvSeWp8GzXJ
dVrVzXUfQGhyVBrv4g0gK3uMbdO6hSJ8fJihSbEmo7uBBG168E2GJlJgwa4ifef0JV9eY2wnt7P7
ukBWyeAa6WWpzGT9aCXx3gFKsyvdKiXX2U3HQouMx5JGq31XkiczLQtJvcXmK2a7LQu7uYSIY2KD
Dcxs+anUp9+7wNJOpIaNR0hNT2ocqmeta91oW7xM9Io9totr6lrlrNnjVWs4XoSQdjadEkX/zyXS
pFkLdLpZbOWe64tJA7i+Y2AxJRj2G7GnrdduKyQ+jpet1hcjbnmBsZNeXsi6XfGieYlzncd6AGEC
BztjOU+6kdJfAfWnb0vhSL9Zjdo0g7uV86KEg/kmEtL6S8y6xepYbes2qP3Em5m/U7Tuxy+k0F5o
qFSe22KyjkVnlldtVqfPygxnGcDHn38OGCMEL+qAtIxQAU0qfTIGRF5CBqiGtrGzq+z91FymEixe
CV6n4v2wtrCBp7dgrLdDZxnnLAEPNPruV/Ctmn8KNOjSaeKB5asulYk0TWyeye0aZ4luxnaX1MZw
U7T/SQvLPIVQPN3QScp/VaWgU0lnaFFDIoYVHfPxhpSQeKclRK5kqBuapC6ej3M7ao2T3f9E0sym
L3qJk+1kThKpoxW6OsVTAF17kPQZbdAMxqyFytVYkbCf+R3Z9laVu/9JUzO7AQ1ckvqMsuymARG1
TRxf28qixk29fdR1Ec9WuaOY56pE4CgYJjoAF4X0ZQpr1HTvhX6HCLn36rXUvn6ckQY404D3wqmz
+Npl8bzRish/6TrgSFpfTC9+FVkbr23yF99BdrAoAg8VhUbZKBY9u51BRxNlA++koU576dM249i/
TDWheoCG5t109Upf3b9dm6ZBtHUGjuTt0v1pdMBjjDrSeFbwnLO9sJ1QPgPFPlEzvBmCai+2Ecjl
vLu4lyVZX2j7etnBpKFr72l6vXdrpbyCPsXdJ7TtftOT+EtDi8Gj2lf6/ZBV6Ubsedabu0wFRu4t
oF7an3k00776c9WeeAMalEqy5Bvdbc2mCTz/Dizg/FQq7aPYAz2rDqlvWiTGuEnUtIfOBE7UwrP5
En03wnj8NcwBcgV8rT32ZTtfoX5SXalmFjxxHARDb+f2r+i73sJ/IpHQm02PdgwtzOuTNXyTdD6h
6biDwiKlB+pNfl6MtBqk+2ly0jNoPOc+rxRlqwQWv2ZvV0FOqlRs0dvV6r1cxWNx7nLIsaLAfgx5
er3ms2jcyUATu3lnxT6qjSgHbj44ZDrF/mNZZu61xK4R8LyTCbPAnPZp8AS5X/5Jq9N476vA/ouG
xrFYKcut1Tvpz3aMt7M5jd8D1MX2c528j2iWEsk/RghPVBpH2ywKURMNFBo+cqg2j7DbZPwVKWp4
7y8Hjib0nJ2lwgl2EVEO5XDiLMcQ8fsB/Q1KZN14cIZ2O29xiNdLXf5o0vo8KWVNU8hypnm3bNmb
GvB409TndpHa1XsSvkbllU8TwMTrwVX0wziXyhcyWJcIg6afTTZBPGTHtETl1Ie1hW8dFfAflJ61
G5h12yd4FKc7uM+vjJyXvVWLqThYkz7sJFYGQ01/QGGn3cis6qKZnsr+Cj735oHD5bafa8qSPmJu
IpTbNuThCoPsyNy002dHz3fSAg09Ksdh5FR20uXs6o62cW1bPdOguE1DrVc+Rf407WHdL2w6ZaDF
lSG0VfWkWMsA1jzjW4RLsLWmTktB91vGdyOVgsUj4UtP+99d5gEikDXtsPS9VtP4GC3f15B9WdRw
UotjPY0L+e+z3+aHVdJzBneLul+FVuDkXIn9o+qnhOSxMd6kU2huZlg4dhIojnUruQqS5hi/bfUh
LHHvFU/LmugI5Yoe79rM2rWtnT9YZcpB00ziY6236a7RI06aakrjfKeiM2rWvw1l5h30Xp2RIkCf
WrSrxdZ6/bwdlbF5FMff2tRlLR1+tKauMbIkrZth202jtpPC40oQfSlbvqtjhqgXHfxh+CxVy4v7
wh3939eX8qZpIEl34Zzuis4+9EX32Y12kF9uLH1Mz8PU9+E+UWj1dPL/miZLl3E+kKFL+/Yos7fQ
lsfN+3oZ3uyyo8zELhFv8WI3F4Gkt3i5pYR63+0KAqZyYa2WoSh9e9/09bxZbXK18Gee9cKDxlZi
LBdeQvr1X9e17kBTkEQOSYWU1pA4+6JK3sesO7YQrx2pRv1C+cA+VZV1d3k/ZArrFW3RvAHrv4gq
2yVMTG7uUAV4W3qZiueDjYzvDz+oq42mD+q+aflmE3aBsjF+Aajv7wOgxWBYtY1wEDRBld2aJjyh
EiWLnKCHfWGhMv/vRW2TnF9LJVqkofRt5rS7lcmEhhTyzJuktMezzAPkcQ79RClRbMoS8z6Qrus9
31bOZbW4yQlrVBbJv4G9NiAein83qbxdK/lkPMgwt72zc4Ym2K+2mvY6SohqsMly1eRYjFT7sAiH
yUC2Gr7Vmpx3PvowOC7CYaGdGIhRf5eAd+au1w7Q2WZbsa17kJMD99Q4zmUPcdi55p31gEfN5Vbd
2/1AAaWHeTaHjw6eOX5Seu2v180rjz+D0uz48Hn6FQxKUMIsoq2QGtaPhl7QZ+2Y902OwCvikPXj
EiAmCZAhdt6bJHRZCFjZuiz8817r9n/eayrar14UaydXDzeObTVPMsRageK95nevujZtASmSPnvm
dbfozvR95j30WbjkqNCSGQL0VX2V6MucxBW1+Fx7jXZox3koOMp8jF7vJyvUZX+xTeboPYzsL7Ou
1F6iLHwZk8h5HAce96rECK9lKq073uzc0IXWnKWHJ4u94DHWbmQiQSHM9PQyms/R0vcjdqL9Y9KD
mqotmsG2HdJ5O63hL0dWSAwdyK+3WrdabuWQxEV2mxejtUX46Nf0+S17qHRe3Q7cJvOWypbq54dA
DQFZgNN/CLP+rp7T6UZMMpSwOh3Rw9YhcySMzCNc8jFxqgV4IFGc6lSNZuygJIzs9pUcJRL5iZNL
GeBw9HetpmkbOaaITY4lcrXa1hUfbLKBSdVvo7pFtw9pAAUyBF/YO9IwmkWd61pNUWJY6MRod30l
DCumem9ZOhSZPeKCB4X+yUO9FEjnpMwOtBkkh2qppq7eKdB/jhoIGkp60ZY+JWf/ASYvU/GWlBwv
3hUmL3B6qrThZe0Hx2WrxZvMfJLRNiS7RRcRmkZf5hKmLl+D0d/tNeuL3+nfEWTK78XZtfoGkjz9
ucpq72nSw6OYwwwhPmOgD3fUI/vLWKjNda6WyU68VtAo+8CLqaMtN/DRPr7c4LLl6Hy4AcXEdzeI
3MY9QGUK6pU2l/bWCpMtU9IuMs0sAH2Tpm/TpD9B4Onedv4U7Rorin6raOSYdfhPEYIzD4Ne2JBa
FMnnUakfJQAApQPZRWDcryuRBwx/qzQOwZ5vfk3nzDog7sLHyoK1Ph0z+GEWzEq/gF3WQWw5wivw
3ubH1e5F9XCoAEqS50Ic7MNSmSoCplzW0qeLXtTbxtNTHPFhsrqgLjfdok8hg110JKrkso6BYLXL
sLrFNs1BuJsHEkHi+LjFZZ+yplBMFnpn6LV9uw5D1zenvgS69GYPQCPdGiNEe7s/Lmk57OfmXUzR
RuMxab3f+mAs7uBK1s+1cpAJ1NDIPNs8jl/sVXYUu1jkql3WDEmjn3m2Wc0BgpJw2lFk/dOm7/Zb
7X/aNEAQq8+byHW2Op1Ty5lCDiCW79rHcUy+X44oUjhZhg/nDxqFvyL6BZ52cYIv0w9RPJIt/nOs
s+xWhdH3ywlIvJfzTF8NOwBN7k1sZBUpnbz+1KQ08KnKTDNKVjnwCFfO82TTmQ5hzX+QsHM/a3x/
ksPT/Ns5rusb3QAIiX6R8Yn3fNiESqv+Utp70fla1liV/rrG1xT/tgkipLmTYtprw7SdsoJTMRnt
7y3fz5seEpf7uumh81ADTl9hNn9vHLgf4IuctmkDl6MzTMWOikp8D/R4vLbdSTnqTlM8uppXcfKh
D8vwoFteyMOmaHgY+0b/+mGR1tYKbKtm8djW8B64k+5cm4M3ZahO8ABJf1DtHBIrN74k9XiXTm76
MzESOil5enuCX7Omx5SIUFGNL/XQ30n+7K8i3vb42wia2NxtThfwzu2Sz/BSZA8CdOj2KtWtL9bU
1DSAhc8CqChC1T6NcGxdYA5ZaQD1RA3jYIywV3Xw7R5LI++3RWGitr0gIeI8umwq69udbDqBlpRN
BUNBY6dz2bTTpm4fI1oCtJjHFNUZHgK1ym/RNuAEgjjZZSoi9cIbq2EidwLDyvK4I/bFVMdqfitb
vO0jJgQ9t06saLzN0PfbgB5pvILkI7idbT25bxYhvS4M859dCGKq9bzv06z6u5SD1iXCatV+EwLS
8UDaHewmpoHqLZ8KHUBzX5SphgMZuUnyp6vRggcbmUuFo4uspmhTbXQ4H5Yf5MDeFeNMem3Ksvus
hEtUdM27Kh4BVP23o7YVzhKLIyCjdlmR9B6f4sURxKV5qxvwEJ9HUlVZ0ajNp9f8zmA42WGkQC16
dzu/n9QfbfKCUmj2k0yfuo28ab7TwDfd0sAORdhrQN5H+zpVwPMpsXuc2u5gqa1zY0++5exIlySH
HCJFUEZozIs7UnTnJuLfA/0QepUprXfXqU4Tu/zLgFnvDdD/L90I08dqhxtnb6ZJ+PIX8fZi1yOv
ANnYwEVWQO+RJjV/pUtOUuaqG9QbysYWgnbkLrxSGzemnbVIxlbGS0PlpW5JQpIcuAvrrtwIyyY8
K1BaKfAdytS0zX9eVGkm4Lx8OpOkKqC/XQYFnkrghehntPMftsURI1OGIswA7Em19xPsxqXmVrdx
M02P4TLko7VvygJ292UmA4B/M2p46FwsXtap9x21YplB6QgfB8g+JJGDm9UUj3V2M/TqNzHJYHde
ce2qentZ2UR1eJ3X1u9I9HQ3cH8Cfe7GpEcctOi2EKFb1JiGknz7YhSPRMrVJVzmZpD9nqeqCl4m
GW85Mmn7au6HjWAttYHuG57L8chcYuRKBljS4C1Iblcz9L0AOMuue11QN0hsV7N6n+gOUkZK6zl8
Jys671xX+/upCtxdnBjTc9OH5FEt71FXwXKFYwl7qK0pN+KcB1WloRKhdfG60D9dIVrtb8Xr8lNz
tifnB53F07MFF/Qn5ACKuq67bVEr99UAt5hEFhbd2dWUq9eyj17zp9NYw7QXr950w0mj3xU2TF4R
OI74IdbLk2wrESAhIexTqieZRTlElBw5q1vZjZxVB4l9NUGjZaM3aqKHZ2k9x7A51D/7NLNS8Iig
iUKJ9Grgg3xtQKN7piubr+Y6KJ8ryDE26oAyW8Gb5pPwCZALanZqEI9XXZADuFhyqhyntW0UhRWs
eEwzvQiNDWiG5MyPEnwtpUmzjWI6u7iNtW3qZ38KDB1EAPwqO6h5hQrwUoJT/g9rV7Ykp65sv4gI
kBhfa557HtwvhO1tI+ZBgICvv0tJu6vt7XNP3Ij7QqBUSlRXUyBlrlxLp+BCnZrLEAMK+qG9kIk6
XQkCGzOw1YY8qMPtQORE48l2ncRyOmB08+5CdlMaCpI00MxCvb51arq62FUivAsnwwb1F1FaRTkD
kZUFjtQpTL7neJeDXEX3CBngFFow6caFdvCCjOBuhjudzq6grizWXYe0FOSpV0HwIsp2vLmGAEbD
RllAGBs7ChxQRyztAULYslnhActvqSNjEjnv0noBQUZ28MqywIMvYFs774JL1ULXIHdiCCqE07Q0
Gy95aZVfLrwpD7/Wfn1RCgH5xTC9Vdjw4VstW1SQ9PWP1M6fHZUWb52Bfy3ql8cn7AfylSgyedf1
JQICtmOdfTFMuzHyukNtBgqqvOxfVy4H+/OVHX1lQ1SXaiwRZymzNyTtP1+579LnpMrNZVLY/c0U
FxuQmIGNe7KNrV2OxleucJ8HXcpAht34a1D8ByfU/PcH5NGtLVeJeZuC0Gzpybp6dWT3okHbGP8T
1EbIdE7pV8MyzJeo99IVw4/+NspCY4v67eQQp4k8D20yrZ1gKh89EYIwWtjWNwhpvH8MCx/DCKPo
W8cRBPzjY4xT8K+PEdt++dvHaLCwOXOsk5fdgN9zrSBfgSRE/ggq2PKOt3is6JYdmDgAy1d4Y3Eh
E1ZbchVI3m2pScPFBKwSNVs+zMNR1+3JpR6KwgDUmIMU2ZvseNVz4TyEpZXfYasFYELrPEBPwHno
Ix2EgQjSkWxNFGnUr+a6AsnxAxBG+Z0bvg+HJBjyibGDaILdmaeutd8PUp+lgL+7Rg90qW65cT8h
tpJxBE51D8h5oNpjmXsTLJUr0nWwLUQXkAKZTmCDhaae+Z3MUBeFVIz2Ip0a8iqmcTxVtXmHdUu4
jKsKfJijsptTrxlU6MDavsf6GGTQMegf99cOSCPA2/zwHodmXbbhDnKd3ZIjfran5F2WgvsKDBM+
yFCBs6ZecF4He0r85WyCHK8Pelk3DNczcGBSQizCUPnbMrYaviK9d0sboangb0nYncTi6Yx6GVjc
Fq3urVtgZzrVQnUdJGE3k+CPjFhqdWt0zUeisKU+3br2aU/zw/P3cRAYnj0r3nAUkgEWFipnXKct
OJRoCTivBsk4xBV0QvRikVLldJi97Zajyhep+eshGI1xPVZY/Srh7hLb4AApxOMbgF2rKgvSlzFu
KpT6wU7ctGkcgMmizma7P2qGMT8c37T96m8x+weWbwrPMMReBs3YToc2ZagWUV2McBts195I++Ve
OwHsQLvFIsvFJbLw4mpbhUqL0RtegyCMVgPP2YGyO155O02jfPnDS3mJzi0eMuzg7wz80zruInHh
x5698guBBKcWZlVcDnf1iH8ppTV6hj0bpdcGbnh3mW3yB7DsrA28b6CZ4nQnI8N+jZRqWGZhOccE
ioi0jg1kXwpA04U8Um+bOYcRtBX3USRsmoPMPaRFTyLHHDQlRxwMeKQ0X+SiTKFg1YmHaqxr0O8A
qFTzWDyUIO4HWYu/nAawzy5r3kPTMAy9TW27770pttU0lEx/G689qNNDgd3agSYNagcar630nyJn
AnOvtOsT/hQ5c5abjmhO1DvpzDj1IjsOZwF+82sv/ZqoKTz2eezfnOm3hqdaelLHIvaGZeEGxqMR
jf86Gwf2blMfZ3/4GQm03AfZDFtZpPwoBh+kO/qmBQ7ifqyG8cHpW36sujGDqiFuzgZ03xy7l092
upnDX/4qARfo1JfKNdeV6yFABBKT4yQFO46sdVeQhOcLsl07/tZELIHVCxp37ebF5K5aAYXsPzos
PX+GN+6q9TkkvgxL3NAhL7NH1K96QDz+MtEZeN2CJTjls3VJeplkrBIJ2hTXBwXa796xANg9c79d
zXyM4usVcq98v4LnALulWeOCJYtEtqYRV2fXyB8ile8NAyybqF5KFnU+JJsWKp/QkvPZvp3M+mLq
TK8h8uBodoAY6Ewv3rTyXiLmBJmFGrqt2oM6cmnvLdSQzYNQXtytJMTNRmsKL5AjbRdGFlRf2grp
SIfl4piHffUCPbLZ3oxQKYIgkb2u06b+UmGtalllec+LEGxF+Qiksbb3ejgqoKLr8BqSqw+R2z1D
5KJcQXsvfVAmwi10RjalbaO20dn/j59RIrxQmOCaHgZhLQM+gW5fP9Gc7dSP7avNxHgcTWCWyZpm
ubUcFJ4oleDQr1h3E0iwA4jwGCDI2zQysbYkdDF5/OJYpXmf5kN6G0v2D5nJy499c1vY9viqvczA
2/IceJjSsB+w1iyOloOHAPLxzgPZSiFWA4oc77jDnYcEQs0rD6jrLXnQAHtEuFMLwD6QTQ/oXbC3
znEAn0UxQHzpGqzd4gVw6WYf9g1bCx368mB3WuezvcS26E37/82upgzqs3W4EIPoLmmh/E3K+nJd
FiJ/Ao0h30GXMliKsM2flGhQtOxF3sII0EymEEGJCvSY5Gxx8Pn0ubpQZ1ol030KErIISycFna1V
HpXskXUqvlNeq3Z96vomwnBue6jwsswWyorCvc23liNl/w91GCXoro45G9rD7A7ZPujNQIQK6Kka
LCxTNVzsuOxe2pU72OrFNGQLwakhW1AzqjrNMGlABlb3QpW0grgCSlmomQ9QMIsc9YDMdHDnd+6Z
zPh2wVAUAeRepQ2m9KGClkMIZke9njW+hfbYbtIM+7vr6xbRkWxcxIiQQAvg02uY3rbXl284rHVR
7ycH6hOkwILOCTIv87uaBjLEoGOQIZ1ssLtjD2mpTa+zbHk3tPfxFG7aTkQ3ZOpMH3rHovmH+sh0
HXS1/T6oHab6aHXqH/L/vw6KO6DFwPaAj9ZJH3FSb7gJkghQj0oqXn8bm+hoJFhtPhRhWz4WafjT
0quu2mvihY/F5Bl0gnxuur83qffqjIiVPF+bKkXFmZVF9Sow9qGtK4sH7k+3aEVUZ9z/tcW9olio
zK3vAQlhSycX7M5n1riBrHRzAhFcf1ASYjmB58sbxJf5ygBg4mmqIaQxlnXzza/FXlrA2y5KwLnB
TwCh0Jx/g/KOeHWZx5Yp0m3zlL2haR+94n1KNQGw1CnnfUqUlJ8i3LtxK9WrUbIe1Iw4G1GDt4DO
gXotJK5JZ0rb/upX8gk0sQEIS5dDm4sNaYOFCKucXQ8UFzWIk9fUbLoGQuHQ2iSlMNIMq3LmnT/s
JC3mIoCBl3GaYC149gvIBi9wYod4/ywg1TGffO76X3xMAH4O/RTzTdTxbiUmL9zHQTC+epCz7lRZ
PUurTM4ZGKIXA3Q9XsktjlNjD45g6Gza3qJifbBLUhZuBYoVVyhMttexqvC/rrKpW/Eyg+4HtcfW
7kArYtvrAaJC0AV1pzU3vS2wTP+EzhjtibceoKv2hs4+7FcT2SfHmv2J4p5MjgaMDLDjrRrtyU4m
6vyv9j/mxz3+6fP8Pj99zoAQHR9zK+ZsAlS1bSzDtXFD/jr0ILIdWXfTFSl432vlI3VRJN8a7oXp
Gth2xH+aDiQjesDsw6cEQi+JB1WYBE/pf091tXxMNw9PQOnrDjkUwrUagl06+i6S1TKw/GxDNtJO
6MB8elGZueA9Ay82XqXcjqw9UqPmjBtTfmYvHOl3Zw8s809xzd9fwEn17jbDyLRb0JbdGawh7lP6
y21qh3/N9rsbDS/DCP9iF3c/n7AxhgLTTVs50KTntXcXy9i+A9pToX4YN3ppnrIWzBbkKW3e7lyX
++BKZNiUaP9mikF1KBpw3ZLPaDjuopFA0zHkWGYffQWwLzufrmCuZvdMhdMJtBG35E3TDgGeW3xO
DplyOAweUCt2aOS7DDqYz2aFlETohdGZmqD62zZ5Gz8YUKR7yEe+GnWNa5pxhqonWS6oOU0W34GM
2Zx7s0EACDMUxY56aUoBwY0zNfWUYwZOPpqyAL1O1kXt2YlC0KIYAYIVYskobqIPsskBE4cc3Ili
KV1UTdDEi6MNNa1UqCMzoVnU16J4jJA3erCzOZRCDk0NyufrcClrcxl43dpqOVQKoyS4G2qUqjGt
FlqpHrQTXgugcdeD/eHfHspvj82AV/0fHkBOISyuUx5/mcPD/n01xBz68Fiz5GwNJA5CKi63cZw0
7X6fGBsi0p9tcz9I9UGyXzdggXUKw9o6tY2sBAOrKfJg9cmjJlImc5MQNoSpEcqZTVdMzccgQuuQ
14eJWuT6MZChHOEkIpRSJ6y86bL0CPlB7wHQYO/BY+wZZVzNGSSxHiTLa3+N+Pawps7WM4LziJBV
qzvJVBTZpfQyBlZajE5jJ1mjpL7Z0HDflBZ2os23ebQeBCmNLeD98S2ZTL/HogrEz1v6BEPvd0cB
PeAF9dIcDDm4wmT9HZlUZaCCSHnpjj4C1LXrg8NcEwCQX58IpD9Q/TLuydKaOVSfpm9hEvd7CsBJ
EORup7qr5gCeinl7wYv2jjrpJkM2FqLvibijG0ykLco+fh8u86paCZeBvrlI/X2M9wCwu/6+Der8
0WFJ8ZhjncSHdLiJao573GH20mFC7qgTCOlpx0GUsKQBH8PxvMpB4jp6a98tkwvnDwSaYHgJrQDp
ncC+A777tEZSuVFD/A00uF/dDvo+IBoJ9rmAGqOXZdYbBlI/DRwrw185CUAzxcowE7Z3NATfMupx
h7S4paEX8g55YWcRVk228cFaoCCD9NqlMQfbaYYMRqaVpLSUi7YDWcs+2X/3R87wzIJGdHuULg+A
sKZAKujI3x8xwMqLqyWPkdC4dnwKFjYUCfQUWDWLGM/wvi/BpaHCO6h4hXeuhSwLlsfBtoeM7R04
AhDzd1H6pfzgRB4sTKzbofs6jY6TLLNAuJo+/EfoKTdZOpoduNFTki/NQVM6dQPNPn2FumcI3nZQ
7w57FL3pnR2eSy5k/KJ2T82GmSsBVtinGDsPLFv+7Uavit6BgnaQt391q/VsBGT+cNP7mHk2stNF
jc6W14vSbF0PRuU+VQBOQJhs205peoQuWHbMLcPejkAh3AhVAsZeWv5DFyJ0XTOn/MJi8SUWqvpR
J9C7S71BLPgACHQjyh9dUH8ZDVF8yesigTRO6j2MDD/myhDZDQQq3q9SW8Pnq7h2nKyRB2tAf/xW
c/OdNQZK0+oIzBZxxHwyQxtyppX5m40GaQoOP7IgsRH46wyxtweIxJQHBykbCPM49gPZIvnaKru/
VxZeB4ED2eFmAhfW1R/SV4A0ShOr1MZq7ubDS99OEC0t7VtnHNwD14tVF9iNjZWOCdLYk7xBsn0A
2vV34yweT0auPZO1fRik7/9TpubJBMvJ9cRzrdkS/Dr5zadMgvE5bus3WiPTapkWymMPsXkZmnuy
q8C/EdwH9iGbvnQRZAeu4V0KA2u7zSB2brvRhioPRvVcRVCqgFSEtYqRZ4TkXDJdeCjNJTk4wXPa
1vZSFChWb2SULeVkRpspduyLAcTtfLACJk6BtNd9HiK8RR3koiC3tCzwI9uQrUf938p04gjCdJ28
6RXoQlonHTZlIfH91aWBAKQcD1g0jq+gyfUgUekYh043GdvUweC9VCCvOTo+1PuE1o628slbdhIU
/pNnFGDCqn5UIzfe9ImfVu8nFvhxUwlBEMdCdrGwMuu59tt2JTpp3ygL2gJpE+cHJAzA6BBOwbpi
UEVIrLBYZhXIdyItT1fos84H2htAHrRNC0m/ZDCt9X/2IUc6JAnYToT2vk5GZyL/WhRtgO0WP9GW
sy/FdMuM6UQyZGnCxlvdRztM6msY7ha9Of3o+9/GgQ8FLPeD/dZAlmEB4iPxIHjob0YfGBsFGsMz
S4J43dXSei6N7mteDlAzj8GDh1Xdd9A988WgBxns1yCAb4czCnoSMGsa5vM0DPMgyKrOg5oSAS3A
TYywT49x7RjLbFLJEjGn9BiFA0jaqacNk/H9lLqm1EQAxcmnAx+QQCt0WWVpoBA8tiC8Di2w+BSE
YNAwctncG3ZSLctKircxVzeeg1qvRa++9tJvf6Bk6qfwHf/Zyzh4mP3Bvkk9M4XukxQHfLPVOR05
W0vb9x5YIl/iMNpOOn9EB1WOAbA1AnXj1M440sWpMxwsykB98vnoFr4YD9RqTSjOt2MwbQkSVA7Q
Ke8bRPRmhJCGD4GS5e826YKBgkSpyZn8ho+xhDqi+cjvP87nNFij+2l7Av8GylNMz1hdIyy9bT6C
JR2YGx2kKWyAAkvHBVWZRkfrAw0Koe20vtqmJLhYxluNbfch9oMKu2TTGPAdRqu5OajcvRlVnqBy
Nw4QLgBxUqwP1AEmu3DBnUJsP3ljtbxqxqw/X50dTxN7p9XDJzcIucfrwckbcIG/gCAmOMuycvii
RTxgH/DwpWIsvIwS+5YV4Pcbl4OBbHZBzdW0SOLQwNNlzFfAE0HU4Pp8GlhWgcx6TQ+mluz22NmX
ImvzldLO1BNmyMAtTAmAYCJn5z8efjR7zrgFskWUpWu2Q1fTI0asQF0mnZpEfHjtIqOyEhuoPmAz
9BDSwPvkJ3qrFCtydGIL5UG88vie2Wq2zTPwsdo1kGmzxSKvcshNWJZ9G6dTvXPiNtsX3BlvJghB
QiMuqb8MkHv0jMj44at655bMe2u9fFjSoNxN6p3KLDCPBN14wzHlPCg33TM9Eeyi3SFG5M6DQuDa
boNkXDMo9C1yXang6koFOlRDvUTQKjhzW1nA1eitPbg2BOivUHoAQsZ3P+yawFwiqxp4c4R8Fh+D
zTJWW+ijQd4Y6ZwbYIaHmzxV9Zm5UKiXLHchvgMKFDNuxkMZmHfUcrWJzsBbku06V5cn6KE0CXUU
RpRuzArwOy9sivdZgixrV6xDJDW2/DBeFzY2mkPKQEh4vRRyS/g0QNDsaLZhTHZhksiLBKnC2vdV
vKZfVKl/VmZcPEDJjZ2o1YRBey7qDrx/6KNDUJtq7QJxsU7K4N2GytW7sDT8+beIqtriXE38hvzp
pwjyeLmOhKrX14lUKG85ZIvPNA+Cw6DfGL0EQSZQqlSa/8pK459SJd6t00O8W4ZgrSe7dB1vaTUW
OzZRMTyxRGzb0be+ZMqCknXRjFtyS5FCzyxs7JupZ4f/NO3EDPBbKtBw0bR5qIoDJ1hgY3R8h6rB
cJ07U7shFjJqJoitf2oK3STKMrOpw/W1N1QISpjFzwivhacemkIHmeKvpKYtEC0vXR+FCLo3cTRH
pKiAS9RNMwH2UGqafmoiZRCf06pN52Y0KvMcVcaPeSZkPC5JVHylViQd59K35rM3TdNTW8j2xoCO
GPUJi4vbJgsu1DcAuXjbjBycAbgiGDXqOyywdiEIVp5iYzKAKRo31Jf3zLp3QRhI4zqnax7GNl5S
XzVF8aOb/6xw521VAqx7Fxb9g8qLFLRcWX90NbkTYMN8lzC7gpYO+KJmF1TT1Nxx7qiVFBkDBjC2
NtTsLWC4izS4UIsGFVigLxAg6I/UpCk9v7vz0uRx1LQnWd+k94aO2haVsLdYYPSQuxHVfkDt/oVc
kJQRF2hQ7K8D2lyaWxQCAEGhJ6FDl8dyniTK637PAV1egGEiQCq7chdJHQDNXNm2sWCGIyCyJYOV
3U3hbZWV4S2qJbNdDHmjhUk+NUOZXVF1F+qlAzmPhyKI3NvZKW3wcGlwD8zzpgGYkkwnjXbXQddr
FfoyVgIK2yAtnBUKroAhCSKTHR18OR9rgVzFQGtT+9Pbf4jHbN15CIJXrblNuqzfuagWeoiE849I
pvx7YQbIHHjlUw66tL85pI33FIxlNTvgxdvvqhGbLj1Dhs3SvQcemUXsQtO+sKLq7GUGf2FyM4V5
/FLVQ30Z4gg4bW3uCiW2KYDjGySj+Mt10HsTq/UEkaxpKo/zm3FgAX4jsShR3gd5pE+HLgTgTfQj
VH7R0eh3K51B5t27YMMT8yFYkSVgDOuctCy3YVZADc+xA8i6ZnLtSJY8yRxLwbiN2n9KxKoMZts/
JdJYlTcmX5wWQY0M+GzstDtsD7H8PlhVg2I7PTyE2M08fPLN5gkpj36dZFjtNxoL4Wp8hGxsvC69
7kItzwSbwtSmcmmNFvAdurfz1XtvFKFcvnZKIKb00I/xgT8UGzMAg2kMCmvEAlAI3+salYyDVgU/
kAfk7X1wRWEv0HvMfOvUI/WH4HZbMR5MRxqY6YEtFbdMw2OdxePB02UVdesXF0efUTNyQ/xOw/5k
TdDaBgsH+BnrUp3IjTwmIyq3bQey2D3AR93Sd/IaGc/RmGsDwiwpF7Flqlur96sLsC8G0KxInbqq
KnF/Vlqc9NcIHqXBHQgBwWGe2d896csjvZy6Jg4ukEHbtgJv+mXDon4DJr1mdV3q6QGuytojmRRo
+jamzwGSRnhUJu7wFmbVHsQ7xg/LsU4QLp2+SDALLD3U+9+AN8vYOZ3Z71BeCtSmHuQ5qFtMzHo/
DaK8mUK7WKRjIc6ZrkpNY8CjFSSB5taH3ZFOIVe5yg8FB5filWQGsFDo+hidB3ZVszhQR4bba11m
NnL8LISSa2eO5xoMaS/dz0pZ3UvEhggcuWBFC+qAv0jwf20SSw0bcgJr6/sY5tb2i/XdjrKdqov4
rqu5eGA5BzA+M0Ff1STxQybL5oQnzhfqnISozqCoPheDm534mGYrKONCYFE3gw5vwAWd0iE0EjzC
dM84pOjxINyphXrcNRl75xsgcdmdPXr1JQN+dNH2gfkqmsFYlTUr9tRMkbGAOqZ6Si29BQPOdiHA
DPMaJvUAbIXp7z3hJ0dUnbpLLIcWXSrl85RH4mwaYwACXcAAICTbrozSjw6lbmo3qd3MqBZnxCuh
iRY1SIYBhbUClY04UPPDzdKzASwGbjQCFUzNN1R2gGGrKr8GLmLqOmKemI0C0qrzL0NQlCdUxLmr
Dw+kJFACkCi1dLVH2IJSnjygSVR+jer3OcjDgOIcuIjAkYwHknnfIpm2nmrUgAxlbd2jlN66z2Sw
aRClvCGPPE44EAfBsEB0Cjy7XuJOCzxtxj052xw12XJsgLnCUBrR6DkRjmzWdqmmfFm5xmbonS8M
mlr7FHRMi1YzwzhTWB2pCZEa/uR08r0ZDWO8iVGqvBpq6e6qAoJhtFd38VfvZKniFW3kqZeatFu/
OtutCo8I6iQLymq1dguq4KToN3HjGwAp591B2tw/mkBtzdmxNAQl14AMKw0gO6XOmnGItyMwQPNM
1wF/zolIEVQJV6nAsodlALqJvE9vgxRvtGHy7uqwgAkYguPA/LerqU9cSCLYuVpGbdYlS0/kcpUY
bbqZ21U0ac7ymO/nthXi5VuXxYWmKHM3vR2HDvtDPRh4u3n+DCW2IKkbDll8zCOVnrDaeT9MfgKw
z59tUVb9MW+OZKcRbRhw0KiaRDXDL54Gm099CMFgD7WUPDTYgmyO7sC/v1wWAEWtrzQgdIYwOtKo
QNqJOH+YnNF5HCRgMmN800nDeSQLN6Y96CO6W6lNPTfrRVJ13pE8CmQkVo2EElpjNC5WVCiVlDU4
pGiogJTsAcVYwYKaKIm1Lv/lSh6vu9sYEJcGWfigyxxUSk91fmz1IR442t0ocmCGpvxIZ9Rd2t0A
cmI+gLfxY0xE7tRPntVUgc/nz1PqN5q+XkNKK97aWZSuSDd8n+vqsAr3yYo1pjp3AOCfnSxLV5nJ
+HFwyx8yTLuTpbr3Q5TY3Ylsrg9+PcfOjtQ5aY8ObA2Io324UM+ACjpQOoNXLTfurmmqqffE0Rzr
L/KjstxGmoFMlKaig9GColJ7UYtcaeAk2nngnNH6Ndd1+t/nIvvHFa9zsV9XpJlZUfAjarHx+MTD
qE5ReUsIXv+jie0Oe0paPFauvVhOfG5SLxLiImPN2XYMdR6YDPd4tR1algCxQ7b51AdAZZ9Y1oFs
dCjcCvXM+oAyA5CUvogWOwjwdklvfDIAv/cT46Vq6/Jbwf0XHzfCN1BBzyfAk84nv3WZ4eA9Qyrj
oLsLPfK/TPH/7gMJMFR5gb977XSOc6oH114Q0UMuMrFpoFM7s0NwD8ouVWU6lxZ/8jPzH+OJ8Ze/
DQp91szsEP8eNCQVf4m4HZ9UgeLLLjeGWzq0sZdBK3N5tUwIxN26sV6Qp0KLvpqazbKorK0VY4/q
Kmv8NDTrlkZYl+E8ZW+Bq8McdFBCX0HH9G7rUFjbNAQRLNlsZCgXTesVoAYtqnWPmvp96MnseTSm
bVEzgFq13eRpcLWrqHy3e2Bs29fA1z07JfaQH/ar/+/2skb9GmWv5sSXzl6B8hKazOOcLKtBW3vq
gubxmj/LelZve8cfltf8mUIKE1HY2N9ck2KdHX3JIns4kmm2i2UZoqKMcm6TEaYnwavH66U7PHC2
dS3G5XWaJuw/T00do5XNU9NEJqicbzuXLScLFYLSnRAYzABJuWSV6y6NRuaoAxjCy9yDJ9S4R13L
U65t5NewEAqKQJBsaYZ5LE3wMYsCuw8KmvSkHwcsT+eZrqbrnHWcbvG+8Y7UCRzYfeJk3alHGf9q
yD2suPVCZl554MVXjTZSs9rkg2d6V2YjqLp0k5YrThEh16bC9Eg21wfBAUDhN9Q5u+l5XaTCN1db
wX5epzVG//O0NCgwEMxKlEyxj8IyiKbtwWhNnXRoP6YNJbYKY4VV1dAazr5qsbKj9YwfAQdBTVrP
UNP1e4VCJKQmrk3qRS0bfi/pyY+w6+lRQbwNh+lr0GJLFHlmfwKhONZ41Pa0kc7oEIcFJGLTZktD
Q7Cs47Whh1D7OkNYguCf9839H/Z55k8XGbMgXnh+oTYIcfT7wYsemN2bbx6EWIPQib/nXdIvmyHx
LxD8bU+g8UA54VgGX636TA4OVImXpQdO+XqoqnMBHZEVdbhbDo2pb1B2rldureJzIKL8IiZgD5Da
ir+77LGvrOkrR1H6Cjq2hV42h1ukiBF7kBDuxDt3fMtNWy7ilEe3ReHaF+rAFgC1FbrDQInd3FEZ
4F8OGeoohvrgWQLUio6GQA1S3ZNNtQ5QdmM/3teIDG54ZKibMBPsxmrMO6kXtQlSSdRSrSE2Bhjz
oQgMkcfI89gBUZU9FbVcC12oCXVn5wDy87mT/MlOhxGppYMTu7s/7XpasEMbh9Jqd5/8tZ0ukE6G
OKIgZ+78Yziqd5E/NtX88a71NuQGSGRxnKpse52WAVN/Tny1rA05nF0XCZ0BmPybPsTrGoVm8b1M
A8B+Syg2DE1QLC3bql482aCMTzXZm+8DBaBU8T1IQZ5UuN3Pzi5WaZp70A+9RzIowS4lk8sq4OFP
pM4A487Sb0P8D2r06ie768a1wKPxVJtFebSQXd1Mvo1FJcgHFlHut985i5bGlOU/wcH93Dmj/RIY
A4L7iLxfXMM096WN0n0Pe7K7pPD7pWpN6220+71yreyn6U2HbgzqN4A2IdAF9kOvkwuh+unBZEWy
De06PdSeTG9sX0QrK+jVG5D027FKsx/mKF67LBmfezWM2H1axSmwOvuEX3a59nqvfPE6hAO1K2+n
fez54lg3sbOsoqQDBbYjj7FvTQ+ttB7A0+G8QaMZak6h3Z6gH1bdg6btG9nxxyAq09fqXIC27q6R
AkDq2F8ZAYrrQIAZXYy8iM+1JbDZ57z/1jhrN4mL7wDXQCZLOzDpjlvUUIp1wtLiFsUvxW0ZosAL
AYcK8Xonv7WgveYvqhyfeMpuyIQaLgOZaRVwsRiMchcZbbJRGvSBf7Vxx/wsXiBsrA5cv/fmjhDV
AlNY3lJLuGF5zpk4XwdlJd76o4hB4vkxUYGE8Qo/pmRjEEQEC+r3icnHE5Zc5H7zncjeJs3HWaXd
eGzzReFoyreZ+G0+kg8dPrWrIZqOEljXzvIPkLBZOC5YPMqMX2bMwgRpDAQHkg1hHKKCyTMKNJ6p
k0yusM6M9+/+Egh3pMki52g0vrMkOgq7bF7L2LbuGYJmp7/Y+7r4bE9Y++pk8t2/BgBoSewVuG9e
gzBh90OEaqo5klWEvXznd0US5OS54AYlTAKVquXgX2ibFtwToX2LL6Z86iHJtGtRwr1pR269Tnjw
Rp0nvuEVBvoUmRqnsXOmG6hU+yDKQEGyHomcbvk06JGyRGAocqt5JDk4IYrAaCQHouKmSyA67v0a
Sdc0PUAUaaQjfPNVAnxEDljpofYiWudRY98DIZ5s8M8ITiqNwTcM8eodl7xCXkBwqIV3JvSoOehV
OUu/Q7poM1beFKEmUazB0WV9T2xUFgIxmzw7k6lWAVPsplSRse2nvj24dTuekGeH+LhX1vc1HvMo
z+uLL1hGPIYpwL0LcT91DRjDKq/SqiL2F2mYxfJvn23q+L8+W1SZnz5bbBgQ2dW1X1S6JQaZLyUX
7WEuztJNoObbA5V9SWbco45E7iuVpmqByCoo5Chc5zdeveYxGANmo4u07dofhLFAGrvArrX1NgPE
zJZiCPGtk1GWMd7RkXOatIrXoA9FZ3obGUHs3KuGLR+84mAAEnJWbjec6YwOXVKCoSx03dW1o67D
b7E0w0XeeMOGJxHf+14l7v1Rl7SNoPoF8uSEEs/qhTxGmzPkN/kTqn/UEnrs0WHAo4Rf0/qfYvzz
KTlNcKIUgJfEzkYNAtv+/6Hsy5bj1pVsf+XEeb6MC5IACXbc7oeaZ6lUkm35hSFbNmdwBKevv4tZ
2i55OHtHOxwMIjGQRXEAMnOtBTa6Ac5d4UpgUPx0WU5pxbVdNzOzQWZgi7SgR0cgRZon4ydq5jPQ
nIqigAeuxVojiprm1EzN2gBYvqn7n5r1ePLXCqmIkLFy9VOVZWtAuRHXw5O3skQ4rrOp2KXFPIZu
yMdElWyXWA5kx42RPTPRfxtiT94j0NzfgU0biPWpvW16zrzWLiJX07CZVmtqP8Tu27A5/MabMQOy
HdTaYNhdSeSMzRFdjLa0tKViweJ4e134TrVAbETvivBlRtu4ZIhEl0CXSkpcDSLRzkyzFUtPeewg
KNsVH4nWWQGecf92RKjT7IMGfpp0tJoDQCagl8hAVH2AQKdvrYICoPLc7bsV1dPGcKOX2Cmsda8s
DQwLNpEK2mNelzmg/KkAg4x0+hkZo7x+a2M7Ws+Lukb0d2pNFdoNevBfQmkhKRC8hda6PurORzIh
9KXmTQ6Jxi5BNj9C99jFzKtZgfGtmUm4JvsZGauphvYkMmW2eene3eyFaYH641qr7YVZINGwx8xA
4DO+r+lBwyMUHpuE45mj3VBeCjuNoXAGvzltEKNKO7h0/yo34BdS4PUny7ueVB6TyIRm+ZzGuvWB
kBBc8dPGylx7yfvUSU+gB2tWDFzgp8L07SPTT+aU7kUbMtPeGHb23IkHtYwwU3GxBvHlYQyyOTVJ
yDZ4qoJ+T8iXtxGqiD1hdRKCpk9qNTOgSrbzpg3tBYloFJgUHBixnvOWZG3GiiN9d2olXA6l83rY
UBsycZH/1ZuGvJWpDRXzPBN8fqtxTDdfmA4EJasOAaNORW+bGN7ICnh5lNNeliAcCr5dbSnVUHNR
ufmqzYzv5IF856RMoggqPyHI0xtksx+wdnzvzfzFuUmdpQiejMj4gCxo+2gZ4Afs7HCAUvwQH8sh
VeBe0sYZIDRrXjahBR9PGszAGKle+yBZIklRIfcjgnCN8MNvOi6/5IHTfKoGxO0NJ2QPmPBIcE/W
DH/HPNnio9WCBacCmt9Nlg4+rngehMK1iLvhcN01bG3szApzKpWUQBJNNbRxOmRmDaDF67EabCIL
oD3QYTwj8fIMsc7qIsfCOwAsWM3JbmiQL+ZVWN4lvj3ee6LH/GXqEIIrABGjXOw58MWPMoecbsfU
U5CP1awHI9+BNkNnZAc2bW42KupO13ORWqt8REJ4p+pj7QT5k4cs2Ida+nNmVSHyWhaVo9In0Tf5
EzyvSG8s9AM1DPL0hCwpeUelKq5ee1UO10GgVwda1TTEcziNmU8LWryIui0V01GMC+QC8TUVG1kg
PAgH94qKQ+TXWI1VcmFPBwVXaLRFdMOeUy0i8cauzEFvQbXSaaNj02CGSrWst6o7uAzOVImpazQr
xMA2mWHYI9iWkwqAjGrXYHIAV1KW+EfcW/6R9oyu+AS+7G5jmbkYZ1bpt3DAD2CCNzMsDDMoM097
tAmgCrDzI2xuxT+1u3WjHtSEut2K//uhbof8ZahfzuB2jF/aUYVbd3rbmhc/hMiyAZWQfEa7tw2I
P8Qit4t+BqGEdH+rcCNQ0pd59lcXKt+q5TTirUh7vx4gbRCRNF2wHP79MGH548ToKHQmV+PtqGR0
qpLnM4eb51FHWLtNJ3HrQsVrE9qlLkURf4TyZrk17Ci/byANKRAKOqiJsZM2xSCQBWL4xXyw7Ddb
R3txsjIganQcpicAudG6XlU6AVbiR1/qkcfIlutd63izjwzY7THFm4iOeqsYQK/TOV1yUjLEzFyH
rbNMisibX4/4Y2B4qQDcBod3R8dOtcIquTTjxXUo6hzq59TtwrvrUKk2i2UYGeW1iWd4JxskRGsw
TOido5neXffctH3b+4ONmvSSuykebPSjjfqxd7M50zC3UaniZivBEjqPOZ540Lt5D0XrgpsqBJM6
FX2ReA/agoR2l1h34dSihLzaJmxEO6fKkkvvIYe/JSs7drx26jSUAgHigecLKaJK1+pO2vYJNCnl
azGKk+Gw4pVr9xS62FGwSD+uD26UgpvJY/7WrfonSkinNPRgykWHJ+Bqv5moBdmzcrwDynzGBiwI
UhHfg0CPn+Modk94IS2pRBtjBJtzajev7RAkiPQ1yMgrvLKeS8cHi4GbBfsq5dN6vnSemx97SWy+
2WivTbnzHIZDOmN55j5fa4M1M71LonVyFkIkZ/BeO4e6GfdkgjhEcm6QiH/n410G1bw+mFOztj2H
IGO6p1a0aap6k9h5d6RSH8XJuVL5x9xVYNKYRiZTX4OzwjGsYHuztbldzWXMkjU1oYpUZwBd5ADx
kI3GDEvIiQYNTxa3owauttdJDwbq23iBnVpb1+yRr2VKnHCcj3LPneZM3egnIS+ihFJp8W50swQN
b3w9hdtPSLCi7MD+dbqZlF/d954bHm5npl0/mpmgSQQmFReM2tZO5c8Mw3Hf/arS8pFGaoGuiprQ
xhvBAVKbtXn9VTSo23oQ3csyPb8dljVKbowSeeu3X9pWrbFjsvt0u3BwkIL3X6fb29n1Snh3efBM
Y13/hl5fTF7X4e5aHAu+A8NGN4Fpuq1rQSTByLP+Ja6bRyvNkscYko07lzFk6E526NnZRt6cRszD
kfwp61UDKqOtzAr+pEF0R42YY5nzxmHVMbKFsTBEns00BPgubW9+6JpBHbup5BTeuEKuCJiTS8+8
VE5f3UuQXjUyMS9kak1QewVZEO3J1rdBscminM2vHYQVXHpz5WttgokTKXqYV7fxlgYHJ26yg1fE
nFGROni4WQzH7M9kake4EtO+rdY0ONAm2SG21TeqpNM1InOPEG5wdz16Y3fINoucJQ0m3aQ7MV6c
qD1tvDh+yRPXPFCpx/Rw7btWCzoR/KDR6IMzMlUWVEmmHBKZM175/Y6KyVjYGzeCs46a0Cl0QMax
8UIGw4XGi1eObEMnAFoPtgt0j6Uk1lRd9JFFdnseuavvi7F79TvP+wRp92EJRcBhE/QohtpYgHQL
OZqx5x2KKoMCHxDUn8BTyEGJmzX7oo2Qumadr+YWCny6LMEXAh/N/G3FDQq1zTVP75abnyD0sW9V
MXuXqGfHNcTETfvBwGkXgf+R4tcBU190rfPHAkG2ja4h8QMvrfc4NaDQNuaAX3j92YCT80sskACZ
dPx7Yqd3TTpYzzpuBuiBWurs2FG7lqXV7/zSSeCnSBhYA3n/mAxQxlUQ6Pw6dYdGKf8eobubwRmM
W9Rf+XaKWyNlgCRMOPJIGmC2MBOAz9Kw/wCNCnA5w35r1k3o89RzEUaEQ+3azAH2npoBHfE22jA1
u40WxV99IjqA5PEAmm/AO4xZNrxmbojsUs/6CNnhEkmJZrap+yb5ULb84BZm+AV4nnReID36pF2L
HXNzQGjNHqIvP3p2KcQoqGfuBEjbtm22MOIYAaJApR9oTwVOct3r/mD7U7uAmQzvzSJ9F2czHHvY
gxls8y6qd42xieFiiNHZUnjtWusiSrYURgmYyY8YHTWmUdKy3pC9j9OZGhHYPRVtUawd0A98tLLi
ymflpNJcJrastshCgjhvml/5rDCXhj1uQKBtecaHqb2EnwwoNaQpiCEHj7JVdNZyyp2fh44HHuwy
TP5DuZvHeuZH2t97CWRHkCqT5KdsFAi4mN2CKhAnzE8RNATtRTz2C+RQ+ftbM38Q4WoIUnfec6A5
OyRq7HXWto9hZ6klWMr61bU4goiNOxVOyXLbR92ZIwhc0wNV0qZzQRgGUNeZSjRan5hvo3Gzexst
sI1g1WrVwOMlrWRGnFmQHzp00qxOVKpZWm9iL6vmVKQNnLwg5gzqEy89JGxOLWoQiM35JCVCtj+M
cW0xdfh5jD8dxS6h/Vq04J4MB15cjMTcEzeDD3XSTQKs1bKfHgpo9EWTL7q7KyHafeHduGcQf13i
5ejuwzoI540c+aFOcvsDA136lbZOq3wHFspiESBr7hM189OSH0wWrKWVtwDVO1/oialrCFeU8Fmc
G8aafRO0csGCJPqis2Ne2t7nNgHt6tiM0Y5lqbpMHam+SnJo6FhIF7KjxNkmKcZxast5DeDwCcOm
+4JoaTdvuRfeJ9I0IeY6gmXUzkeIKCdvbQUUWTTkGNXCRPC0BUMvuD84W/S0Z2Op2ikt4S7A3rV2
2rPDF9H0UHGXgAlNG5Bi6mBdI6F3LRqOoKzGm6jBNAL8/u649vCeOZcuQusTX9r1jxE2w6J24HSl
v2UatvEZynKTBte98Jj4nIJrF2KK3Wdr7NlcJ3EHLb2g2zROa2wYIp13HSDhc8Tlxuey7w/Eoe0p
sHdGefeZlSnkIIG/MLo4e1SA3gO6jb2gKiAbilfyoxHrN9utlvYUY/WyUxWYgThelIBoZDs6Zd9J
04NTVi/XM55+ilOA7ItaZKHeQLEgfvKy4pDnhvcYg/BphzfK9BR2w+fJnjJ8Laww5DvHBVXKz/YR
gYxZbtblBq+//ogJf38chdNBH5rn68QqolnJeogQUI0bRuOsKUW4zrsBumYGdBCkNzm1puLN5ibp
sEFuW3Vup00NYn1EL2CjIlXcbHnt1qvSt9o5ZblRvhvWwGeXO/6W8ttudsONxzVD7vAsJZrWm7KV
Z1dnxNbqpdJ4ewSGad2pRBjLaNoLnOFtj2x/qkViKehzkCu5jnH37CRCB6t6dIunqlKvNryMr1FZ
r+CI6z6bmZ8skD81nLSU8OyZeb1SqevMLTUaM19m5kESIwI5iqks4JHDPCfYkYk27uRFpj2EKaDl
WowQokXy6ip2NdDKE+COkrjIBgIA6N/YzhGOnPzkTa9fpa1na2zYJuYCr+TC6JMtZwa+EmUCDfS2
DjjEdMz41cdTIS1HvBReGC9MIbKTlzC5D8e8XvZaaWC9gReHmucrr7PvQ942jzKMmrXv59k2yASU
0qbBqMVoQ3E9qsULXPvxwndHtXCZHDagEKQcddp4SpVL3xXWkoodwHsPzlsDbou1k2VIFx+ay6h8
QPuTKNsipgGAIRQezlAGebOV7tHw460KneWfNCt8G5/aqXKcQvGuCtkCKYudcYF3DVehi4JiQdj/
BKGrDWK9Fj5hUHkCkWJ1DuGMudqoSBXIbm829txwQYDQ8tZ6Agy83XGrmLipJdyHFaQhbkUHBIq4
rvYxtgNkSEvHmycTwzikWj84dRVcXNGkh3ZI/Dkxejt/2XVup4fcnuSZ4IFfgss3hShhMcNja34B
34ZGzr+V3rvaGcD1gj9EKqL2wmQFwqHpVTuEb23bEIzGtqXDh9AEebX2EcjC2nD8zBmUeXo9fIRc
zJudEjHAkXm1U/tRxf4yMEZgDJom2fAuClcIciCuJ0e8FxErB7sNQCFJmm7MJGs+UYuwifg6hjjf
DJOtbH6lnm8M1q//WCbiecTLgJIR0ttYDqjhQqeG+hldUl29L1ItPP7dlq5/GXW/1f7S99a4nYYq
paHXYzDuugFBV0ihl/seHoCVqkz7opASBpljNb7m/l3Rd/43eyy/20LKJ52aWFkGvX9AFnh17aOz
wliqAUglet7YwKt1bIQ5fE/THEhPE55u2qTeaM8Ze7lhpm+46gJkEtushLgPB/K6c7IaAsWDfkNi
39pBkwFz8zZ74qxmuE+7Ctw0mb1KBZKLo6QsjgDBqyXSnsoPlWt+JWij4XzFayt5vfVh0RguDF88
awd/TEKtIcO4XN2KXt2XK8gjh6vUDYKDGAC9Ev1Hyn7P8xbSdKE/nCSX3cHSWMhEpW++1Mm1gd1f
WG/OEC0okSGCRyLHDBNuYV4cSIYmm4piKlKt3QLbSbVYK1pPVPunvokTInKRKRCoGuqEaQLmlRCg
tcpe7kvNMNWc7F3lgDBgaJ5LLXP7u05c+QA92gUYboPsHAYTgEFHBzB1C/5VAUO8AK0GvzMKqP4N
hps8BWleLaEkNR4B+Up3TpE467HI7Xs7LsS8FU743FrqIUtz/h3AfuQ3evo1LP/q7oYa6RttYoHI
H98K8CN4cMV42UE0rY/sgf4DPf5kt7hy1m5RXdWHvMHK7oHt3isFYaSbIFFWhM1a6BBkuCMEiW4V
ZsEh+GHcg8EGTFQFsvbhXJmVIur2VGyG/K1I0EN8Hd7XDj8XqTZmgIf9x775iBydUmULUNseRO2q
rTdNsJCNCEU2WWbhkcq0mZr4+ai2ceJGBxOTT+IziHX3zRd5eO90PX9gY3IiMgRbdfYaaaPxiloN
2fgNKL3gHnPbaysyW4ONVn2KVtPM9cdY4K+4tlJ14ay0rO0lPJRIEO4r9jGywQ2H59o/q7AGHzde
/kdgZBCD8tsQTpfOPo5IFYc4Ym0/NHndzHNT9Z9iz35pPTf5ZpUNuk9xKJGWWCqx5NXxILTaB4JB
kC3AMx3U4EbpBoRJWjM6+qbxkho+v04o28TMDnkcvtA0jRYIEijXmbTbZEeTNY/jHgQYvlgSmxfx
euneT49GhU/FxPxF9qbXgHZMdt7J+a0p2SHTmeLD4JUzEPaOa4Bmso8u5MWVKcMvmQ8YtAsutlOc
ht1JAkCNVIMm/BJDGkAwcG9YbuSvf+6ZmNF4rzL7o8LM5ggKJnXErFcdsQKJN6I3Pkg7ivZ2HK0C
KysvaRq3907iIqGlgzJoD5/LvPIZ21Ct0YrmEATy87WWDc5rDfDHHpMjrFocbkDyEh4yaksbENet
RKeMOypFpecs/v2v//s//+9r/1/Bt/weaaRBrv6ldHafR6qp//vfDvv3v4qrefv63//mnrSlEBwc
FsID+4jjSNR/fXlAEBytzf8TNuAbgxqRdeF1Xl8aawEBguw1Vn4AbFpQwnXr8Y3tTawKQNI/NMkA
GK7W7itC5wifq6+tsbiuY4MuTPZArKwTmmF1QrQbpJqJ9OSMYbaWxCsHuVQ+C4cyWl9VBpOo+akM
HPEpRCLMbZoRJyJeIBqTQSAEzES0CRL/vY0al1m6YLjHd5AnRvbstBEq64/2tOnjplrleOmBkemv
2rTSn0Cmn21EyzBjF5lTIR9Jttcm1Jca0wBQU2Czv7/03Pr90jsOd3BnCYEYtMN/vvSgx8uNrnad
S9NFwwZB4ABZU+a4zLhRPlcJgibTdKIbgYMuJa/uqYUDzBOg2gxpYn9uVSnf2GWhfDdOxyaaDbvX
ECs2dkLU4XMaVdYitpPu6EISc18W4MkYEJv6MIL0GZfXeZ2agn8aOd5TU+ZDaSRIhwM9ZmY13Okw
tnecW3jnAtLg/sN96dm/XhzO4PXF1eFIDXGEI36+OJ1MSonUeXW5TtKdQgCXn/MPiFDkZyjKtmdA
9Z/odRjVyljRK4+KUyuka6nzUECr2Aq9F/iA9dIRmQJrGl5Moaoh1iBE88nS1dGd5oj4KD6omOUf
hVFAMqjo0HTI+b5270Mjr+6RaL9CwF5c8olNvwS3LegOEn9PNlCGJeumAP8j1VKHKupXYuLlh9cM
qrVVxIHbs7M5nFPxdnQVWPt9Bchj74Mzw+6Sal77QBGGzQXa9eLyS1tu3teOtZVQ7vhlak8Kc5YW
3m6qJPm5sQ2ATurg9MD0lx1MHn2rOi97bKYNPIVFJWIQgKGQRU47awE93GVeoR4tbVYrwxzzJdVS
765Lr71zkPfeXf2NvLDY0uJN8o5cvm3c6a1sNiuqKC0W/sMdwb2f7gjBmDTxX0Ax2wUM2bWnx+nd
mwpvFmsAlUxwEfhEQT6O9afOBL0y4Qyj8oPp1dYLTcK40faHQPj9yQg9TNGMClKQcXIkVdmrSiyJ
x17lYWm38oqimDWT2luEJEBo75QxxGWSck+dqIKK/9F2HSxgib+ua4ksm8GW6cbtRnPPuDT3tMf7
xC5nKhqQbYVAEdtwGW9v1b+1uRp4pdf/8O75+bU/XUwQQDmcOdKzQETnOT9fzCSsmJlmzH9w+3pA
KDbzZibwC/dWZHhI+s7MZZt66jlnYklzXWpRVSFQeh3vwHAL4lmEEQsJ7HFbbGrEGab3bDW9Xd9t
ADI6thpabmhAZmh8wOlkhnCnBaOaV4kJeleLZWfTS6IZOVuogmXGWwWiMxG8BKB1N7hW87gowGXj
e+nZQZ7L318Vz/3tFrO5y4RrWqDcZdz+5apgRsUD1aTOA4Nc7tGeBDNAbZIghW1SuSVO1MCJ40Vf
nCNnTBfvqJdzCBoQXTLZwJ8HYKwElTxRK/vugDy43mkWdRUb4OLO6jmlAuYC9ByQQg72YsoYjIO1
qwv3461V7SA7zWWQbuwm11DhxyDFiIxgQ0U92ToJhFI42L/ZqF0xuZqujad2ZBtqiak2N56rid57
5gYjv+A1DF0RK4jB1OWUW6qJSmhs+RVkuKj2XWuP1zUEcrl3CLU13QLDZ9xOxSq26nGjBBJVJjvL
ewfvCDgVwZqCFT8I+yWS8YWctbXXX6wJQFIAiIzQLVZKU2mq6wYoKKUN3HKQCAsDBXrnzvS3EPcu
TrqJQDM/Nv5eZu6nVOnmgUw5Pl2LFDGMFRWpwkwBoWLmy9/fI5b47dHxoLfhmRAX8ATHKnyqf/ce
GjyGz91glw9haE5eZ/Uxrqvoi+qQdOj3DrtH5CdCeh4SgMGvF34pwIiB+L7/XCCstIJuKlgyXCd6
/LmnV7UMC5jh4GVGBIwruFicLq7gkwJdLRVlNC7DQo+XNnTBKhKoVTQp4hW5kR9BE4tU06mIFUaz
ke7EcjMVswrko6UU/YaKABq9DUlFSCEvI6SaLaWNu5wQQZFv1ctodJp30GugxTEzqqorcAiOqnGb
ckDdrtBrkYFIAkpg5hV6DbW5/M63xTvodRH09VJ3mb4ego4zAJiDvG8rcZ8ty9Vnx/KCu6QF/rUH
iOfZ1haUwhnLDshQcB/NoNz6YWE+g1WkWeGd6q+pWRyD/7xArKtrJPKdWqwgyO7w5uU2rB2M8ABP
3WnYQucBXPHFodZ8RN4opBuHsg0fwbnOkZ8Db13l1tuhRkQAsAJ3DvaL6BXTJzXLxtJ/StrRWvhG
n94p5IZudN5aWxpJNIgA3kbqWBY8eEUPcDJ0slq/n1sQjYNzGthkOW3ILqpmWNbC1nPTGd9sVEHt
evSyGbOvY8hoDRGr+k4G8KAorrPPIIDfkTJkEzd70Y/eM5IYnXnsDiHwE5BPdZvK3PQRHPamZds4
A5l9llG9q331BDBDcsfwOjwPWBhB8wIC1yJvHxHnCiBnF+SPeTbWkAko2jUVnTLV27pF4jgVIcJs
39c1W8Xazs/wsJuLnKXug1Xm6R0r3bU59O4DmfrIbxa+5Y8re7JZvKyh3HFt7nepOlmF2pKzFqJB
YDdMnS05jEKKkE22pneRG90yAMIxWZKgbns2lHmOKgGnXl5vbb8qv7dW8mLHowTmtfbnWKbz+9K0
6zVPawP5QCPoGoDiXBWRzh/+NE6abPusKNdwWLTLsoUknoqKh2JCoyANEirJExBFGTlEG+tU4ZGC
jTYCwgHU1hnxlpJRiZh8P3ySeb4Yh3x4ihMANGTpmIi1YMWO2S0HQCPHh3QiNxRpsQCwqN91VVMh
Ate1XXKs47yc1ybzzuAnDde2LCIozuTDIbHgnUdKontxLAQKnDyUX4CpWqZZwL8H2tu3DSIy1B3p
AN6ZB2G0RkLTuPr7N6H969cSswbObIYPg2OaJt4pP78I4YYqG6s3WgjGm3Cxdj7CSwQZAN3UvRdq
cwOqMHhEyNZCOyps2sexcUoI3oAl33EL8xy3CvOBrsy+5rgrkVzGP95aIIc/QKDajzbuRLFCPCsa
JKtY/7TekkhV9CRgS3uQcIQw7jyo6+w6j7CRfTzXfEhOOmyse6pgiIDc//1lMH+dl06XQTDMG6Z/
jkMr7HffA7fvkectmT695bS73oQkxSPPoHwMEi+4AWxrBF/m7aFPA3vBe7v89WVAPYoUSf709IcF
+OwQKYvnf3/K3PxlnuOa0pQSfzmJlwf/beUJpKkJocEoPl0n9KPvVmBCD6LP8Amnk1MebDvJuvR8
tv7LTN/4ykQq1e/mALyNVzOzdfQZUhu31nXcuAsRlQocTUtyc2auFz1ZAlwuebocwhrEwQh5LFRi
hg9GUL7tQQiBLzoNmIcKTL4Ypr1bOwWJvH9YjtP64eYJEfimYxnMsbCwHY8zlH++nbth7KNqFMlm
8AH1EnMboiztCKltFxNNOJDch27sIKg7AU46ndwj6a36cGvhG3xEfMjqZ13gQ7XRApQh6ntIOYUg
mE7xzQEKNA8vgmXlrptqqUibAIHgwemDQ8gZtKp+9FedSIATNs0vrNv//T1gTd6Fn38uHl7pgiWE
W64LTNbPPxdQi2xAJCvYXDFcdjG/emTg2/eOVqAQuASHSjVtkjGowQMOezsoYNpAUD1LHLA4BroF
MR9z4bYOLHs9gMs5xHoB0N135Vs9YcJk9Q93M/5I9uQNePdjBLPwSzzPtuDh4VL+6sViUPXN3Sis
16lO+E5DLnyOTCFksHUi+BRlHijwkHgu3QpISd5HM7IjA8hdgYsRAehIhZ88lqcQOxLOyUTM4SlD
XJSaqVyofRDC7ULFXICWuo47BlLHCLPlvil2iJh9QbJV/D0rTpg04oukAhsRKV8+T1TDc3gG9QP3
02aVsbI8NGnr7hBE7tZNxcd7YLODBV7l1sdpnLbxo+/j+DaOZYDp0UEwsShOZhDiAwIGyfaERPuj
DJJ8Z+HpNif3kAYDVaCPo/FUgXfjRK3ITMVBl+MG6OcXspOJKmkztKW/MDHtn1+PQMZ6GrI2+3am
lQrWZHt3MOk2az3E9f6dLWtVdmhYuRBdCb1J6kKHEgB/ra20yt7bqI0hqnzSQGvhsPj9rCFFjTWh
ZN4aM61yGzCwIKZAjkHF0QQ+U6ZqAbSfJQ5xYcFdn5g+aPK00e6pnMs8mDeBGWF2OyxTv3agqjYm
wxwEyviiOE12cXXoHkfu3zk8RGky6dQ3Z3XDBLRCRIb4TcD3Bs++31p0gn0HCbaLVztPMF9ETwTi
3G3jQmaZxvCmgUCcDtICLY7UgqdlsoFvHA7oqZJsdsKXcF2F99cjZd6wyoZhXFzHiDDjjcf4zq3W
UZ2AKW7qZ9VSLU3PdJfXEXK/PNvQt7wN6ppjtADQs1jTqHws/FOUBjspmMjngANCkaLwh03Krsdp
Ap8fIN3ykZrTOD3C+rMGRJo7Kvqh5BNqB3md0ynQpgzAp5E61oF6BTIwNlWBvwmdFdlsC3AExLpP
1D7iEcg5fDNc0LUZev+zndfRQYIbDu+YdmWFnD+A6JE/2COosKAn4S0bR4Rq3hvJDIot2ZmaIMfA
BoQNaqSRZeVLK+bN2mvBJlynL2mXpqt+5NGWG1bxIR19TEDc9AUZkPXCaXJrD9XR/sFo2y9m6Scv
yIvCVEI15kkGXnKH2akzowrl9N/b0jXOkZ8nh7Fu0gUdAJ7xvZzSGfN2OIGqDzT2Pf4UdJDUf8wL
zwb7ap+u06Lz1jU3ik+Q3p4PrPJXVloDWuohjGM0+y4uEXvQcAbO8XaJt2biMmCsccngeWSzoo9Y
OffxEvPNQJ2p1nSiduFg5b+mYmh4yGeC8Op1qAr3cAkfzUl6ml0giBGtfAuOPCqWqmJ3gDRurm2b
HvhsSAXkK7+2v9JobuEaa4jsijlW4ebFMnr+kNl7qrtaFJAQGTLerqcqjUbtsGaB1Mp05naK9RVI
RAAbqvHRhD/27Zwnn2iMYN2azkPnjB9srt7OuXPkHdKJ1fWcp9thBW6DfElHTQUy2EfXRSR9OsC0
ofOGv7m7ntffnTN16mvjt3MOkgqE/Yi73TWqX3VGIta68rYFYnPAoOkCiR1Gi6kF7Q6prpC2iphI
Ebli41GNNHKgFVUKWbdrywagjljIAKptU17INEaHjOqVH8mPiR1CSJpsDPSi4YF2r9aitdgMqXa+
MpJFGOEDYCeXuC6B56jA8oYpSHoB7jK9lBkUKTvvTA2QNGAvGaBUSyoWLLEe0JkaUhcogMlFF3Zq
RbZaIlisozmkUIdt3qbzt24Ytw4b5OXoErzbVpteWCCau8F01rcWWTlo/Eydb2gsPTbeEVdEtfOy
KPbUjrpWQQ85NtbXW7KpnnWHgcfPYznqrbTLdAHPbrzmTS92LFHZMegrzNT7ha+KrUxyyFsxlc3S
sBi+heMqVW79fUjHr1hBWx9kjuBCXPkKOeEgvhtrjoWl1QTn3gePjGqt7LNlSsSK0QkJs1jpNNZL
LGwQ8Tdj9kBH7odc7OK4d7agBlwX0gG9kDW6+yYOv9mdVSJMaoDc0pHiGOGrseJFYAJNB8nsISm9
OfOR82DUy5KDmCNFlsWLDNgJFNpT+BNeG9njIsdIFAgjK381dPC1hLLrJ6dnyZx3g3+pwU+5gAwD
A+xjfDs2UPzF7pfjRjqQZ+AhAJsLw+4DsoQBcDaRUfDT8SDRDTxfXhcrbyjAYA7281UFDpCFn0JC
R7UmJtxDa74AmDfzW6t+9mpA7UOwxm0YfBkfPO7symwatfLMuRwhdGT3rXmnouT/U3YeO5IbW5h+
IgL0Zsv0WenKV/WGUEvdDHpvn34+RrZUDY1wMbMhGJZpGcFzfkMuR44kFhmIanoOPK08OphJb+SA
LN/Neux+g1qSYpAzNAdg+u7L7Nk32T7bMTFdrRouoiQ8D7sRv/PlSpkXIvRlOi/87drDqIpkW+l1
8C2ot/eBhttv9G4ujppKhAuTv4/7CwE16ys5H1zCA8FZJ3+zKpYJAS4di6jL32ZXTHsdKvg2a7vu
MyknX3ZQDPh5ePdlD4gvVU+ei/mUvFRjQd5u2DXcQjAQJxsFzLVsUKxm63HXfO9cw9y5SJXuRDIq
74XJN79cE4m7aj0LNyWFC+IHj+Tq/nEVGKv74F3CJ1vBoSZYTITliDoG8UMg6bOd7XA3zmW9x4Vk
epsLfFaWDzrJ0FVAADM727PiAcGLdX9mSXolWfVaTTh4ROAJ9kWYYBt2T3yT/bbQTiCeZZO6XIRg
ZIMWOs/KiDnnsprWSmw9lcvBTdnbVUasbOTyGXk9De6fwh6b+4JaZtG8K9D9WclBslcPendiO3mW
JXvsPFw3BpbhotB3bHO1Iwwq3wEV85qaivKYhOWDFvTh++gUfDiQPe+xyLrWgDmp2biRrXYWpmuF
1N1BBh9Bkv5MS1e9yNIyow6K4jVfZkSeDmF14pdWxXX/JounAr9JSCEnsKfuqbN6dqd9Ner7wemu
+tIA1w0S2W/Nyljuuenbh7mM8bADl+WeAkv/+3QSNi478/hXqH0bzBCx767PCIJ5RrISjmhXLmvk
rjJUM1lhx7jTe9e4NPBNnuZaFWcjU6+/OucKCb+xy9b3sk68EIZm1eJ0s0zW5PiQqvFjGnnpE6lx
Av7C+9HZKW1652YbvW34mckLNWbxZ1e22gYkuroB72ygxGXH72mo2JtM8QqMbShWA5LsgUjKkyyO
hr4Hg8Yuqgis53wuN8WUJ++hqMlkLKZebKSTd9wS3F2tBr9a43RM1ig2TQfZ2qvOH2Yh6qscqoSb
2VBhLKRVeSP48iqvk+VmdZQvKlvmhzL+3y9KtmZEH+WLUlD4ZLOQVLtgmtWTRHne8Z5LMScB7gc8
ydzFAmSXu4zAb8jQUAkIsC+dHCkm8DXRvZOcM1o6WVk2r6s23PBIvwKWFD+DA5lfDdDuSQs7WJbU
oWCLhhq7LLmacTBmNbmX0nI6GWEx3GRb0HpX9LrcqyzpofpcIS15L4GqfO9GR7vItjzMvmvCiu6q
4SoO8+RGzOF8v4Rapz7/jeAktcERWK393JsAhCwvLugKNAu01H2QrTnrvK9lJnka2Yr/O/+pFKRt
F6qvtuOlq0w9t3adHEiNFS+z7cS7RFG1tSyGqdqe3Tr4cFQ74leMT2k4oTYmG9WWSxVG4x3zRile
xqQvtnlMiF62DoGRnZqJO9p9bItOipu+yK5ZjlQ5gXo27stFRTf0GxwfUrLvTOShwHAE/Z/WQ3NJ
DawF0iTT1uTXm4tV4fMLKIfTWICxmHBs2N4rK+HRVDXaLc5680DoYcISbplDBQiSGdlHPYjDOINR
Rxwxf9a8IbtUkbioiqYUgEVnHtg0AzuhpdWKmvYhmECcBVlVPMs6jK6+WZkOEGupirwB0/jlQWiS
E0warAW9aLj7Mn7UgE4FAnNHWZQj9HIrkl59kjWaYK83WWmylW1iSoYbYZB7d9ljGDG87koiSbLo
EvZEuL9/mp3xG1I57UlWtwqwRn6g/VEWw6YyYRpBF5BFeRhq/cVo0/Qsr+TN0CsiVi8oS7xQeVCt
Nd4ba34o6W0wR3VjqF2/4U5TbfO2cNZyYF9oytPw4/5um8qb1xNkc2B5zDLHhn5N0niniyl/lt2t
nMSsrs76r5fvhibPQNa7l+A3tYIvCh8/XOHshLK3Yxi3xFmQ2Yp7/KqSZ8nobEHyjWdZuldhuEHa
cBx3EGp/DUfn3wA6PvUrlA4OohydTWrCc5hAwd762M3uh6BxF8OF4Oh1BTIzWYPc3Tjmv/oZXjds
OwdjP0+U0XpIQu1MPrs9gwTM1smYij+Dgwwzf7WrZv8/2+V4luaMh7+02JLlctYVKaKHroWbL93R
v4pSROerCHUI+ZmlMzRFOrP9fv1qlWMbYJnr2lPHg0sG69oY2k+ZErZdgURbXds7mRJm13aeMCJ4
atmFyl5B7LxOA3rFYTZ427uHkq699l3UPnqmVz2mRvomkTBlHLpbpyy9bcfSSUrWn2xolZCMi92X
zlaq1NlJ8NiSJJEoQQH93UVqbCWjqNZI4YybaSiSyXe8/IbuYXyQAKl7nYRJ2WPbrO/mbnh+AxAp
RxTQbdXlQ0NIWcwmkN0c4gy6f8arbMViDINjfB3SZAi3Y0icrlQG1DQ1vVDPIvE2Gtmxm7EcJtQv
bmFWfp/0OjnKkqx3O/3XUFknD6qtjOuJh7arZaB1HCFO/TA5Tf9iJV2zaSvRbIelaCqac7DjMFrJ
1sKMvWtVm0fZKKvKvl97hqo9yhJ+OcjzTlnxgAf777Op2jYKa/sRp+z2SUnOnZ4Pj9pifz5kpNC9
oFV92Sbr7FDBxioaCAgt/WWdl5zbutNPfZxdvgba06j6svivgUZukRZnEHywgTDF/OtKckCc5cG+
0F03veTsExBd0Ahhhc5eUXL9IQ8G+/86Y4e/1ZwA9FdL9IhIGlGKhYUAPGCoeuskS92oWA8YY/wh
S/IA5H9axTid74xsQKi7d8OnnnjqMlhOE0Stsvy7o3XfJKhuLzO2wrJOw6CIJ1sAkkpzPCDnN12+
pRhZ67UpbBcJVD4+eYjr+iE1DOUsS9MAj3YctDdZqp2hP9WFO+9SMmenKBQ4Si6H5J8zK/K6XZtU
n7JHqlW/esjilKYryyxjbAnNFglaSEAzlrW+h1r2ZahS76ouDdnSUJiAWRGEhaZfDN4VsvGvEbBd
f86lDl3HSg/9AlEwtNl8NFG/nPXmKVtgCg639n1TEkaRHWTdsIgBKWBh74OaQjEfHW+bO2fbGld2
okeApXPzIg+DN2LDhofutsdQiQd6GoS7AJ2npcWEvzgahNRkP9kKuPClx5VtL5W1cs/GEsV2H6Sw
lqehse/LBlleWpUg/BPMJ/x7gZdQ7g3689dZqExiXS51SkirmXi/t371GwvrhNnNdzEM1SfBWdIh
fP0X8q76U0U2UtbXeNATNmvKvTpG1afgMSkbS/ut79jwIMHJI/dS/zU8x6XmoQaafWt1FGtmfJze
eZBAAH05q5c6eSbrZKvsN/S1+Her6w2/xhZ1UK+8Qeg7ZTYgybUCkSSU+I8AUDay6qtenhV2G547
12x2npXML2YanBVMOv5aToBMDvIEU/h7jVPj5Hu3Ig/4Jrq4E0el1m5pwDNEJL85edp4M2Y97jQQ
IOE7tZeDbDBmXRy9v0e4vNPLnQrkYNwCxsOY13oxtrvBrbQXvkplN6RhvpbFtAFpbBG28WWxGRMe
09gphHWkdytD0bfDEMdghxjqgXD0K/55D0praC9y4jquCKwuRWEzsZcTaw+I8KITPLk3BMY2pdDH
i7eQg5IRi1DVCtc9rCdS2UFrGu8ohiFpmGTlSvNS812xc6K1Sl7Bc6uM97psPifLSG8h8c+X/xik
aJO6zgvdPufYaitKnLBXWochqEv+MetIngzzmhXL3tuGbW0zRc93Exhv4uMsvrJoNCZPVsviK4st
fqqrORPV4zSl5lFPPWWFDNT0oSKatOo7KzsRcunfwaTlJp4JspcoTQW6mTd+eC6ivQg+ZSejV2Qv
Ofi/ehkKXJBcswXRkKR/N5WznKFsu1+XlcV/XZZeTToU20oZtDX5w+zydYgN9OBK9fxVk2ms4z6Y
rFVdW+VJNuAukl8gv3cnFWHfjzzjv8w684pLmL3PpsraJmQ+P/q6WacLZil2MDEIy9Y9xSjBXsce
y/M7mImRQR0nr2nV/hqpBdl9pOyQ/jOy0jPjPlKinbCYfJyKdh/hVfFHk+9GBKt+1jhR+lXZ268W
Kh2boh+ic10pyUOtjPrWs+zimUgLuS2nN//s5s6Xo5Ji+uzEHL23BOPXoMrERZikVjWL+B0k2OQp
bgKxCrO0+h4NLioPZM6SgBVVKZuPOfIqNFsacUUusj+4dfHJpj9bV6NJLArjJfSeJvcbG04wtV30
czE6SWC9feaZ5qyCwopuWhvoe9dN7H1haCSJwN9j0zuMn6ZdYGPD2qopwWfHgtBplncJKq146aEQ
rEo8QvaaVxQvKqkq6J7evCpNUb4M06BeW9wS+d8VL7KHNbr7cJ7Sm6yya69Zxa4rDrL/HPbWrsq0
dC1bCeK3F+TRHuWlZJUrxjVWO92jLLXC8OAb4WMi546iWtnaeCojDcuLsUOjAARbfpN9xyKrL1lk
wfiOFAMznSh7IXR16dO8+GZEYKRNJH2OteuCrZ0hdTRa8W0KJtQ8O5MfBV4eH6X6XXZXNLBJo8vG
XhbRZXCKdvgsjK7a46zXbGU1Pqbr1owzuBSZfih0UW3kpL1iHQv+jC923kLJM8wDGLLkKSlMfHtM
wN2N0+NPVfQBS2HFWk00+alsQRmJqYfklQ/Jyg7rbo+Kl0KCdCn/Pw6+T7Vc7T8n0EJcQOO2QH1l
UWxoYfajZ/Eaa4iRdVpp+bI+18Z5XYaDce9W5+Nv3Vo3/b2bzWbpoLJPPk+RtAQnifhXlLSe3zga
fgntbL6rOO/m6EG/qaonrrZdCX9ebqLsD/qdBzdjI4t2ZZGHJ1BwksXAeO1Du30TRm1exixMSGMy
WW9bkIk7JA7j3rfJ+f8Jm32t6jnBCYBND7Hmed9MAzc5rBPVJ8Ra+u2YtMpD4FXdA+Rud2tEpfIY
Twi+CTje36y+u+hy/JwgAzVE9V9ljkXF6LQDCq14D5eBl1+ccuoOyFhP+zho2ms2KagKY0XyRoLo
Rxb34meo7i3d4HVUmv7qpu6IGw3/PWUhmcVxpe1gBnTHVsy4tfa5tYnQ/nxRlxsFT+/jd8Vu0LIm
JoZfZL9PDDXYT0odrttGN17zqHX3ZUUQQhYnIGX7REniexGTU2Ove01yLw4h/9IM67O1WsTma6qO
ZMuNPGd9pdha8UjRLu6dHdLV+wojxXurXYft3iEidB8rCod9XiqwGlzGljbZk2bSsH9cXhX0ngzb
OKW/t2YWRNLOVVGhXFo9r4z2oaZM99bUC5Rd2GvqvXVO42BHih0yxjJz7ZAIwRLcuLdaGk7Plo7g
uJxKRKqxU1t0VGWRtU3bzV2DbMEyNh+HeadbAaYpy3W1Xh932LdB1ZqaQ+OW7T6Y8le8h8bRh2XZ
nOWBr/fXWWxcnWYeT//uIbsJKK8+ibx0J4tNiclwLixMkxb7yMzU3bM3t+CMyuDK4ms4iKPY0bYK
ET+VlbKfPIRF/N2JQJbKkmy0FfQnu2zYxsv4r65xSiwqjcmFfdXJs1ZXX/QcS9OvuRucWR9cYR2b
KGDFk92CGM5thVbOWk6sZdx8/Aj2eAbL+uHrYkGB/UilFLeEB/Lfrg+Fo0HkKI83su/XxRw9OVhu
U56+6rtQyY5oV7/JK3/NHeW6uyIwpt3ncJ4DR4MqutityIMS4bQiPFyyp4VV9nd1mgqr9WVZxyrj
n1OLVBr6LUgOGEq2VgFYnO6nsmtbpoovWvz4ZMv/mK5No50ehKQWlktOyzx22PFUJMvmpLhIjHj6
Rotd9mbo4HqD5h2qkF+5LNpW4vDcJIqzannhW42Hm6zXRtc4VLXKNhbw1YfWQAWzG+DOoJzN14xo
gKxPMm88zGKEHCgnx5aHHAm4QmIgbGg1UgHyULaxd6qXgyy2rVVt1QCiuKwbqookNTn+0ld11SQy
FTvn2Gmdc5I2684z5gcWYZPY2NJgB06/IfDFupLk7LNlR9miRdg2Lr3FMvarXp55gfZrmCzex9ah
dTQLNFe/V2mzmyZdOQFpSF0zO8vDZEYIVi0HeSbrIhJGa3DQ9epfDUiNQ0BcxsrOsdLvJrUsjv+q
lz3kUNLkwbZmu3y/4n9dTI7Vau87AcQlMkfoNx2Caasu9ojTcgDX9etQSgPFFFrJwQ7VTS2LX30G
I1RXqqcMO71xYt/SrAhD6To8OGWW7gYRpm9RkDxKSsncBDE/i/b3Hh5g9P/dI1Cqdj3NLfKwHgqi
XtcSvGrD/KSrzsY08Nr9qnLSGHGEr/LXiFpPur1RVGfoMdlJ1t87O5PqrPsMRzur69obWvMwW0wc
O0ZiJx7pvtrZY0tV+NVktbd7ZZk3OwB9i5ArdcVyaOo02vCMra7lNPcGzcE/JkFNe1YXG6fF22lU
JnWVpkG3+qqLXeE493IhvZu+mjQNOVVfjpSVv7XLctOghfGv6f6z47i8AtkiD3JGW3N/1X0V+dex
sMs+bl7hCLNNIKCtPTIuo1+GU3kecWMks1NU6kMFN0U1BEXZ0gWN3q3DtoZbybe8lZV2bS+mIJMR
r5Ma7VNjaJ6qSOVeokfOwfUSwiVDnTzq7odskzUgTuO9Q+Rx9VVnW/h4RDlsOi2x6icBVuCpeJLd
5SE1PLbtquvcryHrTKHGiIaIZq8X7rDXMhUMTJalZ4Jx6bkh9rEXqEBUQaEN/HZdjrJF9gHL2YLH
7tFxXnrLBriT2rboDSTDslQ/FlbSNy9BhuGvVWGF57nhc2ZF46eWgVmvrawlD11hSpeGACTyZjpO
FaR6No7hDSFNDBoVGJgJj87+kJnTXxDtV5BQhtBPuwGskeGBWTIRFEij7kUJSOL1Ro10h4P0tpom
8UFZ9l1wl4qNMU7jS9kAJo9slPU1NzncZ8LolOBKgOBjx98vzfJLMGeIqLblg2Hp5HGdKS3JDv1d
lmfy0ERNsTcbA7GnMDzb/xwIrcF9H7mtZZGr71S3+ZSNX/X/6juPlViwbf85x9dQkbj9EU++jZz7
q16efdXNpRudImSzl1fwryt91ckXk8xIL7u4EP7T1c3NaFfZOUJbodWcEYbFqN4Jje3oZs2mjmfw
+9mj50DkVIrWfSlz/VZiv3RVSaS+NJ02+7PTpg/9kHkvc9A1a+IuDp8BrWYz2FuD7f9GX4re4qU7
K0Bw5ExxX2v4xog/ZKOFVNBTwN+FPfepTqwSG7aQvzre6xyDRc6WDBRYBlmWp8ikD0cQrQvvY/Re
swCf73QcLrIElfM5y9Xhei8Jk8CWO97uJdvZZ3OhPsqSlxAhsdENyA3nHfw5tOGhna/yoAOE3eSB
oQJRoC6vzF8NNYhKLFdcd9OqVmfD8F9aEFXxQ+5Q+68ZKnQCrnEodnkaYUb/z8yQ471NboC+9DDh
hO6UmRu0x+xbC+jmZhZOvJ9MB2ZZXwItWQ4GUZFzhvW8HvA0wq6Uus4Id0Y9j2xPKcm+cWTqfm1H
0NWx97l1mCbFynhSo2lYZ0S2vqPCU2n29xqlvbWaZPrJUErnMvWk1WRDBdsc3071sx8sOJxz+wNC
lrubmrY4Zpg1IAL4dRoDzz6S1m3mVRzqxbHVbLy7RiU4YOlAzBlCpW3V5YvogYGzwtcHgnvlS8YG
Z1djhb2WrRnkwnM9ZG8Eo9N21Q2z73ZR81QuSVVUZmbfcnBx7EMPUwAYUtiKdLl6bLRgvh+SfPi9
+F2Z7QyhXyV8ICoEL2U5C+ZC/FaUDf+qS5d+pZtjQSuHaHO74d5i7WvgQKMQZDymTGwcodawYqP4
UbNqmDBVU31vevvFG1XjJelGc584ZrBNyz54V6ARjEBpvlczkqN5P7WXWM2M80i2c1XVY34dI6E2
uzCEiZaD8kIPYwgOWpPgFdnowU1fDjw1VZdhIbLFhPs3YGDZpDcDrjE0ym4s0T8IX8dHOYc8CDsC
BB5uoaWCSxPmjLc5UoamMX0zyhKlTRLpuEJ18S7qQYQHvSUuMToOl6ISaL42gU0kguJXg1iKmdkC
fTIwYfpqUGyrOisAN50qRzk3b5wPIwzQWha182BDLH4fuu/2Uh3gAXXoluAgWYLKB8Ec7jW4rihg
DQruqLZygjxsboYwI/GzNMg62WppPOYi1k4f4LDVCg1CX8lm5+q1IMRdx4y+q1P61FSV8lIC7do3
s6lv0ypXPnJLWckOEw7b665KzJMcGeRAdaT1CjYjT5mmkt/9ZQXRWimrXWJcY9vSr0Qkh22YKTiI
/FMnz+pYVKslnLGdvKmHQ8iTUT+NLj9MxsqDVaf6xSteZMEouEH4GaC/w1g4fzn11CUb9t3pxoTB
t/4aVS3jQ6Ps/WYKnJ1skC8lAPuAhU+IyPziiu1AxVe6RrxNeL5f+1ILfRL6BJzredo5VeNsZDc3
IEVgmx7r7tL6/z3K6qPqtcN8STH0/oY4UX+DjYDUh4FPMpmk01d9F+UkiufZ5XGQbrIhSVX1RIj1
IAfJet4vog/tsIS4HONKtpsI++Da76qlfkhRndjboTvg/FDCBvl+zS3fnEax170Hvs4IRXtocIza
g8wyrlbZ/BrNJ/oBevinEXY/mC4833X+pAKgs0jTCAsXpyjA0PNLGlA2tP14zdNEXeupBhi4cc+T
hqqaVKSKe30XqpF7liVZv1TJXt4sgt098avnBYA/0xbP5aQHj0r2BEgYystymLFkWsfVGG1lEbjo
YqNcTbsqnhG2dLtTo7XT1ZozhCzJuq+gVM0H2Rg547TFhTnfyFb8bseHLMeHR7bWGYpeEzgu2Sir
YFoAtTWnqyxZATGGoDkFPN7k+nrxm04XO40eQOk6BZC+ksUvv+q70Y0sj0ufplLalfS0Vh13hBut
Tc+ui2ynrmBkypZ3flZg9fAwMb5OS0lWqbr+hkxsepb9G36yO2ziWXWWHi4wosdemATwmcyDTIHI
BkgxHRsdPbpgj8UWcOTuU6aPk2qzezSjM3kpdc0LGh6RtdPZ2PrcNx/Hui8BV+rJasom/PaUHpeA
7iNsLe+WHG1uNo8O3O50msi2ppmzM4mub13Hs7dmkX6UcakA0reVlSA9uScde0AIOHr0Am7uGhzF
by6BbrNFoVnTTQONC3O8yDPFAm5UlQg46jZfa6wMGfbt5SJ67K2IP7FKE4olcsaSPKgBbsdNYK7d
QieKmyxI8r0zPk7esiPykPYNuT4SGFNxNPR6Xr3qESxv5DOO/P9HHxjbnwUSe0+laoSH0M0+vT78
Q8ShtwsizdsngUJsi8dhVsmIX9H8akVTurMXNIPbjIe4Lnmv6Oe4ETbFpuVPyEndSpiIW4HsQRKA
Pq+0l87Qvnma7voqiLC12QVEOxXHrw0SROoE8GcIu1U/8O8hSpDjOdVi24VmiHrzPBX5c/KEvj4L
CEAkIjaAnh2Ip+XYrMl0bIahY11W0/hhBLboi6I9d4TjQyL2fyVWjsRsZbSbsNCqbdkqmT+YAEz1
tF+hKwnQKfrU7G7+o626Hf6Fh2a2rkZZqw9eA7aVxanfeFGd+1o0/Qy6P+oc9WWefX8ghc1n0Xyi
MriLvfy9zwCT6GUHFbd40kGr+UONubyuvId5srLqimWlarEfE+Yfaf6B7tfW4JPJPUzzRqf5obJN
WFvmG2yA6gjkmKcTzF58M+4JGSjKsNLnPAVgZX3TI30G8M2e0osKsaLDJ2TSTZmzwE4ZZlNVmVwi
G2T1HJK3sxI8Csai24EW/UMZ8vylC35WSOjuIKG9KkRH2SfMl3IkgJRFi+DUmLJ4zM5a1fQLeEze
yVyhykR4AYjk8CONw/qiTQZmaOlL1/faq+EcexCUKyUQLxq8kHWBssF65B5AxNM8YC9+MefxWAgV
J64kuwwtnk8aFJnNnPBlkOjtdxF40mMUHryq3Tg65olBUWORYw6PnRbVbD7bahfZiA72fXcD+rE2
62kAhWwetcJVfDWKMpB23bMzFyQsp2Jed0FeH0U8HOoObC5SS6Rmga8rnbofBjhmhZkDfAXXhWw9
2f7IwUKlJE3UdrjF9bgyRIF9cR1gzrjmiK6yd20XoZ0ZqSsbBKRAemE/z/AYTCyAfC3ItSOP5e5q
6BS27kF9IIbtm1U7geJQj7En4IdXVaRvqqlqjl2CcPpVnlbw3lL/t7ZZV6nIC7vfNWp3KEoCXaAj
GSVn0WTzfYIQj6A40P1snIcdZI8ctrNZ+1i9j+hozM1ReJG+tTr1qupldQRIPvMPi1zsUng+XjcT
IJNOn36wVtnQZGbvsRGLmjw7A5/VLzzaOuIKebgKSgcPqtT96wk/p8/Y5QFucqrIz/Xvuu08i6Dz
dXJ6hxCu6saJ+z/Lhq9HePOtNG0EfEu0m8nAF/kikt171zpNIvSDMV61xUsezdUm7QAi192PzEGz
BKCug2xqWW5mJXKvfR0cstlVngMEfoMpetCM7jW32mKLcslnm6fKxgkavjyEHVH/6c+qLXpS+CSq
taZ4bqL+W1ibLUqGkb1LbBIq5dBtg77OV7ze5CHLxp0X8YFkJZotemb156rgw9JS8ZIN5PX1ikeX
QOySONvOBJT3tmhOWVYg7ZMUr0OprsTiDYNPJTZReKaR0Uy2bRGc6hJViYQ/o6r1tzLQPiLdIVTT
1A8qzxurbu77DcxF66joiiBmn5iHVCByUbfVT6EVhY8ntaHWP1Hpif3RjLEmb1IMU8PHNje0PQq9
ddhZaxSQC6d5VlPxVplq5HvGyKOvm10ixw63tTGgLxyCTa297KBrbBISN/loa2/2u8SdVk5zKtvU
d+3J9oWXY/iele62IN1z6YAs1mHTXnKrI5qLHAliavCwWqGiSdl0r8T0Y1/01odRhDCyCDldhert
hxTNE7c5Fsr0w3PQv7K8T2vIsP80hkNO5smPBOliFudxNVnA+Qrdc1eEocc9T14p2TXUbNKseoiH
lnuwO5pbzDN0v1ucPo1Ue4PQPYJdrU/m5HrruOzxzkggp4ohfpCHXljxA9nRhzSrbajDdgaMt392
EwgWRJb8zFb8rq1/xob1Zg3Tn7XekgOLzBNg7IcSFqIzEUc0bbdao4Pw3mA2unHy9AVZcesystz7
bZ3W+zJssls2gcNTou5RdLNvdlm6ydjUrXWIWYhixTh8aQNY2sxedRrOypUuDASB3GRfZ254wpYm
QO3HiB5mL7MOATu1o4gS7RgPBgzNKJ8fijgZ9jkiyCeg4cZOE2I691EWspmF1go8ptr2A8aI5Jq0
TRknzi1rw2gT1ueqg9ZjCptkKgaQaGewJc4rfA4jxH9XCwpy1SYqeXMTSLwlhPViGx52gbOoXptm
3ys2fgN57L62JO1XtWN1qO1HaAx3wICMCUsmJPLV97niyUmr+uJDqciJekk7HkrLtNZQXhu/5Xb5
MVowfSJ4LR/QilvAyWAfwKni+tcJ44MFDGdFqFofo911ePgKFW9NC/8M4iIfIYIoPrf14YN4Og9s
SdV/aF7Q+xkoqQ/PQgrJmt36Iyy4RaBjWH1AIRsR1UbiLVSMI4aD+gX9SY+AhBOsZTEWs37JFVhE
Y/Qxt0m5gpdkgukO221ljiyypnmMbJ6Jg9DsLy0irpeG9/owuvUWwBnPyixA69LLoFqmjnVmr01E
ybspc628tAkf2WCueptXicRQgpT3OKCRjChMFxpLFBQ1H6BRwH5DHPTs0dRWNpDxraoqDcYpzR9u
n5JiRhsEjn/xTE5n2vboiaxBCtkr3LAMv9eM9FpZg+NPIjE2CSFg37D6nV4kHp7k8bCdy0ufVNO+
a+LgMvNelNg+gVl8TaNA3Aikdj6aVCxZtaJekUJH0S+fb7Y5sWAX9bQikAC6DuVuElM8yap93K0g
M7RbYzFB7fJ4BSM+udpDVxy8GadVpB3xYCnnb0VX4DNSzLsKV77NVHpvgIPXXT3EEF/4/wcziN+p
cgVvxQYbguFwO4PWduxNkEShH6QEWpsaHRzB6TaOoQyJAI0vbUhvtpJc9OXWHaYEruysq9cd2qEK
Omws3ALiAwEBtFgDa9V5meOrWUEikuWhjQP7aSg9gupWtm06o/SHgqBG4YXuOsEAzm/ILG+aqLTX
k1v3R4Q67HMstJgf3QxuoSFcppncUHO20FeniE+5UQHSNU4T0nSb3priB7gd1Y6Nv8Uru6KbVu01
FDOE0gQPLX9VxKHKP01n7jBiE9a+R4omimJCyJOjbdo2KHZFKNKVGb82tlbdwmnUfSJq37h7k2Ee
xHTMLb+f+tKPmlC52mXTXUZ7VPycdP25EYNYodnMG1e9Y4T1Rl4Q5kna+ka0G3BDB/CnqFGgzC0M
tB1NQ5kezUsfUVpX1ZIL9MYtP4nx0jZkG7FR9I5h4OKYmrlnhNx3faikfu+qV5OAzsawp8nXWuXY
esWrELZzyv8PW+e13LiOreEnYhVzuBWVZcuWZLt37xtWpw0w5/j05yM8M56aOjcoAqRkmaKAhbX+
0Gl/mokvanIM69mu6mLXzunv1gK/0yAqjnPOa9k3yVM2jNNGS2ZvM+Ey0LHuowrBsqK7+Rkj72g3
R7gHyQGmdB9FmK4h3SE97Y892ePFjoBvTVUcxv3khK3kOekrMz9rcoACapEYnafy5M8DziB+WT+h
OXbVG7ZUFlARC0tEE8sNwLJEZDJ3L80U4OgyETwZzdAeINnu4kmDslbL5Zg7WQu0snrr2vKm6QDe
ENhuD17bfjdkZoZWY9j8wjJ+fIH9svQTLLlFnHyBa9GaE+2HON0hB00EL4x5q7P7qIJYnuEo6VSv
lr/b1gIrR1iw5UcBhwKf9XCZJtyH+uB7FhX2pvMGch3INE0Z2tCt+0KpdLpOgAzRLGr3mS8+PMRq
dlNg4mYqs90yCZfN8MANGga5d0Wk76SXfWAING1rUmY7JFf1XRaDJiw1gdCKWT0VE3pYbcQSlbu2
tfGQhNtryeCFXZ50oYziAzm47Jwivevqpnshxn/C7LJDxjx5tQxDO1T8kDbR/JoB4BjzRN5a9rPC
odBs+dRNJLySrm7ZseqNSaTPzq6yxHTIK9fYJgBsNtJHTjZ5EXJyCG/aIcxBSG4dL73Fgby4jt/s
OiRyqVvn+n6AjndcPD2A8YvICXM4VJohzfc9wu9L75bIeSV4MaCnvo9mfdd6frOBrpzto8BhJomk
2KHy9N1Ad2dX9+34MHLSQjnsm9o0sfoKAjxLLYS/6iiZtpg/PviqfHIs/g/Sn9leajhdzNbWy8DI
CJJyoPW9BkeTBkE7M8qB+UzyIyY/A8811MAGAmrvmnAgpNjXDgrmNUoQoMPL7l5nULgsCoEBNf9m
AkGfTfa80Ymk7R5rMOafn8gsjBeZZDctqpdw0I3oWbbWd9emDr8M1TnpU3kqZqZrWwPOVVLNqLyL
xy4T6ukF792tgQtdWNcGikhlBHUuAqeUtufOLAB5TRmajqLeRAisHnSNPctQO81n4yygIOwyxxrJ
dW5RkC57OJqYYaQQUvtFY6c+5QlAgKA+YXnZn6dRDmd19NUI1+7PeQJ0Ck4NK7VHuh18+2EuMv/A
l1udrUyvzi75rn23lNcZsd8zkkjLOcnZtAXwkkL1bn5HMaDPpkNNgREZmgvZC39Dqv8qjaA5p3Xx
0fg5CZTCHpvjEudskQNYzX42I0vcz+fR6tEy91q8cF0jzzeOgzqLWdinQVsN8arDNC/FmVWkYBM0
RTunLz/cGFRAN4iS9yfV0uKzm9tlqMVlzF7Kj86qIXwlDo3Tq0PafR9penNe+ga9rNE5NEyH50ZP
wS7GhKWbuinfkrT71XZF/3mv1JG6TfHioH0+R4uP8ksvD9HqRqn2GerIX7urNR/f97apiokPTeNO
0Xh2xTukpoqJbmcg9c/ugqps4CUfViEKI2z1Oj113ULBfdkaY3oztCDBzZ5/jOKbgwwlShBE8G0b
RSGT1PoB6pehbK+pxnSBhG4Yp3OUb2I9ig5LVh/HtkZYocAVMYlPYwcvUSNYAwY7WWf1CRDzoC7s
Le+U7Sr8Kix/CdVha8QV29/I2sQdIEqkQqB/v5VFwNZqtMnXYEh1BuhgniUc87Dy4LHVP/0l+0ne
xefORmjIDabjszumjwcWNqixPKnvqjKn8tysjeqqxkbMg8d8/Sr/v9MRRvT/dfXoBe1+HiXJxeJg
VGOI2fJ3Nid92Nqowu1czUZgpEiPQ50HFHW4QFT4f5d+glj6vGmCBnym9GogdzQDiL/9/FviKUEF
cDK07inK+viUaTly7i89NoH7Ph5uRVQ9pcwDZ1SycUir8h/IyQkS5S00rR6P2cV8adGGJx2u+Tsv
bbQNwGjKCSJZ7lGdF8zdS743RnHzqIpF+QPf9fdG963DsKYJdMfJz5NAJrJpzMtsYG1zgIjgPfqG
33Aw+OAl8/ItUDRI7AcKAZFyGE9a6ab8dPz5KmcE2RxPa4mayDMGiDfUQ3aOdIkud6cRVkHGunBr
TmjBaM5moeq80SZAWr5lbtJA2A8Uj4qqSs9Bufzmy8afBtDqyR4LvDXNpNvGlMjMsQuuo1ysA0nl
CtZYmLCF2DpNW77oOaTGgW1UKLMq2fSZKF+chIozQlaI9hcHiPbLlipMwFUIPlsTyrZ43Jj+kv4F
6r+5REVih1giF9tWW+qnFOEMyyi1j4ppdu9NjX/K8CW64Z1JTdpZul9TKg/e0uE939kPz5PlgZ9A
cYzIo3+URYRiQqL96CO7CpGnHUCMyuyq6ex72mDYVVksf4gqfieTFOLAbX8fhLwhiOr9ySX5NNYF
s9DclywifClEUm8aHds2u3V/kpn3yQUwR3l61x9JltwpDcJx6WuIVmRLtqVo05OJ4vzWy+3liIrp
clgoHWxBaVrbRevaHeHjtqzG5KDXa74jICNVkGntZO9eAfpjVyiHewGfxErK+HukVS5McIoJ5iOt
9HIlr8Q73XKXezvq37vW+KsYuxp1cgiTVPupw+DVkvhJgA7QWGzRXE5vMklzyK3pzCS16+Y8u9R5
NV6cNXs3A/UdraY+BkOjvWN9vZOBRUoVxt426rPdJBLxDlLwp8Ro6tluTO3N0h0N+wx93Pl9DrLR
KeN91kz+94b8dRP4YOvbaL6Q+BTbzEZOaaCCfESRf+uj5P6jDUYr9FLPeGEHYJ2aKm4PLdyzR2x3
sN6phP9pkA92guR3gyEx8bRh3YIyq1bvEfsYWIO8WXVEakOTxa+s+oOsQEyNNK42S+MGD9DG0V7E
HoThesFja0mXF1IMv2ezOy2z7B5j2/m3HmGLuADPjNF0c0AJnOlI1b8zPuxZ1bxTamnZ5qv/eVpd
qQZVXzXq8q9Xf439v2+hTrtLpOZ5xMq0kyDzCftjNTX+PCxH7I5VXx2p9WaIdS5S/f86/Dr/dbka
U83/jKn3UWOz0RVbS6+mDXu7DO23oqhYVNdD3SOEIZ3671FrsAkI1vOZBmR3hx/bv/qfL/1s5UwZ
UHO0vUhlfVZNtS6zo10iPqb6djv/u496NVHkkDyVsynujqHzc/BzKwREJO5qrMpdZvfEHg9qTDU6
3HQ9HqOnz6HcTV8F09jXizqcG082av6fY+pE0S4N9Z1V63h988+xRGs3hjHop68xdpwhYvbWS2ln
xi72K3FwKqTGS612rnpl69coD2KWvqn70fjGRw4Q+WHq2nReIpnvXAyIbuW8sH0S8waJt/J7DOLi
kGAAeaQwAmsZdiIme1vDDIbt0GTkUqLi2S2H9slOsoPPGnvByZMQaUmzE8yxQ8qW/1Ig2XpA3OW9
aDLvCv1Q32lsu5hWhPs8dlNChK8/p1N3Rgwlv+DeK7HUAcgNimrZWYHhYnqSox9XLj+kh+wkNzp4
kNB/LrpG/47eWrGVo1vs9MV4pdzcs8XskWks0ylsUTc82E1JpUdHkMkwIcoRem/TYdDfa28EMNql
K5uCTFKGPxQWVML6K6l+W23fslMG0NgL52MZ7Wqbw527ZzEiBdVU/iSXP1/UUCPM/hpk+Un1VANR
WOxbqN9bdb0a63rzPXCG5kn1hrhcqDBNz103B+DUOrkt83S8FzIqoMHG404T43hXY3FJsAs46qp6
Aa6cl7jO/yBD868LlgmparKSYFDW91BNbv4Tj468qbcJqiU+6VgXbr4uGHrsHmytyU5qrOZ3+9Rp
0TVoqeHP5Ra9RPFqLLmOiWc67z1frOkJpm01Jpz4lhdUUNWQUw6gbrPyl5rX1VA8LnOoV4Z5UN1k
bsv7TFb88x0KLLBNgEoK86pArsBBX5Mq8Y5Jy/yKZMu/Qbefl7QL8bkRffsa/9/rSPEXwCEtc6/e
7+vCwYgfE9U4djb5GKLgVD4jGWifrGnVz6njaaPGVDOUevncrY1INOCc5rysmk9Qc/5z4utiI128
Y2Xqr19D6mjOovL5a8xP8j960BD9NHGw8Zs2eS5NSsYSs97Po68xV+sAETTBWV2hUWH6vKwQdXbU
TMAwnYnqeFLZmKHoefcuSATtImKGveoassxxQ+jhXXtO+y6jaAX5rLnC9eJ4lPkxkRJQ9dodZV/h
GAzOBKkm9l7SfbeCDHxbaZNhXrs2RfWj2YLc78befZ+KZjxKjYhNnc2mNj12TTVvhQ1Xfuhc7xw1
BCVuSnZO1wyJSFrmvnlDwRYskB+q5+RG+ljrBKoX+5H7ZtkOKkldflNDZS+IJvJqeVJdEFN2iIfj
9xqdh6051cGbEw8akmCxtnOCwH8zCI2OekFQp7olUi/orxHkqIstpotXGAwXdTIC0fH2zeSxHsJx
tvhdVdWrvr5p2hHudkFQPKkLsSUmppt7nJEwLtyosZGVZydbVKgC9vdBXA2QaFjyJrWwqbXJN72I
dOdaxukG6CKh5ZrL0cvavfSGDOyniA8FaiFvYrxVVZPvAw1j6GxcdS9H90GSwKH4a/S7ElTWu5YO
ZKcy/VsvUlb3ucjfHWOaifOZ5TCNyYjFLe+yxNCd0RHN3gdtotgSRB/IQWPBMSH+HPT2QfXqamze
POvE7BjvXLwsPVBBZ880A+hbKVLURSTf24lMVlZTkoJGYx6NQnihpCawZvm8cADpsoszu9+Txlpz
Yz7hfP6Ye6sIbTMXx8DcIj7qv7qrH4xqzOxo2dqLVTTfelPDisev5xc+NDIc5US+OmPvolnQIhOK
x6FwK6iGJhqCqGaVP7pieI2iWn/DyVAhbjaNHUSPnLxWWhOr61rN/ZkN0EVro47kGmO4pf0sCpF9
DhlTFJ81a7gnbfarcn3r2GJjcZUO+nAzIe4lr/O/iL3bX74tr8OUG3+w2dinQeuwWXpp52VDQF5Q
w+464BJOugkQV/4mVvy1LJqNwBvj3U7aUwyQ95eRIwynvWbYmNxNt7ygzFvsS4M8baElxc4fk4qi
d/yNoK8+DD5EBtkFEn36tHu1h7IhEeDGvxr5QxeLewhaY0XnF/521skRFoksMc72SdrqIGPdxbwt
yVi8jX2ysgszeVbdrEZvFNDEE8x79zXqZ+pQ/VjD1bCm17ixV35Z0u5BBSfHtkYjxNGKI3ZPmDhk
bnMk6dfs7JVWzs7cuhP68+cXapAUKLaAoHaJRqGfola2ScwuJnnjbmzzhuvgXSzMQBZT7V5EZonb
dwHqSzOqd9Pr0KzNi5vDbu19WHzj1rXmXp1D+jS49Hhobyb3d8/k/G5LL3jkFfL8WGS8D44146KN
CfN6bkIIjlwzrqZrT0dv8V4PZO7X3kCx+F7gxKt66AFX9zZI9zKqnPeurDHbLfKDOtcHjn7zoub4
2avs+taNy8nWUx1ZC/OY1tlyzdem08fLknQm6Rp6Vd8O+8HXXLSMTPc6mYbHnnfON2R00AxQg9Z6
JnFYY+Y5v+Rm41710eBsNHfLzo7jAcHata9OqYYCJjZPw1V1Pt8qr1uHompJGjUf5XEcctKSrcQw
zXcaCWEI5TDVLdc/QBHA5dUr7JmqBXAiulNncvXi68upl/PbZ1edMZpqOMdOes2z4S+7TMpTTsbr
Ogz1vxoUML0dvnJ1+D8nRj2Ynk0+yte1neUZ1qadjHoDgBxpkfVd4o5k0GQmCAbYkXixUn/aywEy
pZHp4oVfEiQBd1jmp9XDSI2p63ysgV5U16/tVxh3ZBnW13+NL3WLfFHjaugyioZQLjK2co4kjFOa
IukKAMZQLMesooi8jsU2sydCQAI4h9u95U7xXkW1vKpeEMzRCq3EkXw9OXaJdtBGN2EjXfRvuluY
zy6+HyBGOkAvXFEDS2Vz/FAd2VBjQq9+eVJdowPKARkvO6huNRfJKRoDkMPrK5HxzF+WMf78w2rI
deYwbjJxVz0nH0mxjmiiqG6M9/vOtddE9Ppy6TrVGS6Gu1HdzPSc1wYKruqpz9cJ85i5efOqPnu+
4rwmJ9Hw01w/9wosmk2j2qluhbk8j2aB2436bG6ODFKCENTaU+8WR8NrVpHipbBMac0xCj3U6rY5
uxQLSCTPNXO1XbZH3aUyJDD/fPemct4kQng/ABBfGo7wpOP31DrLP+QtPmYyod+rHroIRXn5wOeb
pZ7QcINHZ3UFwZEdq9KNzp21yEsUafGROmRxLBHxfDHz5CNDnu13N3t3e8av3fOr30Veulgup9PZ
qDA19hPQN+R+4t8nCvEtGXw2Bobwk2s2FQlIHCEulEgPybS8uUthbZDjBL5RZe5zt/Tlsslrg8eb
X+qQ5S+q0Vw3eyEbikR29MND4TEcUhjo/lhTTxP1AOAK6DkcOh2NzR4WS9BNF8Dyy6lp65/YZmon
x8jnN6eveeymVwM/+A98134Vix9SoEe5u4r20pV/6j5PX+IkRrc287Q9NH39o3ISg6C12xu+6b5L
90BJLPtmLcu4t7Q42fladhFa8ItwXT/bTfzHjsuf/SRtyju1dzRAjFJl8zHOQmhsapIMBSbID4G0
0r9HikTZ7PhAkWqKlR4/7LSegq0pKS/VAAHuZXkgI59Q8sP0vCsSzF9QJ6ZKYHyrFxEcnYDKJ8D3
bFdL5DFtD7DSCBa+bYfoyfnbh/V9HQvjbuntGSJ6vaEKJfZ6SUbMQe6SxMtEvlcnNm8862Wa/jZx
PLFuZef6xznvkT+cACg3IXlG7Who1NXgNNV7uPMm8iCRdf4F1EO/ZmTAtugrudvCLVYf2eXE8ojE
piu+17nfPBaTRZsh88WjcA+425NkTGk0e5JPU5D8mgtMF6cR7VysFv9ZoMFUnRngBija0Blkd6N4
axyc2pFn4RRk5ePK34pCtz5Afv4cnaT6x0YFk1rQn7jva8jfkmR9WSEOMXb9Rkek7oRz33jXSyN+
rUGpqJ5qaqcz9hDnSY6tV6gmqkyQLlNwiSCr3JFRMYD9JUewEbsEL4aXwbD1x0xpdReY1LpV10FI
8ZonaMGvJwfQhY/Rgow9ucOTGrJgHxy82K23rZ8aj2CwOlCeAIjWnhoyLAfBty5Lz+oF6+pzsliZ
iV3iY2lEq9pn1T/mCEirHVc31cOTSuwyP8JCZz05sbOhXt2dVS8wjf4RaxkIAQ9JejVm4hFyGoLC
hUXDC1RDULLnp4G96PoC4WvzLq1THTQCVxBVJ6+9SfVhPamtzTSS+NMgDZzUFaS6x3NUogL19ZbC
z86Ir6afnzmPxzKMg/kxJ6Q7ZscwH22ENVrRyHOWS1a6skv+cTsXXWlip7sn3Xs2/q7wxH0jpxnO
ljNhTVJYb9VU/ZIpQhPqHClaPUScMjiCGLXfXAM/Q20Ixp26trBMca6xqQnV2VGn0oP9unOI7FfW
+wowTDPn50ASQUBFi++qQRyl3NVpVO7S/4yZc5xvRB0g3u2a8X0WEyivKED72z5kMrYeftlbj3TR
mPTBtJxUN9GC/mQswEPUJcboWg8WsNnL48/ri5Yy8oRK69FdX16LZg/cPUIQHW5brfXeXTVp0jLb
teN08kTi3Tu00a9TokEzNwGglbaAHY0jzUFdTEZQ3tCSY08TdUUI6rfdcYOmHcDmf71f0/9T5lq0
g9kPMArblDtcOhOLu7b/7Kqxzm62jcF6pnqYmJaHpQZg99k1I1615IcI4MaLGpqshXJen+jYetTi
ocbmJTobBT8M1Ws6bTh2TlNyBX9UNYM7v1SAQ54/h2BB4mg1BhvLK+JXz+dn3qGd5c6mvaG2S6XY
GsVdNYEuD3ppLVfVmyK/vcaNfyjNLE7DpV2zwE3tbdTZMmaVzxyT1FmbJvuvMStI/wS6zqI3VO3N
iGGV/fHwFp1a/a4aniMUPAaq1V9jkT2+N7E+PaHoo98HESVPjeH+9XVByj4F5Y22PXyN+diVddPn
m7bDiGAFMkKhM7nzkxknr90U5FfWwPxKCf08QII4qx5Gma6+UYdBJu9GZ3en/xpTL3Pa8mfTRWJr
VHUOyKfwbqrxG7KEHoQAGOqMVboGSJdaTDNuUziqjyaJqkeUVqTXgiQ+qLE8LshVJkDMZVFW4VxH
+oZnPzqpi20Lj9YSlWLLBv5T6dhhZUyzO9HHzaNZqntHovAZvdfmUaaI3NpSi0IdOiheD+PF6+2B
G8BJCXxqSyEVpJThNg99bpKXNvFP6qQawmfMIHnfBidjHqvrbE8Xt5ED3+dovbf2WJ2DqelBBc0i
f25EtSuqnaaP1bZtvWZrOGIBeBS1e1uzvOchhaKRDFG62o/t8HH71lpRCR9+eIqq4dkZBIrtkpoU
vISfUZ/sHYngQeqw0ymJAILKqI9T7P5e/AIEW3PSBwFzQpNguvXB3HbEIGFL9FEE+AuZ+WYBJRxO
sQaRNGI1V9U+8DGw620w6Lo2nkFMvBuNFx8ECwIJbh1IOiDlYTAv+oLWXGdoFsUF2Em+dsgm84N9
F5MN6IVtZenXvM9OmFFrT3VfQY8dRv+UDxDgLOs9aceE7Z/PPhm0Zz5I/7HkjnGeqWiT7+hIJlrl
Ji/mDs7URp9w0kWdmPLtjBtAUA3ppltYI9kMP+vDzZBt8LqK8M2QGNy5tuE9CuvJbhN9r2GMsinj
j2VZ3qgIbePOqPal2/mXIccNhkQAh1/NPKIA71r1BdGybyAsJlzoumFfeRIfV9OMrkPxm7eRZ+RW
rA26z2Po2RaV21IznnJi1dyZ9JuV8c5jnS8XB8FZIQGJ5BqWi6kJJ29Oj60xNuemj5od9pHjtvU8
8ZT5zbLVO/ObmPAPADHV78QCRUNfqpsD/ONWm/a7lsT1MUet8QmZRHAlrCm7rPW6p6osyZKYI/yt
JQpFPQ9PAAmOfYMgY9ekYdFUhyCfglNhzfU2I25ga2XLjYWbVtgM/dGpV0Sg6I2dPbrpHoDwT6Sa
fqxmokebKnnI3RpC4HB9iDobGTyeG7fVgOulXXcxaNFJAK6FlgQ79t5itbdc2Db6zzo1Z3h1dnMZ
ARqctDXhYbU3FVEba1hNiMJj1FMHySTCLEWKZEQ8dvq7mf8YXO2aZfB8EUcJs+QGevmfxbfqM/U3
nZUwbdBc089zWRt3G4aHzWNPuddtxhT8jVeHViHjp76oxVlMRBi5we93lvjyZH2F3N64Pr1VTsrK
G9Ck8OJ3jHoJMFNyqG7dNAfpzj99W/efJj/tQlKBnSQV+gl2wFuN2pLrncQgcYQQkGmMAtOyslkz
Jd8gAhThmMS/27zCJTu2j6zlQwpiBXmrZs8N/afJsIiZSMNTfcCUo6udVxIj5iYBXbaNkvYR+C0c
M7/F/U23ypNsmAcTzQ6XcWjDqicn0BSvaJrqT0McG0/d2ng2hpUeJMys2EhTRDu7B6knDZMdiub1
zL1OuxNp6oeAsvZxKX5rVB5QYohRFCKV8WtwxuqjQ9acRfvYF9jYeT6cJlNQA9En6KkB4fGzaAHy
LDd2JF1I3bOu7Cu25vkGN4D3LNElf95zVgj1doZc/DIFJNgbs5+pCos7wiosn10NQinSe3D4dvI0
gbzcYJtFVMGmsE91ODx2R/J6ycTeDVb12Xr4LfwoR6DMAt7omxkgBrsAeBgd5IJVowlhftMbUJm6
PyOkwRjY764NgPM1rkfW2dvYRaeHCE2XO73sQSj3GgYshq4hH4lejBARhYXKf8z1fJ+k2z6RaszD
pZ8RRcu7F9jLdzLN7cZBT/4UzCYoUDNyTp7rn7VoCM5aGvlnZ8Xp1En/o/WDpypmmrVbjWksq+vj
gsISFqp/jwBRD3Xf/433gQUn2BU7rUrn5xGvoieP5HG5EohFZj4yz7+Af5iJsqeIOzj+PbFrJ7sh
gC8lyc60+mjTlpAo8qQmUdEJm6pb5Rxrvy43Tup2B6DrJaC4wAF0w2Kwh8x89gqKUmaJ5hbSsY/K
6X2yPKWxTZPkUM2dfRiaOvgrC97gMvV6F/1a3GYL5521NFghMtqv2BrCwsnF2ZwE/oi13m7ZqQfH
AeDZwQEHCu6EkpQWsXnrIdx7TknSQ7e3xIzPweSMr9mIRpFHDzGZdNfZ4q3INffy1dRj6X12XSL/
k9tAEcPm6+pExI7B6IBj9HOAnnUQ7CMRBaEMUF8zmPpCtswbUxf8FCPbuixNQtmU6ON3Vpi7QqTz
WV+Qb0Io6mYk4o+zOkRB1XlCt1g9jOzOWIjXZhXPsYvJeNLtpruNQzdfu2SduekFlehuTUyoWzfZ
oRKeLsPM42sEE3bSOvYf/ZAReTjxR5qZ6Bza5atjTe5+KmL232sT+c9L0MND64xk1/a3zGvTs2R7
cM4iL95aJQQA2NjxxXHtmyks2BvBxBOF3eMI4or8XrIbtea2YFBJYo/NWb8KnBn5UWHA3LUiDVUY
WKLtrF5XIDD/02g99aIBbdMywC7DkkhqRRVIjSkPOtIs+DV4yJ6vhQBtMXdmhK0rhltwJDADDeBY
iwE01izGmR1nxGtJjTwhKH3iQS0vrT2/6nKZoHZE7nZClSac1y4yBXM42HxZduYDNPNkBq+kR3py
MUAXBXZ5AZFxHGcYKcCVrr3d37QO/6fCTtKtiYnmEirMnFwJ/A74s503zgWcgsW/TplhEAr2+UtA
ae6ctPXHAtzoHa8N0IblDznG2bte4BITdL/9MuLhVlkCb00VNIvJTifjgfIC33hWzcwSBsAq0LaR
uhoNcOzVKtVqgD0jkAJzU9hn9Ta4Vr7FjShOeVIxZU+9t8WwG3gIJQVAcOUSliimxV7p8rtwQ5sp
73k0oPQ2AAXwXxv3acvfQ3Ikek5IsB7TRX5IpOAQH93PWMttPW+C4L7ijQBob1ODbxf930wLs6H5
h31Nd+nG/NBMDcskqMDUw9JaTyEJdfA4m+bkye9lUVnfkJBHkXO6m6lwjtmo3ReSACu9VT/U9mo8
kPyt99YxCSZJtX4bJEtwkrFzTSilhZmJrFKnFwj/WSDG3Ytvm/OTkSVvk84uVdYCGUUJZXg1aaoj
dG3Slr8HFOjjUwFC5E2/dyl4g+Wq3E/hiGz+px894wFs10caW5vZCNjM08aKqy+yod2WmRu8wgLw
XvT5bQHB92oBRnAL0e7rJP1WERggXxkDrawopqrukpk5MV+VA9DUtEPa+5L4ycqAvzjbQvRWWFfl
cIQdUb71dtMeJ9gioeqaqdeCN24c/EK19plwmf+n692tWYnfs6vNhzLJlgvCH6/DAtjb9t30RSDl
8iJao6EyjBSmN3jZzmnc+lBBA7cE7AwtRWIu5+OtTA1/RCrYkxQZS7HxlinfsYt+schzMItv8/yl
l4DFfhTuG6Zl3SlfMTPViquTICxOtvcSr7jRxpr1E8AIuSJJVTOb8YemWdEu+c+QGleX5+vPrjlX
gvsadNDpNnmZ0SqgZ2uCnDaaWmyj/Ywj5NGRb0kLUiB6TK3I9gI6r9tZcIvG6YFQOeqGeN596moo
jJDCDeU2GwY/8VDyXgU31Ik+yiBJTj9nvxVncFnOsiNY5ZOoQ/WLdmq4ZEd1mC5kkGBh8e+NTQna
1+9MFIQq7TCvkEJi2fxcDsCtRYvXQ7RJNWPNIzAqwGLtqKp897Rim+oCh9zf9jCCYl5vXLu+ozr6
wie6RqovOwVVVIPTks/5UV0Zex13BllE8a/Xd+ubqKsMqc8b18uzrfqUKVrTFGARPltd/Q6i1Q9K
YcQLQkju4wkM569+/f4mO/aOBWrUqgasmlTdf3WYsEWmpIXxnermeX2QlWbiP7N+pgLcp8A746j+
pPoYOC/LuB4RJxnqXVBVv9XrsknAMV+/xs9vWA0qvFQRUXVxVtLo19hUmf0BqRU8mQB9fGJ/1dMA
7ZYK9TRn0043mx8KD6yaERh138CvI5+K5Ehejy5mRLWXMcf77U4VvT9xXlIXfw8wF3dBK/lGXSRE
913aPtR376b+y0jeZ780FtO6M8bo7RG6U94qz5nH9q+TaLZ9fWlgh00g1K3Yqq9LfRvqqMLjM92o
Q/UUONKMqCv3m6AcijO+jgHoM3W4NhAReDa0Q43XO3PLmC4AEYA5YzWMEeh/HapXezhSgET2reL8
ebhkA2goNz6qvze1LTnqdpt06bdlMs/qzn3eJailm9LJ5q261+qupF3J/r8zEF9ZMQDqO1GvUEdq
7PNxUH3VWBmOIW0vgWgi+jj2d/XFfz6a6tZ8PQ3qTEPmc1ODYd+qW6E+pDk03J9OlGZIBp0o16l/
dqttCHKXn/fXLrxhAXhl7XOiAZ66h1EXHUxbuS8WiM6dOd/NdepQy3aeuN5hEQtIYOz4Njp0TpRw
W/SE/o+x81qSU9m69RMRgTe35X1Xq41auiFk8d7z9P9HorXp3UfrxL7JSAdUQZJkzjnHGEaUZv/P
hd/9BpFF9gqwu+qrc8/56cEmg0Jpq6kbMQWI73sD3fjBJCCr/xSD5Z1v7hxO8e6teRdU8fEOarjx
sgDU5FjtND9Vxm1o+1+lJpG3yx1mEjyplg2ke5lc5PaeIGK5E7+ldYuH2BzlHRyN7biuEv9Sd6pE
mMc0D02vtThS5P61zmnyEeIAP9qIkdCG8Y4lDFuXaSCoPdROOhjrZfhMHcxipIOurjso2A5iBPeN
0R2G1GBbUmxTq0P4yJ6CK//1umYWH12fWGEn1QhXmAJSlrE3hldbnQIYtcwsJ3obprdpWhYjSRSX
ugzrzzQjGepobV2r6IhZie+WJzFHiv4iWd7Wd0N0zor2sXC6g1PpazES5kOQFdhLr3WFg0DMhWzY
qz0M3cflDV/GsqgTRW8ahXLb7iqC9Pa+FexEmy4Gu+ixHP9xCIqyeGoiNx8jynP2Q7sofqibh21e
mOafqQdZORz8sX70wMqtYsJjspggt9Ykwnn6cKgOQFNPZaM6qDt0KPDTsy4QT7wzVYRBrYd0rB8t
1gbsDy8qFotRztDYjh5TglK6sjkbU6zq2OePaWc3O10fWUpUqryRvQzbTQvBzAoH707gDoZ0kovU
x67ceEH+YCFevDx4cVVRnF+npSwql2Hy4ZCsi+tDi/ygGIwiKafpWuTUCPiSHoJ5EndfnCQjnnEg
ZoVh17rA6tfiLQHVTq3IvqvtbO0tNSBREvuWAdXgLaC6L6bAUvjcsCaU4iN2cKAh4RTf0EfqS9AS
7g6NyVbcY5GIxx5OyxOIctkjD/H3dFBPTqglO3nsz5GeQ1DmNAcxySjM2jWY3Rz23I2fefMXQKt/
AspPjuKE4smLHDN9PaFhzKD7OXbOHbE4e45ZdiPzyUXzbJeKEbFMBrIiW0eOW36fWvfKph0A3i93
MU8sZtJo+swkdmJsXAO4kACVgAt4Iy5ZYyXuQD8quuBbA3KiwYvSK8Z25jETiy3idYv9YFvHgcAc
/Ll74JFwFAfmOkExbF5dzbuoQPEyfG6qMk/CYKlvpRZpO3F+8btcM+iPtfowamm9k3XtUTzV5dGK
XNo0P0JtCFZ9lsH0D4T8zwZtmTgk8e0X5Xlhx/Y0R5GG7QMx/lslMVPQ+XXaXSFk1w+EphUngdrp
gqY4MRZ+536SzM9XPIlljlkeDB/oXzHwTH1wyo0BQBpaDEtD4STjJbCZwTcwBG5zbpl4MmJYezK2
R4PwYDdDN+Q/k7nosMzoy5OcB/Q03y83YWkVOdHl/38q1mo96KXrMtWLHyOK81p8KYvcXDkGyH6w
oIWYQSx0pcY8yGgsii7isvOSS2RR2ORVm7P4tf+E1c8fSvE7360y5mPz1F4TFnDBIYg8Bh96sX7F
OYLpWrwmYwYdzNob9K9wrWBP9tvokFW+L29F9znrTl/QgGCQxovndZwYqWJFtyRL3TAmuBwUmCIV
wsSmRZj4O0syR0mK8ru17Pzr87EHiXPtM3jdWvIV4ek7Ey/VuIavN8MJ9d0WP0QvT6qtykexLBOL
OpETyXzqaVkoijiC4Lz2AIAsnUWXpShyS7I8xqVuucaHY4P0pYGogzmMOVNMnA2BAOlBlMWbxx2P
2MZP7fOPH3MlWwVSJ79bRopHOI+88ZsH0P4ohmsAky5B09Mz8JsGyg0xUv6eFUfPUxVBOdXBzuPN
RyiIB1Jk2cJ9wIQIgIdoXRqWPaBoEMnSTxQ790enlOlx/vXTSJ7BHss7M69n5sEsah01bfCf/Oe9
E7m5l8h+LIuD5rO+6/XxAh+PkhQcG7X5rIxQzYp5ZVk9iGP/Vrd0Ea3zOltkl0Q8j6UocuK4fz3r
u+2M6C06frjU3+o+nPXDlbxpwkdormx8EH3TK46GM76KYpz3quKFFwmmFMCZwIjYvE9mtiVZ6sYE
TVDgd/Qpao3s3ElMt+LkS9d3LSLr6h4RQrjg5xEtXhbxniwvy/JS/Wvdcph470S/v9X9r6dyx3QC
92ch0X79xkahjWXttBYWH64lmXeyS/mdreJv3T/UzfuJ6bTzFcR5PvSZr9BFzkWRut9y4/hrMTWI
PajILd9oMYcsRZFbFmRL5w91H4qin9tCGND+UEooEaLMBMjHy4nvneWtGMJzVtSK8ogpm211UiQ7
1cmelumdYCpg40tZGicYuSiLmZ+1kIdFyUgMezYduZ5Rj2sxPWD9h5K1ghn4D1xtnjRMGRuCmF2y
fASECfnb5m/T7TIULLHpX/osw2Cp+zBcRFG09l4VY7KwQXp18qhvGkuNx7XY/0YEGGAuivpnr+6C
3fzGi5uyJPO0upTF7frXomhYXl1R9DCk/Jm+RfnDGUTdmETETigRr9Ey2c8L67ldPJ/lyAqtEjZv
ydHAMKJNFpJ3O8elmzhWJGJhsBRF7kM/MYkude/+uGj5cEjnFNJ21K5EBd5LoBSoBogeWMo1hUiO
6cOVo4hXP4mpy02iJDmIO5NHbZocRtlaVYllHMTLvjzR+d1/Z8x8t1RYuoqceLxB1mLRmzvNRq7U
gvRECwNoUlS4srvRyXHHwOaiDDfxis52SjEC+lENqzfxIv+xapWyt0U6G9dJhXMwTZNjBEUwKHFA
ayIpK7yVq6XsGp4E/5lvrPKJd9gaDQTImJAXy4ehKt5eV92zwGwbOAACGe4acVfFcykToExqkT3n
ITgTgSdXpwc81pDu1LM988PtFzf13SOat67zXRd7FpGdX/MA5+To6MNW3GVx2SURP2Apihv7oW7e
1YmWj2DOpadoXv6S6vvq2kRab4WMIVJxXuq+NlnY7zWIALcqiFmKQM8gIM2O6EzSaqj4zjQLmp6p
1XEI81SjCO2m0nsKlGSvTOeQozK55l5Zr0SvsUn6gzTm+kZuE4L0ui5bVQGvukicxNbXpkOAp0JM
0SWO7J0c+Ea6hTIIwWV29luskkQND9axUr3qAUwWvmZIYwGeJxbqRaF8id3+eYpo/+RBA/sJ/E25
gTWuh5WDoqhLIDxKItwTZQ8LRGgW8afQsWAW1JvrEMKFYBG2sFPx7e8dwx3vcVH9AO94aHUlf+1T
HVWt2P2a5izJS3TgT64nEymeVM+tMxrfHKz1eHZdD4eDUsOO03UrryrLz+VITC9b8vxFlWNzDaMO
4VUBtF1yNskC6JiSx9Qo4G+S5U0BRTDMUDlx3AgxFrd+asGUhJhAh6KAHyn7KjPz2zhExU3kRJJk
mQXvWZpCLIwR3shCb5MX0A+5Q/dFx3m2r+WJyi+RCw05Epg4NpMBeGW77NzCLIT1WgbwqbkIicow
GG7qJCMmyKk79sNVZp+I1MC95mBsr2H9GtohuHdTAtAluLty9BVaTekoqvIEkW54F2HlyiA+0wy8
NZZ3r2DDvst4Qu+xpCjroe89dhA0hKZDaFVsci9TJEXRkF0NXdfclKhxHsYpKRPC9kzGFuhqeiwN
vprEayW3UEXr8M7oA2Jzfa/CC+P+GqJgvM0lojlg/rUYc8vxRWA4D7DMBOvCr1fwnmpbSzH0zTBU
KRxvBNNnmqKfTItQZ8JalY1qqlG9QgoeGgwUwHPHzy8FULtLNSVLkfG5jzJsqB3URibYtFw9paMe
a2tF15STSLLB+6cyawtpPTig3B0/xtgMqcFz6xIwapt9+yXq0jcNVzpx4cD9ebd08MxEJhKtkBWw
xLTjL9ydn/00Ur8MVUS0AoQ4z16fEHYND9bDqOBLNobIOBd22p7UNqwPcRxmNx6BAuS/lj9VvcTg
SmL9Kmvtcwlr0NUOoofOLCqgr1L5KWxxHFmQPW5FUTTgCn2Bfj3dlv2qRbhjNUzdQyVGlC8klms6
Dg82VZYE7JY5Y/PuYCP9asWjfhanKitduVmOfwAchlJnAi3ajg9OsVl+Qe1Fv31/jObzltpYP1RN
vU1laG3WLhLLrZc8IVQ4YrTPKvbKpn4GaFF9Anve3jAdH0UJod36E6J1gKGSHrKmqYeos7T840GR
/Szb8HGhGkigNrAfLBZTVgJBd4E/rb2UHWblPIbtRDRYMFkcocGMiGbjVqi6VO8h21TWoihuTxLL
06fKIiZsuj9m3xPoUkwLvXBv9r/nvxNHqbs3sxLM2XT/YJ0mIi8ZHPTpGTN9p8OcIrIiKbwRhPtS
FqOtr6GQfFcpmkVLA7hj0z0QOEMEntetiOtCUiEvmJTU8q0sPf/Qmp0Hx7tffM3znWgPO7/cxSqs
TcUoWRisJRu1cOyBx8oLvEszJV0E74mtuft3DW0bIyfz6rlmuAXCEJ7zPkHDcEpETtTp7LKRbDBh
VAuVoEJv8F86ikPm3svRTY844P9ySGx3xFfIyv7jaeomg+T2sb/lMtbA9YdfJ3qLiwxZrlaXuJ5w
FLgddaMGAQsj5TWYkhSCiasoDq4LY2HgdoDX5RDj+tScyzCXr5ZOIoeC3pkPX4MfmYNDG6uKnxcO
mhiDJJ2sV4NQfJilROuHQ0VRXLiGdfRgQQQ+Hyqu9u6IRNW3TU6AxseG6VcNeQjY8XHMzLcYeVIi
l0Y7PtdDEZ/tPiDgRIF5s0nwM8p4K7ZR5itPcu53F1stv6e+Ij91ZiY/qX55a5hgb/imQbpAOsjX
r9Xg/7LKWj2bhJa82gmnwpmTX2PYDF6DQvoMHtl7EI167l3dLDTvoo1I4W0MoO5TOvXsy9eoU/Rn
xQ2yFyU6ii58c5InuaqAX978Mh4urafE135KIPdTu5UelWTNalwxZxONNxVFH4CmOHJc+5ccdaiX
2tguQS7Fr4lTwqOtaPVaFLW26g4aqqmbXDdgxF+ZRtN+QsYK6iKjV7cBgMrXqkUWQQavt5/wla+E
guUbM3H1Q49k5j03+2dCaJovRv5ttCv7syHZ9SnJA6iTTLX5Uo0EUsiWkd4h0YFL129/e5ZZfyFk
S92MISriZuU+KwSfwWFbd8R7kgv9ejsiDQte+J8qYJF/Gj/UqYZFVGwyXvLOKbfoteUwzFnZcyIZ
5qmKmwHO7TZ7VkFMf0L6fSUaJcLYnonA+AySV76KKtOt8C/YXb4XxR42iaPiDNFaFMvQ1u8jXjpR
EmdsOvkqw/Wmgog+e8NIXEJm+Nq5hCsGWHTpwsJmpleM7mGzIRYPWk+oZbeF21kn0dLWrrPVlc5g
3KF2MrrMPBDGBK+tXLRrMD7BSRStQDYJUwjasyiaCBGhA6m6F1EcpeGbzTf/JkpDm9yZr9O7FhLf
4/bewQ866TFOavkauMCIfRe5qi4t7gT6bKGdaB9zp36Jwlo+E6zQPapqzasSwipfRPZFdBD18CLu
cqlMbqJKJDosR4EJgKFsVARXM9RjE9N7FN1D4Gj3VH+sqmxnN3aBYGG5hcY8P5uDlZ2DBrDcRBac
nyWZpGoKG5pZediETgvpuBlUD75iIQU+GM8whMVfZKNwtvBm5gdRBKNDSL2aveZ6DyWl1hJLMHVT
2sFdwelHVE3ao64s1wSKF/EXoqiTPXB8a6fi+/hiGto5tSXjSfcT65pHBgEWU7d6kH8NREse+bQp
V5Z1CmpE5OwpGZXYXWPBq4jf/adu6SJyhlT/KlpV2f/teLUmAKYxw4eyH6tbLxWES2c21HdEdel8
iX6lsvui9535Wlk9/ECpml0SXzNhNi5iIuK68XNb2I+ia6/FlzLQnLeySuWNXYbGNc4dBFjKErYU
eGFfgCP9kCC/2obZ2iZs6CLnvFR2H35rFALEDM2uHhy98U6SaUX7IPblJ1hVypU4vTW+yblT/Wjw
GxFGpIfwMA7aAZttDutubjw6JpzjvO4WxJZKuoqSMoMZF46qS86cejFzf9O6angqISf/0zD3Ec35
UguOhOBnaPw38ujJ4Ua0+8Q9XsTZQsum0iyAExaWfpyLoll1lKjf8WoHc09PUR8NPTL2stmB3V5O
YVj62SS8/GT5hrSNlUxFlqqzDgbxvke0bqqLounWzoyS4T6g47Jpa7l64W2UCf2xra+snR/h5pF+
V86z3UUsSfvM2D0+mXWm/wCTCFmkzjzP6OOlTSILkIo3bsuiKG+hWpcHXSu6U2DXBuq+bo4sQWPB
j0WwKhMfyEw1hxbLbd0vode/RIEu/ZKItJwvlKQKVHGZ8XOIu2++JFlvilklsB0r45Nvwg3OEsV7
AEJt75OJVFyW3PjcxqGxxxwQP9hAgYhxrgzsZ0xkpjv6X5iAvwI+lH6qHjrIRCexwmYRHnm2/iuB
GVlt2mcPaY6q/tQ2xCzDU1w9OzV7wqYtlAfiNhrCc1BYAndlbTCuue5BVTU0qHprojSQY9TilCY5
i5xllbgAoUC4NhG0LujXfFKsznlOY+dNGULpqreOwz2Avrf04/Ikio0G81xqhc1RDVuIqRTWZccm
J9Qtq2znxQOQvio6X762Re6+BOX4RTU89SZK4xQBbqnGg+jqKNY5UAz3Lkp+6+3rOI8/6Znqvrgj
vsTMqJ5yzbJe3H3vJtaXkE/lvu7lem/Vnfc1U/dlV5pfcyKykMwpykPnddkbMnfr1gjsT+wjL4g8
ZLfSlSDP9wBvNK2vrOa6qSHI8DijrDshWfo9ZEcDLxHEa1qg/RJyhwZkar7lNS9Lh0ortU1hNsau
Q1Lw1kwJA2PYVGgjb0RRNOCwzW7ViNoWktVngp24stcURDcgOLrCdpfdtCkxoeI925J2Ta1i/IQV
4K3Jg+HrEEyBHjV4DnigoNyL1bdw7IavfRkY636qD6b6/+5vQ7m09Hdtl/MQnrauPBvCt3/Ov9T/
2/n/u7+4rlp0ILcdfaunRrju2LA/5t1QPqqWru7NqQ66jPJRNKRsfuc60QWiyOoxn+o+HMuXEzor
ydmHKt9EkRgT2tIpKnnHyEj+1MnIRzupvlu6icY+dJxVWYI38PIHKakNAJNgvnql7Lytxbu+aeGx
2SS9kj2IpNd5Xln7qq6UqtiqfiRfvAIgHpOUKMDQLl/qKRFFU5MA3c/lpNi0bNfgevynVdQvRXGE
qIPb7pwGBLQtVfOZlnLMpDf29kPO7frWIv8BI5nzJQLPxKDK06PjgiVVe+vTYLbONw0COqyFTvdg
2DaCoxF8K1ksB3hfQRMDPD5WubTTVGf8DCNDt284qyA8fQWWdRTX8BPC+dqiNq4oYTs3t1FwdE3n
RrziQeWuvRA3YqA6oGk7tar7k1r6cHZPgjtCUWcW1zH8DHAumy/RIJIWru6tTZAVSPTWOuqxnkOu
U7uPiRVJjxBENxv14CAjFo0jnC4a3DGQkFv6iiUIuJiwL/dSkbR7Nn/Q4mu/C73+CsVI9zkIUYKP
mrp9CKpWOchhnRzdPtZvvqeiiSHl42vsx78JOkx+c7CPHPxJ0nXYsZD+fURPZq/1jXcrsqp6zKZE
k1ke+hl0iVMHTZ2gSBUhG0ad35QYXDyUyfK2c7LmJvqLbgg8bRGNHBBAg5wmmjTZCZlHS7aNHj3I
OtBVq+I7pEMIRBgIo2mN3O/QQStvhtdE+wJozTVKAFVovT5eLJvIYtDx5tlKuuCYQWV8dvTAOGL2
yE7OMHanpOj7oyQH+TnRMoR93Da4RJULxVNn2ZcoH9B6LTGSBE3k7sK6llFgkMud7WQ9QFdIlyGA
au/4J/JtHFrNowvbE7zBxA4y4xANVLTt09gg9YO4c/8cGNAjN/qqbXyMUl4mv1T4oNd+L2uvvW3D
5Q3v6We0Z9pVEQz91UWHCgrqNN4Ugx/AhAV/HN8mAB9uPH6PKnvrokf2hve6gtcmmLD2Y/BELOnv
wJTH71KkfcfwC7zc8DCUe7a6S2o+zm6n79vpDHaIfgdxYDkSDz0bKnOApJMQk+8ZcYlqo39ziDVg
C5h0Z7hR+3uJkPrExj9CulZeHWNooELmDWBnlB+SSoFIBvK+/hbC1sKivD+kuhQ8u5Jj3SwFNK0Q
gvf1Fsid4XaHNu6GN91k76Qo3rOd8aYoQ5pBGyD3bwEBgFsv79qDOEoNo2OpdcoptZRugy0xO4EI
CtmqTpHBhoMgh1uv5ip9gBBRdBG5d5Xm1CIqP7Ys3ftE8BNygeU8oq4obHBoOPDWCYqBNyOvkXKs
pea1QcDy1LtyAn0FtySBbxu7ZQfSYyrCaOdshzpD53IqqvoAaEk3sqMounGprEAnhitEHgDJmRab
gilRUx+9p1wf8nPvRAUKFuREsvQROVGH0ji9K5UQpS4lGut/OG6EMCoHoP5f5xbFd5e20BE4shJa
vatbDhHX74N8PCXxWzX4/jNzrrvKQss4qi7YijbVnmTHcvda50vrMeUxW04W3s0iO4iSOEjXnKe6
SZyrYUgHqIvGm9NUQArrtP7c9lax0jrL+1Z70jOAIuenrii71GY6gAd87SmpGtABUt4mCX9jzHiA
HST8XgRlyGenqt8muft1ZDT5FTv3WYbE/QpQoLimSuHvoDMdV5EuF9elQbSywPrTT0eSJ6uttdy8
EiKDcvN0BnGI6LgUW7O3VlZX4rP8z0U+nFrqI/BCqvsaE6MKYeZ0keUEohh38gHnV3ja2J1kXZre
Q4AI6VAUX6TWB0KiWncdJsd7bE6zr5IRYaD79lwH0hdJpdg+WJgKrpaMcEkoQ/U/F6c6lLq7azAl
oo4QTGWLLhpekKl1aRD9RF1RyslO71AFEMXa1NJtAC3MpgkHzPtF+T0AuOBkcvlF8Qbgb20+vFo5
m/ZyqNyndEzbDaFi7aPahLBhWn3yYGuQqoSQuF0Ho+0OGVG1MDgGxOwjW3U0YgdOkGkW7yw5uKWx
XOwS9rp3Ga5dLAZYr2OjlDCsZ8kLv85fY/O2P0cmDCjGqOtf0RR9c6vY/JEb7knGkOnBhAOuKSoj
ltIvWV6b0PdhZMCh0fzuB+fipmn2Q6vCb5KOlZrZkgB6ooYMo0UNS4dqwYDSMxmT7sUtuwpOczYQ
orW3/PzsJ0ABRWuKhOfFbcdqJVrD2E/QvIRTTrQOtRnfSkn/Gk1nwuORPsRl8STaQt3G5gTREmvy
4CGvZekWoiRE3jPG4EHkRCIn3pdRlYvjUiVyqKH6mxAdn/mopVW2Emsf4ohaiTqr8qGbtCtwp5CD
rpd+y3XkLrlWemae3FGl7xiiSgUS6amPnBwXkYvzRImVs2M3ylkGRwVmPVD28QhVjGgQSW/DGrSW
pj6lJA3FbjlGcaUf+ZjDbPef07zrYlghGDJx8uVsLTId69Ya8s18XtHsxiGXeNdzNCVpjRyWvtFM
ByDYdHqpK4EIgmB9d6BomC8pfqCfyO7O0fXXuU4Tv2C5+OBEDEHXauRj5debv/6npfef8yo/Ew/e
hvk3THdB5N792OnHzb9JtMwXbfLkIYTYFaj43qht+ZxN3UQHVy8x84isaBHJIG6/yOp2A3VD993B
I3SVmm7HagM5tb66VlFQrEsELLwAqJlXpd+MrBrg0COmsZWPpu+Oe8tpfhGWO2xiiBXl4EerRkhH
6iZ6FA78YE7XHP24/lkmrrNjzXS2oTANCjXYKOYwUdk6P0wJieywWUklEzlEszp0+LaDjbFC3cou
o1f2mQdAeC961TqrltcOXo/huXQLgoubF8XrORkwPxixo1srVxcrBH9ZEPWEQWcbY93KdPWbn3UX
Ca/nkCGJOEDBkE8Ov0zC6RCB9z2AI2ab6kTnQFIeyzqS7nLIljdHz+heuGedtQjyclNV17fApOLo
OtcpiLisxqxLjstRHpa8TVJCuYRuqnQXDWDQvtUjiKuiboFyjk9V8VTFenfvWAjVVgkXesqWvBsJ
GYG8LOSHeC9SjsgKCjnIHhSNBbND3a96oKa6Q7yhEd9apUcBbEqG2H0sO3D8SXa2vM4g6p8kw1q8
BmPW79QMrjFRl8LAsB9RWcNg+k9dM7KQgNJU3Reo6GW24T4kUwIdhZNbxb02oWuKa3hxetYw93FK
gljLD/ZgDStRZAbR7iFsFACGqrlqqa9M/XNg1NpJVNlSocJL1o/IhVbZVtSJRFNdFTcRnI2iy7sG
GPO0oZovLKoNNcO/O2TpUVxY1Ll+tzKdWtvUQ4nHevqRojGI5PRsmBAQTlUGZvWbZUmbzvPDxyzf
ZgCC77WiBI/4zH/3QeEeO0W7QkQeX3rEqu4isUe4/qG1MnZLXTy0KSJuMPNHshRKQBpdDc3r5hQZ
kXHH2G/MxzaBuR0zF/Ujv65Q0bLZtLkxGkOjkdv7uYxCUrErs1hfE+dLu58b6nlaPIeV/TA6rA7a
scBXVDT63XEi6cEIzt5U0ILwT9Ib5ZcGq+Vp0ONpWwjeB/U/AjOWfn0Ey1E8MvWKE1lyZqJdEdwR
vGtueTZs5hE15oFHrHG9ghW5esjKxHvUMZI9qmH2lLtefxbdRMKSTF0hC5QfRFH0VWBZ3xgFkePi
KFEHoiIGkhBd2cP1a0f2nHucas4dXu7xpGnNV88tYQmZ6lUraVGSClduaIP8F91gwDziufevogcr
v7scKNo5GBl/2RDUB8lzzDtgUeuOglixVXwbLYN+tO6iQakh95RznDOiKBogTNFvRcyCEeUNCeZY
v8aVrGnrNmD+jVrjsvT1sZ0iZlZZ+1gtwp09EDEBnaX/mIOG2CDPEm01C2a0tVUX7k5zNJjD4W95
hOo5eNTrCmyoFmE/6LGH2lqMqNCkZSIS1i4jalmoeapjz2oj95DDkxALcSemPhfi4T+5qQi/3ue0
RssPbQ2H+LtJWsVFHPokcsg1J/ivT/WEEmqmEEaRE0knAiWnhE0tgZOiEuraZu+oeLz7EMKXbHj2
58CrKc5bZtldvsnqiJmlZhc7AR+WhDUyUAdRTgTqodWTz/oEPGomJE05/QS0iUAemQJ/ZBQQu8EG
iVEA3t2TSNSi7kcEjsqJf+M/WTV2fgSRCgdGlUL7KJrbdgQhKrIhtDNQ/kchbg6I83HawbI33zF7
QIIkgmcktE1ciOIuzs2QvZwnq8we7hPkDkCYAV/Qt9KgSUDsml9Do/90YYuIs2LfI/+1MZQnD13H
U9a0bxa39RwgB7arFf2rP+jOtp+iaiNOkzlnZpxkK/7vcrdFTjwBfFj+Vve4VxIqaWe5UTdl5OmH
GqG2k6ll+dFkkxAVYbmS5Gbf6eZLzL82jB6EPqAOmSfMEFBK1uQ2hPSjZGzCEhDzBEpLp4hra3pY
IpdA2rAtoAXhu9sqpwpmC68wcXRpOUx8Udxf3t0YIMrcN9OpoFC0lLUkJS72fgxuhW/80BNf2mrG
JevK/lT5Zjcnmh70J1ed7lwyfE0UtTgB+S1OTlpAOi6yqe20ylZkhfSqyIkkstyCaCcHNowpdj6b
5FhyrQCgw6LjrwMrd6z0GCQQAUwY0elvikT84aXYJBrMMgq6me6EYRqnGEVxOzKBORXZesTglSbW
sFmejBinS1HkHKVD3goAL5N3Bk8giTaF/S2J0ej+vtGNczTF3otxIJJgKna4OHZjUF1EVe4aiDt4
NqsRIWvQCkUDU2p5vm2WfYqVqkR9VEvBgE2osTlrNWp3jCD5AiTPPZ34IQodGQORiGIYwEKsBNLv
kiVld0YYsl6NldWiiiKF/dmys42GTFed9cPKS5DW9dGn3sh2wS5Gld09tp+fTtw/K/lErMt6BN3Y
DME5oPQDrvOtmrTgRqNrkhX+Co4yHKVj7l9MYmGuntus8bdXq25IbonCJyJ1CmPjwLJ6lot6zZSR
40LHspgXzRG6gWlrO8qPoO/Vw9ihIGTaaNJan+uyTnc6Thii2JsWLZbK2wU1QpR6upLaBP8IYYIb
PrhMGuGDrirmelAGaetKNbIwrbqD+x96uvFF0+NjmufY75AkCir9S9EVaBYO8Q76pWBrAPTL6ubi
e6W84uMIMtnPsk0FIMNvLhC/Ek8S4tKVZFyvXohRBSzVGlK2YNcVk0Z0rRGFi4kC5/R6zNUOfWO7
2uRQVFQ2tsa2/11Z3Bi7dZBK4fixdS7eEIXrAIEtNw1leE2RKA0UzNWtDPGtFsKOj2hm0f4OXRDZ
MpFU63407L0L142U14da9bkJ8NAFusmd1n2w4lWnExfTvTr2ZLpECJL1WPXT4tM9zS2KAneMZR7T
aK9JA0BgiXj/ppP2rCjGNf7Hryye/a09gN/PJTOCm4gwHXtk7amDzbGhRyN8kz/upc5wiOzHHgqk
Ax5P+UIwLeoZNgoMcsqDzkHpgplvPAiDbc+W0dpqdDinQD350u/aRVum7K/TCFJDs77G/vjLoHGd
VnwoCzbZkuXeMrX5USSwI6m8omulaxFrGjr8jb6FYo4c6hsMopcsqlDANcGJgeDexJgTNB1Q+BjJ
8dqsJ0oRuJZXvVp/dvlebGB5XaHLjD5oggvH5lpm4QRwQoztmqicAUYv49oU0i7xKvdxgHF9LOzv
eYyqnid734ZW2tU2G8FOaTfTArA1Nf9MrNzOcPyfEjysq6xHm1jpxzenwGCBAVKRfllIJMJrpAVH
TcGS54TyI4wL9lob4o3rt8+DYu8QwiV8xCcUS9JlvK3skKToR1QozW4s+mYz+HG+k+xXX0rTlREm
7raMU+wzbbozTCm7jD4n7Gosg4GiPHh9WENNORwb+Rs7f3/tDFa7bcqnKkKqtUSvC3v+1nTyL0rd
Qs8CQZKtIXpct69E5GqQHYX+GhXPZMVqUFmP8K+uHARTV/XQJ6vQ8g+GLsmrFsouM9RfIRIrdIIk
ofmKWR8V8iYNUV+xYQyVleagaJ5B2/DZc9pvrleUkDplP8PxbVQjyNdi/wfBucmmUl+QUHxpiZfE
6wJband2oEydfBt139gbbG390FiYzAgCNl31N+YbKEzML2Fn3LIep33sXHSVbonSXTWZ1T9zerht
UR2u8+rijg0CsumwR57XRF029Q/Dd5SzsVc/R2nzVWkQlJfr4a6HrPybcaLrzTAEIo2Oo09nhk4h
mWyIGYbY0GNMrMusgRAs/NZyk1ZljiiwpEnHvGeR5etKsa733Ht5E1sY/JEUOGv5rkwM9xFtw3qL
aydc94X1YvbJRksbJgIJGto4fkPjPt4oDg7vqqyDVVUln4kXBeRYs4fuowC9JKI3zRIh4Uknlsjo
fltJ8Stk/o9Qp9mr6vP/0XVeza0qaxr+RVQRmnQrkJBsBed0QzmSc2jg18+D9jmzq6ZqblYtyVi2
JWi+fuNokUDXJBm+e3lwEv2nUrKfItG/u8agLLAlmV9lDwXCHZRymHdOAVmQaGjZnRwdUTxHbxoo
6FQQ9ifn6lFNm3OzAlXlvBKxv0ZnU70g+YVjpLLdKDbk3rXbSbFWu3N9GeN0k1QWaMkq1G2i6VBp
3BQKNEIW4X1kvbBqWpGXaoe2SC42QoxNnVfnIqv+CsM+NI312SVsvCZxFzt54Qs13yNUAQ8Ke/pa
ZIiv3pE3PW1mEVHVfoMCfTsYKYk8csx8S6GNXlf6eaOY5eSHhvLtkGwUhyNC9MTYCkql9N62gnlq
n6h5g4YuRAAKEJgLSGZcPpeTuhO0eu+c2EI/jGYlMTnNlOrNVav0ZvSi2FkzxB5GIyZtPH+Zlz73
yZ95itvlu5qsV72a70fL0wur2VnRdFqI5swskuc6+ic1yzpVxFg7VUfOYKXDqInukIUhMm0rkIni
Owld9+9zUn+4Uf5k1cNxstA0qvIl7vN9hwYnmzgn0r7bEclGNM14jAkORNBGMFqbm35WswNXWt9o
uT5JlTfzfdNVEhB3JjOOfGhCA+iuiMyPuZ8+6KYuNnauPHcOQTZ9or93RfYtidMzmukdf9kvsl10
sUawjMlhEMXTjI3cy9XqoR4IL0/IYRozFNW8H4+CErGgggZA82eAHXVLAAFJmFp3iIbhnk4jOgQd
8HHZ27+d6Iim4A5LxzZV76Ug8pcA5Y0iJJWXaklsU37U+/I+I5pnoy3S3ArXDSbLPbwXHQF9pA0d
qsnsydvPEMvPyCNiejRpY7+lFKM64xtGwmcTm65zRdYhyA6ocG9+q0V/zFT5NvBLsfV7TRBhkPSZ
v7itcsvK94i4rN4Mg81bH501mukrUw/6VO6nKtx1+06Wu463hUWCnT/c4bSB20uY/yVRwHZ9TkCp
9j19ampHsdjkHrOKrM/ByOBTyp1MuHqlE/7mORXKGfq0cmpfraE/6m5/Nzi5R5/Dfd1HH2bBvhEL
GdUNMn+38dSTT1qNHtQMLQ+C6s+FcwNGgNj4krGh1SQTzbR1DBWB8RAI9hkHl91yVZypHm2ZAxIV
rIrLZXi1ekDlJXemDTk8lzyduk1jkwioCgRHRhE9VVb+W/dTuyn6XPqNO9AYiemwjdXDqLoPtsEQ
OcckZ5fReGt0TNn1EH4MPdfdMug7izBvuxtPBugdySmZT8SdpeSwoU1IlCjaKSJ3X8kgROgUAaEZ
YIftaPAm27yNVJ4sLOha4Q+67WL4d5zNmMrCLx67goyoMVPUnW6Q2dC1yQMF8H1Itj03OCbJe/dH
nYbhqBFExm7M3Dth/6SImdhNd/gQPUnjs5Kgexk+2s7dRSORol1CR7GbuX4ORNBCcOQI4/1SVbh4
GMIakXpNBCIwqGoBYp3ti2V0DpRMvtoJ4T3cwYex/tF6ZuNZcnlW5OukyVEoFQ1zkgzFlNOlSR40
lh8fdxKqJvp7lqQ5Rkn1R8lovBHaAK1kPIedQ1FJ+aWRXOcsLS4JjUawMHHo5yxPQ9TcWgyLUV+e
RxfSkH4Roq5OGIhemLVfHEgLz4zWrgh9+p5NdgCZM05nx+VWY81+5gxrwyB3c4sCqbQjR7V5zfSG
q0N6VruoF3MsJobxPNsIhxnMytFtRMnfCJ7d35rVmpBlTuS9TfLZrORW082JwYrSjMQm28Ea7hQ5
1YdEye6MiIGcTtpSN8vAAJlqmkUy0MZjgEnb6KzCBxB6tuLoi3wrslMzNHux1nAFcNIof4B+n0mV
HULLmGgG7mErz0VNjBkR92KTo7bdL2bU+h2JmK5MvXQxT+3gok0dfk3lhqrlY0IxawkITeAj2rus
3mJlvEtHIXZq2bwTsnAzlAuJz9Ua0fzRCIqrJ1fDrF/Fz7WwmYTQQDmABJtGjZg7q4SYSSTopRMg
WjKphrSll1qYe6wZV4j5mQ5EQI5yprPd0nfCmJ901To2KVdgzDucCUolYCV/TTsc/bwncbjYxpoV
JNb0sUw3KGeecxSpG3pBmm2h8T5RJX7GiYFsZGG/buFV6ucVgjdfFZL5Vm2bR3rIm97dKtrOovBo
45rKo6jEbiTgdl2kqg05qFihZgTUwZouR/tHxsKmGLdEB76PsfGlW8q8C/WRsGQspCQasj3Nc+Lt
mAhNl7O/UvAOMJhQmxjjX2HG75OYjKTM+DOsvtxYE3C/SWoS6yYQokm8oK7eJ46qkypn+xktpxvF
5SyxTf0TwOWXDuX6dsxgrXWI+5mqokzXHgjsK3ykMhgoDc1Xs8pcv2GbgBH7ug6x72SBMMml1aZp
b2ujwxyQ1h5Rcx3pKf1bqjXEUfe3SsLZVrVi0+X1c5qX2JGsG4Ix/aVifpa9S6svIMXGyuNA0jhO
audytpCw1+Jn1tzvulhSHyFbzWk63NulfLc7+U2S6H6ZZ8/StY9qSkzSkiURvZgvwqk1ySeRpQcP
otbicczs+6FzsGWkxWl0BgiURoXIdt9Ts6fRvjCewv5hECpR3WSI0iBG445qh/4Ul6fcFEehWVy6
UU+fEzxGq9qXml3HWJXSjxP1jsKRZ32kFdMdyl0Uzw9xaI5oAe17CBUKXNKQzOblzXEfHEtBJKKv
WXxFP3l9nzJgM2ASXxf5qV75Mym21JxvxnaAb4gDpS5PZf5MbJ4L2RnuOSe9to6N7ZRq7MRGjUP1
pNwqumV4zk0XEdgJ6Id2gW5wd0BzUtpb2ahvSp5DtQx6EE5k7k0hZXg5MWiNPXjR2H/HDdJ70zgw
X3RlzoAh7Y3JVMnuS17U7MAkbZI6nNNSlbieVo0WP4Y+hNxVvBBtbtkYmuc46c9sx28xPOU8D4Wn
jGQDpq4+H+z5tRJJvg31IBcQ0iU+VDyo0daiB6YSw1tWRitCzc4/TPnUXKv1uCHAlbQaSCt9dUqQ
YiKdrex5mrh7m7R672rJyDFaPTRhBz0cUxLt2i4Zyj91SEdGFtfnPop3BkUiO3eebutM/8oVDLtx
SvL7mjfU9N8okp4hxKudgkZl03DFb13FZm/ocilJ2Z3LeeeSAjzPwO3ouRo/zCLS2SpsgQ1OhBxW
K+3w/uUhWEiS/FRhflRthVDztKZZKDShnpJuHxOwsUG0ZG/aSv+RBrFT+bNm2WUQVdqHrSl7e5nA
T1zUPEb9U1VEnZLX/UPezCcTtdw1enxeiBwm2TfLPNpgSSFYLm1MhevdxN2USxHDYfmJJAbp9/hH
v+U5dKlYTlijNIrOi9F+cbXpdm4JIyFnji55o72Mrfgs+bCIRLlPMlcPlLVyOa7nY26qpL4n5bBL
EvZpKrN/XcsXrlFkIIjq1+XQ2rbRHPB9sOBDRPBtfKBW6DnTdMWnASt4wUgabmQToh76cafXxjFe
wbaf7GJg2kSYai4ozqiuxjpxm2cu21SWqNBg4OXaRGQL1tu0yGveVUv/aDS0VAWaCQDbh4o3b1NK
417JMyBDYbyN8JZaJEef9p81T8WNjrEpnqLF2ms5A7qIKOVjdWICIGmPPayjk93aDAZCY5KEAazu
3Di6r39ZeEOYH4mzcorH+1ywU7Na/DSppBZFqG9xS1HDrFf0QcknAkjzHRquu9Qej9AKGP2U/Czy
qPfZBB7lmtw6G4/aZ1Q6n/bQvXQqJ2ZmvtB98ahbpS8iegqpACYFnCLZ+aZruVqwdaEQ33eG+jb0
5pdij+DKKN06g+66VAWMSbn/20ti4JgYD81wzhpywFkAkMGt4c3ae7huXh0lOi4kFRKpfcx0awG4
677rZto1tvKSU0m8sWNDerJi8FZN1AwhZwtTzFBWLlZxoW5Mkd9UYf9VCiwU8bAQSon8qR0e7Vzc
GoXVeboyMFOVyO9VAqqnVFF8sfbzDq62xQpOFX1afcdFvCe44qZN4p2amT+x04JTtbCANKlSpZgE
+lyfM4tC0bbJD/VIZeqg1ltU4Z+Z1iEX1WnoNpNtmkE8pz36t7AkONjc8ivcDvHFTkpEwvJYKhr5
TpYWbzA9htJ4CHssFGH4t5TKk06V0GRV8ZOSfZCZWJqL7imRihpL6ueZ7DHf6LVve+gPups8VhJm
HQfgTx+ub3acf8za+JqV+KppWyD9quJvTuR5zuSpSpHnhdEnI8Qnxarxxq7GnVnPH0O9+vJUbuRK
4aIIXCqyx3XUdszmK1I5BbB4sW/MQLNqolMAr4MmxB+uSSNF1pXHIqdOqTIfCkcKGHTlfYnkUW2I
kHbLk84SLmwn6KvK8QpJyF3ZbxOZvCV5K7y/xqy/TSP/CusaraVe3RekNfZ2weJitbQtmT3xeLdL
Kbch/fGonPBqa/UtPqNHXRkRp+P8xWWxnyWxhDHdoGmqAuoN5cjZiOZ8EYavwqmSwRXhBSmlp3r9
MqU0JSbZbonsWxyUn5ZoPvJluYzkfEGrWSeukFcrI61NGXy3rNBgOlGgt6lnywHBsUJbVLqcMS/d
kFq7BI1pbE3iDbj/aPRR5p6jc3WNizru6XQgRR8Z+OQMhKzzR9WG+zDZgDc2eMrGYKLjLC5PRv4y
iMynQPWujfu3eIQCX0/BZaZiCmGJuossThT8E+clDwMQ8bfQ7s8gt5eQoHx2CfjQ8kbb0kJ0m4vi
sY/192KyBBu9mLEWP5XjkvIkem6MZfJ4lQpEKqAM4HG9Zzf2SKn2W92n3+x+n3CB9gdi8+lUXkIf
38ubWR/bOnxnPECPETOihAD1RwUip9UoWxlmM9s6hb5HZQSsl84GI0MT0Q+pHCu7Vs7sNV+nAmx3
GewdfdmlX5mWZE8/ubtiIYpmEXm2L9tTWSkQBLzA1smUb/a9mxkvhEhCZz8tCr7JgshKSrKiyYlu
xkSyaSQ5AW5f8erUpLZ4NoO5K7QbJYfBanAiwETYbNScWMWeoQXz7DYH7HHJpp3pYJo0o3hQ5o7Q
eDvrguvDf54jhj7luuzy0LexcBDEX+vcq3rKxu2iostgbX+a3hyREMZNgYVlT7PXuPOhsrGkY3L6
sMCRNYH+1DYGZc/fs1s0BtVBhCB9hNiztXlZ8rYLRib0VnIPG1sAyKR/pF/4c+jz1dnF3WdR5EFo
oxvY4Z9NZ6c359onOjLuNR1yt1QVET3H+bsyEKhaGYz2ltR+w9LhomHCLsLwy0jF4AEROT6xAcI1
CHFWS/4mi2XJaW4SuY5ssXIb22j4Qvs7dvXvsUO+PbMIh0N4IImZgHQQq97VX92M0G9zV8/KqVl/
XLIyMIaFfEqSfO86L+TnEXtY0iyxlN44p8dFtR6K+lKnYtykuXwsI9jn3HEObS2ANO1LpuMmt52f
djIJ8Y+au9nM79OVOnCVAthwam+FGkmvaw2uCJcWeFxlN/RjlH4TNRMcfu8zXEsua+NQjoJCHZPd
296IYkHYBMoO1SKRQLNrMlEzwyahMWq3qVlf2nR8m4q1aHFKxyA0ij+ZLN2pJ2kjAt5WTXbKRuRy
g50N+AHD2Lqx+pbM9smN/vTOgJNt6UNz2HDWiVOyPKaPhXwJjYR0IYc9WhwZ0QaL9WbqyXKYqslz
3JS9s23KDZxqkCaq9pq5rNZkx7K7BWKZCvqhtORWDKAv1ijO7LGfLLV47Qon3yqtSBBaRG9kjGBh
d/QAN5PqIfRgGVxFhza1QyCHgFSDt8Ke21HHrK7zGesr27ooFEOaWRZQZMp36bcGXNhOdazPBSd/
IYEqwxFyhQgVLO4w7rKf2MMp9C45Ze54mWVpOJrGJy0nEFA1iHwZqxpZFYCVWf9kaUP2Syn3+QzO
rOWme9DFoS/6YTNHEFPdAvhk29nnAMjH3aZSNiWihy6v4kOUjusArb+bWFw2oJURcSdTe6cWBcSK
bn5VK/UUfjQgLJ6WKcyu/bEDs0Qm295EWAMHhpH70OKsLCvAzkHFdzKeR/x1HhqVeuuWJinpM7SH
tTbWDA2IX7IMEr6ME4ZkhCxoY1IqGO82U5sN9w2d6X5HvdEayH8LLn+KzMbLB3CbiUQNTQJrMkvV
h3RsSPzgjhA3IvSaIVFPvVR3BTPlZrZxTicLjeVCvbi1MAKhDs2OhMjD0qT2xsrKbaxT2LJE3Byi
SHS3Erw9cxC4p9n0YpWITNX+GdaMz79ckP6AyIZJl97kFbA6+1ZyalOL6pVxRxYDKRJNmRx7G/60
aQHta2NSMMWSB5m7xXbpDW7Gsnsjomdbmuv8WWGNW8aDmbGS5kn1UlqLsbf1CjWzqOYb0a2cUIuc
hvoNNHx21jLX5vSJ493YipjTQpECA3YHEMiFxjbLMl+KvC08WytDj8iVEi0nrtc69ahsKwmAWi/J
Sz7xI7KZS9jIW9MTQqx9Cs3RFOlrb/Hehlpv7dMkQ8DEZY/N56W1+Isbkx+JnwgkJrJY1qBkLGd8
NV0TYXFWHIn6nG6j6l4FQuGMKjchn8o2zjrivruW7R4/W6vnHUUjI6wzU5YN17O1nLry0mjcCzbu
1AsXVKwOogwgiw0yYnbueKpiylvwyn6qlugfCj3cjun8akhcl6M9PnchXk9kQG1QUkTDEt1fpmTh
IOVP0BIErBN91YY1+LYz3ERwqACHrk4wSjQDm1v1D/nNvEVzejeqg0L5tIMDZnSo3SgxJjQ1elod
hE6nbGSgYbPkTDZD4ta4kHD91ycx9yw3U6kfCCqpFsYKk3NO1NrPFJmfqv43TssP0TOUWxAUbjZ3
S2epJOOE4NDhJ+FbfLfQrZ2a46CAMiS9psNkAu6hyPEs4ZgtWnzSeNx2sfLutsLZDlpL4VqSVSeY
P3ubLw7teAJOB9rLUzUmHfY5mHuZWNnXBgT7CI9MjMzntn1IjXC+sUIVboOtjyiR5NhRNe0UsuDR
IT/2Sq7uWueOjAsGQ3V+GSdtv3QqqPDUPvcjjIgle0+Pys6bpKsxKOYLv310irv+PbegyIw/fUzu
HHb7bIK5K47jhNSI7cAwQUDHrsLMvm/xjV8i+kiUijJryp182Sk/bTW+GxG9Xnl4yga0lWL4kQ6A
fp0CwaOufOoBBeh7c8n9LS3AD+N5DNkepqQ3bDHofCqrey2259vJprqgSNN7RdSk55szp9xSV5sK
KYqvjez57DUTv6vLX9WQX/2oMrFYcq+x9gRr6Las8i+0G7RXkn4K38vOWLfbB/6ilLMqToFfzDyI
icBFbOhnSrovVAqd29C4azo3vak6zm2j8SPe5M1cu8gDIcG1xjW3cS/luXa2BupZ35kEbRvD5zxX
F+6wKVOwsRE19rm2KtGB1Ls5XQ27PfsOStsQyC/1T4rJiq1C+qirbujFDdBrXJkJ/wM4yaNquJQW
zlzlG6xdfijRHvZVJdpJnMcOmm2Zym/bXrNZBFujtkNYN/KpaOoSRO7SXZL1HxP0rUBJe3N9ysob
qoxAHurM4q/t1gqacNoXyB/R5OqspRSrO4pLin87zn7dsA6HtfaUDknKeaC+dsRL+Jqu215k7B3L
Mn2xuK9REgtcbmDaVVfIbRuykSkkPoh0005Vc2im7mm06yXQUyPZjm1+npCMwR3Dzhlt3gRcPBQb
O0NGjvAEVwsTxwjHGotLn5gK0OGt0XbDeaydh7zkDS2XfFPUWnvu3b6mw3vncNN3ajJZeugNUscu
bTgD8gMz9vH0JQeNFHEbWj4dtBfDQllYdx91Q5ILji5GoWLrtvalgBHz60V0HkPrNsQ6OEKxkpmz
Fm3I37Sd/dAae+oLb7J2mHYEf6NcDM/uEp0ii70K27JdptexJ5UMPEaTNxr9Aww50y9LLuFRtnOn
Ge19M2TAMFb0ks/wn4L7UkSCdKvMfxP9wWloaOfENEa/L4top+Q0IzSa82ebaDSL/mXqx3AjiEH2
7Fn17G5mfTaWHzE5+9agJjv9sy1O0KXIv5sJb61q98x+CiVG5RzdSqN+bjPEFD0nl9494eO4dVsU
PlEYb8OkJcVj0De2K75XxwmDOOkknasbXqjbRx3ldQ7/sh0j6+Ai+bnBqPisrTXjUa3Atle8Abb4
6XLMlviIKsDX3RQ6hNqk+ZNrwVPrNh1FZIHcWNV8GQ3YA1OE7/EdChRWFS+Uy3bQke6P7WkesjxA
lnGYx/BCXQjWF7CITJuQ6ti8ZjTPr0Vp/rbLdBJiuDClElsc32YhR3B2KgiCul0mBs7udTqDR7lY
aSwYZ7sC5MTYN2Z/0CZ60IvpUZkX7TSgBdLRAe+qZF+0jLi9a/zqmTFsSqt7Vap+AefKuBnwvuk4
MxtET60T3/ZwaWBun7ro+6NGWWwaO/NO6XvX75bKc0XM2ZLc5yQzeBFrfdUGxCod0ExyK89UHX9/
/ZFb1ImFk0HjtPIbmcNnJrKvvo0Xzn49kA2fi0goL6RvfWct3UdkAEKm6WqnT2HQDDqe9MqJPEFE
GQgDjK3J2zy24w7hEyvsTdqnz3z+D/ZXW7euH4EXANMC+neuulEk2yoz+p266aHT7d8671+duXuE
hQg9PVXIybcpznJJlGpCtgNCW9U78KgKrcGWQJJN5YGzGYqlYcuvwjrboXFLUNqXFkrHa0p0Yiub
VfbY89mp5T61O4dxsgh/uJmNObC5gsqoCgoW7tBS3owh+SPcrAR5bqagUpG1YX+P29/S7l7pmQKN
LqtLI3ZayJ2TNZ10ZXdfiJH04/JLzxy06dN2cBIkdaqo6WXAd1qv9TPKjMAu1H5s/RdC09nGi3ua
kKT5pUY0AtLrpFHR9LrxzWQu2iZN4lNdKbRWGsXRwq2WlU0R9LOpbpHNmUwX0htKK9DkFJE2VjdU
sDQPOi9MwhqXfyZuWjalEY5O2h1jjNdu07PCB3Od/sZVs4ZO9QejVPi7aeUUFigO4y2bsLUDbZYv
2hK7tyAb3tTRPe6Yibad7PIprts7Y6AIgphqfo3ElwVaVwe0HL+3ebIytkINdLmXzCrFVUZ2JFPv
Hvk3oX9TDWM1QWJMlDuhnAqaXqm3sr70i6rdlsW4k6US+U3GUFZ3+6rUmFvBhJMy4dObyq0TL6ek
YAEK46bcqnV/EzkUt0cqtQsojjRX6bZurmBXHt/yqd22Y8cI0Ed3isbQL8vqJ4LQa1LKKN1ISXxl
1j+tvrkItd8Xbj5ve415N+8zCzzIwCyUk8gSyrs+Mr5qcRsZrJr0BNrQYX8uGodKmNjcR/eXjpRP
wC/ROC8wKMFEDRyelluDTWkcMUZMkX7BsHKJpXpJ5IDaQzvUUV7sNOABq7DuJt1dpTyMo3VDkeKM
1rVu9dduSp5QWDKOkkNl9iNGjdI6l4vxGBrpg2BN2Tn2EGTtEri1dhNyJ8cs6g0VBBnVlNs0BY2k
sTNN2o3eTIaPjJJHTsSwU6OL6QpQc7zcSRUH86jt7L5nKgFsdOks2NRKfhRT+xOm40/WwVWky0Zr
HvJmGLhosPyF1ZseWz/JZP4OY0Vev+4bal4HhN/Dl80EKzTs2q34C0gWwr4uW8Az5WJUy1Ns2i+p
Pe1V3Tg0MaOq0utH4newewg0OgM3RLNzhs3xTxPKtlFrbhhEQ4yu2JkNd1hVfrUlsYHZlzAEPWzZ
AVD33rJB4vK+el1C12/nRQRxrz279LA2jfseD6siPomPikRIgdCOFohiOpoFvaeVDsBdOM8qKW5D
WF0IPBpRXo2PzQgW00eYYSvbOmEco9AurB8KjAwbd5mP5eD6yWLSosQhMCZHg5wUaFZnZzrtg2EW
n21HV5mi2mTtI0hTxydXAC8bLrYC03mUvcbAZvosuTDQZCQgwxXPGQWd2E2IFzON9rNUB19BpdrQ
Gjol+sXSbDpDyQ1MwdyHOtyvtzx4gdelzMyNiEu86Vh9wsa8b4zubLaT48E1su2mtG6jNMZdPljd
tkTTIx2Uj1N/qw+wwRF0Sqt8k+RA1SPY6ka2JEiiS9VtPloJX57nGvtS+wAEz9qYaDX3tSUYtOGl
UIHASEVaHemBgrG7cy2GEgZFiVtlpQHJk0qInVCjGXCA6TfsPhpH2w2tOA62TR5KTTNkxppNoIVd
AWgO/UnWoj9pVTKcACAWaD2p7JGPyE2n1NOh6ET9kAole2Bbvf7/+kTV4X8kp4jbphWSBRnGkea1
ptoF//kyByrTuKXWsLlcn0IOAA9hivd/XySVUco67kxbc+nqB3CY5gG52GOtEt5xfcqg3vXcuOr+
nwPWo3IKTHf8trH/7wsBpOPSl7pyuB6H2Hq6nxrq69dXvf6Dt2QfY6iEtuY3uz7XWV3vobAziXH5
73N54ngaoT6X6xFkd82oXVIAbTOTFzGN//mHvd29I0p583+eF8wGROlICK3/Hq81FikW4ghPqp//
fTqnWu0coTC6vuj1+byaqZ6KzTv2Irtab8K7lE7PpyZEOFXVsr+5PrTcKls74JZtMqXDk9tG+a3e
gCWWkRy4c/TOPR0IXo79pvdKezpJlcX3+q1z63ZehFjvcH2Y5m4aYGwQ/j8vHIXySFchoNn6Y9uc
1LlM++fQ649y3PoV1kWcrj9JJlQ2LqETAUhwuByaYs92WvGuDxOcpyfp6s9Fo/B7qOrFaLTu8fo6
Gt8JlNE2x+sLmSWivqZ0w931q31qejOaXlw1eXV//cfMm3aXtVxaRGXFsTdYFVkXsui865dRNFf3
/MBk39LBzCq+HlMkS4zqClLr39fJunliP1AGgBT6ru+N5ALEHu8qOeV3UPCrcqCu74mos/0qSsaH
jEhNvyNV4XFuG8sLcd88MXu1XiSt/KUHfeO6M+VrvJBnZ+em/VZOZrnJlaH6EG39S6ksdsm2fHXG
tPie6hLbYGr8lAtC9typ/vqJiaKAU4HhqLxRrVk4FvUunJhoNu0RtApJbkEKjbBS5AdUEzPujBy9
VEEMF/ILEXFr9Evzk7f2vY3C/yuR6btTxu2nyp6A6a1z33W4202W5vMuqSOqUVytuadMnlzN3GYJ
WguXr89FWY2lclEYfsamub9+QYs0m0UirLfXh9cvtAngUBrlCuMOL/XPcXU0bS0kZv71Yb++QGXr
znacHBL1/vdn0PVcIZ+GRzNlU8Xe0trqTjE0UojXY66v78IJBlNjjv/8qtcvlF04BGUHp3U95Pr6
k6Ki8x9j+P6qQc+GI32/jBl1kVCgF9qCiv3QmCmVoHV84jJTtr0ypY+EGCReq5n9R5ErZ92sZQRH
fL84YfzXFOYnAm/3VVq6QwVyj21W2jmoitvcKmVl3Nq6dHZsXkeu/0KHFzfGNxmOb2ZFlEtsbnEP
8AEt2XJf2rX1Pll65UWRXB5cLal2rlUQt1N04w3qfiegtTm8UGva+UaTqS8oClMCk+K7Rs0eykXX
z0ZdELRgWBJqAi5wyOLmzIkDURRV2Tlj6xQYZC2cskzkwdCQkpKXEFxFJudTZhp9YJSoCkoB+T8I
rThpw6wHJNtEJ83VrYALxT5mGUaAigWXq+ymRHQS1Fj794aZxvdMI4x0mm19R/kNuRLWT88+fNP1
0fxwPTQxFwVU5r+HTmP3fw41sDk/qHR8B2NvsvoO2SPqqfRI91kgQ7JNSVsGzrg+B+AZjE0t462k
LtSvWxXWL5T3hd7RrJyGy1ZPFnl//Yd6WdsziJPYXR9q63HaiBM3MmozqFnaKO5OwbJJ9YkOetJM
/3xfnAIqO3rY3kCC/yy0+RFUBdKP1v+ur11ib/ApsRt09hUtKmgsJWZgfAn3BqnCPqKdaXt9TlZO
eM90j0afxE04IY67PmdLw5cz8UzXRzIOizMRZfvro+sL4U9z9ynteciZeY3rP6YwQ4qbuYb+fQ49
ZwuVa+mH4X+Pg//wdaLtLtenatcpiXRr91VLhfqU572v6hJ1BQBKv1NSwWdHHWS8xY2IH1NZMrAs
vbvY3BYQAqxPgk1m3j+Pu6YlgA8c958jrw8JzgdqWv/59yWuX6jMqL9YUOpkTjvEwMjuooWzur8C
96WS80twYv4/T0ampe4VDYj/+o3XA6//XL+ADxU6eP3mZamRj2eudYjWDWgTt8Z5BP+5REWDrIXU
wA9Qww6Sx6zu9JqgCnPBj1MNEI6GXf6WeuXeJxHGG7cBT78+X9juI3Ef6qO7jrtNgy1GiQeOL6vb
qiYVypxpmw7nstlenx9idkTyfxg7r+62tTTb/pUa57lRjbCRevSpB+YgSlSW/IIhyTJy2sj49XcC
8rFs17k1+oUmIk2KBPb+vrXmaopHujg2cKKeeNWI1mVqEjmrBZ1yrGy+TYv5aT2QXJr1LShzUznO
q2QUs3Ve/ng6r/3c3roY15JU+fbb+nnxt3Wm7mj7tIzXnUMNldyr4Rjow/cHVa2uw4b3Ogr04mlg
m09ahPlALeLiC027r6YorBfFzh5qTav3wjLE1tGiYO2mBtQPGPAPItdon+HwyHSH66mvwWWSSfhI
4iWhxlwwUWUo68oYjg6ULW+IjBWqcK5/WX85lGX6PhRAPZtKf/LNSkVBmjvM2Dvl0D3udK0FK6rS
ul+oneHvvDRjal1j7XL09KVwtWfyyZUbgNn5MdPBDIb2iCChbzZlWiSPrUoTbVASbaNg4fpieUtO
kK6bx1b6xUErZbJRMYjt88ZPH5xh2FOMzF60zshxPXneMQ3a6MYT/rf55Ubd4S9Y9vmVnaftpefT
ZeinA6b/BwpKeloR2sDM8sUWnORrBJL0ND8YWd+cStEgrzUdEAcKs/QSgeTJ0EPRL+Z98HJOT5Fp
44ETx++LP04x754WxWOaJvnu89SJgSxYKG29bkqsAX0/7uG2uJfzUhZjQLNbsPfzYiRRsSBP3XdO
dWnTEKz3FRUQ1GFquMxLRT4OLX3VKBPlsz3Stw77pHrJk/QRmUf3RkTzqWE8+l61FpaszCfBPh8X
uYNNYKEwkZ/K0a6PvyXtUcg4vpjs9ik+8Rqf8gSXy+0SwpyuFYuQaOntvPi5IU6UlBxkdJYt5e6r
8EFpiRE3AFJfOFZQupuqQOLb9Va1D4zmMC/ND/Mu5rTfvFhO7iLR+dTLavs67FVlnzn4ulJc6szS
WyAKOuarVThtnveRiqcuk4SaqDRN9uG2+saUXjl8HKJryVLqvnn1sTN/p0uNZAlTmvY1hiFO8uM1
Po7vvFTyzeI1KiQFx76ou82yRod948dpduNNU45QlWh1fqxzqqZexZTAkO6AhMO5op+l6jgXpR7J
C7wsj8yJzTsVWxW8MetcVDZI2Qg9uc0X8WLeaEK1X6EDKXZqgU6wbo1im9noXZPa8O9DL7fXRQsc
QY96fFTYOwnPabG69al1NyaobNzcV9439Ne896xlSGrI2rxLOdcagWx80ZtGsCqiBAMRSoFbqpnr
nnOdDdMwb0fpUTi1dWaYmOyYmwN1N0QdLeattkGnc6ht74L2PIDRMEwui8qSlzaKNVroMnwt7fQg
s8h8kEZh46nwwYGMafhYKBQQph3sX4+kl1pRVHeCV/QiH0daXLGWxVDpZ3pLVNztMrnrEhxKADzD
68jz4EZpdU6LJLG33WDpx4h7BHKYtKGjHeUXXN/q7ZCq9qXg81nbcWxc5wnxd6Gq2Hf9hCyCx7so
S+Fsq8Ybh0U6ZTA09qCdaHUmFC6hbk2rMhT8p2J6+NivliIn20L5fsS8pR4GEpI74RFBiLmdHvca
RWJzYxlNcFtYMCtCQG/reXF+YAdhW80NI/vJBQR46HOHeR07aIJyIBWQbu+5jSCZtvWPVpbIUxd0
6TpOk/pBD6O3+U+tGd9Cswu+RnxXKaYPBF1Mxzigio5iOiaxqSnISFQPozG1DzrvXWQfx2Ruoi10
J/1+TGmhS4mT7Iilyj1q9eAeaXnS3+p0GhJllPmbmHuDJA2bTdm86fenDIKNldKEm6Qv04aQAoGP
j1TdRcW7h/JMjvrgA2FYmKrDYzat+Hyok5AAYFSvdyNG2nXTk7hehb1xkWd6vA7NSHnEJH/V8S38
aobtWVSd8YhvIaMtXv3brl7aXM1DVxH058INv+/621nFqJKxnpcxZcQXXWbGverJ4s5vf1oI2xet
tfSPLZr705bfjyncottW0kOEMpYtyeKV2nOPxfFPQ1QV6/lprAEECKeHwo0gTDpXKtyuo4yn+dr8
NINBq5Cp+uvaeRkyvDyMBiVrd1AOmekfsYyIbUKr+EBXXjnM6zG+UzydV2pp78BFnvam6edmi3mv
xtIaczfvUM1r56fzQ+mY9MrsJloUkDO+7z9vGTT/S+PK4DhwnT/7/DR2SU9hTkvL7OxlWnaenzEK
fahpph4+1/eer+0cg8b9fOiv+6I2/b5vDbt3AeOgATvs+Kf5wQT0yfcoFWu7TGGX1A3e7/np5z7V
QLvj933mzZZqAmtpCZYJkRn6dwrw92OW1Sr16emprqD4mp/ND5XPvQt5UrD4XNfqzlCePpdja4w3
UQrHbD4YiyOkpt/OQ7mSJk1VWVyuHHpkP52DgZO9zIZeRV9T4NUC19e64RmQQXb21SA7l8lg4xH3
jJU76OnPG3Z1C8Dvc21hGPaKTquxmg+cH0ArZ+dqJ6c95xVVhz7MYsixxaeRkjTzONJuPBGGUC7m
RaxM+bYyIC3Ni7rAMqrg1byYF0MrXHGD1O8KV9fPcSru5tVdCLu1FmTIRUM2PFYarV6mEPZ+3qqY
6hVJmuM1QdnitsrGj1O7iWiOXdQU8JQ4iI7HsIYrxHx0+m9pCTTB3FSMy45cpUfdI5nk3/+3Yvrf
MgwLNnSS+sfP/+18ypj/bVoBaC5x6W9nEnrK7WJT5z666AmW/kFHn3jqn4tlFeBEc5HQzFvnDWOf
cGWflxM1e060JNvNS0NaHrlUYvFJtLUbMdbFFhiGZ9hu/aqinr3uK3tAyhSkSw9QwWXOUIjoJM+k
/SDBZ817fxxoGwHa6dKZcj3Cs6lU4Rm9mc/UoruOyb+4ACB/bJTeeVR1Xn5we1xHrnsu2/i+mlZn
Lj4bGdNOr5vYeexrI1pSiA8v5q21FZGJMcQPvoZ6uhZE7PSd4jxKTGObTEb9Zj5K1zvKkU0UXbpK
4j6M0cX8ko7SqheQXukATi/lRRGNXJkp23lxiIfnkdxZGFZVcVf53np+SbemN6aNJF83baI/CFxj
ceic6sSg46GqmIsJsjqRlG2futKk9xJplocuVNwOQyLADf3Y3CtoGD4PGcdx4CIKYt/k1mqYuE6C
9tYPmvaWoCVKhwniUM9nEeQNATLd8PK5h9Z4911kJKd5f1JPqq3RYrScF+V0wqmLO51rPqaTqbmE
KeJuXcPc1s0gr/oMvz0DAKT2UuHXqgLJbAzL/xpcN0GbfyXDKUUn6E9ZAwK37Vg7GP276N60qlfX
ULKvsacjf7HKJ0M3y3UNmfCCaqR1KkatJAPJtb9ESrmady0d+nx6pzo3Y0I23KCG3ElM2d2Mhdsu
5tezMCkmrVW+eAVSRaXsGYwpsXmsMFWu89ByHhEOnOZd60h/bh0VD6JuafynqOjM7yH3unJpM4/6
6z3EzKE+3kOeMqaa34PENXQfZuUr8t1245Wx2CRqPO4QB6QrHbDH/bzYyjhb6YGq34u6+r51dH3j
p0U11ssdTaN0g9uZPomhRA8qOekrdVDlJWL4bl9qcbUDmwxHVAmTlQ0372kY2kck0OKbUx2rRBnf
65LLBBDyCEM5R4+uJy8r6pl5A3ChM7KXLi2DLbysFPxd0hUXVOaIjJqe/bbYAHkmZljUS+YB7F2W
3YA7ghhor06ty0Qz1l6vhBe0jZxlQt11Pa8vHR0tEEbn7MIw83Ved0RG+A1HGG5I8IvbOx8n6PaG
LUjV0qZ4PdtWL4RACzotlZGPiieXw8fGVgbaWsoWIsG0Yd5l3uq2en6kgQBFP6JBBQlsk0jfPAnq
mydrepgXg6SzjiPhkvPSvH7eQ0vpH9H0sSFTZxHW9+nYLifjKDDTTUDqzXIGsON0vS8A/d+GPoLJ
SkNnMYPQ7bG6t1wnvqWdHnysLxJ72Wh69QXaBm7z9iu0ce5hyF+u/UJ4Ox900NYJkuw27mhy1Ira
fjU6dQkAunlRoTatwDhql6BTSUBrknDTl0r1IFXt3pdxB1KHoKwhcx/NiAyVSLPji6YoOzJAjAFq
/+CfmWNgxs78a2zl3YWh19a1OT0IHd2imV8PUWhNRLHmhATziP8PraUUsdzrI8OKz/2bqgo3as2U
bV43H9YGqPCHsEm38+K8QQ3lO9h68/C5m42Syq7y9ArzpnWdlF515bTK8nMHyDIMzaLh7fM0lWGX
23rE1DcfNG9omrBfxUngYbngRPM6rc56wq7DdD8vtrlnbbKwQA2hko3j+uajw5Tu2LmIAObFahiC
NaQadTcv2nF+X9PuOmOm8m5xqG+qujEfi8HHwObeaH0kTrQuQPD76jdkWOo2kgVTmnnd/BCGWXWB
5wrbMvuqY25svFEW+7rNntECYz13PX2lqU500w2ZeRb6a0NtAeMMcRV7MGZYXqeNuczjG1WE6kql
O7Se131s8IpnY9C147wEStE8u9nrvPu8JjQ1dc+g9efzREmuooqolbW02xYjaV09+3ioPs7B5AK5
djk+Y35xltKlMx3R+temC1AI7/X2c8nzPpbma1UP5eJzW/vL0o/j5ovcjz3n4+g5dbd6R696ugD+
2PPj9aZtE3Dnb45zex/1o9/t/W6ITzgb45MZezdNOrQ7cCzx6XP9/OxjXdnTMOtQNrD75+pMcqVf
zMvV2L4lPsJ88hlOXmrmp/nZ/FCVA0wVPWkIEPtrg6epYf/TsrDDXa766SHqyKH8OM3nGdpKGdZa
NLH7pvPPD/O5GBS0iz/+8d//+t+3/n/89/ycJ4OfZ//ArXjO4WlVf/5haX/8o/hYvf/65x826kbX
coWjG6qKidTULLa/vdyEmc/e2n9lah14UV+4b2qkm9aX3uvxK0xTr3Yly1q9N9F13w8Y0Hg+T9ao
i7n9lW7FOMWRXjx705A5mIbR6TSgxmZ251L6O8TzWDvT25YbDPLaeZf5wUlLZ5lJ9L7lQgk7l4EK
IQHJxo9icSlH0/h4SEftUnBpPdAb5rOGliQuUeUXW0Xzm8XnfvMGem4EaOYhyOQipChqZrsyc7qT
maX9aX5m/Hg27QE5JWMYh+40YGpy8nRtX4dNfl2ESGk9Mfy05Gbq3gzcYfOfP3nT/f2Tt4VhWcJx
TcOxdcNxfv3kQ3NAx+eH9ldJjOvJ0tP8smvU5JJ0i+k57u2K/sa0plybA8lkyDZ60CHTw/fVkXTB
BpaVd1Jobq5SoZoAb/rq2g1tCUKBdb1nmchJ1TbA1ffXctHItzKRDekzwUOJXP8qpBv+oOoPSVw3
9wamqZsYLfe81mnq6KR5WAznxUSjqdIbCvD86RgT78HaTyqJeb8xH9BaJMvRzpLjvDXL45/O3xc/
nV8x1H3XSIyWnkbqqefVwDqq9kT1+T9/0K7xbx+0pal8z23haFi+hPj1g26czGHA6mfvVEQ6eDF8
fvMn7KcuH6oJygJjH7S8+TP+3NzlYFGrLDt87BdUDU5hOKKHQIzygrIOftiYL1xqDQ2hmdPK1pn0
w/NTzxPTU1v/vldhWu9tybir9At3D7PKWLdOPb7U9WKoqIePBMRs1FRv9k0qnDvT087z9pRZDhVz
vcDJ6VmXErzxsmqd8cWr4rueGvMd14DfTpggP7hRXQOh4bJP4JaOZn9ubTu4aLriNC8BCRzO39e3
Z3KeIfC1ReYtWgPyIzIXY+WJz104tBbZx6G6IuRqZHyyyyNUHgHoEBD2YX+jeuXd0GsaAW8ttSSn
nt6LrzzZ9npoTPVZhf6/QyxkfSxaQ3iZ4WG9NRxCgsLcTAlM5ei/O+t0uDRgIcxfjf/+5fJXzZfD
t7wYZOgH9W+L/9q+55cv6Xv1v9NRP/b616+LHPT9pKuX+uWXhXVWh/Vw3bzL4ea9apL6r6vvtOf/
deM/3uez3A3F+59/vIC9ojpKpmr4Vv/xfdN0tYbmbKg/ffmnV/i+eXoLf/5xFYT53xzw/lLVf/6h
OOo/TU2QnKoTuqdx2eFe0L1/bBL/dDRbZytuPF01NP2Pf2RAy4I//xDaP10wFijBaD7zj8nPq8Jf
wybD+afh2qrmCIOJjK1xCfvrzX+/9Xx82H9/KxK//k5NASRIc3TTtDU4bLpwfvudep3it0FmmkSH
MhVxxHDlETi8aE3cPalvMiEalpHz6rTaTeHmNB9cbCZt5TyVdGc3phDtkuQmavMC97ePK5NRKNO7
aNxAmTknOVNM5KXeIbftcZchljDJFCqmqI6ipWCndagMRk+PV0ZarhHku/uRWkKtx5P1EYGp+ozM
OFjbGTWk6i7DjTmMwY6mk78cK/2gVVS/f/rr/c3dWf+bj0RX+cz5VHRuFtOf5ee7s9s40tM6V+xH
xXZ3vh4aS9QglzhUgFYoCjlIeMADPO7rfjQuVbJN9TH+omi4CqKCEOiBd1oDzOSenfFu/Au3UGE0
RQyWYjI6GERDSXStp8G2iv1//r9r/Pl+ufCawjEM09GEZYJCcCiK/XaH8wL0g1YTlkhavacUxfOy
MNJrHMIgZGo336IWv8q6x4zixHIoSmATNkHRQjqPeaR0W01y2+998qS7DryRnTPh6AZ8w/Hawus/
NaNXehXSgi1f26KwmVdg5Z7U27kfgI4yE1zbYDXSaNxq+ngdasiEM0USdhZXlFprWFwgOIqc63rr
480ZT0x7W3jHzpPe+vd2QQAqdas9ThO4OdZei6PwaDlnH48JjpkGA4Ib348XSeuNO6XV96mCTjN0
RmuJcrcl9BP1IBOOkNCGUbwiiYRqarVvA5zjEm9aynHLLrhyFE2uK1+ht02Za2HVX3UclbiHY8gC
3rDHnVetAz3dJcKiRQz2CmAb5C8CHizloSixIbS68kZpCQI3XuGrIGlw0dkDBW0X5KAHAspv1Iuy
49sCfBk+qGrvB2HdZQQTLullFaBX+E/nfrkMG3Et0uwNLwN09a7d2lNujjtoL/FwRxatWMS9eHHA
WjgM3LyyBhnuYJMtyE6QyLTitDrGqbOh0/s8jtba9RJy5qQAdyPQ2IZpRVd3NDYqliESLPStnXH3
iwcH23CqLkdMRE0rn1DG8Lek6Imnse9hHuiMVpwVUv5j6qLrTGtMLGYEgSVMHONK9xpm+uh1PQ2O
adlcx8qtYzjxLpE6NUMHGgf+lQSEQmrXr3AgoKOM40Rj3ARh9qJYac8pUaMxUso2Yz5e+04Wo+Ec
ntP2HicPjeoyeygG8UXW1audIEaG0mI7PeyvOvtaReG1jvNsAaPwSsY1zu6mfbTK4hkZrCIAiuGK
ZGQEaMQnugC/xrEYVTz6qniyGUT0RBOW6iiXeYSxdsAeGkvsAoXmb+0C17Y6NsgtcmegJjHs1aDc
jHhu47q9GghPCPT6YvJD1Eq0dPpuX8XyzdavDbc9NG56XzF6W/tq/6KQmDOpnWMjWo+SP4vT8UBH
DkULvzTUt6DxYcWBRUWSsYfxhkwY7ZhQxaMT23dJHB6EMl5ERaCugz5KV0HkqwQfAW1LsaKE+U1k
0f3Wq+cgabfCTzYmv6RFFjRfamdnZIB4kB3jGHR2laaB43HxL0GhX9mux4WVlirAefR9r5XjfPP4
v0joH0R3vSjTMEivuaDbVbSsepdcLPMp4u+JsOIq9sIjYp9tLcv7fkIPA9KyTfPNM3kDmXhhnim3
thavvMy7IX70FLlKvlT9KAfGeJMIuaawjudUdzENeuh8R1LDUl97z/jlLZygh1okkvsmHoBY4Q6P
rMneqeK11sccOWxP4GuFdbey8xubmYwWx5wDRyVXjSEFI2lc5Zm1omCGg7a9HmznHPbxdWQNl5Qf
dwRKrFDqQ0Y3J9YDYZKNSxg2qJ0hjA1Q5PAxjFzfo8zbRzKAJuW96mZ6oWTBrTvUcmkN/X2RWKTq
UvNeeJ16/njduB6xgVCMb33qRNFLQmzd9PseKuyvkp8SpMs9qra1EalrbaDRKPzntsyB97X9Oy4O
SmAeoayKAZxMO+Nju542RK79BO9zYfXuq157N76VrKpOGmRCV0smOl8cOoi+c/TivV2hvfaQzY97
+rYeJiwXaA4yhmTs16Gr4tRrgAUrqCDUwtqSmlFBAsS/GwZmuWms4M7rTA3ha7PXIXgvg9pylxV0
FE3AYXLlnirxowF+MZLJKrbtS8vOgbrKYxyaT3XCJcwZBbLIF9XGm1KG/cUYZhClqXVlIO0CPEYr
G1swfEBHQIaw7yoJv8jU0HoPY7SHK2AtbW5vS1oRHvevB4OOKbLxbo3ZtYPta1wlhXzw6HhaNn0m
P7MftApoc1x9DULoCm5jfGUaARMD13DGE3wsIClTeLrTJsAQN4VwLzKwEMyYa/RExhe9R9gI43cV
SX8FCCfhEqJAp0tnezpw+njEZzG233qjubYAUPV++mqpvXqAGtftSOa9cDugRX7Yy01O4X2jD+aV
X0MnGtJ0nyfNXa9g3PXVgesL954BeYkZa29pKVsUYTlYUPBltmFC9GQWGgG7KxTvUQbIb7zGhfWS
07Xz1a0h6MrRuk/tkOxenZIANAmKnJglXHcQp0KPt93g3EZmvyJR9Sl1SEIh/SpYfYmK8GVI6XBY
pvFiMhCJalpMCjpiT/T4XMI6W8cSVYGjp5Bh+CoWtXUm86PbqQbqWuoiPjMwUo5reRYhMxGsH4j4
PdgyhVFfBToaVid1i5OVheqxrvyvo6PelX07ApdwMdHzhVcqXBiYr1oSO1d0LpMVgd/v1DBJftRy
WpxGtU6HaOtr7r72S/48teGtHfOuniLhW29v9wk5aal9VkXHH1t0X0dE2otSH6D36PdwkbKtoEvB
xYX+hW3fdfg0Sac76GCOYRiLoMDGR1SeB+LF4brljfVLYlnj1uQrcdqYSXTqvOZxhG7BtTi1Fop+
0REjmvTmyoYX8Tx9dLBKfS7g6rYzzSe/bL6OCj/iFGREZ3cLk1QmBMr2o6+lt6ltBXzRtXWVa08k
uCCeIdEcV/3XNmvxbjLarkMTDAE6XMxH565pvwhuiMBSjEXngUSklbpsE5lTvs8fHB/LspFcBla5
bwbrRtG7q6iQI37aO4afB6Xp77wAV7spKAJ5o7vXQGZyFNAB835+d9wecZ7nizQZkv30soYlNnrs
3jqR9V5FPUiG3n4o7PC65R0itF53sQCceUkmzJXiSv7jAvAcZEYPQ3QtHWrclCHOTfs6tjTL/bip
tgBPXNUy1laB38kEQVyng72ve4vkjC69NnIisLjUa4O+LrPivqtptlHGPzSdtusV0S+NZMA4QiFm
SSPJXjJ5O/SknyxFiOUZoimYKZlvCktMhHLiM4u0PuZud05s6EUKLCTIsToIdt0gFiEI10QjrEzA
nBcIiu+02mlJIGUGEwvjzakj7dhBuhxgUgLiTO/hSTFWmFo0AcWBKIYWndGxaqimL71YvdUaAlrA
3nlmtAXgyc9f6/aMS5qdm7nvoS8hTY6qv3Todizijk7YoI/6Kq5kt+B3mIFrkZegrNWbLANVpPkh
BArEyrGrEBCDto0LVkP9W6O9We17v3JWhBCBKSOutnAsbdXrGklwBRp6It32pa0ABAKLOLS4XDKf
wOPES092Wt6ig45XckRA2wbBsUl0ZVsRZ4mLJ225pGETSrwAQm2oE3doDCExSxWEnbqTxaGdHlSH
II7PxfmZNsCgsDoEB9NGnMOANbKsXM0bPw7AI4THlZGR+vMp5m2DOrYbu1XOBNMUh7xT3dWALnyh
G9sAhMBeaWxtxKUclIegyIFW6Vh+lOkLMz/o02vOJ5oXi14/Z1GEYXRKFOlbaSPlmZ7GKurxzisw
rzrP/Zz3EBjeMgNOsbYj1G0FRchUwqo1bFoXYZ+JPW1jASnc9RFKZ7c2jm9y6Lw7YRZ8LNPpp9PM
z+aX8DWHV5tXJlOUiSM0OuR0HSFtxrhGBquCLZuq/L3K7iKsfHvf2oRvpL5cFJFGNqxUVWgjjb+A
NDReRu40YzLMgiZytXNCMR75ygRXUtGCq94J0IgONqyPssrWCTZVAgqr6DJAXLfuO12uCt91+VWO
t13PTaH3av3G9v1kJSO8IIxgGM0l+AmoqeOCt/JipSnCpLukhQc9jTWYASWsTgpTZPrRG6SkuEhz
+D+wDkvG7RPRMo7Uq5jYD6vNvzAeyffCpxkfBghiUqVnlJity0TfDChjTipBfmcFP7jmpMgFxsHd
KFphbmKN169MnKddaz5TX3gb5Rjv05RRKtKiQ6NsElidhHqALhRKIW4CLTq4Q9MsTPLqLqyK60NW
cKuoU9AKVWAmX0ZuSE5kYL8sWnksp+uscFpjXfryOhVCHnVNIjzr5K3QdKxDI5MpNR0qBAKZdrQo
dQSW9K80Ig2Io5xSeD2xr1ovusavT7wEPxmGGtlrW1+MMTDMXHADq5QUUL3GSCwq/ereR7y5CEBB
rDR78oUHbUIxzr/OJ++xHqNGyMPWv+vG7BvZueW+q6CV9rLeu51nHIa2ey7jtAf8ZY8nviLOyoF5
zWTc93eW3jLGtJ1jZyn2kQRX14xuhpoOP1Nu2Er47Ss0/lfCas9xHLlbWt2vZl6Th5SL14QkQSzm
bbxGmFquijqMLmuvDi8VoxMLz5/s5Lp1oN083CmWoq3irOVqmeg3pus6d75CEAYszXQ52RyZ1WM4
HSS8z7iAidRGjFizyNEviumhVcUZimi7DEiNx/1W6/ehbZ3joksJW+1P1aAUZFN5l12kJSim6uro
gw9O7CQ/MC4nxsw+O6ssa6IbqRnuRZhYO0ywC5Jyh5thIIcBxLF26ArxFFrS4o8YY/yl5r8Peh+P
oOXr68zlrqqWTx6jkRU3MWNf0W7dJ5hMBcToywKuzEIQrLi3KNeGpnH2uxjhfjXZ7l24Bkk11ZHv
tIrCwyjwbeaBfwVDAoQuWXHbvvUPociyTZB6X+s2Lmg7onbKWns7BCLGyGjygWnjcyv7eBfWW6VX
832TYelt1fxo8s2VlbVRaPWkYXsIAsindtdXGzvIHj1skDc2ZFrNkwCCCqagahquCpsvRIutmOGc
f/SpytCvAjuxqDOvuzR76iWO1V+Hg+Zucjx+cKpjc6eOzOORB5irutKNDxGXJ45168BXkIW/9Jvm
HYpJcAUl5dlLjYfWZSTTj0h5ukFeS765QUnnTPNzsG74QaZc6wLBwDIdABQxlgAjKMMvRpi3N6WP
+buGsJhO7WtgioC22jWdsowJSAp4MFlhGT8WzsC7M9JoLcaHUU3cjUte0zaMkgPVUkovtd1TUJh9
HEfRxc1xQbtNXptheg4Z0mhLzxH91hqQqDgNAuKgz9RjoAxXjKejTS4zZ+9NESCNe6WqOC2yLFHW
vj1cevGoH4hcTvna6O6W8Fzr0rQ6rjKSVAhV9Q6isbJ7U+me6lZTT/KxRAxz1xC/Ab2oOXuzD50B
Y6qaN6oPUhmUk1hnQluXeo+wb8r+lLlkkN3Fq9So9HVvekisewfveDpsx64pj6BrVrZJ9klRw+hn
JFL4DqU1S9wDX613rdkyPaIC1ye0fgq1Iey0zi5kfC/16ATAyJ+QM95hcJdOTbZ0Tu7PmFRHHefq
NTVL8jf5cgLJQyuycEvXPdjTw/wshF+EPeSglPglFnJ62ssLpsDeIZu0lVhCd93QQsVzi2HtqdSS
FNm7k9KSfIrBgHCYTkJM0OjfwFwO60pV9ENEvZieuEtiWTxAdNea3Dh8PA2L3qCiUCaHtNw7Wadi
C0sSYzU6YOwsxiXUF6NN1xNvJlwm8HUKHAK/4XAIKrEKJpEmMwzUKdOq+WGo3Ie+odQBSK1LwUsQ
itbaOjEV89M4L8O9SgddTU2s8NPD/Aw0+cg8EFjXx3I9JOFKjQiWiKfsJiGnrK7pWcY8nBG+wC1l
9TBjqFct5w1N6OOD7iNrIaeBCxK5Apm6hb4nl5gap3XePHT53IwpDqFzFX/hMm9BfXOB7/44dj7B
/PDbus9FVY3SBBt1pC+lzxz08xBUIgloQnX8/YQayujkY8ePp1pBydYM/HT1efRPO80rHcUCOFhB
W//9Hfzd/891NHpkfgAieXozQUlrribhfvn5Ap9v4f+77nMXreeXG9bqpphGi1wIoReKHnpXjgNt
qViEqVR5EEEqZzOydj72zuVNRvImxBeyt3KrZlLHg+2FzYHiaf992ZlW9mSELmIvydcFsP8EYELa
rqy24S46KLdJBnTPTeGQTN8Afldv6H+rtZkPubrmK05S7/RVqH3JBN8DDrRx9OTWJZgv9fpyqxhp
MBzpx1IUoLFACaDID5FQv/TZuJdt9zVI826jA6LzvVOjFwfyxZIFAwtukINJnqdtILPlOxUmjNPN
9l7EQBVkXNyGof0tyIsr1wTmRJRhrvkvFoIW5ALxJZXYb7JBjRmeyQZSF30T2ivk+Hum3U9tOFE9
TfzeqfFqoVqcCj7kYEnlpdF4/yO0jWgsdojq3gjEAlxU9D3BTEQ02QSRLWQ9nIxc+ebNIXHabdaJ
+yju7gKkFpBunPPcQci8kApv0r0Z8MNAP9Wg0ItHKd6dnkqu6bRXKXRUPcWrTAVIlV20CoIabb6y
DAzanwGxzArMVSTX+vSeFdoVlbEk7Olom5HHADHg1bpVzfgvAl3UN7mJ4TS7VeLs+P/YO68euXXt
y38iXSiHlwGmK6eObrvbL4LTUc5Zn35+ZPla7T7+nzv3cYABbILcpFRVrUBy77XXGlC9b6HTAPp1
k1vmnW6hFo8zLMSZnlYfIWJ+RIY2gWLD3LWR8r1xTXXtNdEdNBZPrjY/J0U/7jUzBwvhFee2blC8
qo8pa7ck8ZNj2foBnB7TI3nFEAtCyVlMLIsqosHhwAbZbxqB+L9UAcCcyIaLiJca3LhkxNXmjEKr
xm7AS59HgxToapi37qlmsbUqE9eDmR0tpWo2Vg7vJKhvWP4HSvXYVs9TMg1/6WxNCaQlrvF5UqDd
Hv0D8M7byhr2Xo+ARo5EWwtDZaTfAkP6YGpAw53Ce3IEVPlSWZDwtf0FkDs68dPaaz/3Q2Pi3lS+
ket7Rqgo2RWB+bGMP5Z6/GmEngYnbGfs3DIm66uBWGpAQAEnwqOr6/7atcuvhZHxlRtv0/Mi2Rmx
AYdJZwjxM6ROuXvghNQr9LRQmUSrJVZEyAvkHUGIzCjgHSytcW9oPIUujA0mrCw3gdjI2EXhr6vs
e41MxGrW+2LV7I3U9FhE54QcksZHH5o/YDlAK+ZN7AXZqR8RUVtNj54Sqatydr87XXpnOmAc9REF
I7/KuBn9B13otmQ5ajC4FD+4hj1tHMt/jgpnl6vNRzZlB/YS9k3Wc+1M1UPmyUSNFXHZdTlakF/U
86kI0x9FtE3C5KlIvb/cQa0EB+bRS1JU4WcE+qA3/9yohn1joj02J4L1EI/qSk9zQBl2hVaPSWIP
/nv9U5HWOCUzB0dQGhGRaKA3RKChFHxjyT4p0wx9jJvR7FwUYqvT4PB384LkBeD/oUOrGEeRkBCO
UX5F3HHMP6dMcltdPGulnbFpOZaWdiv+Q2CPwBNLVxycxgZO73hLZv8HbnjeNHbIrVW3/U0i9LQK
XHYVCBPgPUyOBQp3JoLEq1E1wlWENEyBFB4uhmIdDUjftLMNNbYe3GaECpjNABr4KGEYMF/aQPDV
SYEUKmDmToccR/Frg7vn1BRJuJ0R5uXX1uMauTaP8C2Ua27yUuMe2RgZGaxGXT35KRS+tZneJQBs
XV95yUYIT+eB58p2cNjZn8l6hXNT/CG1uCf+ZWXwFQIpmf0nsG2fG8v7VuMP4Wpon91dUI/6xkew
kpTkHy1xSGDkj5FXbJwB9iHfDp5FQJpoV0Xad9juXDvd1UMVbZCrgc43gYMX4Ou4AlqCdl4yjzeO
hVD4NMQHww1hXsoytKtb8fNbGCPcipV6bVh48hCArXx2zCb7wdGw+UDLWDWWet8qyrAB1PxNr8Jm
F+tTADfNoSGQVqcZt6BuEvMz/+pddsOVdbJ65W4UDntyTeIVrGIwCgVrHaXgVe6jMOYp3/QwPidp
8a0W/nS9j8lpwVV4urhesLJ6ZDRLQ4l2jr33xpbMVn36VvEEAcW9UTTtYx/hummn6NVH05jcqhVC
BOumqG/JjAepPkNjzk2n4jpV7b8SXAbbshR8foTgW9IFQmvO9+yc6lXGZgalThc5qTnMkq2JD/am
i6zXSCNqHCffjFSHxSqd8QjGpHN6wfAw1+63hHdoqVjPTqKdYOGCAkfT75SshwRLM7+0TQc7fJfW
JCbynaAiW+cK6mV+bt/FSdat7LxBMmhs1zzt/PVtVDRZIsSVvBTmBwJr5cr36owX1cQN4av1NvOU
R5fHEjK+Vlu1iAoWuY+WlOFB5aeQMPQDer8UvwGRnc5SRibRgGdgrD4m6V1aePN6mgeI4IMV9Ez6
pesgNR1LZ5N0tyo6Mpuymza50SFBLAhXYxZJ1cziQE+DK87qvwLTfCgy/v2OnfkdfvO/LtG3umhg
3PjHUf8PoXIc2wA0+Qt0+TdQzqpIi/rL99+AOddjfuJyNFX/lwo6wgNbY5ME6y64HPYo/1JtVXUM
FwyIgYf6LS5H1cCEcKTqqQK0s+By7H8BpdEJTRHkNBxO8t/gcvgav+M4YA1HTMnzPAeYqGWCFv0d
haJmYan6yoxPtybFxgnAZA5NCunPr9rVBoE4i2CSGdkiyLoc9bc+/IDIbU5oXr3pF+eTTVkI/Zuj
7gbDNhi8+zbpzHnTDOlD2DvtFjZovKlNKGhLYYlYZawR4TbDGAmlaFmwsqb7OogE2WSGwI0+OSr9
feib0y1jljPJ2qjwNqy74bXvCCkune8+dUCnMXnT/afzXb9ZoziAYKCvWi9jcq35pMbkOSlpi2x4
3e8aP4coZB7qo2raiboaEh9BDGmVhQOv0ts2CfX1UfbM8FlpihUc5NHSBDU9bpMPsr4MlE1ZLCOv
w8XHvvmAP3W/syF4QQ5OYiNoxMvWVksi1vyAVJxJ1kCTXRy1svHdsitBtqaaV7Iqi1gYlybLJ7rJ
af5p7Ay05Gavca6XcrmK7y6qbOby+ruBzuvRdiBYs0tYTWuxVwNuCabYJNepgBx3E4cBd628SRG7
COGrKdXrQGmTh1yPk7c0IU5jq5FQIe/TSdpkN4JwJ9gEIPIWH0J+CISCEZ7aN8fKqj6Y93bnDOQ2
Me76cIhvJJvXk4om7uBRU24Hs+6O+BFQiZVVWUCc3x+69Esexd0RRnkQCaTgtTwTFLnOZlM2EcEA
V6UYxQrR+eboFGlY72W1xdcB1ifAeZblEMaSAcHqnodKFF0DBFzlmuHw66K9g2dO2qNfI9TE3+l5
re4gUC1gbCUSEnvQHt0sbaMujE1q56/6SMxGFiAPf9aMlEkRVZyfzXSePs3EvgmrMsINWFJ6OXJa
ZB8nhEVVSggo+x38sntVBDxQxAOV6wiZ9jdVI3oYrYnHYRrhIS4EeioUcuOZrLpCiHsg+Auq5d4O
PGtbWepF/rCcFAreFeLnuQAwSP1H4GzF0o4lDqok2Z3C/tRBmXAfm6x+N8vXd+D9gBMbDUhb3Lul
+HOAtcBRI5qyMH/VEiIQLgys0ECICJZTgrnRYcpGWkv8jVi8tdt5ah7kXyHG38a34e8hP03tlGk/
mijNiiTmSaQ3x6Tk3IT5VBFqcUAUmN04HIOoogofQ7IukxztIFjvjvAyQ0MflcrNFDfgva7fS5Oq
RjF3aKF7rJ7Fl5LXxFTqVec3+l6a5KVbrpXP7gqsdOoDT0BHIPtYNmSpX5up+M4wAiiQPxf4/5FX
yyI/OATi7vMd66M3IowxmPMhrop+N7O3O8o+WSMMstGhc9xzxeujArbjKGveWPbIs1VNfaxCYHWa
0X13CezhEgsdnpNEqbjxRFW28zl+0ggEbC3wd0cIakFdyKofE7+TNUETyc0UnFOhfq7leXkkzZ6d
rz37LBlFQaZLgZ4Ft7TlBS+qEjbHSRSytjTd2UM3fA7/kqauCwgejfYmLEDtww3gNEeEYv2tEcyX
TktwBwlTGLRAvOxiP5I/WiLKtFl+rJuLlNGlPYq8EX1USvgU//0Lrz8TcTzuOqGzzrJRP6jZGVLS
6rj8StmUv7eE+fto9v12BE26i1INXKDZRyv5y+XPhVCC29CSpTQUVbmynUHfx+JP1I2Ih3V6nGze
3K/y7hC7pzV7WUFvLyb/6xMsbluvUyC9MrTdYjLN7LYKefL0Gj2I2GCKXwqycFHWtCJS6sRHFm6F
p0Ht7xFIQqEe+u6jKaZt2SQJNiReItoAnmGOn/t448kFQSfCnrJQXUL/SlX12zRqYKjqDY/ge1uu
HXHP26M/AAVMoN3P+mFVl/mIdxWbn0+foXeLt3pnxdBIUiA3CVKwIGo6hBn6wbPV3nRE7o4g5uqj
rDluwE2aJ/V4qJ0nDcTLDTBh9qvV3BzLLBu5HdSqOXqi6Eccip46wtSuaszfCWwlOMC5wa9ts4It
OEd4C2y9trbLmkdNXv5aXEhZzJOLsZqQptcJva2CWYSodSKlR0Pcz2QB4o8E5OWRE8OMx59P3tyy
tjTbGk2NQh26jYtwngMe9yiLINA+WT082HPBw66KV6csANdkx8Umm4itQEMqq3KM7F6a0mZAGQIc
xj7JFiwZvJvluGtVWt+c51p1NUQ/W957NiiCbd1UZz3PmuM48WYgEd06QMNU6Ha/7jrHXMNBaqx7
JQD8a+F/GnKCy1J3JBVLyVasQxot561hltx816rs56Vyh/47HsGU6F0uphZANJCjQEGYIC1CVRpl
UYpuWYMRj1A7L5+fbTlQNvsHo7Oi60nkUGmV/ROOOQ7SiVKWjV2yNBFt9EWZen+diXysCm12C8wO
C5Tg2l3I9YwcGcpFrhgei5psJtnARVjacuDSvHZn4oG5VuVBqXxilnPK8Uvz2v3u0+LlGMuLC1K1
8bf/+kJvvuV14PUcTlVDbg5L9qoWHvNiFJMegMHyKNs+uBeItFs8mMImi+5XTTZnl9lJDpa15VjZ
7OYqJBZzIxsmHOLptapaNkhhORj1A6yyerUu51k+ihlRBV+fgt389XnLx8vaMvjNGZdzvfuK7w5Z
xo0Rbwo32uviYdXEYyuL+VftXdOYMvyX42DdyA5dzG0E+Io3hWllNfif6bu0qx1sQeQPsjRbxr1r
yo7/0QbuF/XGLlHBsvFBhlwvvDvX9VP+2N/1Fq4xuzJ/fuNfP1R+d/krGvmSktXrrxJjZHdtiDDT
8lOXMZYWWIe+2sP6YuyHqEKLTRwkCvnHG5SWS+6Qy7FVEvupLFGF7NOuXxdykZf1/YXIk7NtxCrN
EmszRy75ZHsprsY610B1VWBQ3g8yxJHXU8qTyLY8/GqUbWS7x42WIynuoiEduiA4y0GF1m2ovWOL
bgHIZ4hfqhropIvrcWNatTGTwOg4iNUoFotbMe2N5jw8aWOzdqaq2femGq+F9AnvK54lUyzbOrmW
nOVKOwTWvsKfhhawpsJh3Xnm0ZtVk1AgtRDazWvNjAAHsNWHR5DZpxGrC0+uquLcLhG41WuyXgJc
2rDr6bz/M7niGyP2/mGOQ+oG13R1DEQhjbaChE+vN4i/OdqjHnpw7anBCA4+dI/q2E67vnOt4yiK
ziwA07RobwVwnsdi1yJrWd8c4pg1Q63m6rEVxQB66Ij8FlHLwvpqdmp37MWWaCmkzWaFsDY0nLrQ
tBG6gZ55UzSGwkQxh8SKbVJ/qvgFD5+7yeR07IqZWBbNbPWHovik8grmFSH+EpZYV8k/jKzJQnak
ZUCSUe/niIrYw/Fa6Gm4b2YoCOS7sZVvZtg0mTzEizGWVWlV8+gWhWZvO5GEcYR81WOvEfF7g3oi
yv37YGhrc+ZxXvOyR9YIPJJBk8Mm0bZviuz3puyVtgiNS5SNQYqChuuPREP6ox2bOdcX/hVpWzpk
bRR/Km9EPSYRq3l5fWVtKXpxD8hrLm2y2WrC6bO0r7W5ewBk1W2T625BnFB2yIPlcYRLb1ubnHlI
DDJ2nsyurA3z49JU5BRJVgsTJQQC+bGSGLdlKOFwIEOQtKzeDEqNaBdF7Sbs2ap6JBU0e9CN/dEF
WXD0dMHvhmAru147atAaIjl2gLJ7Dflbd5ZFVw0rp+3QpVNHZPqA/7I6E0WX4YciHAz2Re3K6wu8
6icml+UdlmnqCGscvuIud0EJoH4DPeJwBK0A7ZIolmY3m2TnLG1Zk2PkaNmEFSr9/87a/6sUSg1l
y39y1v7v9EuTfHmbQ3k94t+uWt0jG1J34eBwyCS2RdL2NYWS7Ml/maaKr1W3dE8nqf6Xp9bR/mWQ
C6cS9HNh9dMsnLg/MygtuiyV16xhwEyi6ob533hqDYff8iabX3wfTdcsUmgBTJgqUcTfPbUuRBnw
8qnmj7lp/6rHKThDwx/d9l2aEmXT5i8E0W4SrY2/VzlSKHaoGQ913MQHzXF6KFyK1RgO40MQktTd
oeiy8SyreCI60zx0RNd9GAKfZAHey1p1aWYBkZ3Kp6AqzUtnufcOLhGSyXoPKphE5ZUjjmAlPfHS
J5dzBp60YuuCzi3Iw8tc3vgo8F2WwhGMBy6SToCfI4VUj4H46dIta3KMrPW9o5zJGFnMue5/rJ2s
25qBMsB8Umkv8PHdWlXd/QCcdpq0rnud6jFf96MF40yQpABzjWwXWG30ZKrkBlRgdzZQorIZAEhz
QWqtupitX+79wn9eTNIui8VWoZPYVJZ3lHYlspvz0D3ggYNFNa3K8ZSLokmC8SSb3GnpnnDQ3+yu
nuAdL8qUUKAYLYtruxjh7ke7kBNF7nAgvtjhoxPjwaqJo/J8POQWcjtOjV45sZjmIQCyCcRegawd
rNkJ6CQA/zDps1MyBeS/vq+SoZKd2CilB29lOMkGANtAFgVUCrI2D0UygepqYkQcScYUHW2FamJu
QcKkxkCYoVaoXhGg0xF1BJxoeoH7UkIZDQDy1fPLYDcWyKl43XgbjkLZb3LKV02LPHghUCF04878
qMHn7Qxl9Trqdr5HSwTfkRiGlPVDUZjGoxPD1r0cXgW9uUIuMtyVTmc5ROaAEbtudX9tSpoI2ydD
NEOBisxZgGI3pntn27rPA1L23BGVsq5Mz71ztMK7s0TBJH0KCf2dFjs8xf7R0YMHaZIFut3eHVqy
/TrKhp/nCD2g9kUAi3GTx8O5E0WvWv2ZDDDUFEfur3cdcshiayLYhXHzABNyYufUGGa4I+/zk2wx
bUCILavv2yHhA0KFaYvScJoBR+lI5l9GQmOiwwnf685pMZLhvvGRUQePFrWPslDTFtZ0xbnN8q59
7EqtRfZPpAV48fdeIzVNDbMvRhlpIJy94Bn5W2MNmkG/Q7xr3tmjlp38eChPThSM8MJ53Qm5Q2V4
DtvOZ6OiZ8ptCMs8LppJ24/9FN1fizRPznmqgZz/ZRI1xa0sQvwB9Km/OiJB4/ddH8fw57GiJ4sb
f0PKqrmCKS67qdrKhdbI+9Dzgx5lAe+Isia1zESK+982YJxnL1aMS9aNLVyhaXdWXeV6kB/FwQEX
K5L3hW6evW5GkATGItGI4jkCfrNUw6kxz5OHNzuojZ89g+gG4R8i5Bf642Yi1f6mbtTw1p0CgCyV
eYkRnLmwQApvW2G3yNRB7tjFuZVPCfTRclwHR8S1P2vU7wZ6w1MPTkBpTfURdcnp0UF2hvq1GPRy
FzQAI6oq0a622eHtCEv2GfZN7XEMshyxzuRlOagNwT68OynbODG6CPq7CnctlxGuFzdtN7OqdxfJ
fng1kWazjQcHInExQtIrSubEX2MXuzXlzTZTlH5l8Ewfsxmkx2xCkjjEOgu50cq+ucVaUdL5q9oi
BaZ0WXJxJ/j3B+vnrPCfB1jxuigRqn+zHvhDTr6mvp9kPagzdM12+W/BfPB+ki0aWyvgXLN+2J7T
7Vv+4ufRqGERsTxInhGnsHdV1j4ruqZ2N5lZJps2gkKxFH/FzlXW06iTjNdxoWDqLg6qwJDXolPa
8PmhyTjm4XEeIuuiZfEhM+vEPZBU8jWdLXhcVMDQM1TNOndo2sO3X075VrZkMfSH1O6yD9dGiYRy
OEf3bTgoH6wWoLnqed1ZdpZQI7ENqOuDbKowIzd24d04sZvfpamlHI15UjZlqsaf5rQi8T2Lv8Nl
9JIknfZc2JEBVVbikF3hnuH9ttnfxup9FJvOrmYJfvSbXrtAko6mha/mz1oOHWnYjMkOrGu3jmFT
BjmZk6PQ9+aj0lE4rtYTf3F8KFJi0ezT22wOzrIlh7lEx9YQICDx1jjm43XYodNIxg11AyIktzF3
ox0rO6+NnGfLUe9IpOi/+kECZYDuzfczah+nzguAkmVj8RXkv6N1Gy1rnPWclix/EMy6/eebRtd/
50IwuRUcT7Mc04JomlD/e54lEnzI3myg/hscHMkp9H2PfaDNDyhjJbEOPLjqSUmc2+redqdsC6Cv
3RjxmH1QSSQ7A78n1zGIx5NR4Z6S1Ki8T5QTa1EPYilSJAip+FdeVdkhh0jb0nxnW4591yGb/6ON
FaZ+04/Q6EZ6vinRt7qUZqIcNMv1d0lv9veZAsFTaComvBLdk0dOx1810h+gKYNvXZhp4KUCwzoP
YWIcLacxjkONtx5mAtp4ZzyyOIX1WpVWu7WanR5G5+twMVDaPX1gExd1kHnHdryvdLU5lD6a314M
DjJLDO/FLdq7SSv8H5GS7zRELw4Z2iArzRvU21Tv5s0Qw6bd9BnNNpt1sLBUxxQln9JOjnKcNE1k
Um8AXDHNJU7G1GB9HavEO7cGz9oMgeOmKUjw8WM1QSCOQi1bFRurAmgskwejVxKkTMIMsXWnIsSM
TY4zAb/vMxe6INmUBWqvsAfH08tiQleFFDqhgMGffK3XRGf4FKh5y8R4TuoScVvbPsnCNPB/+CnM
0blYOiwdsiZtTdQhDv6n7q5O9JtRDxGd+XVCWWv1AAZpuzG+wKpXn20v+GGmo3Y7CuInJ/UQBAmi
Dxp6a0/hVGyy2FIeS1UpzqVnBCutDbWvtmPu/cDVPzkzIithH6SHIQjVJyaXb3KAnqQ/SstqnjwL
3hBzMgFhQ1z5CTjZziwH7avnEx82dG+4sxO3PMO9O69lR7oL8mQXzHq2gjCA0IuPpGgy5eEFzvKi
WaOtQYITYEGWxuFT5cNbUYQqXBTQgmuFglCIgxtAdsqiV+r7qSbnQraWERUJ4E/yqF/nkCPwQfrX
c7RxgEqYnpFJCoIBGc3Ed4/Xagz3+lExXKxvquP9PEyIDnRGuIGiVfmI1M68Zhtn7Q3chh9Vg8QJ
02U2kL02sEXFcZWnMMmVxyHrdpYY1edztftPr63f95OOykQH4sdzVQiDbPa1v+8n/TAZIwWG8h+J
7vX3hU5q/BD7zdcyCU99UoMoS261KINKog/6c9w6+rPbFeaxjZUz6twzefwGmUh+ifKgnN3cJDWO
zRSmRzLzUNeJ22Hazg7xANQah/9AnyMp1BZyO5OvDwONKUiNICNx+RW/f/0pzSoPjKj/XRniS+Xl
xccR7eEOwpCXBlfPIR8Cd20bhvkSq+xY+75iQ8GG+UNVZIfZJ6XLcI1oHxWGu5FNvyu+pyh53xuu
ojw4VvB0PbrMna3ZhuFOnrvyiodGvZhg//PhczQSA0RwrzmptY78sqxe261DspnoSayqzLYWNPyn
FpaITTHluKyLIu7vQnhngZ7bN3GHIK1vdofEtSAPgIrFPSHQ5lwLFI3gFJbtIYbbaCablKRdZVrJ
2c8kSSdqW/fFFPlSo16MaM+W9RPP0Hc5oObpJkapwIA7I1bgk0KyhWajeU3B7Zvw3HxpGvSfkRMw
rkl0M0RTW5gTjI3aQxe4NM3JRtjMUMg0N4NLrKH8KWuyCIlI3Liu2yEq8FtHNJPU9c93ry0Io95d
fva8hsrMYzi2J/vfcBtqRjCpHvkx3/vGrUmsioB593Z9GTP1romi6dHwWgqEetchuaUAM2jKjlRp
NzHicNdhQTP4hzCA0tHG9+dBlkmMvtXdBwAq/kNSoyyqdtnHXogH4az3H6BTSHZWQGJYnxZOvEJS
xVglKIvt5BFy4BwEn3i/Wid5hLTbhGs5qzSQNO3Ks8qWPEKeNdNCfbWcJRR5j7FVRTs5DjX0I5mf
W8OorCOIgwTiEFkVhazJYnBD60hmIlsaWe3iea0CFd53SZJv//kqaPrfLwOOL1D/hok/A4jXu5eI
HuVpUkaW/j0tIVuIoDS+y+r00XOj9OiUQXIni37Skrs4gk67KBH7ljY5Vtbq1jE2g+b1q3cdJDK3
hz6cXt7Zp7FObsvh6Z05EZ+uB/G5LabwtJxfDmuUmJTE1FCuny5t18IgVRWxEeX66UtHQ17AXm/J
NltsspY3Adyh7G8W+/JhJB3v3FxTTrJT2iOzzY6hW6e7THjq54EAwdyS+0nOgGi/r8oBvowgvK++
GRsis6CBWH93MtFGqlZZ26Xirbt6dC62mroXWXPQdwdLdLHiDhHB4MkIagRVigZuoAFFOStskZvV
i9A9yx4bN+RZNif8U9uWmBwKeDjrPSUcnhtd+wRkL3jEAzXeOgWgR0eZ1dc0Qx+RvCHtPMOz9KFM
9ZO0s5km+a51y30WRtqrbj9OOmRQNl6qAyIHylqO+sNZtbya1/984+q2wLX+/v7wgOOqrm3pgiVV
bgTfvD/iokAAtNez7zg9uMK2P6LBSb4Rafz1tvXr5CRbUDaF6jrUM7Lep6BdSeObniHej35aAc3m
0BZucXVt6q7HEhTaimXwOAfedUxTJtkZFTYQTmjxqQPvLT3pdpE2trfaPLgPEOez/iFM6Dm59yBN
5LQ2R9OCEsyEn+5BF0U52+DLY3jDpU2OS1q3W6m23e2kbYD7PmM+Prh1bpE6PlgnWVsKabPDMN/y
ihbyiYxzdJIertU/Hfem20Ifb6+gAj1HpPm+O/+75p9OVTVMiZONqvTfv5nXts6RVGH/NKujci6c
XDnLWhQ1H/vEIuP2d/somovNqFkBewUaM0GHH3k5/t24wQzKVT3AqfeuoyhgRyIdgbOiiduRcdFM
kHT9Msoz2rjI9h5+tLCzTCiRBnSq8LifZu9EImbdoHCOXXa6CCPVN5kRWddxyxF43x58gly7xbQc
Js8ZmrvIf8K7q55dvstGVdrhY6tbr4ZwfSejvW7xM3yxyY5f4USodj6ey3vY9Ta17Vaf3cmd1/CG
ssPoKuccNmRJkEttv3o4auS2305D8FShmj6NOqw7ThW3+xyV9IHUEujX5n3pOuVH+HSCuzJtXzO/
qD7GCF2eO8Jj+FxpdlEo5CpqfXUdi9T2ru7meJOI3qE+KM45i4pqFebdcG+McQ1pFEw4paVET9Cx
oiXspM531XuN3bHBow6lG7z186Nbze6hj11ogRNDzOjd/FiaIqErRl9R2qy4me+nyL0eIE04+7tt
DgHVOgji+VGeyQ+MB68swosc0Y8FPxAXF+JABARtL8ZLPNVBvb6+8UbS3Mmxwws0aRVbed6UspC9
y5tx6UiYWyS9xWIa5EmWF+rySYtNjtZ+nd7fawc5byNwzDzeegidy3n92haT+6RZxDQ0/7KYlulf
+8NqQI5bFgfvTrccy58g/flppjaE/2GxIChIf3/lkgLhWprMWoBeSgTr3hJeQu2sgFN2jG+BoZzs
GujuTRkl/R5GwfLm2vaiMLxvKrNBOaAt9lejW7nlBZaAjdNOiXsThkZ4P6uzjc4DvhF5SJto/qou
ZpPM2iG+q0yybuGfncgrsuM7aZOFnXr2roEC6kZ2WKIXnqRgB+uuDwP4P88yhlj9/DbJWGyubPEP
KTwii++SK4xa5OrGSfPNrFHPBJt7Tktf33ZV/GOEWF1FH7wpz9dq4H1qS8UBZOur3wLF/1Awb33U
QkNFN8HyTo3nNGCaSxOVzYIcrqQKT06n2Td6Y/eXmZyiD3ambxG7dl8QD8r3vQMl2OiE3gtaJV9K
v7HhSQ3Sh8ALXnHrP/zzbxUx0Pe/VbM8cOcsB1VN5s28vboaOaT6CC3XNzsezRVyKPajn5BTCZ/R
vWypJLrscjwXYDamCloiu3iA1Ka8yN5ssMkm0DN4pCB73sL4F67AFvgnOP98+ESolcZw16szjijR
IuKJUpCsysKamrU9T8BKAssnKGH7x0qBngUaLXXXFy2kYdHIIgMvxAcXmolV50FriQRLuAobF35O
FOmDc2BT4ElVTrImbbOpx4fO8XeLaRkmx3ZJD5egNCq1OFcU9bfBFFXPLDutreNG8E7GlfKxRUtt
lZp+c5RN09A+KYpn3cmWqq+rcW6BUqvGfVfND6xA4ys24DdS5Lec8Nr7MLID0Rk3JAsildW8rr13
VvoKAIaytpSvkQL3T5crn420zx9k4VtjSoAmvudrktPH7h8lSjXfQ/6VP0RWnD/UqJrcJdA5e0rl
k5jnB/Y9Yt/gSSNIProv1qD4d/Jcmjira3aEEsz6dvkMK+Kauiwx5fmkXYnq50AjWQH05ENXBqBK
Kt87db6lnYq4ncGg2/pjGmckig798GVotT2JoqiYpMMuT233iz6gERCA536a4rnd9lrun9QEKeq+
hsmEXMLbJRxkwjyz6QwIYxZbVNuPIoXrLENEk4cUZapVfzwo6loVYlIOcMQB8hyKO3YX8SltiLTR
qiS1+s0nWEoFj+oAQqwq2scsq7pLHdW3UaK2j9LEQzFtqtBINrKpQYuyxY0Cmfm6gr0XOfH6R56U
xf1gRN4Dad5PA0/VS20387Ybme9zv7NfKgj8+t6Ln8YsTO/qAdpjdKLtlz4boSyb3PSQ+5C0IkoH
F4VSFCdzSrd2OyiXpQhV+2ezbsdnP+nxsT+Fem+c8GP/LHTfNE5pZ0H26AeNeUitdC1tcsjUZsYp
bEJtl6j4Cuq46D7p39CZMD6pbTVdMoDfN7KpKOW4rY3J3to1cnI1S4Kboc+D25/HkMRiPmpBaO/C
AcFm16jMVcrP+NbYl1kt1c8ReVtQFPXnvu6KJ3vCvaHG+edqsqa1FSkm7A7t9Az4YZ8Rc/lsEH3Z
KEYCRyIAypcYGIIcjyKaw9NZmiwpORxeBXHwaw7Yeo8jt1v984tS03T1/UzIU+dAw8sc6LmkBL7f
fFjBUNZZVxdf3YY9nAHL2h0cofZdNYcjVANqvJU2BHNrgomqvq9d5ollXOiWwwluz3M1GO3Jxflz
0zkjWLOp8z71wbCJe33+EntZsx5UNzibhT/BgZ8fAkWv73PLZkLK7YMTRs29NLUg13aQcWs3i012
kLbOA5z2F9/nyKr2YGzICm1rqYhBs5wFdkG4YECl1zUJPIMjkc0gKAE62/U0nK5VabXtBh2yNwNk
tSyJ+cTxeJCtVpztOloc7dXQDcZ+Yp96U8FRqvjlkzmG0b6By2aPC1h9DGq7hTHPQXgodqZtDH3H
WRZQTYbnqcwrEmRM+DZFh7TJGqw+b8e9sxnJkJx8+8MySg4gRjatXJiX12GJNm9Rds5GUSqVXPwU
PtDO9vWDJbZnvti82WW7bXwNiIowkSBckG6MKpdoSVPT5+mRwASIS92P73VnYNpnIyrkvl9R4w32
ZmBAlVra02sYhSedBeQHP01Mwn5GBW8sw7gw1k3uJtHtkPvGY1+bj9IOGobE98kJDrKps6eL5+zV
gi8ZANMNAO/kFFtQS/RTGH5oRdFrBOC99ulqCSHrCNIRDLhdI/WaZ+UptNqTPnbwmokCrYAZLrkh
Ps6aXT81YaAe6xg2ddkbzjBglepUHhRXs9ZTHES3wFTAo6JssGvzpHvUZ9W7YYvufx2qdhW1pv/D
tqtPhKTrT0MD04cqDhKZQTCa2PEWzCpUiXqdsDWUVSdnl3gtFOLwSHDTNtT/w9d5LDmOLFn0i2AG
LbbUWiVT1QZWElprfP0cBKuL/WrezKLD4O4BsJoJAhHu1+91EV8Py35GDrvQ0NXSbapQUKzrdSSv
cw/YsC0lG1HbgXsMrnhwTmtR+JGTtNsCgNnZoHLeWUTE83504qMLY94LKdxTOqUuPDc14DqQ+gWa
o+EOYg3r4uu1c1AMaSusIs+siziy5WzuyJl5suOAqoTdryK4cuHXnR68doBWTa0Gn+K5a9Ab/jsg
7GSE52HI1f1fz+fA0G5dg/Z4Qlcl76jEXfpO1l0t1BUWXqkGr7FDobeOEv8T8aIfFsD8732G4Jud
wE7jdFcpGuEhjjBMAK8nMdiFmRxC11zKVgtlqfBJkuGeslT5CEaNYrYISI2jQmpGy17qyAd3GBns
RDkI067jEXGcyS4rE/kxC/41MW9yPaLC5ueBnvg0iHncYhdxqb6Kz0EJCYTih/ocSbz2RQwKC31g
XzczowJFE8XE5RqhSzJN8DI/O+ZK+yqsxk3bl6IMvxmxL88VjaRnbhvuWQxOEVYLGxjK8ulrzEg6
d66z8uisPDz9VmRNu9b2J58knVW5YM/Js3xSsjCUlXCKyXLahtsyTE8RvUVbgCDxx6A5mxrG85eM
pPKlacJvwh0GerSOkrpZCbPlRp+FPMzOZurad6eWYObm7Nq2sh1VdJpcFDv+iHpfmQ9R0K1sxWOj
a2bKl0zKHXKpPAhSemYueZoADgPC+tWNKMMD3/GuYJ+ALWidy7+37Vb60AYIxkj1XgyRamr57Gn3
0pjOva7wFu00JxFhL8ybfWSq9V7JrZiuVFVaFqGUXiwHZeoKtrIftBxafd1/p8bbz3UYkc4ZmG8q
qw3vsCi23vqkv4qZgSq/hfCjvBrKMKyk2I13ji//dS3P1iOS6fnF6kZoUmPFKlbiUO8jrZiJw14P
1nneeFsZTZg9lPsw76ID6Zjt1vLM4rVAoxJO0i7YtGwakZkFK9zxBlmxbC1fs8Hmi/QrZSmiTtLx
3ncNeSGill1G28pM9bkwkfeTd7rSSzNh+rALHRpEuB8mAlpwXOrmzaNHhdRc6/90HNBZbld5MxSE
D9RC0CF0U48mXTt9GatKWiL+4nLPtxCM2r636ZS52swVyLtPEB6hzuJk6l2H+HpGE+mA9oe8b0pN
+hKpEIZCjXw36TK9jNqwpEIWovcsRZ+uWSVHVQr9eyYH7dJodBqlUj3dUoId9pnBG2ZIDmJQqPc9
joTZKFZygH7jd1T4JNeks8FISX7V3rBS0nAJgwUFrmkg813vdT+k1FXbJgWtxJbWUqk3G42EwVkM
mQPxeJvWX58ucTRKJXw8ATK3EmqCqI1rwxeI8c4AcaI7pCbFXvi9yR/K0lmKhpe+LTXk2TT2u17k
wmLlZycSytlJHMlWmZ3idvgdHSZT+ETUiYHCdHDrfOiCYH6QjZNm9tWxpOQ1l/IKZYlSmo8w2nwO
XlOuKjWhgzgv1JdcQ714ZAUMXHTjO3V5yoawPIkjlXzfgk22OSdXxt9JsgmLiG2GlPPg8uBxjO8Z
ECcPlVHA/jqgBz6dIXyPKxhqAP0r+u+6Wh0cXmMgdIMz+Dpq1oWtPcyh8rqH6ZKqRxsiP3TlJHgy
lsO+zruCjJAVXejg7chAy/zT2S7PTNgEL1VthYtIgadZKGCltlGQk0zQngsQxHqaUml2K3cgrZd8
de2Mm7hItLusZsFnq8GCmqQgivU6NpEZrPV9hmzn3mmGYB3bcn4FrqHNx8IkAR742ZpfbnxuHf0N
6mIZ6UYs4UKcDGoTqPbmZhOWK6QFZZ2vhXDiRwW9itMXW9JNnZv+TenacV2blrwC0tx8+giKJ6PZ
3BUaXA65HEOklhTtZ23F0sRK1h9pph9falU/OondfKpplqx62IbRC+N08DszxKDCa4GwvSjck6Cw
d6JYLwYYMZ2HKQKZqPA/5+iwFy9S5EYV2MteVD1ctXFbv8f8PvcJcKu5q/v1e6h1+arzEZcUUf6U
yqwqOoulJ1E5reaplth3vS7cS1qA6wsH+ZjJLpRzceZeKMuGx8wU9DvuRbjEkKafA4TWZx2g4GWU
nHwbxc5FjibmezXJtm5RVW9qYkApnJTWXpix2n+t4Uc9CSt11Y0sF+FNWPZEUtk3LzLSy/OwKBZa
DrN8NXTmYarRTXx1HApbDAHqOlAOVfHyOVEE/jIbCzpGt8r/db3nRf6a+9+uWRfUQOla9VmHxMa5
Ub1go5VwGwUkViLYGqFTCnR4G+XofTAbE0pUfla6FngzkmnnIoilz8oxyvmoad6tm+7WtpMHRLZz
Mu9Zp6yUQY42bk+eu1fSZG/klONLniJfPCM80xma34U/8IPf/lSJzwbrpJvafq2TwIcFj7Rbnvfl
t9ooTlbYe2+GW7FYT9mDVYM9vJXkH8QEyYynp7/en4MhVA7m2OT8PrzqW2oEsx5s2hdE23Uk5W26
1eGyuqF+A63SdG07DH94KnryUHJrW72x4hUURf0nzbVzMUErJXfe12NOMVK3TrkGqDqdzuxifeNn
QTejtAmBUggWXKDAxSDw3wIqLo6egb/m/WWKyUXgR3OYXxEumADmzwv8db3nZ6gs6EHmjTnEdXK0
MrKh36CiWH/aiBe0TfQFYjsgsDF/ppDW/i8keeataw3kQrURDEdRLMW0JKsPDkmUu2vGwS7VJHkW
1EO5hx+h3AdyVO2fZjv5IltqWOBMh8J+TPxzytOHRBDNuFHpooj6vyf7cMFvSshg50qWwXuvcReo
jnJvqvC7nxvpUZ+scrCNedQZCDJJrvaP8GFWJ9ZcJJT4eoyFYQbuv1JOdh/si8D0H0km2yHzFlbB
+yOD9DzhYYeSt6+mycgVyQt+0j70B3DGxB4swpCS/j6afJIeFr90LZ8DgnAOmmmxLZkGYT6HzAP4
Xis/n56/Zo16b0w6Jx0wtwa9LYRuowkbN4AlAs5XozQzmUot6SwuI5gG6U64m6WdgruSPsOO9H6h
jc48yGLlKCmRvJAyB+3votz5kWv+mIj/NdPr3lIPGUO9rNR9mFjyEVEpeVGhfAfRUEKXn5WA0Hbp
YU81UzqbOjxlYuhp1JpBCpisTSX2LsJXS119lpuVMIZQdy0638tuRdJuVzlwfkCtOdM8Ofqp1Lvc
d+JfUL8jCWFT3ZIidgV0WB59inG7cuwSZA+7nH5HNJ5GXtDfYnhCxUmskS4wt5sfcqWHCyc1hnNj
AiTXen2pBOXKd50Kjsux/gZFgUA8B4VtofGBnJ45ofqgUt8O2ZhddSnuZqqeqt/qUTr7deS+KnWg
rw20XjfU0MtX3XZvFX2bX3rLeB3lBBWaqE1vMiJqCKxo8VqYIiDBLJnQk3ESLslKqN5TCKy1d3bL
4B6U/Aea0O9l4tLsYlX1SnO8fieP0Xhma9jPQ3jpv+vZ3h6j4kfSFhSpYX2+xq5UbPmno7JAwfzu
1+gdiCnVYK61Wuk+aeUwF15huYfRUe1Dx+tu0bQj+hVtshGfS0KcG5U16i03SnNZTTzSvTn+HjLg
XfvEa2mn+Mfv2H1IMikE4V+wbYLw9J/JzzlDR7kArkx31kTGNXDlcB32hf+mDjJiF70Ps7Aw7WpS
nOZ/QpijEqbz0I3HnTCNSJPpxpWdPck0/82YmhGRzi6PIkon6wcJaevEozR4Yxt8ynuruTwuRKHd
S7zoJk6Ezwt1njq5NkhoPN7bCSWsLoI0ULy0ha/pQqqmpXl8uoQfkFxXkE2uTW/Lhi+sb3TC+mvg
ml8VeOMQHRniAnGX8TvA4XHTyFVyzgp+KEWmUXwdoFWM4Ov4MVBkVocM0EqhVaeGTPKXIDVSNKaK
5ua600ZQAmprul26d0herHMlra9k1eW5DOB0EY+2uzDdASxPAdY6d4wQQT4Gp4m3Mkio08NCX+BU
mtIWVuXoMcGWjBG2zraZW/CreI26k4yoP4rBVWmJRo4Je3A+2jFcjWjcv2UuVPFdRVOZHo3OW6BC
2q+mFvIBkwlRvTXn9nK2Ilpq8Y881e2TONVAmaWRSZeR+MhvWmw8Jpl2DjW8BqeHOAe1jHiTQhC+
lGtv6eosTUZYlg5dNjjKasgtCHZ4Os20sIIrFJ7F6iCHGV1pIpQ5mTIT8zXxJ0iGHNmCGCXBioXQ
WWnsFpKT5CqszPDq83/6ZRXtA9Z+zIWGuhNzNV+tHtPArP7rGsIvXH0wdAdSVa+ZDInItBmiiqUu
24YauqUmwXs/IvglNk8ynJPQmpZbZ/L/53zhb8ssu5ceWw5Tc/dN24Ain47UBHi5GtOrg8o9UuCD
NG6gM+HBNC1BxWDoFDfGrtgLy7Zs5yJuWSQTaip82yIvpJLySvf+fy7vRECtjZ95pfisi/5jPflc
CjZRp5B7hhunMj9ImnSfZMDbDXInztKaTMQg0LB1WQjFoXr0Kko9wq9FDjd2OfJuk8303rLOL9lv
eKr2KvlJQJMb6lBSIkufkSp9Kd3WQDVNi06BU7IRmPymzUKOrXlOQstpl2rWmjskQtwdtx6J7j99
G5VixfM4GuqNALqy3pAuLgrHwhK9H3kI3SNcjT3a9TR/JJahLsewgdIIDQzAKOql7EvjJYytfAET
aLHm6zVeSJrL+8LUopmXS/qLmPLnhB44J1vlEIimIyf3HrL6UbWQopusCKLoeZaEd8QUR5qnrV1r
oq48S+vePSVW4tJmlFx6A7odcA5w48X1vvVQMBjz+jhMcDwxqNPGKzKsD7ejP1+4wmmD5k+DSVJr
DuIzokCjs58dXSTOJG9wFmnWKDvN7Y8PU+QK9Sg/Brmp7oRVjioPVNtGBbpw1yyC3BcxAOl813qz
oK3AcV/GCGUZFu8Wup6YjcuKRc+lL3pUW+Xcy9G2cpThIuZmgePAJN1APTRdTQumvLMVGvSSFtKL
prbqy/i972SznEvQaaOJhNpBX3fGyikdc6uHbyn4nF8yKkfop9Yfnp97yIOZP2gT1xdqmLC9DqKa
IoZunmQlrK5lqpdXxYc/d3Klact+fJpR97V1EkExbXLZrrKjtyPfsMcDQkc7sH2wEHIoF4ESvMil
nG1Y0EANo05ADxF+zCyUcVz0mlbN/3WmmGR43o+oa5BWIa12KyvtirTI8DHKbPVJH7UrYdIv8CXm
4XVBK/MxC837C+RwwM4DNorTwJqGm3FsAQ7/8aVe6m+pkBa0Mda6NJPjcdbC7Bf2yGAWXRXs3d70
98IUw5h5KWWlGGWoLGcpLJxKLPn+ShxGYHDMuTgUZ9Yr6pv5pq7MYhP7bXXzCp/+W91qf3hwZRe6
2n6D5QIwQKlV59ptIDhTeD25nQm0sJW+UJpof6ihunMj5ZrEsrxLvKTx1pCPUEIPqPbbaekfydWx
oGqb8aJ1crcUMuZoCR2SGApcIXDeY0WTJWIdHTciJpep9jrF8jJSHrH/fZ6IKRMG+s95KAeAJvcR
AayiHBbwPqWiNqDeB8q8W/MayF8yzamgygDOZMJMi1LzLDTrZZME+rcOXNRsaBL1Io1Q53ZRkS0V
8DBfCtZm+ah9a7zpTw41GLXcIDoBM1XnIqBAk2wq7JjKjh9NWfmoHhg1N2hh8Sqcrh2H3bn3pODN
V0ibqJ2SbZQ6kg6AmODw8nQDslooQqq4/X3UmxmMbJ2/0bJkAv5MU55RcfQ8zdfhTqQPIjyxXJ/1
hWZ+eBZKaHkU9eveid2PPlEgrdOTr7ym6qWqJNHO5PF852u6mDz4Zp7vQmwVju3dLX3AaVEjr5xB
au9SGPVkzisIoqdoK1f0I5KO0FLLrcmBVfOu0aKbQXvtnT55EsEyckXPK1UWePVsOpX5M9rTyn3p
Rs0hcRxEdVs4wnNhVhZ//GlobRMhN3H4mDg5Iyl8U7iT1sL/HIrRu4K2o9U+RwxQLapf5ZRzoLPh
B0teRGkCJ77npuUBoG3yQ9UH8l4PQqgOpf6Eyl1/ba1kuPYxTGAGQAHhEoPRQ3KD+PhZWGSw++sj
Kk7wS1YIrVzPn9coHR7fcdHvntcIdHvYO2giCVfCo+Sk5B0goakVGIA6Cj5Tu3A9DU8TNvz3QK6D
tSc6ikUAXL9cr/Spe1jYYqgmhvomLOBg5gJ/X/Vfdhh4t0LVbRrSjWSjACKelInkN10FhmHWSrt2
vRoWaKVAKw/akl0xKvF2mJLrUFFDrJcG2SpO/eTVt5xxHTcoj/lmGr+GaaFuTcT25kMnx6+tEfkH
M9XK2cP06VJSnexVWIUEetcpyno+OlGxL0Ot2Iuj5yAFNiUSYYfUsuzHzAq6230IffksyBtlaUrN
3XUM9IVRP3kNqrDalb0dQUeLGZpGvE9VKBgLOelfMx8qBlfX6QedolYv2Yd2El2NTaN77QLbOEIp
8T2drJR0xykMhzcRqwvEQ50gv4gTI8/VLoPn70Us1gPjWljSSsSyPLduKC3PRcxJeePV6U8R6nU/
ekXSsvLCAA3taJNaiX4X89KhmYUlGVHx2VanLyiz2wu/qeBomLRn3G7YRgalSroFstfRJz+ZOdVJ
xOwQGLAa9tFBBPmZJ/PEKUOYTjhTQhNyobOi3ggza8kTpH0vr3TEm80yt/epmwfH/D+HYVi0cqcc
hHtsypwMtT7+nhYq9E9B4bBovGAS05tOlUOJOSO8T5tYLa+/TXGiiIuzwyaUV66P0A4ZGWeXm528
YzlAzolXNpAeI9YOWgO5ukQxfVG7msOfanJ2cJeBOxWTbNTodHkkudihFf0cRpQXj2qoxzB2qltl
skRQ+KOB/Dcd4k657uB6mQlnqtDFPntOIn8eLKuymRY00q82B91GyRekbodobdab8UEMvgcwvH1g
H8VoN3XyCCVFegsGa+Lj+DNHHEpSmBwsvuzMGvpzZMEirwbepFsSVm9BwdsdOR2PfAxmqRa3MZLD
i7CgolyMWju8sHphq5EdIg8e864ssoWrUiAPRkmbnlj61S9QxkWrz1uETuijQeyC1NLaLFtFOvfc
PLGotHsydbOHrZTO2U/s8ZDoqn4V17FzXuCpdhmn66GWWJ+MwQVyzkcIFw1X426I6l/C9fCPaAxn
vl7NxT9C+FobBQdkNBuof5RspTidzqqJZ2Q0etXZgzM/0l0NtoqyOpfTIPwSFBS+ImtHMVUvOojW
+KYevuc0cdafucKf2ENxUFTu+wZN9i8uws1ItMgfPZrmm75x6lVIb5/wIyw8ftjlWG8MuWhWjl7A
D4R+xUEvwm5eF4W+buAnuw1W0iEwt/HtWr8KTypr6oY8pzSzRuS052Eqy9SUjGoreVZ7gzlVvyjs
/x9RAEE0HyFfPxcn+0n0swVKvEBTLnpr+mLbp4l61Zo4orHQpHGFB4WSBPar/1U4q8BuXkqkbMUJ
aU+6IjPrvYiZrPfPjjS8i5hHuvaoqmjaNnWg3uzWePPG8ofqZu09LDzo18xVJaFXN+dyr5LjSkd9
ipkxJM52lNUbMbW1tXENWUnFw4JoMrrO4c911KES1wkj1qtdQOtwBSO/Nu2Mimm3lKfaixJ22lFY
nlyTC6r7DsVNNktOgKzlNF8Es2m+XBl/zyd/C1vYFHS1sTxZg362Eh/QUuyGEAn29s7MDVQtuly/
8ZLSb9AVGJAtIjaIHLlxSxXVOw95sBFBMc1Xen2BvGK8ep5ldC8ZzWpXcY6aaw2CYIMBxSVXFLN6
pbzZrhoeheVKmb2zpw/Wpxl/fbAwvRCthTJ4Nc1WOZdGWS3kyHffoEv55cAk99PX7pmkxXRe03ms
2Or4WQdeA1pFA3zEa2ZVlAaKjplLYk1iE5SBkLwG1lDPO8s23tw82XhpC/1Dn7xU01B6iKdCliyv
U/TTXhybhYQaGAdhiRlWUSED5+j1VpzltEl4KAfnm6VbRsZls0lLqGhAalndlm5gBBaQMzm1dq9u
E6s9g4hAjKYUY+A63lGRP8WMh4vWy+gk7IIqE8g4ea9MLuE3RzYnaVj0CGA17TnTKrYgcVR8jpVW
LgpZGXZVpbnvXXm3ExVldsS/Nl1bN0sjiApykDFNMdFY8QiV5Hnh5PktmwbdreWZP/r5Vvg0RSHh
yzaosb0bDYDZDSFDBXQH4swiJmblED3QmFEcja7Vzto0GCkqhJ0Bt6zwVTCWniGT0M6Wb13ZuKjQ
kv7jKrRGPwXKVa1YF8zE6TlQcX7wyNYlES01P0YzMg5ikGyHVJc4zNqCw0z3hkXC7mj+nFT1ze/p
1HsNVqD/mL7XoLqrdlvdDb/z3PjZQ9ZD3nMcDwqiO/yCs/aFhl+Lcr7sfk1Na62omvTLaJHP9OTi
22Ca2iypE+Nl8CNnOUqWeQi1SkGSUG4nWLV3hXIB6l4PnJax0PrK+vTjxF4pqEKvYTa0PiWKd7Ak
Ge+25lrbsFW8ZRZRZM98KCni0dU2Rixp746XvtJiaFyQmQnvI9VV4a4iH6UgP+3nwvQ011kkbaL/
vydpEGTPjbEEvUVyOlf8b6ZvqGhR1hq/hsE7e/BrY+Qf7Cs/dRlUTasbxq0o3INwlwp9CUNZVssm
iIuPNDL7GcpDJgXmPnijEvM4u1dV0ohW0lxiO9n1FGM+ScXA4AFOaBXng/epDf7F7cDkSTxGz6Tx
Cyh18MN2oyz4YUzJTc//LMZVFxr5h58qJguNEfmqrHfZuiD2B97yILukPFp2jMdWUYO5NFW3y44U
0NBq4RHkbHTn9bIXZe4SPnVEcGpjLYrj9LfNO6o8bzWo9/2Qozoupml0/9D3VqZnHSaP6zAYH+Ky
RRYlSyiQgDJNnwJ9cOMWn1UMH5Vl1nAxT952dPkv6Mh9VhVP1BEF76nEPuZSsDBAB2yr4ZvRyuEw
g7jxBVFjbZNTm8zWvmr7m5Sep8NoUEeImtpZy7Wv09ZQt/Wpbmlh6MNuT3JVUbjzhC8LjjXc7dlk
GTps16yHo61kDtK+zDN4tLrEuQcorJ1R+T4IK9L08T5xnkwhu+2aPQLb9ZS2oJuIFr1DVlKnDxr6
F11Fl7m7Mv8jsZ3veWtIP1yElShWBD7c0IiwdeXwHZ4RWBCDzniDOyaYAEYF0Ny+XXZBX76MUj9A
pVVAOTGZLZ3JF0f2F4Oi1KS3NdCaKQ0LS19z3VOu2qDWgFbxIL8FfYfRJfDaa5AciJjk5/3R1wua
NAn6VcSMSPkROUN0iGgpWPG5FLUirZ7nLfuLsUj0c97IygMEpvYIJspDAn8ARTWLBe5CgMOUtl+l
bPrflbLKN5pugHnrNfOzzEi5VtVXfsX9Mkbid8mj9Zfq+hB72vBmwuWAFnQFAydqGzBwKr21EwPt
GwAyxSETOcwQZNgV0/B3/F9Tn+drddP+Pl84xemPcFmTL0BV+2o35I36PGq/WjKwEAt+8Fl0sgu4
JQBq++fAkfyvqpeqs6LVnXtZ0PENEkZGEY5qvEPHLAxsZbWXYC2eITMR78rEcK9QTrVr3/FZMfe1
exW+rkEvjntZW7UpehR0MHAfxvDvpPlYrBsgzx9DaX61YVi6lLQwvKQJMtI8INitNuM8Gk2QyDz3
zGXTkyQCxdAcXLXq7OOQA2Nw/G5hIOlAkrZwbzUgiY3sq9kG3I108zt+QznrplctUmx+NVVCbc0t
38e8hybeNKKjMZmSgzKjnQWvUP4AMW2tm3DXae9sozzxFy5rhXfe8S6gfK3diKjtGL9oy3VOIihc
wkTUcq8jm/va9924cbrIXupdo3ySETs2rWu8qKniHS2/uke9jUS9jGInIAc+XFXCVZP1zlKdTDB2
5aZ004hmVEwaE6Sd5FIJh+AqeIUw1zspPnl9yfhMM/9dNgbjXlWpugIrli0rvoC75k5IWqv0520l
GXeb4sRJz8PXuEN1Sa27fiWV2qExIJ2BorV9SSGoAeAbRvthwoDCJuVtx1iOQA8QFfPCOpiXLACv
wuoGFT6IBMilXThXQMIQ7Ka1efGBAnDfVv13pSnYXqTJFxcppSVre5Y3qi2fmtxQ52JGDquclIXf
a7JW88qmHu+OoDqs0lIXowNtU9VY6B+OJ7MIDijqph9WqPigxaJmZ2hu8tHp9rzjNfTaWGZ76nKf
GgJfxEcbG+6Slai61sqhhBue/AikX95sVIC4ZK2/jAtu80Clzc3SNekUguzc9TmvGX7/xl31ELzT
ijxHkdAPN4kmSUenU34PclzcDDg5tk8/BLyXWO/r7ZB2Kh0Iff8pjdm5AeP8y4VevTTl+HsakNEz
0c58oesyWrUN+0S5l7u9OfLBspqYtzpX3ZkKccs3K1dRuTeGX5qHXCzZmC+VmpVzefCcg2GE3kyK
SrRHaK9+C7Q03EHNg1bBZJa+aa7BrFClm0w1gpEDsWNjBT6tfKNwmy0sxbI3wxQ1UUyYmXpBcmeK
shiib7nmLyGRnHgbVQX+szy6iivlDT0IWdXdgekM90FD5mc6R9XUdOPmmXlGj+0rgK7ml2tvdbmu
flIMTmZ9pOSvJu00y2rQ02OikNw3EFNZD+R5rzJwyfngG9nXyC439OjVv5BP23YkWr6EvlfO06Ac
r5Ea0NQtJWi25P5w1OUog+CjUV+1qVRr06z602zmrP/qXzwCfiRmJL/VcWwBJnAy7jh64mOab9c9
zA0XwwEBrIbWyqj4HoHxtzspvQMaVYJtYdXlHraaSbBvsFBCDPWo3ItBhJ6mqQaAqmx4y/51DmLF
CNwVjrTh9ZGdymlAoC5eKGXXLuCczE7kl4CwibBS2dG/IgF7OlbszBFRulpeHXYSdb/NbN7Fj8HI
PFZHXb0quhi86hToChdgRlqpnxBmudtGmGUYoluZAlidpsjGiMoIMuIUX5RgT0W8zGbicPCU6XBM
q3XmtqdHpGjdYN+2buGvxOG/5vv2eSDBcnX0ahWQHXkfZS09UlMEUjaZQe0hBKnxcFDc1nuXG1Vb
kDQZNyLKm7pAzqDpjiJKUR3mLkl+MYaieJku2deK9CYuGTQjCnyTKS6JnJ+9EKbH8uZxSWHCDrE2
9MLaCBLsqiZb5dGOBUmZjKDzRIwtfE+KbKMr++QREc6/5vw3HwuWTeXURyo8OmQCr3We0BCutfal
8Sz7YtPLFZvZeHj69b5H0iUGMyFmsL+1L/GESqzJxFKh+udUFW3gDcoM3UzM63e6RlGW53O07vzG
PpbTkWKHv4+Ej63S7+hf8/5bFFACTArTVbLYO7qwuUaT0E3d008IExEdsraj6/pcHOr6yKpDHD4m
iLkU89SZb7fV41ThK8X54vBfJ1EusXa5YtSLwbcSGgUkVJRagLpJXHqXETU+ejYUlpUlMJ0idSg+
/gkMkeWdaJ+fi2lPvxPBMcvzArg9qWp7JsK1rh5BFXf75zwpVINdFQwfvWFY29p15JVVyf1OjZx+
1xp6ClXaZI92POwCOXP15TOu5ylxMVU4H/Mftqp7KrhAQKCwPiELek7tdPzqZWa5lOO0RoYr6F5U
pf4QfrfMZ8Yw9JVKaz7LvFj1vGtSKdIltWFQ42ZH8bAyJZYdvlZtKD2iwOH1kM6ORW3uQVk+ZotT
WFw65yi/C4PaH2d1hrRyKHEdhU8MWgy2GAgvTxXZd2etXU3J06lLFtW4VCfJEzn8slJp13YRrane
8OpqSX3NZbW4xnn0puf58AFnAuyEq8LP5df6tXSt9rVyW41jNWrbV4F1/n1sahBPJt54pk3bnodm
pq46LVfZX0EUBWTpZ6k11kEN4v4elCA0fZndUxC6/Z2lrrdpWIEvRFSqsvhYjc43EYwLTWGJtAeX
EDfzYCxXiuadtaEF0agXzlEMSUORe2a4Q71uJSecPexnXBxZRbOR9VjdNYgyNOtaCpCGTcmuOmHe
7o2WXMXMdaVmL2xrcoqjv3x2rNJKT2aShZgGhYiqg/exteBQt5Z3buzu92BY0AX34Vis/grQMADP
VWHLs2eA/J53TvQ0PHK/zP/yi2u6fvYywNWxFVZvqt0BlaiFaOgRPT6j0mVbQ0eQ4U/bj/AbbNJo
RRMNQqKRiDlbjXlP1+PIpnvoeTnhE9f8M1e4/rq66nt7xURXQe/HSKKbGbIOw202TpSEOZ0IzUCZ
rsuyLRKo0yG2OEphSp1pcXBQ/Zynj+VqJyi89JOujh4cQsNCaaX8ZA4uRMRKkCqLUApTQPdTVGf9
0LXOrBq5UcAq839XDsH7oHIbpXqL3vFkpq6RLSBvKbbghsN3TQl/qhO0SQQj48avxHpljnuhwHgp
FCl4B8vo7MwWOkMxyeuLksdVoYJu4IL8rOM5eMhqLyb3vnssKUdfbdOknsY9IdxVYpTQ0prB4x+l
6uzlpC8P6EOefhaRGV0EpIE1SnXFQwdPfHkiHf6Hs7NYklzZ0vUTyUwM02CGxMqayArFLBc9fX/y
qFO5e9/Tkztxk4MgQJL7Wj+AQf9XS6F9xEmX3AALNw+8xP99nMd5GuvL5zF63Oh86MoHkY9gCgg0
h8da9Ud7CYAeaNhcwGxsV/mU8pzISwFdURHxKYOwepJbrWycJkz0Er0NWbnNg2R/1Oj4zvxjlNxM
MjLqSJ0Bzf3XQWT3Y6fYCZOTOBSsiI6JJxoMLrwXArzKMTQHqz7LzajPAxhWNI7ckDw0IDWA9nM6
MHYQHfkfRD7RkNhXjhHREbxfL4P3s3X9eDWHEcuFTDrKTOR/T0rKLgABFbwbCsUIN9h45AfTGxBI
gaBa6TOatGZ9/pBhe9T/djdqr/SXv9UhQqd6IbXZNPSPmlWaDMu+spLjoMVtsP1UcmuN8XGC2CLL
cvlbfRwBBaMBuZysh9Q59Xftw7Ys4y6L2tbFOTZD4PYhT68ubJR95NQZv50w7nmTmvekCmCMKL66
/GzzeAavmgS/ankU2VE4GAuNOhnGzzZVtb94ydQe5ZFkO8/VVQN+HBoRF2FoRXxTnPpxPtlUu2ZO
elY8yX1iB8Jt1+r7iDUW5P1yOBktz6vO9zpmqLid5wh2CE7cx5RqbZHsmgeMfrBSyng4BPOOpRwk
N/2AxKMWu836cyL26XHy2fY5qfs/2/7PIU3StAsAXWIzdCx8JvANgQjqqw+cGbXhubD7WzBaw0Hw
mrcAptFWFc4bEVhzL2tOUtfX3NCqq+NVPwcLh8jPJjli1I0UJMlU7kYLKeKkK5UzKqvRwg+78T3F
dnQ5CL99GvrMXqel4p+9ttN2ptakBx0B51PjThi2F219U0yrX8VZlL1OU8WiubPct1QMHZ7vKvgo
EiQuME2KIBuyU1kdtTzyTrof0Ck680+nHKHrY3wy9XChsjBWUyu+FXNiMY5i5+La3VrWZKHwFMCQ
o/3ZjUESA0ON+m3pVQ2MBd9eNXZqHpoAsnkQhcrWHCf3pVNqFq25fmwtMIWktG9edHEsK0H+kSLh
bXxvke7NXKe9ytqjPfAOrAWVEwmIaebaNV99O7IwQGG8mqbp3UV8eUHq2tqZTqAGSwgaQBKaOtx+
Hl3NEALtcxLnn21FkyrryUizlTyMPKCoxLglrc4nmi/Kmguc2Nt9GYYFLpDzJXiqwdzA1l7MZhqD
pY0yxTlsu+3nNQvbyG8F4dP//en6YURAJgM0P1+2HI4O++PTfTb9/YSfVxCbLimROLB3j1PmLDcA
qjB9+Dxn7Dgo8ORk4D7P2kWKv4YK9+cTygPWUf7nEz6+LWyFkPqdP93j2LoVMN/h08nR8vjyEzYI
p31eZD9/wqx9/H6Pr6XHBqZOhj+fTu6tOtZBCVxQUfMXIfcusvxrrNcWdlE0PS6ftONiqJV4BQyv
egZ3NPNd1fJc2sJ9IlX23OiO9wH5Bo097NEPuElV74WWL0tbyS6F7plrb8JKoHWKKw8m6znXiciF
k89TJprNq1JTPyma8U12yqICjGFY3vgYX3eQ5lsCoBuZD+3jUJzcMvn5Od7TiB/yzmfC6aorYSjM
9fBv38TZMKya2NWecL/Vn9DQOuFarpzjuTZWTn8IY75a2SmH2T6S9cy2Q3QwGeK3IXIULpLH8zFk
obflsM46p/xHm580G892muvjLNiPEvP39YU8jdyrNSNcQewyO8jqoI3NBXDzoyb3wibeXGEkhhzp
3+sN9R70gebeZFOM4MMOMYli+Xm9aIb/LtQUNuq8U9rG4dnRm8eVyia03YmDDklIto8PJNuMjyTo
xOMrAexfbtU4A8ZvfB28s+Hn+aVRNAisYxBd5ZaVZlCncKrbyapjpSi5VzoIhMhs49W/RnuJOuxr
2I6fB5AjZMEZcJ78c4bPZjsp8XD8e4bPjrQSf85SQEJBP575kNqhkayG2RooM6FtJh0bHbdiKPVB
smc6j5j15A1Hss4u6fa6ungeVgmDGrZ3A3TBinyO/aKEbrDsjHz4YjV9uNAGY/weF+25djv/tzeR
q8nDgTlhR1aZqVmwSF0d+JQa/nBM7VfrBMqXMPNc9MhE/qrD61ll6KveoS6xNDUM9cLlals77Jyj
o3Tu3svdej8o/HONwpE2LMy8NP8HN9d4AqpVikUjS40pf2t02V72DIY3M45ycskLvcvG06PVMbzF
wItgDaIi5ydo+ZXx6mpa4v2Klm6ExvRkWeVzOlu750ljPlXoD22jBkOyWouImXrBVfXAg4AvVhCg
7NJlomfteWps9SlWm1fZ7gaJsYqnGs9lIGpwKo1VXjrKB3hWbePpvk0imd2H/lzoAtHd3gz33Bra
WjazQjxiRay+xHdrCl2snu0UT1LPg2e5YZpIEJKMb3rsBzM9Nk3ZwlGeNycd1QrX0g69FhTEF8NV
5Hblehrz7NWzSZ+JAXME17HT11LBVsEuwHfIaiegXMWF+lvWJqV1UUj3znJPNF+sJ1TSl2gj8y6e
CzffgSxpX2SlT8otyu3tXe6bxdOrGUTqRdb4JCgR+2F8kkPTHhCgIFS/J3ygvGSsP/fcCqWK62YT
EaunMAYtWqpObqynKPrTNmXwuVC4bgAKW4T95MB40P/TPQ+0xVQe/LEAb/y3vbTmQEOnJjxIp7cE
txVg1VX63imjjvw/b35ZNUpinkZsBocAkNY7c4A31ariG3T16U1YKzlIy730apQd/2OO4OoxfCZb
YyYw75K6Ful8xQclMPeOGg/H3pncs+ydyH+DQwpeR9BVd8toL3WbZu+m5kbHqY1qwvHsVHRTsbHB
WGzkTlapYsgsIhYPOKwcUe/3N8HMmJRFLH15vAgfnnS27JGNBlhCoqNIwUxBXT/HhLXGROh3kRg1
astRsi74hjeyEwta/0qe8VGTTfjXB8s8HbmF5t09UtpHrcVTzhhKEpAIob4qIohZJnAkAsHePoZc
AIL5t2Y131F2APYTzTRx0ylviVlZW9ufZs7cgOyhwivbE3bz3Oqmt0Dau/zWONCntDmNrgnMooAu
/bD9qlwkWaG+lqFNqsXUdQLZprfrUYjae8o040nKaI2WbPHapCzN+FP2P4ivrR5HqvJkX/ad+S0x
YSrYEMOfRUvUq02j7GyoBZm7ZAh2ker419AxipWrJdl7ZCs/M8exfqXD/XEcTK/uClYrH8LqW8BX
nXL3UH1Y+dOES9OQvk7YWr1E+EG8dA1OUImTP8mmuDGnBawNkNVzZyWyalMQTl/LXp6NyakzeyCi
c2+JnvJLe/w8Fvm4OaqVtCfZ73hZthYOfzLlI/dE9zJ22apCwPldWK4G/CIyFrJqlJazsUNRId3d
Nu+sxLBySgboE/NgA49pEh/ds+Zn9RPUqkfzYGfhMS9mdPQ8Ki2456CPDNtRFdYRp0x87CylP8/6
FCu1wRHQtKfhLNtkARRhOKdzMeGZvMLSiSHzHvjPYwAle2RdV5Fo/eyWbbIXOTjQU7l9VJs0Xop+
8i+NHTjntnCG5WhM7jdCcIdg8Ke3csLAAaO+agsnM/oSmBPeEqn7TYHQvMoxnj5FnRbfctI30Hp1
51sej+8a5hMBmY1F6Oc9uMY+un0WTuufGyY6R8iMlYvBu5fsJ8UOMddlXBo5fwYHEarLppqfExtq
08ImVLeorLbh/pd1VhebKuPrwZN3vDUImh2mHiiPZAdg/fejnlBWksyBlhqQnhA1J9V4xaf9h2qL
6CLZAXNfO4/8/9hPHsW0hr2r1dFVnaAKKA2JeN9KvKfQ6r0ntwE+4tp32TKqBH2QyWlXsk+22W67
Gbx2uspaaiXJrulRLgsxgcuXtt/ckOkdzvF8sMLX3c2Ei1SkW/ZTiMcKEpoZCxOjtZ/0YnLvqQPM
hT7Z0tiWsvbhs6/SokG1MU7itQEB5KyBynbrOl7GcVK/aUX+Z0u2QbMSz+NQLsFQRF+9/rdhF/UX
p7TzvQPBbS2b/SA6eo4wSfbytMI6BimDrI++xpP6A8p+dw8TUVxGY3QWcnyTG0hFFE5/8Qw1u/u6
+Uu2W17pMw+obGRruM88tzrJdp6tLdqZmdjHVhZ8iU2S8/PlKL2SblMk2LayytVZf6+u791hXcxX
gcLMsRLOn6vrmEote93fNEipxFVf/Koc7UpEtvgyxYW1spNBPfutVx2rArHHvo+S16kDokCcpviF
JecyaQfzKgw9WwnT8JG6DDABmbc+i0wo49bukpNni3+2y7Gmar4Fphu+dp151FJb/+IPFTpkeRKe
K01Aj1f9Yq1nvvM+6OnVj1ztZ2wUT6Disncj4GP1daEcY2Pqz6hTwBw1w+YDrPw+YBr9U/PLr1hz
ma9qreQbtyT4bkSteumDKZpFM/2viRKs5VDkkHB08srmpYD9velMERxUqOxX1KOGpa6N3MQjts+i
Hn1QbZPp7I3Y27HASKRY0PuU1+2in8b0q1VG38us8b8TSbgUCHT8qvRprfLYDxded0b0BJ9zYSN/
A2NkAfVjYxZZ/csL1RtmauK70UW/pi60dort9RsV55FnH/BeUT4jF1E8d3XFAnT0tY1s6yazvkIc
2+VFXzxGIFfI6jk1CWPgMDcW0VOYx961jCxQzPMWTPxmJdIiWrcuciLrEIUxfgHvWOskpXm9sm60
quTp0dv68JJit43WiYN4EeluwXH+s8ujjW/1sYs8fqgV2joeonaTup2yiJVUufpurx/TEaBcEhT1
ty5+A3/sfE9r4S8RG9fO/GD22URoeVnPHWL8kcFD/hbbfbwOatYB9ghEpVR75NWS2Pk+mSWMDBF+
Kfuk20RurO6V0lKf3DjEMmoeMXT2iwEH8xXH1WCHPqgLeM+uX0WmPcsBSBJlC0T9gJw1Tb3VlUjn
KyBfBBQTeF3zxQGTvVPSrNzUGME4IgnfUPzX96np9Wt3UK2v9ihWkZOP7349mDtXxzdEttfq93aI
0g+BndtWAD/aal5kf02zzPpquEQUhlR1tpXo048x/S77EjjOG5bVxg7Llul9NJqVbNcsFqpxk+nE
vIbwjYDyTp6C+I6zipRoa9ipsqytEKsz1hJHuVXO1c822WGG9f8zpDc9Ez6FMFf/2ncAaX9Axx5H
SyT+ZFHH4JSrqDT+0ZZnfXHlIuItmQK8iP4OTucO/AlcdLatn/9q11sot2HQnv/V7gdFfhYg/rvE
HpcNrOVl3/fvudXU92pmLrpo+Bz/NsF6b+6Y0zyayLLVBJFgxSosa0Nz1FYljnr3oLCMdWsOCJ50
nrcpDbM8e6z0drBih6Pa8nuSFvf3ge2Vx6wIu12DyufZ8lHUaZOSDIaCi1+CFvItjBs0Afw6eM60
DoXYmMlorKsXYADFtbYNdWNrnb/Ic8tnYf34LtRxh0YCK1Pbzq+yTW75qWcdYAZdZM3w4gApoyys
zg0JqSjt8+ujLa4zLAQzNV2F46g+QwYPDu1UA2D1zbFirRcuAUD3d9lrpW21ciLsQWXVSNz+VI7F
96LO1OfGrMUFscVTGvio9upxREbXSnayappav8jL2H/0Rv20Nb3EfyJ7Gry0uljJUe7E/KU2mcer
sBUBfqE1M1oTecLej09hbbZvkVkvk9FAjtkhUjiZnVjLqmiTn3Djx5ubdck9Z+1ptSkgUc801qVd
teheslOGW1VBxmSnFvi7OrbVPNUuUWAzjc5Cxfwwaa3o3PHyl32yCPq2Xgs9rNe2rU0pQGhxMy1b
3QYgSPZ55GdXWWhmlazUysbQzijyR1vUThlspSDEBdQGzjgPlm1yCwZnvVMFCc7PNl8J/RVqL9oC
5GE5rbt0IDcya/BknsgOMaSmbUr9xn7I2XVC8IDyXj3d8H9H6YEXhvsrrvzfuhjUt6xWJmBJTXht
i8bdoQgfobVom5deg79bGmX1psVlRH6j6n6B5bUMw/tt1PFL/JLXeKSrwBIfRZs5KNR12b1KCixN
/3d7N3f+q43YBo4rYpFa4e/KChr94oFnhpKhTmsTYMG5mAwNbGT8C4HzEVWXcTzKrc/CsbRsqyUC
FrXpo7xAETIPgfU4b8ZG/dLpZIg/jd5ku67A05dtj8F/x8nez8FDrVXrVDX9nQIbbYvZ6gjayI7e
dU1R0A5UrX3cBNF7mGTfIttrrry4o3dzzoKnzVvgOwOh4exZ7jJVjX4gZdgv5aCUFSzIL9geRGF5
p4y8NqYeZpE1OMYrhuPaKkvG5ppqerrT1CoDv2DYpypO001YD9qTA0ls2UMn+egn54kg+wzkZ/pF
0gpr7+wl8pmGhKZRL6E7tk9mwxskqzT1pKFVe8hdJdhNlTpdyzAfVyNGpm99zyq5/MIzJzuZVkkK
IG76BQEuNVkBb01PwUyT8gRUyIWsywJIXgzCQUx4NCb/6ZHHkMPlmMc+sq4rKLb23cfYmNk9nKWv
taEvTkNeXWVTPDeBQLDOcd9uZZMselMXV2IFC7nPZ7vc0mdN7EcbIx5D/x4fabDt44BqRpwuS5qr
G+bFSY5Xp0jZ+NbUAMQyvK1FYOs4VXF1aIveIwQvwrPbGMYGfFtyQxffXbFwGZ+L0WpJGBvV/M4t
MWcygpUr4J2ZiakdUWxBxCCb1UK0uk02sjHWcrd6bLoBCs0+0bTxqI46EDSN9XQRiOa561OQ4KZP
sDpTs60qeoQRh9Lcj1ld7fM5MhmjyLiZvDq9lYoMZevBi6kW2dJWm+oLPsIhOqGEFjuESWFz5kyV
x60/L6IWAAvXXV8hNeYXztZxx4U1Az66SokOLMDxe5urTij8BXwJ5RSnWff2d5hwQBe6A4yZIjT+
DPMb28e0jGEeR5Pt8mj2PAxcyz+HMQuxwQlM6Slp23qrpC7J/WTUnyPbrjG9F9B6Qqta+jqkgA5F
gkPtpfqzY+f6rggsmPzzYBdzm+ccas881CyzYqmBddvJoZrapgehANeWVdNpMbz0Kn3XO6SEkA1S
n7MQZU3Ls5K3MmDVIybd/tLGTIb5+bVvyYSURNhqP5W8Y86VIrRNrGLhEuaKF0G9ZZmB6Sp4mnWT
ZNVdURpz2Qio5nXcodEkMkKHJAG+QSI/F6EgbhG7u6Au3N/k5179Ia4+yswql45SmU8GKLlNi47q
2Y4TYy/GzNhhwdBd5BGR+skR5fJRze6G8FtdMDvl3TXHjh9HrDLQO/MRzc4rl+MsUmgCi9rLNc5/
WwX9q42MWHUIM0Lbk7ULISnGhTnkOOyM2TpDfwiVbsUos3vUlsVrJarXojf0y+h3+StXWQButIjI
zJ2TUiB15xr1QfY6oonR77S6newl61Gh7uTb+HOyL2FYa9MQ6x4acQFDU4F/N9IPN1JP1uy6Yjss
TwLf+5Kb9iw3GomLFzcAMzvNZ3neQghLqm7RGE77a9r4gVL+qtN0ACCCJJZa9h9QO7yTr9R/ilY0
4zotUmPxr45/Ve26YbUFOVK2T1GBdoiHhWA2md4pbAlDI77OojW2WOFX0fCTGRmCzEP/G+XDNwzF
wy9ehk4wvKL+GqeDtWvg5cB1cctrRkJ4hcy2vbXN0VvyeuNrnwsBweBoay46coOBvbhsLHBFxVh6
TMhMWz7vrylaRGZgnvqm8V/8oJ9vFL3FmJFq1nn1uhYWlhfzYFwC7O1kmMhtzNVQeOg4Y4b8OJRT
euISKuJV7jqxKn5C8GjpzEPtVvRLpj7RJmU9AS8ymJJVmbLwLAxlMN5FxuOnWbFuGMIFkOQB54cI
0QFrVSZj/0stteecLOM3v7Obhe7Y3hsOZuMSz93sWRVqtEZ4+uhlDjqB4YhmazwV+wEkDsonmlIs
27o7MNVwwbPTqzlmulUsN10ViZ8/Z3Mxklkg03CXLaofnDxn2qt0ncPQ9s66VlgTvt3Qp1Xbz1ZA
hHp1JfvrkYhw0aFX3Aj/HBOXX1bm4C7yUH1JHNhXdsPvPpJ+2th+Xi+lspAUDopnAmxblLN1PLBW
dWrwV0n1N8fk47mJfpU1lRA6yOsXPFWbm4bm8KEu8noV5I71MXbFTyezsnvpNcoFeWiS3lbPfYTP
wxyNvJNNbr5nofhp8Z198HIReF8CC4gNES1RbL7hNt9fCkhM68h1QRJ7DpaZWt/s6wC6tY/e5Ihb
EAZD6nTibvmqTTwg8QHB8a7tgo3tgbBE7y366fHDGLWi7RItVnYEAL+PNcLmmYkAeYUe+h8uCwqR
uV467+Zo+lusTvKtXZXiHtrlOfVHHRsyg6V/nf1QW5RdCDqHNyeu7r0SxvthiOwjIt4oQs6FlV6D
8ltRhW2wCHr4okXU/e71jWqo2yGqvC9h4ffr1lDro8sC4hpwictYMMkyUHDY4LptXutJBMueWCRs
oSpGKdoLk0UrEgfap3o1NDF902aLVcRT8oXvlCX/qHFTqO57iNbud9eNUFbpIZzxQom3do0yiq9a
/btnA9eqzbD7EVjjtg4qEnfCeOly04Olp9wDO9+1JmILo4PoyJjoy7bFZLrPQneboEl+LIZm2Nmu
cvCnIl9ro3ec0qZbqAQ9CMSIYdNFhr0pfPEldPIWh3c3WjT5GH1Hl+nmWpXzq+TmQcoZD1hk0Dee
0rYHpF8PHvzmCwNmM3MYCpd8BJeeAAMZgjC+ywKBMu2oJKjSz02JoiArlrnWmtyOdu6dUTurffll
cMtbZedE44v6Bfp4ekXYWX0tFO0NlULnosdlcx6t+tbHQHnKLI6PkfcrVkV+UhGd8OJh3AcOCijA
+wvzpFx8AVMxtLOPHlTGFmw60kxzVRnt6xzZerL1rr8Iu4W4rgBqM5U4WtWqCI+6J85aK1w062fE
4QxMDD22mCL8TMoQjNSIfIFslwVkLPD0coise2HzlUl/jor2+DrgpnSt0vi11YrmQqCVO2nqyfD1
Tfemunm8gGSRbeuo++mSCbljE2ych8GB2miG0ZLZRnFi6y47EY3v793gAFeeku+E9RnRa9a496Kk
XDzqke4Mi7HRU0B1ebcuB7d6q4xYrLHBLLeyahs2rx9PQ182mOC/eeW47FtooETZjPz42HRYtR59
E6bfcgZVHJPAfCIVrCzDHtvF0DvkzXirxti6uhmo1r5dm57xk3VdtVDj9ntvWt1tajPSTgUyn3X0
MdXch7GiL0cRN79787l3HVR+ktA7VaSZFqhQdashgTwjYqzII0X4O6zxCDhxO98ylDxv+bxFGvqW
6WkFiZMm2dkVEKX6nmelrKq6mV0Urf6egOopcDp7qRO14x2ELJSsOlEwnUeXYBnvuRcwn/1TJool
NAj7pSzUbBEBEyBxPvzTTW6aq2li8NYN7W//zUxOjpAdHq+HvTFy9r+edQ5K2WOU/q780j0MFdqP
rsDfBtZNtotMGFbwM2Em12iTseQeN0ZpVNfJrR3IlqoghhPcvLYqdgVT9WPukpcLuf13vENIzhVI
KSB4OF0RZS7WfhSpT2JKHFyGevWlTO91zQR0tuu9d10c7zoTR/g48NrrGM3JFy+tP3Q/P6sVd3qS
DritA2ciymUsbQfLdUNY5k74k7oDK42TeaGna81yqr1mczTA3fMro6/ITDMvhbW81tXa/uWW2bM2
YhPUFKqKbY2y7q24/M0q7xLyLPwIOq6wD5MCiaZI7OqxvbjcSttEd/vtYLnjDX3LYIUGtP6ukqDU
7Sz+ndtnMllAx7mZb/bQOh9OiM5p1WnNEwkmsanStgDrUoONJozFnKu5FY0plnnjJN+rYliGRZ3+
UsMaE4Q8Sl9toIGbDumT4zQZqLRYYHlDr9fI6Y9nvTXdF9fzNB7ZG6Jc1bcotKB3ump18M3eAU/Y
/9KChAel6wDFtxobILyIj0gRx2siN+Ml8+xy0VnW91grgxeoiONOQzh1i+ip98oaHanIPPiBjAUA
wjwbn8bM7KH91Oqmzjvxji7qQY6I7HaCtUZ8Tu+bYiuGZqc6QbpHE8Lea+QfTvyWCam/1r4iPeGt
IoT812Ig6D7q0XjKCfsuhsjzXyzTJBxUD4cZe9IbKARXA2jBoU3PEUA9GDV1u64tbKoDvsuVjePn
npeL8ibiKVy4nUv6e+5thIvjjGW+qOqsReoXTIpaXqQ1kArD7Pq9EESvJ1fLP7zU+dWDNL1VXmze
CiP8iVl7DgHaW5TgqJfw+FBY8FR7j4nUuB26JH8K9DlyXYjmh414VhYJ7RernF+VGjmvFdJPa01L
PtyxLlfkPb1bNhdgllFSJXe0821FV9D3aLTVVINZCv3au8mBnmcDzY9JYn+2lcpgE/3lwTIfRQ5L
iSvd3MexHwdLbcx1xHXoeoLNShCu3aLMz0rQYEAwpQg/dUZ6AnXx1QEweY4Ma12EzTMS1NFSn/TT
1HhHMyOO63iudi4xdV9OY6itrLYddl7a6Ht8SMZrORfRLh8JuYAyiHZl4EUr0xb6uz2ip18Pw2/I
cFPYs2JH1uq1Jt6+aFqvWPcIJPG4TIPpQAZhGZqKhVFUaezUERBbWtkasZrA2fmJki/5y3O/aumX
0NORgXExgTHUcjxNkFWXmUE6OraNYdVbCRF6dXSg1AnRLZJWPCMWlO1k22cBK+w/QxpX79e90xsL
ZiNnk1TBu9v0hGEcM3qb1ShXXWYZt8QLvU0IOdvPrC0ZqekEwSjfBRaON71eofgTtee+NrJnFBWY
V+OyB/bKHPayTcuAvqAuCxxUcW8sBZxfmk4YaprtyNynwGCWjNvEN1VRxkNoFtMBPDbfjk8GI4LU
fxJgj5gIJl+UhrRDDwl33SHAvMuqwb2rGJqqjt6x6MFpHt4rsdKINU4YiWUaZNEJzHC+jyYCFi4w
j1XlTPrKCD0fcZf+KSAa7lk2KfwpVuxzC0LRh692V4qguDOXntnO2EZMNrOmAPTuq40RAOaGIZO8
tK1fcfkiiJ6YL/x/bDA6SxTe85srZidl8epARr4R+cweRUVeelWhELYe51GyI64a/9KWP2QFa1d1
TcI0WTlOPd1QmPIWhtYOZFmM6fZoUy17q6euCf6VIbKD1YJ5tYBIzi1lHydL1cLAvVVEfRo8pzoJ
kf7ZSpFaQKEbGUYl6gEpyzGPTZ5E/K9StdukvAnPtYXhsaJa5TbTPB9WJQV/A28vWof4fT6drdrm
BZDF97ZSEm5/HovMYB08cFHoxtgECkltOXfZ1roFgcYG2dLY1VkmNT5JOqK6oP62k5rnq6IaLwI5
oJuKssHS8MPgHnLVW0JzKdnCHtX8YLq5gIlO3HRNr63QFTR5Tfvm0Sv1bNvG5kcXdsk57H4SBK8v
qRjLjef6qMVEOBA1PqKbcgtNZWRy5OZn0TqXoRpGQqfYjwy2amM04aBXraQfPqooXy3sLRaWqbRv
PO+1ZRv7wXPl1ji1xbV/tVX+FFGCaE+UHG2BG7EuLF4tc1UWPaIesCC9YigWsksfiFvn/UrpU/1m
NE+RFGdS7RR7Hr7gh3aTSjhuDyuM9MUEqYRVrz6H+jBwkwJLsqhCjWlBaIuNFqjGQ8CpbgX2q4OO
vtAs4STH9fhaoRdtn5ICHYEyDtKVcDTz0Ebw9T3AXC9aaDdPLKcX6pAVLyg/roFJKvd5ou6LRns3
Uq861VnkP6pWmWXLeOzjDQIueKzk3aCssWtVtikw3afGLH5AnQAjlvf9gXstWvRkqu5WkYCX89Jp
a3k+gKtaeQvxtnrqx2xpirp5Ccaxfiky91YiJnwpA6V+8YzeWnbjKHjCUnVdzd+SoohXfutfrKLs
z105+pcce3n0OeP3IIvrfaSGJcSNIHm3E2KTxCGjnexN4FGDkSdVJnt9BeOqPFGeVddUn3h/7GTz
4HT5KQ0LkE0sNAFITiHiDWQwLaNJV/Ah7FcrTRDw1tEOh1Flv2YNsW+AZurKnavWqGrbsuD1riSO
9ZrBUgISqqVrua/udcEWhW+xfuwrQA7ztjdQ+GUwM7xmU0x+gE4ah0q6IUK0Hf6XrOqYVK5R5lc3
cnDeg0k3kR199KpBkhO6CcvtY99h8FcI/qhbOdiATLGqQ9d/9KZ2I1YONPudHKxGPaCnbk7DyvNO
obI02zbZghvdWY7XXbtgdDZZNJUnNzkWROhecPvqNLV/mZk0L1k9vJGf884FygI7FB5Q1zeG/ira
dA+l3Ts6hoIai2z7H9bOazluXovST8Qq5nDbOaiVHW9Yto9/5pz59PMBLYuyxj6hZnyBwg4A21KL
JIC112q1b9VMZdbV1RtDcmuCVPDVUo+gLs3NM6cjJ3dAX1vm53WUblg/Rwi2o27i5AOveBHnxGqc
IlvH2UWmjT/y0uq/lWWoI4xuWHfUpceHCN6oluOw+85KPnQqUmG2l+sn9tT7deyNwaeareOdAc/B
Tka1BtmPtkpRFxHRwgTS1xT9fRC5xsfuW1NlwUEPC0jLB7bt4syuN41S1XuQyzy33GCeTh4yFdY2
tpxf3VR0TS2r9PWbhDddM9PKXSKqvQLrEXHb4KPNf4+i5WmjQAP00eDb9uCnCBEJS7EG8y4Opkdp
xXNe3Fag86QFxsq6MVDoWUWCT32uIXlyxxG+czErAp3GTrBrbWJbMe4mX31pTOXoKJQcLm5e+MtT
6gOmFEmLPzXhXAynyF6/CxRBrK4qP5v2S7JMYT+CtY4N1/zr5fyeBaNVa9oHhAl21HdPX9zZ9jdz
6w03k5arF1Vnu6vTAQ7GrJHDCbKJSCgKyaYSskKylxqW4MFAGHZ2UBSSPu21lxbikLlHnvZdQCbL
KKy9iH6ImeUwNH8DeBQgstjOgKivszbsLQN74lCqW4Fk3iTTnJ+KJnppqA3MT+x85yfZWwJL3hJ4
l/dfpCzTAzeD8F7Ov4yT5pKzXOm/SHk31TL2r5/yr1dbPsGS8m76JlB+ffy/XmmZZkl5N82S8r/9
PP46zb+/khwmfx5aP6HvGEaP0rV8jMX86yX+mrIE3v3I//eplv/Gu6n+9Enfpfzpau98/x8/6V+n
+vef1A3CmrdDo0C0d+LVLhJ/hrL5N/abUNKEjMo5I7yOutqdmRRv7euAN8P+eAXplFNdZ/lP+ctV
l0+tDqjQbJfI25n+03z/6fosZlh6D2bM2/lyxeus738Ob73/r9e9XvHt/0RevZ3me6sa+t3yv10+
1TvfYr7/oH8dIgNvPvoyhYyk4lf+zicD/4Xvv0j536dyvRrq3Nr4NilWdO6UXjAkAjY7p6+NjCTT
VJ104166pUf2GjlgybX9Oj7LcM0B0tFLkWUzhuCxMDpzHTQWtVWtpTwUUQqBWjs+swqGyFZYaUkl
YQ++RcTlmDky7ROn7//IuPT78ETt5hpGLOmTTTPClmGbgMBayPZvoIu+g9QjvatcJT0Orofg80Cd
r2sn1waGyvRS5jCQiiwjSVCSk9HIUYCzBerN1SfDemL+7AFQsXPWQS0jpyrDkTrnUle310QfVslN
Y0UuPMkW9SXFjMQOK3twmIip7sIELVcXvhuL+vmhujPZNODcPqa6R5hT5FR3lZZWd5rWGfvArICu
y9G90UwHvwLZ8Ga0M3oAk/PuC+SCzCgHNnaJLJHVPixzyanDwWjY1AzO1/mirOpu4jyFlvfXJWVa
Pg7jRefF4ppmzizRHP3gqfVIETN6QYFQt7+K1UOPTIn6G+H6TqX+ap6GvcXv7QwoN7gJG6Fl71sM
kk45fAlX4EQ8xTNP2dCBqnDLiqLTHKaPwjmWlRNeDU+LPNAwwl8Cx4Xgis2r6wjpXIYpzpysOfRo
t2/GXDObqd4OaZaf3w+ctSk8drHy8G4uaVqFfWGn2zpqjYVWfYrQ2qwOwW3UZcGt7AH2CtBtrYO9
D2SWc22iS0DmDd6cXGYqS0XqMvI6kdE/um6Ssm8amSfZzGydnVBGNk+yh2DadMyUbCWD2WuaNH3T
DHIKThhRUByN2Kyy6j0VeBlqYyHEY12l3/aKot1Kb4+Y3BZMrbGWgWtUpMveMKtseevBjcxdMjhx
sndKCaUHeI2X3CWaaOETIkM6G7a/BY25MA/QJH5b/DZ4Qh0+rbzglMdX9zKyXMxDwxBU3QCFifjU
r5/rauaU6lFq6G7lh7CcQOcnUmcwbLn+STZWUaBYf20X75DYeAtqQtgtFLkZyBaEryeU7+Z0UN5M
YFYlGwbpkCrXCa+D3kxYj3C9KjA0bHSY0c+maOK47M7SlL2leeejTg/aWBZi6yXwP02wDLteQx+9
XQG1Xc7Cpx5vMpaIKCDr2X2ohvl9bOWsrmIEJWSA/bYEDWpEags40uGldU+UAsz5StpgT1+cjhU+
I7Sg7qQf9Jh3WkYsubUUtpTTyLFLzjuzDEaqMbz2OKvJF6XLOckoLZjczDh5igCoHV2HTQOVb9in
qjcOMoMCLo81txfeOwLGnhdU15V2WgOpcqDwF3CSXsBJuglQTzmXNkePoiudrYjI3pIjhzTjzhmR
b1pSpftPZiQhKstMqTrf+n07PcyedW+22fBcseA+laZeb6c6zb8FpsWREgArts4mSN7EEZSa+J8r
C+BqUkG/Fretv1La6SjBxhKFLJu2cf21ZXnZdvFJ2HJOVd02A7+1loErPNn3/HhvuHz134Ceg7ZP
jjAvfr8mdlRxNxGMuQhc+Sev8rwTK1czX8mubOBit4AQNGjaX701VdBjpVs7Y8mE7NRHhlPkcG6E
TKxo5HC3aiMAlmwLlHYzwhiaQ6iuzkGLbE7U3NYlvM+yJ5tyyqi2zU1QHX7zEkhee2kAyAEmZ3Mv
k1XDQA46CeFEbZ3mbszTj7HvOZAPp0BOlXRCN+SXL+Yo604GQtH7mz8b84/p6xxJ/8y2ZXnTemVy
gfs/uXS1s2k8tj4h9XpxyeBcDTN4kkYrj5DQ3qizOw0rmdMMIKg590QZPvcS6gPFXFnfNtFedtPO
+ulGerF/45OXiv8p4QW/kX2FLdNxNDKI7kzvlIlmtDUYKRdb9tAJRpfEbg7v/Urvnf7kG63QPymI
PqHpLnKus0qvtOUY2fQTpSdrGamqST1wqtxbtnZvmmH5sWW/OVQBsttpaH5g16O1u/JjEOQqCuoD
uH61+KghIX9nDfaTHBGXbnqpS14aS5PdWrvjRmNScn0O89A/y142lF+nwLV30hqmyj8HDZBkHu6/
UuLX3uIbgJmihuOjPiGiS+A6WM4jZ3x3uZZqnU3eZoIT/7dxS/LL2EhFhcKJdmoYFftqNoMHRa1h
oa+89DO7d1+s0dT+QVzbs0yOft0gfkqdpP3i9QlHOnEfPoaxyz3TipWz3drp+d08HaRf53Co4bvh
S3yjqY1zHJSS/SdoB1Yt4jk3EfIS06WDFXDXx0AvwSLY9ac4UbxtClvXymGjnAPTLNnCO9bddKLh
sO5ts/hkiqZq26R2lePilwMWU6ZJX14a9mFOPLTafpvSKue3V1jGGzHHEW2W3fuWRSFUiriDAyv5
XpqpWma3XpbeArBNynWXo2YRhKhthUYLz9eIApdmROMKUq2Bg/PfmgK9XvReLbi9VzIUDxo81rJb
BhkqsBXbam+cflXYW2OIQbl5TbeLtEQTJQfhk2w6EwIJtO4fpBVUEOAsGYNIG8iInPlXBm9N4B81
5L21Km82HDsGl1qSJFVtymu7X4xb6YQ6M7xMkhApFUnS+fecZcyS0wjaJRmIYyM4qGD1YBAqjQ9w
hSS+Vn7oG5Tofhm/IpVSKbuc6iiKYcR9zwiKbQyVw1reBpe7YjHBjBuKwOK73kdFwJx8NtLFbVU2
y1RLYBm2TLUkFwg2sV+b5dzX2/mJWv9x5XLifpoT9GL0zAk4a6WkKHX8rlo3cJWEnf44iiDEGO66
00Bmy9xRsa1z1EB0UBRGX3GsEp3dWo/uZDQq+Y3kGTTm0nQ4mb81g1EICalP9bTtqY9pQNIBWRBy
525hbPzODo85Qhc3mQMLF2uiMtnILsTiU7NyC5CdlKHWu3bKx2ZVGepL6jW+DJW9IRIcDBNrFWmy
y0410wgIL1GKR5dq41u/NbTniUPPtZE45hHUlPYc1o4L233gozhdQhWmmsPaFqevFpKvR8uoflSz
6rJcFT4wjQEgsK4+zuIcVjZmoJnHqG1/SKsTZ7YyN6J054+5Ys5luOzJebVCqY+wdKXnMRkq6td5
n9L4OdyZNYAZ6es1qjVbz/f2c1UotyV1utup7VGbG4NyPTaZdpplkzYAnAohJ7iSjjchES/g+jgF
Wf/Skylvso0k+pwXan0AvVOfdBViyVe1QSk5KM0iKs4ci4Rn6WqlKmGTcXRmq7mg4P+lTyiTa5vK
OWXUgR4jWfhmxKiVZ8t2gvN1AhlZZplz6K43rx9j6hsOyucgXVtR+ZOj1PKJE6jqSVHSr5z19zem
sDTVGg9AJpGyEhllpVdPRdRtoD6f72W+Vs0IEY+USMmgYtnNg96ydS+Gy0G+n2oAjtD6vl7ATbNL
llvU9htluR7YKlnZiVecZTIogvmoT1QKyeujEKEeJ5djSYirnd741DW1cXEU4LHSdAJIleeWqhxp
Vp7TrFQzcS55oKifXsb0vWZclAyecb/yjE/LGF5i43tdR+0vhNMyctLvGRicu0I0HGFqd6GeWdtR
qJcuPhnIzAKdhASVH2nKRqaEZvQ0gk48LS7Zo2Z0tNmcWebh7NA9+TmUv6+Xu2bq1Jr7owfWVXwE
2YyOCYN6Hu4HX2nPFmvPErYBvT3rY32wh2A6uFrbQk+LK9Vtg6oVacuu9F7HyOF2wyEiUNyq2YYz
+OeuLf4woFCp+Uwi5aB1LCFkk/aBD+pK2I2q6Fcn5S4v4SXxnW8WIzq7814Gy7BppPpeA5f/fmor
9dwMbc/fpi0pfTkYE/yN8IKkmwTFmc9a5w08aU1EOu2g+Ky5HyBFdj5CdFZfmhjJQGdM88+5P5Vb
N6C8nCU2RM+1unIKVdt4ApmPFHR+tgRyU/akbwaIDqxYRGRTvPakCU0aYc9KoeUZxIO3GI4q78w3
8FJ391qY9fe6ZvmbYUDxZvHZahVcmtLfS9dA0SUss4LS1Zjc8SidsokhhtjbADoEz3V3vzT2U9z6
xT3oTIelokURZ9HUHoB7LljFtnrJLNBslJhuYug1DyWn1R+7hp9QE1tIDgslZup/qa72u/ZsCnNo
QbBSIezfyKjtht+GyZtu5VAQsHdZrVf3Muaa5b4z7fRRxiKlXYHASZ81T/M+DMgPw/Di2cpzBFPe
PYDN5lz4IFKFlUFtcO11XooIgdY3RxkYraC+92q3O8CkxfuISF4CXagcVc3sELwgTeaCYwt2XQAw
ZcmVsyMiVyVheB19jYU1cAzF0LZKEPg7bwjhIUiD4k42qoU01NwioCtNBI1fAk3ZQE2jqsFuSc5F
FMmJYRMmJdRzr7Mko1bcBaHubYeuRCDoNSBHWAO7drHiQMZkKjsbpu0j17GPuYZqjOClVIXUHrJc
aAVLWsvFXsIIF0J4Ke2pbatDY1K8HCbzvuD8H5anoL/3DZ3vm+gZySVGA/COM+UXT+wXg9j14Rck
E0SgL9uaCgbApOwWb30lpU4/9uAJhID2OHitcz+JhqpcVIBrdsdSLXLuw8xy7i3Nd/btmDirxWdq
inZDhdNZuuRQmQuNzarN9RCMIrPJoBYE0fUyi2+5jNdTcdzDTXP2Qqc/UphNcXpazp9sXrk3mdmx
HylMFzYqyvbNh7FXmqfEdPaBqs9gTfrgnIIwXUfSNJ1km3ZBc5DRqBq/xb44qged86Hi2yuz4FaB
+J4FIaIVTF01Wr6DliPaS3OOK1CUWuhdpKnVID6V/FNuhN0tT6r0Ogh9FpiHYWrYyqzSsJRVXYPn
l2buQNipI7htVnxt7bJAaQE6oGNTOvmem67xxGEDd3KIBP4V2dBvQ4j/HY7Ace0g9X33LteEJwAt
FnLzFJV3Xh83FO96m1adjXMvGtmTTYQU1dmpQr+CA52IAtxq1RtJC+EmZlI3j4bXxp+GpPXi5zLv
2k+l2v3UumjnOlX1UA6q/kxZOvDIuuFNMQqN5xG0xyawBn8vo5HJeh/VEgMABskTyt/nxAcmlYjk
mj3Ee0rATzIox8fVj9RlNSQ9YRl/CWoFhmuRrZQQ+88Qy6uWpW5S/tQeZUPxlWqFj4PVl48Uc87s
JamQXc5+kq7dlOVqbpoQo77mt32xN0LLutUd/aefIUg2Dlp6NxTcKXmdhB0fNOJdJxoZGPPcPgZj
9qG1q18uMSDP3fJS2/H6mt/ZwSkO50sniOZbQT4ve0vzJ9+UWf8pbxkWx3z/C6UdN2YaJGClfRh3
JpOKYVFzqjehDmMQjez1JeckK2m/C4MFjQ5h5N9I/3UGOeRd3uJ7k1PC1bHj7+GnplY6Lxlc+M2V
liGy9/7T5CZ7QyOvdau/JsoZl7llnhEq1rbirgJTNxoB68GFVZpvbVLuLMEtLW2oTSLAwwAaF98w
GmgYvbHFwE465ZilqV0nPpXloDwAHLSe+ib/oRTWcCMttlz1HWsza9PzvXlCOOQQJcV4k3euhkoO
lRqTHevom+b6nfTJps8tSC5dvdhKs1RmsLtVPx/Zs+X739XhR9DQERVqWodWYJHvTG/qLknSeNSp
RMFJEcyvTMrGNQChcK4DMOhBeCd7ls7TptA62JF/D6Ayxu6xb32SfnvOYmgoRIqW/tMMHCTJObLC
DSGHGHVuc4qNgiy1odeJZW49cWDg/0gRJjlnbVqcnTF+iEwr28evLumv7DosV++7IxXtePlBX0fL
+Juk19mk7+9Tlr73a/a2DPaAnNytNnj5pUmjHqIFKg1KakxWkd2HP3NgnhQR/cNv5rMBN9anWSva
ja+56V1RwCQIuZ9+mOxKu7N5R9vYfVeuKd33OHxo55vQBJ69q0NKiZzGGTdvnLIrGyMAoN63hg9c
C8w22G59vlnCExT33arz+TGhm/xtCUTQw6LEhualmhWPPG25HUNHKi0qJcxzU8xfpCWboTTFl2ao
t3ozFY/Sp0YQwdSzyx83Lh/RbI5qo62MmcIF/Ym+nxWjWy++LGvd1dQDVl8mGpPvvoZ2+XVWysFO
lMnFKzmH9OUe3LJ+OsY76ePlKFpXetQe4Bm5K8oJiQ9klh57zx4v8GZeYmFRJl89TrDw7yBNmzfS
lA17+D8BysfsTpKWNpZ353PiLQdJV0u19R5mg35dQwxNnfA4gSTzkWYcS/0uBR1vlnN02wpL+vXQ
Ns+8O5yk5aqzCUpRn6q9g+TWSjqvTaPqd76OVJjRwTQnfeGgGrfmFK+arI63tqdUt1FpcToLNe8h
dTTjlv+3C+DZ0T70Ngcoam+G/5pKbZ1BhkIxd2+ecjMqvoUVhasurFSQHSnKNpkr58aEoeTkNaq5
d9gUue+ph9xAwaJ+soroOydc9T9OvEdRI9hxn6n3DtVz952n2+uiCvDZXeetCt7Nb7rWO8morSQw
3qcTX3G0Ru2DChbymCJxszH02r6hbP4nlAohBRQakt7CtTSLz4bJ/VCoHfXmZEi/Mk5lD5f1r2HU
bv6/TPenq0qf+ISsu/RtAFK+FseXrWg6cfIqG4qNNjGA35vFJTMCfdJ2na7yCxW50ifHS5NC0Efw
7tZRWsu8VMnkcIHsC8qlTh2wciGznD1XfUqxqPMVKnvvruGEbWry6lDoanSbDy3Vv5ZhP7AbhPKU
50OuhA7pClkM6+todU9DwjdYGZu1NXDGySr/fOVXfUO1KruTl+nbujIplRHMqrph0cieaGTKLNhZ
O7FrHc3ZP7NeTnfc0aC5HsP+O8Uqp4qyyk8B5EZ76sv7QxX5MZI16neL79ghdx3odwqn+DhSgLT3
3HnaSrMZ236LUFO+l6Y/D/FGtYz4KE1PF+RXCF2cJ26VHwOYrCg3gnqrUlXlgv4zuOYc+rVKdfUP
o5a/mLXYb5Wml3g+VGT9S1Sa2X1pbqdA/dnPswfzq62iOpSaYH3bPAEdPbCCsTUUS/jPbDKlVy/S
kk0WZoLIQv8ZD0aebUfnqNts9LNtYFAOoxrXnnhZpzCmGjgEotBMBkw9N69R/tRMSpREdlpb+rbU
B7hnX8NeZRnlRs54nZbK2tWU+8q2RSpm3ad9cbKSDJ1A5GI3M/jz76oFCYPufVXmwdrOWhidutrN
n4zE+I6IZ7YvgwCcThcUF9m4/tjeDO6dNKamqrrNEjSUQFtbNRJLY1cNBwgNP/p5RTGhV+srT3eU
21YIhnAaENzlKWxLlma88ZdVHpirwYV8Mmo79g1Ik6NgoO2Pc4/SJccX8ZdOh6PSttxv7RDwoEtK
eOJ76jK6oe3hjCi8b9AEfdPKvn4yjSk58aqkbaF4Hr4lvB6nhvfNZKeOk9pSBQura4/m7P6U41gH
8Pim7ORhpOKR84jO5LkbWVdKMnV8MjVb+0pFKdqdQESOcukom4ylUOiUPKbEalI2UUXZp9pWCITn
jgvTcDk7l9KzN3IR6sZCri0P1prfqndNEqt3ReN/qaNAO0pLNjIYJ/5qoDbusvgNXTdvutKYK6Qq
1cb7aM/GfLH9aFr1KqKCMyRzW08f3b00M8X6gKrzGjVWNDEEbY2pxSE/NT28kb1kDrNmJbtB4CbN
agmpbsuipdZAhjPkTeJLF9m/ldnaHmyO83gTiyZgFybf1Mbw2Snsbi8DqG/5SJ9ExSfbzKk4LOuw
4Xc9gB6S3VDQ7sRC1EI8cG6ujWDyudrXpI4jNw2tLwixBGZaoqIb+Nw0lp+hg8YovNQKW8Xouc76
oRXaPQ1weZ7qsXFoM13/oPb+SxTqu/g0DSjD8Z7grqilC77PTrKvY9P8B4b9YxN3bPJB0sDy0T/a
jVPcy438VK/mlRrk4VmagRaG20qFmsxNnA/NOKOPlMxfbd8td2k7svnoOfVn4S8qffpKySy0rHyF
Od5ZVyCkToU6Rp9NN4HM2GueuwkWyCzqf0q3mw3hvjTGlZUdbNZoJ5i7YWoWPfN3c1LGQcgXEr52
r+khcCukwyHPfR3zbp5rtoa8QL5a5gw858GhDmJf585wowTFgOA9UlbWoN11aJmbiPnik9FEHYcb
2RR1/qyMgbNPmtj2L9IHNQgYGr2sV3IEIJOI7Wkxa5XPyUHj/KdE/BWtb2qSynTYJa/FXPwCnXkl
o1YUfykatTvMraZT1SBGRGHLSVBpR1TpvSbKKjAofWwAZt9YxiYJ1JY9LzQlLyF1yyHGXqkTe1fC
Zwbbta6pmyBo/ylLtvKVtEInkLoXKit+ib3zf0X2vRteAlIA/uoTDBnvAm7uUPy6TCOzpUr8VTj+
9/n/NM3iu8rHv47ILZhV+Nvl00Ti00RCHlpmL5/VCvXHwMyNlaY01YY9huIehbH83hE98AUUMNl3
0iObOURFrh5s502ql7YT66HDdcjrDGM1ZdzG/G4rR8qpTVftbyf2sqTLzPoQxQvLZBs5CuPdHFuB
t9J4rl5Kd9hq0pTjsjItOM5UzZ0aUDZOmV/f3UQgQpdPJq9Ova/DDX/u90vAa7v+3LDpeP0YpipE
wJQNQs7OQ8a2U+exUapblfuQNp55AfdykjFVuIrBgajDmHg7EqYMtGU3bGvN8zZ6zHv4mhWcv2qI
CzVo55rDL/XOhrznRs7CXaF7QM1miYP9a4+wulwcNzm4UWfdtlaR8nzNOALVGhWIDswGt/FsWrey
5wa1cQza9umaJ4cEQ/qv3M/nQ8Y/g41vRjj8SRzaxohWtphV5i1TCVzo5JTF6XpJDa6MiKqszSBO
G4e+CyjBK8uDNNE6RwjYohRJmm4G1UfdPSEY4J7Rl3CuzTtTBqSv9+JoV05hDPMg2D8jHtIV+jb1
Axpz9UMUc+ZlljoVX8NU82Omoc7krU8m8xRsN+kAW4c0ZZ4c28a8e5hsMF/HvpuvacJ2XzbUYmuo
np/Non9pvM45D7w0UAIP0xLFVL8CQrK8QggBOk4rbop6B3c5nBPQDFZaFWzkDG+6clqZLSM+DCL8
oSGNNKuIRyG+iSRmmaEJ38beDSXTbLINFmrp5ZCpm6tNFap7c82avAAGCzv8/iZiyUGFGA/rOctv
6gR5DU95XzFrXznPVBXyfkVjJaWCDDOnfhD66NopGcvoJqLOFfZ54xRn6S5gj/MQO5RVzWVlnTiz
tQ+BOTwqxkCVNazIK2Pu2x0LqOlrwi4C9afTZz2AE4FvSLur0/7qz+16vvqHTH/jl/kzcJJrvpl2
ygVVRShZRuiThqq6rYW6bpqwPG7LKTrNQnt3cJAW0BDQ2zVCbNdg4XLgLyrcyGgANeuNbyc8oMTY
Kp/se1WJDp3IRfrAPbmB/xEK0/mhsXtj1dSw9sAFt4Kx2/hmaB3yGEEfQWduUuKqN/oqjb3kto/K
9AnFpbsKNvEvwKzynR00CgRrXvnFo5KZ/aOSYj802jnwRzUxu1CiWV+grkZAqEIEaHDrqyuwQwiK
OMmvL1qtsJeWAc+WyTJHBqQpm9Khjt0PUOQJQsH5siTKniIonYvhxzK9dMtJFt8QRl8750s6FvOu
NppA21WzTdGiwnJtgxBpteY+2vAaJUJWnFQ3Y2dwF8+8ON2xgZSt/q9RYKnik+EZm+skcr5rkpn0
nzTFqA+xEUe3S2MXoKiHab14oEeKbuGxRCthjqxntiSDo/QtKbLXlO689jVN2SwBbXIZxq5psLf6
jLpDcbGrU3aLGmQH7E0bIzXffgrDYSuuK7tvbp0Mp8Cf+pOnOi+N9ElTBhbzTUpcKenqjf06jTL7
5tpHVgtBIyZcBv91LkfkKW0ZHtBsPkLtMe+j0QlXtaDQamH2hwrALTel4hnnPPSg3pJUWwmkUZeE
8531ZEVs9vr1pKJyyRi14JcyzfpZpkA/EMGshABTEJTWYUwdh7fHWvkyDNqRyjnYuNVw5PBLcJcL
fzVXP40Epo4oDvXbsjVPTdjtBqU/xY1VfA8zt+EpaSgfotisNmOjDPe2akV7B26Ns4v0xLpLpxJp
Ox3y+7b9ljVO/MEoFee+oJA4h+7tg895zHMRnGRINlA/AGlWG3QDyea94qFpzBWauz8qtIKfE0Pn
+Wkoa2lZiBk9OyN/ZG7SbSbetTeOsbKVKHkKwq5/SsYs3riZ3+7TzO6f1KKIL9wBP8qgbMbA/+ry
tngjLeg4nH1jUrsZq2wLrZnMFZN5Tvgy2dyk3Z6N4MvUtRz4zQXvMILEp4chG8yJMGE+2Tqtvq9S
2ICiSBl4CP9S4pHCOFraQOxsgS9dAlVTfkPmxYFimV0AJQs5ZRqTe4m0AmV4V7VZci9BWCLWCEvG
gji+a9RUXU0tbx2O1ZYcFybqCqx++egUZvHIuzTFEvmc76UpA0ZBnXAcO7fS1Vh9faO3zvM1XwwK
FCGXGrDoSac+TteD2X6PvaA7yxROMty7drbXywBNbdcqN8mbRjNXicNLcFJGvQVVcOofvUy5i+tA
YbEE8PMWybL+Nhsazv/VlKIVHyrPveFQs4BGUb33fc3gh+g368oKOSITD9NUT+A2jpH9EZZsZLAQ
GUvav/dNPSp8Y0Nxb6JsC9uFnZA1tQvdyHaKM/c8jmF1h0ZJtUalNfvxnzMy5hh/n6PTKjRJjCI4
VEnaPjWT8tnnM94UwqrzLjzMw6itFcVsnoxibJ+S9LNupsmj9FhojKBkaA07GYsmz7k1R3iSgqZ9
SGMdWHNl3rI2RZk76/vvA4/s0FLiz63jGbvGM6Jjkaj2bcfNwB5c/1zzmKsp16U7zp6ydUsAkKi+
u9Bhzogtza3+YYJ66Wrqva1/6HrfeWMuUZn8p7E5e38HOG+zWW9vZOOpMB/w0C2gcvzlkz21g/GC
rWCfU5BcADynDFldFWbJzdXZCTRp3DmHzDbm01zCji1J2TsUkHgmOc+9NiuHqe+A6ud69EWtjDWk
n+F3gJPAwSL3g+7ESCSWYHCSHmJXI7q1BkW/TWCQobiJP5ObLCi316Adt87RDtRPISUNHPX4H4uG
W4Rnz92+R8BmU3iz8VyFZnPm+KNfSVOHHPw+ahJEemqlWxvGJ00vuycZqyFYSJQqvJWWVk7l2r2d
I27l93DguOcpUZI1AADkRSZ7uvTVbKyRWwq/O4az403J+tS3JawiOgxZ9qSEH0shCCYS5MhECJPU
I4xOciSv1tH3ubJ2+eRYn4ZhKPd9sg0DqL9nEMP1v6IKncOp1ZSPdj98r606uZOWqn9sulb9AKSu
e+Bw7ZKmBcrfnc9Jpp4Ga2nq+ZDtgQLbW3B6nzPq449VbeczKHtlPpSgrvWUrSFVNFY4wjn12hsz
mDJYDAw7GZCNVqb2Nc+B8OMMadh6GZ82HKIgf9Q1MED44c7JUdEa3Y6VcT0lt16n6twxU+0RpuZh
nZSNyw99DlaNU5vQcRnjunSD4mx3VeVeu5lfFmfNtdiCdkoYGZUfnQE7NxtuBVJDIzDwiadUYQzI
4nTt8KT7QjM8M+Mfqe+v2Xrs/sni/t6EjOrLPPEHYxpVed96SXnoB5s9Qi3Tb424UjehxoE9nN3f
5KDJPZawEP10rCFbhWpef8h7hNZrx+9XdYACOOeDPYyi/M01k1kf2sTuntmTEFpjYNtltC7CgEMe
84cMOkXgPfGDkSHZIHf+Ef1u7yItw27cteEOIM7E1FAX/3EuGayU2f19rgjBE9PQvIspBsu5Yv05
SDNzI7fdeqtLUTeK2pf9ujd2PyruOutgHGrEu3Wrw/0xwwdzgCvCek612NlVfZ5sW/Gu3cc11LcK
d+BemOpozLfsWnPui6Vopf40Jg9yoJzMscojCh4DzzziCARVVGtl3lnOpRrjn68UfCiDiEePEfjX
JtBbC+homES7rm+6lYx4ffUSluY1R80a7QjO47gMjktWFgH8QSttMriN1mDczrqNthkwVs4CU+6v
wuUL2nM11KYIWSa61+wsAlyraPFphiJPdbUvlhoCM247fzcExfTVmOGe+uXuKph2pVt1/uj+LVtO
kos9vd+ypTuM4395BdzGo+r2B1ZO1j6Bjf7ZnIIfvV1PPyAJeVQgIPpo6rFFcZWlUrlZs/zp5nkl
M6BZ3A29RzWnH5YA2rtPRqyNa4MT+AtvkzCvqkpbXKTdgRsfBC+UN/zg1RrZrv9D2Hk1t41s7fqv
7NrXH+oDGvnU2eeCmRRFUtGSblAOMnLO+PXnQXPGsj1Ts29g9OpuUGYAutd6Q258z/zihK+M89qL
Crejkqy2TT51W6Gzc7DrVjl2nSvWU97Xjwib9+jK1cPXvNLnG4/xncTQFtXhRZu502MHsAVshwrG
a37XzAq4x9/E8VC7bYxCffQdtGB70/xjfIhR1Mf4j/g8vpvHezbj5fXlG/rr+I/X9bnOb+Pl3/Pr
+L+5vvz7q/nvt8d8PVBAedRd8z3Q2/5riwr0FCf4wzgLmHQhgv9mtiNlIL7in/5tiAz7gMhtx4LT
NHeoB0Ubz/HGN/TakGKrlE+2QPO4nOOYF49vKPIsjR/xDKLdNT6Pnxyj25E9aRYphis3tRFX1SJJ
Feum7HUbA49OrGSPPMiOj6Y8q2qdKb9151F7aINh2H3ER603yZQF6gO2zugypbF4Lbr6yaGq+h29
3VSx0Rtrp3434FGzHJBh2SSFWyHtxwE/reoom/JMHpSecrlvNDVKKDySFChaxdTcykNcuM1tOB9k
0zMHc4nES7P6iFVGSx5btn1lija64U8LOU9OkR1jgaosnM4KeX9bfe0mHau3yn/KHTM8dr2tXeNj
hMTJkFjYaao4krA3ME5dj/xLnKSH0m5xUU9Ac23dDONutNuVI4leeHM2VORJn/XvsulhCNneuDnb
LXt8wB1kenDwLoBS2mG+OMeg3YwYu7LgCC1ofpa4QG4bH5rBRQIXWAbKx25VLv3BgVGQiJPstcKZ
ZwVKbK3pwfTQIsQ174ZZTDZLXdXdlygYP2noEn5P4ouNkqG/sCzwEdPME0RWf90mrFtEDuygU9s3
AcOt3+I8F5yQgJq3mHqPlS9KXMNOtQOQARrCbmpZHGRrIDVylmflue7K4Xqu8IxdmSLhPRsAAsHh
hzWU+lDPS5iJt1VWDPm26kaWzAjqLSlODrcmtK0MLSiUfvTui1fny6EYDfRuC2Xtq2l4iLV+uq/N
CMlZhOV2g2q6a6cJ6o0z4BirKf7w3MSz4GOTBXsRtcPz6ETagg1ghg8DvVMZ80TBAM9IwwGXkpIn
xo8DJpB/NNkfRQfFLdGjRwvoBA2qe6rtdslahKpJpHHbiH08ceYmPHtE77psFQ06/yXdntU1c7DE
pODXVlGLl0KZPcTr2D1TcKtuDNAleEMpHXzJINhw8WZRNrAjMscRd/LA4v6sqxpShj7aZdc4sgOG
UlxqkNt3eQIxJRQTstt/TjHCsidvGLx8hCZEOneqTkL74zLUSTG24cl4nVojTLlMpjZbaR5GyBVg
nNt4EvonpPhLX20+5abwTw5ingsZVmOBg4ZhvWioWlLvdzZYsIObikkorhQxw5XVbF/Flaus2qhi
j5RnxmbqtPTsxH52PaRYnWAMjQS2BRTllIOs3Ko6Pmxm3Y7n1O8s2Dea/YZE86Yw/Pw975uXvNKG
Z8NW+7UiovqIw1t/zJu8XPWibR67MvVWlMjDXa2F0zP5BWA0fgX5otfG58Bp3xSwJtAEaam+yfom
7R+MrDEeVbBTfLzTc4YzzyWY3Hs5qJy/MnAetIUdorQssnarqEO8KQ30++C+DE965x4VnrufLQcd
TH0AnBOGuE5CyUSXbuibz+UIhS63E+duQFnsptfAAYwgtT+XJN901y4+obyf7HzbD7d1Yzavc8lI
DsClFw3cMesOVSfEgwjL55a869YnF7CrZuHXxtW0xxlxtIkrOzxg+gsJEjGrJWZf4sugfC+FMn4D
UMrdD774feDa4U4vQn3n1J561/hoeyM8Nn0DP4SAlvK18p0E3E0tLr6NbXXd2VjOAnXI8jq6cWcF
aXnwxkk9gv1JN+MMrfiIXc8cRKadhi/UtcecBwYab7GtGwTtH9fhvbEwQsVerSyy4eBPNqnF309l
Wx6EYQwHFRrJXwepjaJSdvb74WBGJVcBwBiAEUIqQQVkpodad/Kr0LwrqqG7RO7nyNCxVU/SIDv6
o3cv+2y3Me+ColN3VQYmtYdSEC1jMzDWXW5p1LDmto/K7JJbc47sG8NdA43HwtmmJSp/YyG03VRR
kobMbrMO1qj41BP4bwwsu/ZS1yGwf7U/yRaCt+2lsBwyzFks1jImD7OeAl4F2gkjEy4lY40nXlJN
aQ7XEeaLSP0DGYoJLdEO7lYO1gLvmBn/WAr7jup9dE5UF5OZwLlL9dK+y1KzOeCpHS5k07cHccZN
kRRe50yfa60/DAKki+LG065RDGPDokN9BYCI/KmyrwfljsxTdzfYZXxwTOEufM//bhTxvOSbPazN
B6tkbdJQN1sMKCg/iThKVrVX1rx+ghEAKMFbu2bBYttQ1tW0cm7aQK2p2Obd2ZvtCpCIHR/aFpTg
aCjpi+9j22zbCNVZFuoC8LzvCq+Ov+Di5y+61MDYo0dSLXZqgRlEBDTD7tJH5GLxwmoj+64l8bce
B+CH0Ma1TVPWsDEAHuysTOg3HYvevd/xNjrqfI9QrWZnTH18C/2bW5E1xGesFnkssgu4G2czk9Iv
pgfszVTSIxiyDbZjor0yaC/4J8QwDvlR2wjZNoFdfjPUcV9kswi/Z8IYbicsDtJgXFidZj9NFva4
YVuxqfYrGNIiXrm1X72AQMIZQs8RH9bt6qVIFuyF/JdRtfIjUiLJUo5KbDjfeuJgOzJPQvJl5SQZ
sqii7k5m7VX8pq0KK9RSeXYCF1KkS3YiF92D6StLdTwG5qlLihDPmiE7CCyUvupF9s1UzehV1YAv
hpGDr6xmUXdNkgmgrIXURepXJ2nXIxDtty2nLPSF2tfd2ZlpZJJJKxm3YDE75PC7e2em48pQH/uo
sySdOLhOUjxMcBcPmEx3i7KKu90AJm6DPZJ6jpswRL9CO8kWSFmAKfMB5cJmG6NPzBPSN6J1qfdi
oRSpdY8ci1iMg+W9dW15xgXC8Rc8aq1Z0JZXvQ2zGOZImYWbTM95UvZ6rACOSvB0FZENMaOxb0lT
6dPKh3DFOrE9Xptl54lNYyLI5FCW5mOIoo0Ta6p6UOMany1kRheJ8MpbeUjn4k3FOz9cg3G2Q73G
OMpONTVQHyFHti5NzDwSB1RIY/jRKdHTjaUgfT+CA+NnnBuXqHP1S5B35QmCIaquf4bq+axBYdIb
RvvmIz7EirG06q7YaGHsoxONYefuejnuiGB3RvN6KXlhLEfbY13137V6Qlt/CPL39FT3TvOuxGa7
MJxyfHCqyeV/avQHdrbuqm/yL6wALFw0KCF3ahZQCYNiJ5sfHdcmxavYrbPb3+KD0aqrCF3tlRz2
cchzUhhGdpERw0kLZzWMWrsUhputB++gCr+7l4fA4a31RKfuZROlcg3FX5R4hrq7V/gW3iNzmW19
x8Fdfp4lY6hpwl7XIvcgx/UNxJd48jbXCfOwXATZpp68cSVn9ZXR3VeV+owlaX6UocHBa7aro5Oc
BHYvx20k2BVUKE5aTyJu1HCu1KueZCyy/Nw9xavip/7GsHT/QFpZu9cm5F3liMGuv5DdUh9q1an2
lVn3G6/BK1jNo32dF6aOyYvwTmUD3791zSOqJEi44iWwMo1ZpAprwhUysNWevKXzYvFwCQvbeA5C
LTr2YNCWhWc5L3pQcytUq4hddm4+mx72J6kTLJscxLymOfG+TnXtCD4t3EZR1J/zpinWqI2q92Tr
raVR19FzWYYa+jIpuvTW+KZgCPG17qJ9Ees6zzZn3Ibe5MEr4dAG3JzdbBTsbsjGWx7C+sn46pmJ
s2wmd7op485+ChNrHRQTcfRXttqEbqqZ6cNrJshKd8i6emQicCHXKYHM08ccWFhQDMW5Labqzgv6
z3J64QhrlZrIsguq13GY3pJs1veuC9S8LYbupNt2tg5w2300S82EwpqFn2sL92i55an6fdj11ndE
Dp5MK85fwzwvl2qtiftsGP2NvGLP1uN6RRvd1pOS9phPDVb+WA6DCbRfCz+bQXcrYsEmiitmoCq+
aVS8xq+z94wuAufVCnU+j97Sj3oaGA9BDwyjT+zXXgfKoqA+sDdQkX5Q/YRdJAIFU6FmGHplVxSd
nxntDXeOdilRdKBa2+WYffGcMsSAynOWlVaJne/S7LsEsaS+xzWZfA0Y6sbYhgoW4bJ3iNmhBUCy
l7JXLyG121AL8fYzbxRXOCs0i/0vSbDm4a99KVutwbQrVY9mWCfnUTGymao2PM4IsyIX+6q2xif2
+sXBF1GwlsCyX+PhHJdAtF/jBeuFv4vL8cpQVFQkU3OnJpG/SV0twIJej56CTle2bYz+ge1F8VMv
lOJgCcwvZW+uJQr7jpEn0tzrugI39SG5nbS5iNPUXyTcw1C65ND3yBR8oD9kjHon5fgf6A9lMJKD
jEmAiOyoTeoCNeBQW0fo2MWh7daZdMrISiReS4c7ey0sLE+K1wbH6+dqFtAnCYjC2Tw0eTfjTZuD
apSZAmNsjZM8E/MZgv7nQZmSgwx9xPPMarb9j1myg4L4H1O9xvxplgimb9VUGzuhadG5TWN7lUP3
WZkFKusyJg8+1IadKFxcrSDxnOuqa1ngwv2D52Usuynu+B/+mII72NYtW+fmOk5ey/MgTTYzceWn
oKJ61sqewDu0Zh0qq87Iq12F0O0icesAw835FWJeQV5bXuc6e34Fo+jsVepp5J301r2zJg2mnTZU
31z9vcij4YtZZPqStyE9U1o2DwEGYRuB3e450GITj7TaXiupy85S67JnS+1g55Si3Q1zMzMrpJdj
pzrIXsQcOqBMQX8c1TB7Ntv0zY166wSnO3s2Irby/KoOTcDXRk141XpSi1cwfMgbBUZ0ihQ3fYA5
dJZx08lzEBqQhicclV7tvliNrpU9Y/tu3BR9+Md0L0ViLERF/aRbyd9O9wG1vFpTfp2OCLtx49uu
WNqpDhpDD71l7JLtifWRvYDTRp/q9sVF1OipqWrl4icU0lMn+tTqgXMgxdPgaVPEnwZ2rRvVrkFL
8ZksXMWqt2L0cJjTq+A0NLizD+hD7+oRiyTFH7tVExTm8xRa34sEd4oyuYOazBJ7JmHA11hEVn5y
dGM4Sqdd6cc7h/i+Y8dh/mnR+yNUlXgW9mnkAWGt2n2VlPcR6tTqFk5A81MT75h2j1XUfdmq+SmI
KxiGnpuudMNAAXE+pGn7liCXsh+7EuPAsYnSs4bi+DKy7XYjm3KcOneko6CIWOnZ9QLVUK1cPQGF
1+nj4+CRRYj0+gUHwpIK+WiuQCPNCQUEt9HkTm4HHmrPZpMsYjNuXgzdUg/e4ChLOcv3RbtMTWyi
Za/6MiLv90KiJTymCU5qcLwbVu9RuhprrzjUoWqtSGsGmy7hCY7GQGfBY2QHZhvX0xyh7hpA7hH8
EFmSjup/HNTpXp9lclasvZ1F01c839EoW5J9jJ6cJgaZhVfqe1qD1POsbxEwBNLG9vSgZ9jQDoPh
3xgmfDakIsK1YsO5N6scv6KJdDPVdPQRzS89d2FKgz7SltgmbAevsPdwt61THbrlyh0T8VIJ8yxf
yAiDXQwXEms4HqSFOgE1yL3oLM+suvymKIFNIfCXeFk1Lgb2uIunpD53g8KGs1PN7thZdX+UZ20W
/XFm96Zyo4ZAxRnwEf5tKO7o/bW37WZdFasgMRlTNovbIN25WFldy2Y9H9BtKaIX2VnMcJE8XIyJ
kzzK4petGJ9ZKmW3sgv/gGwl8LfYyk6WIMn1WmXoKod0oJwcxMK/YGJnrjBqAtoUwmaXMW8+I+++
VlRBuRiXwmu89ES966jeLuSIjwlJiLSUaw8lKM0/LxKm/ClOiMjP/DIyLmfFnWOs3Bg7ctnx09V5
QeMcRmpxx1aifaoz5zYcO5Agc8vR0idFDd2TbNl1/s1LZ02OMe2ebBzd8ZospqM5NwvwzIvScHqg
E8xUEa1ZCt/tDm09dU9xF4zLFJ+8vZxLxhtryciYdnLuoHLDHvvA2F7/Bg2FEa/DNUHOdShybVpd
TTayt489E+jj7K9XYsFZpRYWil1fPHtWtJtUYb9ZhmKtEsAPkIeC4hH+4OUaR5VjFbOfP6pD1tw7
hvgs4/I64Vijzuk208XK4F53zeS8Da2hcbdtqnMQxu7JEqZFGkJDQ7BJh1U9YCtZOkF/gYXZX5SZ
nl/xmJxUF8jZj7gpzGBF4dJkhcYI2eGbGmYVGQosc8gvVMVF2HU8Z5iV3MhYasTRgjumuSr3TQT4
W2MVvy5dMe5jCpuPfT7dNVWPT1BDLnC06+7RsiEj4hBw7OfWNRSgZlKhOStbEXw1vMyT/kY2Ry/K
1n4SjBsvBoPotK21ySRzRw28dlHMp5jHb4yqC+YlDLF2Zvdo4HqLVRMFgHBmHK42xdvUnQ5ZYSuv
DbdUM2VFztZ6h8go3y4Qka9N6u4wUcufeEjUNyjEzg67xNEI+jrieqNqD2af5cFqvARlqd2ELLNv
dHgyTkuGXHDTXpj9UN1nSubugjEatkOUjI+pGL6S+re+Rhb3EfQSPuWFkWwckBcHkunhBQlc5GSs
2PrqZPeWOrRfGoHFr+1ZycnVAAXUNahXxU6NG7QR6oXHuofbHE158OLeuJkTM8D95+BPp66M6m2Z
bqgPo/k49zemFi/deavJ8n6JIYF3JH9tOKveVsNVqCj2qk0b+4SDd8ueJ+LXEhTlrtN1G3wNHb5Z
AxjtzAGSIjfrnQxS0XKu3WYQQDZxrW4xoNS1ajX0TlTdmu7xzjW3s7EUFl5jk3I3Ht4xd6mwaYim
e99lw4nIykm25ASqh+pqmLeqqlK0KQvbdlkmdXWRQzyeYfsp16yFjhrwvTkffIH4hp/F7l429c5P
ToG6g/F8gXJPWr96NlFf8BcQ5+9V/uTXwI9j7JLC/EGFu7JWUywGClRZ9rY3BXt2S/4pcUP8kMi9
PAR+qSz44TdvXZn8cUVBDeTPK9boZm3dKVPXWIWKnaHFaFpUlfeCEPN7ZenVJYBJgN2j+yzDo66S
Xkknd+vMowpb35oi1B7ZbU+YvguTz5p4hz7uagDLfcCZqn7J0pX8N0yO/WDpbHmh09l5ARc7GX5u
4m6pLChCWct0nDBa6o3qGCkQTjfjfNrNVkDyUGuljXcIYwoEUJqFDH6M0VHu3ZpFqi7DjLSjdAbW
xLjLGgpVEb/JhQlG82m0E0EdaIIH7Of+uq8a57mx5m9Q/gljMffk9+H3awvQ5q5mtbcKjDb/NJZp
w63Vy/a+p4Qrx/O6jVKCuxYuTl1px5PK67stX9n8JUP0pJ0TtwYUmFVcxNh/IkR7Z/p2vMDabPrc
giTlCZYmdyKOE8qnPmzFH1KN8kwKLl5VGa89bLRZ5Xqbj3Fd1KfL0Er1ZYY3X99m/WWcD0npkEf3
i/c2RQNEtmRc90NYpOXIWhT95eswN6nKc2G+yFEf4WZkgWOKPN19dJQFCazIBsAoryZfr1Y7Dbyr
nsWfi95fG9waTkk94HPVjuF9BpZnKSxQqGMFgKEP8vJN05pnTC/D90ynGipa7rquts1arWALaPgH
4dSYSinmuz4G+otbjgEZnHR4FH08rLKiNC4dEjAbUUf1bStglIjemAmdfbf6wMt3wdAuncKFokfB
jApLH9S3sruGD4ozTP9es0HclqSDkeLJY2zi8ruptfDR0YBxZUpB7j0WmL9hNMmnHTaHFjzeC8w8
OTwiz7KPuzpYVnWf77hLIbtYR8YqmG+48tA0URFc27FZZdVCr2GS//tf//v//u/X4f/47/mFVIqf
Z//K2vSSh1lT/+fflvPvfxXX8P7bf/5t2BqrTerDrq66wjY1Q6X/6+f7ENDhf/6t/Y/Dyrj3cLT9
kmisboaM+5M8mA7SikKp935eDbeKqRv9Ssu14VbLo1PtZs3+Y6yMq4V44otK7t7x+FzMUoV4NtiP
eKIkOwrIyUo2W80UNxXmO7zl9IJM8M66Fx1lq689+xHaO3ija6/OyhLJy7PsyMUAtarM0TVzEOoy
umTdNnrx4juhs3empFnJJlqD2bJy0ug4GEXx0q5AVKcvsU4xKJm0ZCkHqXHXrVxSoXsjC58yJztN
zVBdNMMrdq6fdwtNz6GPy2BWOtDVAu8oW6RUq0ulKeM6q9145ZRpdcnt7vM/fy7yff/9c3GQ+XQc
QxOObYtfP5exQA2F1GzzpUE5B0xdfleMVXfXK/mTNIXXMzBF2WRaG2kxH3XqsxzFbiJhM82OwNey
92LmzMiD2Wktnj7xO9C86o6PnHgUt4cfo8w5U/IjpPqWgSqv2i4LPxqeE3QrJo9ygWyBDYaMEj4H
TdLeZ5MDmZcxvuLVp8g0yIpc/vnNsOy/fEltzRHC1R1NaI6uzl/in76kAtDj1LFV/DJVdbPRjDbd
GKwN96Qxk6eoz8+OEamfMyelwNKaIfnsIDoHbqIsZEfhGE9o63oP0I2jQ5e64zoeSmz2quYB81Es
K6ckuO+aKNlfm8FcOpD1A5WE7LZVIoxngqSFg/mjR9YYRvTc4x6rso+KgzwTim7ffsyVsz4u+tNg
5svXlSM+4t4AnBXpQL7vQDluimz0b2yY5vm1HejYWPJubWWvNQ/5GIdAXnCd4coZH91JlGbWEtN5
/7/cRYSYbxO/fl1d3dZ0U9jz5tnRrV8/oVrVavTMIXd3Slhu+lR1cQ9C/8dxIVSSZmBfijXaKfKq
7lg0LiT9Lm9e7FqEN3rSZXehGWV3WoL7Z9K7xl7GrocO5ocfFBiSzuNkDHHblNxF125lsx2t7K4v
hEMSNWk2o3xxzyso6uZlt4YS4iGDAU05NvSsWQyVgi6zHnNagqgnRerUy9jWiqObFPBgfjptEBze
RZN38dQatHuU8Y73ibnjt2kdp6GMt0Ovh+c8SsQa2Gh/F/GLWGHEGD/6HSkqdunes1L0UMyGSXlN
guCLogI+V4RzRG96eoSLdV8ZWrObAEaR5mzjiyDXeZFncGW+cQGUGX+E8gaRw6hJnw13GpzrhKL0
YWam4EI/5jcdtEKPNFyo8GvMZ8G3ycrL+DNpFYjJNiJLvlraS8Ps8fkVJrTf+Sy2J6Ta5Wk9he41
KJsAzY1D892Mqf36S7Da8ZwOTNZuEwBhlgc/3hnOqOwpbsYoWCu1vtScAAsASPRHJPC9Y6I03Q35
ZgjwtGTc8ivW0D+dAmpeo8Y+HT7G5C6LtpVsW8L6Ehl+vfXyZh+qRfAUqG2xMsm9H/PJcE4u9eGl
Pie723Q2lEzMFx4x+YbqobHHkJv6qNdSr6ys8QrTl8j8wfOx6HOgcs5A/rFzybPWwI1kJ+Db6NxX
8P1NbyqWRpWOi1GNsL+aB+uNS5k1C9/AeDfHye3VE2jJPw5ZhgENe117yz51Eou6S9VTpAHLQ7Z9
I8dZ2rs6NsHZbmLndsywZh88K3hze1gf8Wiy3ehq82IP6Li5uR6+VV0O8chzEvAxhvJAmelkdJ73
RE6mW7jRgRrReFK8SvXXHd6RlDWBkbllcdYVeANI0mKdnU7ljYxlYDnRutSKM5mKp75AO6JiB+qv
2eKR2AHbuRsRKfbXhcmiTcnARch5coo8c4MIIk3C/+bjWpODIHzCj2WdBAlvbAS2bG1MXrCyWS6v
tUbw5EY1/gTLIb8xvco617awzmMEmu6fnxyG/vt9SdeFqhmupuqGBoPb+PW+NFRe2vi9bX4ePG+t
zz4K2nwg89ay7efMRNzOA5v2Z7B0hmBVUR7/KSZHt6DDbuJcMVAbmWfLtjwLBmTl1Sml+DTpSAs2
7Ybsd8IW0opPVcBtTx66IYvwy5DnyCqoKkI8jJJtv3JhFfndjZwj49chQIie0LPyUdSpNXWRmxl8
Nh2j639+n+Ry4pf7t27ZuuuYluNqwnDkMvGnJ6xZRrgbK1bxWTGibGmTFdrmZYG3KECm185EwQ5d
u+fccdob8snoF8xxJ0IpUS3M6ZxMinfxTeNbX1gjPrXsX1hO1AdTDOqnqCwWMh54ergjG1psZFPL
sAgFwfFI1k4/GsFQXS9bagUL8kZNT5MZpJtEaD3GC0m4EY7vcO+N7U898kbxDIr9LZ76S6No8zd/
jJ11jzHQPkF38VOo5leAcYRW6TWOm3n7KSGfLIG+v43PiEvAsBsqEToON2Hl5A9zXXJVZKGxkU1l
bPIzrNRdTL6rQHhZwPAOunwftXnxgEE2FZamfh9HRVv/86fl/GU9xLPWphBm8nmZgjLGr9/qqqx1
hypm8LkLWpygtfzTZNXeXZSW9qnPq37RmG3/OrQB+AHftWArO9oTGjkbLLH7V7Mbkq3TinBrGmmz
rgOQLjr4khttPjhU1m5kU57JWGAKajW2fYhEnF1Y7yDpovKzKfFCviAWiF3swM2lL9Xi6Gljfyww
y3hqRvMcVNF0RpQof3KF+U69o7mVrWBOUjZFUN/IZtqG/bJy7X5fzTNLn62aP+n2VvaG4MbXelrV
G98V6SGYIWdgINtjN/OJrFk7vl02dV8fQe0BtZQR2fcxquwFMuIOu4WsRmmqjfpv3PStub6XCov6
GLnNe55jxS6OapIpiUoKI1YZqsfdPLRu/J3tQc6s3dG+tZFymxamkdu3eWWcqtwc9+XcIXtlXGss
+7988PKD/flnKshRmppq66rBZk37fSHcI0Xd9a6vv43Cr1a5VYCoNZX+eoj5wqNG4j7nVWRt2FJE
t1bpWHfphPCujcCibFEHT85mZwAHZQs8m0p169wzwkVWg6sZe6TM5AGtqOzk2Nz7/cZQWIziOe6g
OkWqZTh1LIn3//yl/sutWpi6ytdZV2HC6rqu/baEjA2zdHQt0t5szftUQ2q+bbjL/HQYetT54Dtq
LOQme5EiLn0LaqRfGZnnXspU5JuY7T1GSmiQmlnuHUontA4qEJpdl0zTrdcN1abAmvkC/axf9PrY
3BShRi7eKOodoGtQQsm0drzU2xvg9w7yrFAjCL5zLPtx9ne9H7GPcRTW4v/ySPvLj1+YriUczXB0
050377890ljATezZx+otStP3LDuTnvduhyiyTuGM5ZH4HFOk8QrFI3P1EZNnceuIo4bB1nVCiUbN
Qp5G0wwi1stxIy8gB8sOlGzm7Id3M1K0Hv+AencoDJTBGKC14vS3V/i3PFWHepZqGpN1Tw4U3AGE
UQGgB26YqM+21DGZY3bYarfXIaC+rk19HuKjubJAa3ZEBrbOLlWdPgrHNA7SbAgn4uziq2azMxHR
hYBFUx7k2DyNr2NT8P7OwiyDducrw6aPRA3d12m1RTuUtyDlnbdATbCndwDjkSGx2cSaL0bju29W
bzdLmAuoi2i9c6kSxFjF3IHYEOngPMjOIGv8czF5iG7OHdnIGq/xRszAzSC/bQd1Tg/REU3FJwNA
5D//TGz5O/jlHmCxpnEBttq2AwhR/z0zgGRloqFl+2YNIMfLOiT5hbvAOlJ6+7k0vH5l1rW1C+am
0oPhVvUmu5W9PLpx7yUrPBam+ZixxJTh0QI7xcPtC2qg9nOrgf9wckNdyk5XYMPi8VPhMPc6+V3Q
94+4E5UnszTtW9MPxbJFWfkLMHcYVfr4MtUFqD9cU/ZZ6BePlVJ9kgM6JasXVjs2d8g9xjeBPyXr
xBuUz024kANykbmrwg3GG6/IXHziPR7986Xx03tkH2A9sorRd4Ou4EYmiZdOapH283s+X2SOtqoW
1XfjfID+80esyozqTh6QSvk5Jgd/zFWirr6O+4iJCKUk1hS/XOv365c2qCC2k4Lq+YNtq6cATshr
omMvFJdDts9rxX7pI3Tja/u1a+DQJZ1aodbkWa92iR04lEUW8B24EgxGEDkjDr0SakKdWZcuG9C8
TqCGum657woKfwiFJPxMdB+7aOj+EfS5auxvWHj0wbObNw+OAPsi8vrZhSBwOxmN8wCcTV/3LuJu
IW7ED6Nfddjc4XsUIV2xZOECwnxoz3LsMOHglVSKB2uVsb5GMazKp2Qhe6+HvFkabjTdJWwcj+ag
6VvxQyhF6p38Jn/yIbKCkfa0xYr58hGSE36b/1vzt8u1MPpWpSmshZwrZVY+rpdiOXZQCyyNcrtZ
d32uX8xCayhw8LL6fDbMMdmrFq64nv3zuBzN8I2rUmPzZoy7JeHu8tTPvSe9tYxrB7lp7ehKhLzs
debR8qwYfMApjIupEU06JIiJtRgoajW6k4fcaxAz8MJ0OaNprrHGNKa9nc1w4XlcOx/UpoXfEovz
x9TIbpWTmNplH41ijbrRk+G4452tTvVS67t6K5vyMGRau+g7J913TTHdyZiWAg9WID3JlowXo7vP
nWK8/Qi1ZoR+fhtdMt1sLmb27mmUiusERyNSreMLtl7v1Bv9i6toxv2gBadmtP8/Z+e1HDcSZdsv
QgRcwryivKcVRb0gWhKV8N5//V0Ae4bd1IQ64uoBAVdVVBkg85y91x6+itIyUNNAbyIh5Z9n9TFX
GqyV1zEt0OXjGFxFo5GWq0RefdBmD66qDI+1jKg20DLcyW4aHvVyNM6z/9Bxu6ykPkkGFDoXlIKc
2+WKgxmFm5MWP+rcI+Dyj/dMl4tHdUjbjaX1+mbZHN04vM/GcrVsvZ8xltrKlLqyw7FMiVFSSwDs
ZVdbwzeNU6h3jP76bE9MpL0XptXXh+XAskh6ZJ9bVxgzy6qvvOXs5Uhjq5cgKcoHzQWeXTaiv8S2
o139FkESItLyewKALAXr+JKnabbL4CnuhZoXz0R/3S8nfAt1aR8Du1ZCaHT4OtzGvAyOM1B7Gocb
Ftj0ihnAez9DYyRzUmLz/HHGcposMlLUrAZlsqk6DJYrhypCQDT5IIb5PUuqkyaByAcpm4nVMOTJ
emMDraGErElBxx789LsBQKeMreEnQUUIi4nUfOgmCR4nbay9H6kj117Hfj8l4TfnWvYPi6by4q64
y7J0PHA/TiFWvLQ4vQjpGwAA1vnfC3fe/NhXpCYf42y03KJwc72AXu5XovpWCzkgrWy4eypCzKjM
7VugclteiAHTmDzYaamfi553eSp6iM9QG79NzmxZ0pThmqqU9EzCRHSTSSrK71XRaOU3fEOojwI3
x0vTtq9Yc60kK79NiPx3fj0Vu2Uz0Y/F4CMPG8ZyP41mvV0eDBJyleNze+kVBbyTH4+bZX9Qh/sm
0sRzMandMelNsV6eRqvsq5pQLvSzHnRAC3cyEZaJW9AfXk1ijL3SXgKKpvGeIPdvy35Not1G370E
Gwxf4+EUzKfrjaLuXQL7NstZhSpuZm3R8kUBfTGsQoHY2Q+vo2hAAJReTN7aqo8d8Wypre0NTT19
bWQdk/YUjn+JSOJbr/SfRpTtaZNIRJjKrxxvZERB51YyYw882tzbPk+rt1im98rQGfeTDDMc02K4
y5DNrzBM+Ns41me2r9L6+1FvcsZ6Q1Bv/CjxKviJN1come8ZGg7Bird0G2cSSn70qgeqywyrrJSL
32vKZbDhgMV6eVp2fexf1tTe7/lPMeD8dMAMDGUz8WK7arBI6Jrim5OEYHtMxX8eMyNB0ewqd25e
yHtmOI5nYOGgE8s+S/bZVejBPS3Kc6Qa/ckYNPOmNlLcyAuJZyzbZtm1LFKENsS0DO2RViQV7JYh
g6tqwXMfI7hF+hKjImnDZ0gd9i3uSq5XHLT8eHiUxltehuFzoerV2hlTMo/cobkM86LQI/AOWbVX
/ay5qI7NYl5bDi6nlaZRrAQmvs2y79N5ZTIQe2k9YdrRzpWuTqfeTUsCdOroaRpog0vEF28huRmN
6b91Igg9H/QU/VY5bSSKsfcHYeArt1GieQKp9MnWAcdqONI6gJVGt1fM5u59E6q8eR5r6DCevTHx
2z03GQEGVcHPJBJp9VxiFNwQDBbsHGmVz5kBzpKruk1aDJt6aRIk6uRAL+fN0LbtfQBLerVsOm1X
HhlgRu+bEBXdE75E9EfzyelkqRe9kD8T/cmPJ/UvpOA/IiSar0Nd+p6shP2UVHq9zh0ruMf9l2+j
flAvg1IOFPlH9ZiMfEiJVYBYIc9nZal6e4fDNt6r/DtY2thcMeWJtaxGjUl291PTgv4XPw2lSpJf
ESM7LyYa4UsZjsGmKpAI/3IyPV3HVsIvQI0s99yX+p6YRX4AhWl9ycrMOBb+ON7NW2VT8E7JIHtG
BZx4imZMQEzV9NmWJpJoqVTH5airZTAX4dojieeo3g09lDt32i6bdI2jXU9BbzONWfoMj8r00laJ
z25eBzdd135xMexewiDN9wU+m40FmPJF5q5G2a9QobJw1O2Csx40+UOTcQURErDNvNsuzeqEm3m5
oHYvDbzbTTHU6m45ypcFyn1SJeizeMq+X1fIlL6YYPRudm/+43UxBaab5TFGO2x14hkttasfSBzL
kSaXRHbFVniVoBbXTpXWL+DSX3Am8f2M+hUdb/e7M/kIteYHCbwnuyEQRIXPDwoclFoGscYvU5C8
P8hy+pVTFc532acAKuyofpDzK6V68M9XQgRXv2SVfLEUqbylZfePV8LVu58Uy+NaKlCJzs34pUW/
LKq02f7HJG+udeRLs/69K08bTTdVi8IZAqTf6zxt5heBouKnsKPAAPzZxie9yvQvqR69TjKqb4D/
9C+BEaNgraunoWTo04/+ejkJLzaxxkit3x8SNOMxMlEVLZuzYHIHhc7gg+MpnEHp17BJjP3yjCAi
UVkUMU26+egYRreYCJo7jVn5kepPeM1zP9sHCTkLjNYAf4gpPEs3yb0gYkqZhwPu0nQgGSuxnpYz
5PAC8617XI4HxI7w2s112Qo1bkXpqCbH0Q2+OLVrAUwxmI2r1s6vDGUWEjpnvKXYg+bNWsmifRxH
EXojNt2kHMBruvZ+2TQbC2do0einwBkfuRB/0R0re7DjLnuImXKgxKST0RX8FlYy4scbZulpOYpi
pL38+RPUjM+dh7kT6rqqoFZj4RISn8pZkc3VpKydnhneMO4oEE4G3duJC6OfAsdqCNOOLq1QzZNV
ZXyp+L9itPNpNFujuPOz77rqRA9FlccPJSHWBycWDW3ECGO5C0tUBUy8q9VQ2Yx50X1VO27MbWo0
N1k70FaK6ZAoevd16vppPwlknAFwuK+lAXljogR2tUwSctCHvz8ce0hzcGp+Ov38bEWLQ9Z1rPLS
E0/yZUSevTy8Lqb8WNBFJ4CL08pZTpGZaXVOUZ++OH+/puvW8clxM3O1nCUFQD+Nq+NpeQ6YSDQ1
x7XiRMNqoBJ4p0OYuysIX5Bc3q4fu1yBJsYYgLYt+5aFTxTP1oSu+/5QcM7a2SytF5UQ3bMkX3Gf
Gym8t3ntY9//tfbn8+zI/fv53P9d+/QsceiKHdJpeq3qfd0p/i4KwnDFBG2aZ2nTvZYGyVa0Xb7+
2Ce1dlp3rWZsloctBzpTL1dmane7j322cACmjXq5Ff30Ex04eMxaE/zypHoQBmWsSfSQquvQeYD/
nq+sLGhf9U48oR8LEOEoG3ZgYFKd8mqUXf3tz9/v3xr+hsEcgbaahQudsu1y/B8No8xikhPqTfAK
qCaMj5a9r43sCYNX82Y57U6MtfZNlY5YBbpt3EqY+ocqmKwdZv/8nEO/93KEgx4KK77k80IB67+2
YpSgy6ZeN9c//8nG566JYbvCNihuWoZjOqb4VDizNFWGAV2pb9M4rCN3qpGIsDCTgsxn2272TJNj
r1f9v/epg03EN3l2np6a3aud1SesfcjNNSxWtBEwT6Vp/yrR63upSNVLDzPsURnTm5Wq/WtR8QHp
RMrs02CNbbqQmX4Zm4rS5mCSr50n3OQt19GITeTIsrYslhNRKvTkVoX5f0g1tH+/CwyYhCZsHNyg
3F24cZ/Lh9iXMtut3OwncxX9JR+ZhAGcszuFLl5jK14Yo3TCeLIp/Ag9XieKX8C27F3Qigy4Wkzm
ShwfY27NbdiNSI0c7T/+RMP5dO3ks3FsC86zZZs0bmmF/ru/hdEfsUg2JyRYXNNFUuZnWkhyzhpn
1Z4XqS7zs19gi6fGfvi0f9lczvg4d9mXiBycbGISRzg/yafzPjY/Hpu7eIswXkVga83+wYC/fgqE
+4q3gTJNbY5kSNhSbB2z5uh8CmbV1YC5/27ZhaBsOHCxn8DncnB5kl4laap2QnMPMW94UIuyh/dx
J6Kcp1Q6fj6yagHLzA9YnkTxy8BD4SFPy5NgghuvMel2y0FRt/HGL3pz6eWcEsqYjIpRWsTzYllr
ajP3IEG3m08HshScvLecaPFrXukarNuqLWyIf/G0Coywe7ITa7zyhjy0aQeAbF6Uwyumrvjx/bhF
9ZZxfH1ejqGz0bOsOecJsTxW2YCblYFGrIShnhOt/Htt2bcs4vnop5OXfcvRujHtg5AAdPpJFifV
bamPjMm90IqC0v3/LJaDkwOTf5ubY3Fatj8OqxHUZfoaA31kl0hgZVK2xjw40OaFisQm0tr06sxD
BZQ+8WVqslv/PlJAx78lT7ZFSjEfnQOHoIRmNDsRfixP0pWpei/a7XJsOStMp+oAGHZkLDUPN/6v
V9W68RD65t+vGqWDunIGgaoknSYgv2RIJlABX2tESRjnCveGt9S5LZu9Piqvek+jwYARce4GPbul
WfMXEcjGFfC9eV3WLN9kkkqQh1UWJjPZCZ3QciCiFEHSRV1uls2PxfKICvTsxy6V/ojXajEkl6ZX
LmiV4MXpmbMNVEu5LPs+FoElg5UswuRIgTs+gRkjpHBeWxa14o+5t6zSTku24FtvURsk50hmQLqc
Its4fAzrKiqqTQoJBPAFyGrqcAPevPaXLHMQH32XPdYNpfV+1NXN+2bdtvcuyUa6Yfr5SmQV1aGy
6IjM4+TA7dtrFk1n6lPJRdJmhMwqHM9vTONlGHRr04p62i2bOfmFnjmN8a0MavmlYlCluYn5kkxj
h6f6X4+yursUHw8j4iaidKHX3/k1H0f0hy++lVe7vGeGludBAXQzfFhOAEY3enbgW3dD6HYnUeRQ
jge3+I5gdX4Cp1CcdYa26wT7SL9rR3PylgOo2e4p5jTPnS8LADgwb+MMgX3o6MflBFGCzVaoC3UO
ka/FKk59s3vqXebVPhg5JvfVdvYJ/TWsYTuiA4vx2DGqN/Z+qJtfzBr12Hw4cmIE5xZTqrSvrI0T
iOE465+xpkHHUwLlVC5QvEFdZzZ8r8U7Iov4ENRFinXYbU5DLv/2lOhD95OWR3FPTNt4rcqSDhoq
0dfanDZa2Cg3kBDjw+hS+iqQue7jTB8edECQ9615Xo4teyrNLhBQBdZq2aS8cm+apnUk9jE41KFh
bGNVy7+OWb1d3gtraLtV0Ez1NU1KuoyjEO9vL6zodZbl2atm8KMmOEg9DMFQPgoyqZZHZloMpa0Q
2CZqtFSKKd2NO4zBN+wk7x+E7sMB7B0wogZxIjc1KbOVVcFuUDqonJkJfrUusfLhvy3d95VxWSHs
6H3lfw+N6v/POb+/BM+T1W01j1w+XkKRuviP27L++12Z8CxDZdxg2oblfr4rCyEbN7Xa4dk0J+cW
J+2NhJHyVWuJ8OzAyOyWzQyyiFXp1PQqmpervqVKOvZrP5dKF/P22MUqg9mHj1GJUO3/z5pi2i4D
oTHaLWvvR0vrP7qnkFT+PbOeB390Ti2bDF9UTsbnaRnTm7oskHk/mVUPGxQwsFoZ2t424YUuax/7
3P9j33Kem98INvVGJaVxBtYmOYTUz4/dVFIcTVz/2OnFYcymyNhpg29vx5Y7z/s2ATpbkMtgW4bk
tWubZG3UlX0sXZinon6MbCVh4GhlhzAIUy7PbEZj95OASO0Ot5WBLzH8uZxFkSLdGA5ha8tm5T/Z
qG5eCpSf2652KuuaDFkJDi8sXvSW8UcdNERUzpthka+l4VdPMp3Me35/DEtnDdFoEw6Vu4SCBkxG
ndhPdgGwqVtPI/ps+8N22Rrj1r0ta1XrqIDQiPyLbQjZ3rJTsdJXIF/+4ePk5fEU0rbq/ND3c5fH
Ji1342VnNxCMHkoDI6+h+TsZqiVjlb54oUptI1YokuPyP4lc94Hmqkl9OeyeuyajCM3/yCJSYYXt
fQAKltnitUjDv4JoSn+EU/RqVrnJzGTw+YI6iFTJr3yaTwi5TzyHouRS17uo+ubh0vvqMobSx5hP
VhvbemUa/BEfA6tKawt/9TGUAqJKLAQGvt3UmunWCafywJTBeaKTfW8YofFXIfwYqKM0roYRFFdZ
1tyE5gNtMF0LfljPrprJgx1W3bbsueDU0Y/lON3xYDMlmXI0G3WOj/D7jcEM5ZokjCt6zS3+0t3o
BSNaB3lQF0d6zcp62c+7vopIMP464153fWvXO7twla8BfJ3lhISIq43eG9URBHz0lIXUkOYnVKVZ
rZxxci4YnI1bXXR0jeYDrU9PGtiWcq/7tX+a0rRcW6lw76IeEw7o1C91ldcQ1gr5LJi+FFIbXzrb
Ls5jZYJ4GrPxBSdKuG1CI8M0wNGwgP2qkE51XY5W2LJsM3sBBDVcK5IdmDVxVhxO026UCrymNpxe
mqiNVyoJPaflQbYrNy10uSel7pU7OyPsdnlhrDkH2w269fIgciGTdeM71gHqWn2pIvAx0zihPann
iV0YGc8fm0RZ/b1ZFn51ovr1z83laFhRFVke28wBUGEpqTqntEddE22CCPxjKDvx9yq3vm6O0C79
o4bTXNn8dmx5hOKLjRFbKrKVQ5z5vvhaDnUFVQQmHlpaugoxPaROtw5JPtPz/EIl+sqOTsXoi8d4
ch7e9yeuRWEQsbPTDP49o+m3ZX/NkGSV1jAL8FUld2lTNF4wq2GUkUSZNHDMmzWV/RUpL5EVEeTf
rkX7Az94Y2eNfXxfJVLHPi7bPv2iHcmgYHy4ycLrMS/ZCGmzLkkTet9XltYlVCfl+A/9z7xPavcj
qnufiwXDV4R4XRR+r3r5YEd++Nb15Y4w5TzwivR7SoZ55BXtjcm7CLw8joBuyOmtHv2bVTn9dwKC
fk5Vrr3qkzkALoPBN1CZ9wDZQwL2bRvqYcIMAo+dy31I9UF+dg51uHl1OWlZq42GOCvHSVfLPqXC
1eMpAc+RLs9BkyPcgRj9tRz+eJzTk44WBFO+6fx08FxI7NhhY7lRrNK8MsdVMdxq2iFzo/aCjAyS
nQjqRyVgrOxMVfcNmN3NlwgqPWUts657N2CFs+9qMV8tRispU+0UTIiTZotWM5KeYRlp7nXVYKOR
Y0E9EidLQayeKyMGIvhtdZ7+Dshbd5RB/VWbI+SWBcWB7q6V6YUMe+W07FpOtQK4lT4o1vXHuXZA
OKImgn0SVWKt66O86WkzEbBljYTnJealidRuo7t59kR0l4492JDfjQGVTs0Y2uviYh1DHvqRD/EM
CdTMZzeEz7g8UyW1v58pnzNkDUvRd5ZSiQvVt1yEwcWZNxKGoZe0nxLYc30ZbmtbmaMbOGInZoRV
kgjRFWJNCjtRs2clPQ/zWqSV6VkWVbPPCUl8Xwv+d9+no7ms+40KbQABg3p0Kd9iEJpXA0tVj4pg
sWwuC2E4mbV5Pwn4otDJAuFUJ7a0Va4V4V0HHTRxjOQFVZJ+dMy2XusWbmyQHsDLAqoDOOrSOycx
iIqdD4BsK9a92zrHUgbulyppV4llDsS44OLI+m7cLptI0w6E3Ykn4ociOtp41BIA4dRmIt5qRt95
WPvfyJUPV2k+M9QUo9pmSZidIQcjt4YMvCsn2d1r7jSuggCDvZrQHzHmIpicy2FNH5oHJ6tePnYt
a07Zm+twDlxUySTS4tQ5E5ruMOnH2gcMT6z0eXPZtyymgpGLhy2SFEsHfiBQo/uKGt1Ko2UH67eA
9rBsT/P2UEuEVss2d/H/2ZZp9WKqGViyTP2qInFOKzX7xQQRrmgmmC+hhQhi03pAzmxtA6cIT5ad
ykvrzD0xpame2zwD0AF8+K39niRx/ivTkblWle48K1z20DYkzUX2lX7M7TTeJWVbPjDrhEKSlsn3
jkzQ5VFaV9zkyNUKbaG/4tK6+3NxUhf/dlBRlzNdW1epXLtCGCpfp3/XvCijBp2jFv4Pkc+EhsmQ
p5RyJDadX3ot6+9pPG2+ihYSd0QG/CoOL6NOep9W43xWhBbeWn04ENZEKmHpG4zI8msYVfWhddeG
XYS7tMiDhyB7SOLmlhvSPKqKMI5UC8icyYtkFXYtIh0T3wizJnOdqyNgsiFRuXTwdJh8wZBu2xfN
VMx1M4KYo27X7HDIUPE2Klw/TUDyhna0Zn2QrWLwgnn9Vdfgf2XG1+gNca9xN+XP5OW5iJGALOu0
YAm3crKzqvnaLq3aZ8WdyFKS9FjBAYg9Dd90hfdTOdnRI0UPwON6X9/ESFiY3+GYCgFdnxTVRhUA
xNXLiJLdpohn171PhJYTJCtfaPkWN5667f3E2E7iR2vq2aGj1LKxKeGvBKzVLUX6YWVXBWNv0R78
KUz22IWR80xIm2KRe1CE8ZwS86aE/Ml1ThsqFmCm09Ib1HB67OFaRwoBk2PAPR8HMtgTPbY3SK2U
DdrAYjsaju7FQY+6IG7KtQozjnAKcDdKr/8V51AFOysrN5n0M09RynSdSr14iBAsonrQL3C29UuD
XS3WwpbQiGAFhGc4ool2T4Qswmav8brR1gweY3ydq2TQKTkSPYdOsqwOoALXIDvRG0TNYQK1D0+i
8KyBikE0tT9StTTOKHy+y8DY2QFjJqvMo8zzu7E8UrCXjUzPqWF+GSLLOMpGtdexgDDMqEWuIs1t
iLe0atpAT8zq0jO8gfRccpEeA7i0LaaRKvKLx8AsnoRo0qMI6ab75okK+w1yl/WVa+8hcMifJxrd
CbJLbljRS6UkO83ue3K3wnqV0zG9N9H7dZXpJYGNQKMIyKgj5A8zb+R1XddcWus4odTYzMDRLbnD
lzZxpkuQo6FRbBr3uOzOhU8Qroq5bmsPpjgWZfQlT/3+4o8UZWOwHo5W+XuK4/cO81GPS7JzgKwK
t1ofHrWoaq/LQreBOw5lRkpgUKELK1XjZIw1aj7DPhc0jG89Ypn1aAUkDNgk5aIHXvX+5DXqRZaO
+IKT1HOC4FRSxT4qqTIcRrd7TbG4X0x9QL5t8DEaaHBXukH2MTN69JdIPNddBcPBnxx9NzCSXae6
vQoV44falxs91Lm9jMNwUbP0rsFeectaJMD4+CF4jEazjrOWrPY02FCwcHeJtPM1nOe1Nci/LN3o
/uuy9u9GNlc122SqjVxZ0ynz2+Ynp4qm6kmVlkX0NpAMBdKbzMFeze/LRMvJrB37vW6TolJQZFkV
TMy2iVZ7Ro/SasEIFxNUjmgEKm4kW0Oz6i0NF+YEYZPe52rmbtQp0LfTfCHL4j5cuVZibMxUkAGU
By/NqP7Hf0f7dwlkaZ4gvNYE8ntMIb/ZXCkUunmMA/BnCtDsCHPROqHYWZMjHxHKlMDDIqzF9zJ8
wR61UJ/k84RIc93BoSmc1Z/vGa72r1rG8teQyw4i13U1ms2fvfsDIn+949f602WID/ekrQjwzt86
J5hNS2Oznkw39qwIUoszOL8MJf7RNs1wbnt3OuSmsytVmwkBNbk9A6/h6CsBgrMmtLdaUMKVn6BJ
tl3wFQ2Yeq2n4BrXtoa4owsvaasnu5YkDrFZagtEVb4oeeh7ehE9hW35yC3C3ciiT0k0S8SuUo2X
MCHoMTKhtplWDDVurt5HrdvydgEhaktL3WiyO6Rpra8CoXarUWoVWV02NqJ5s7KsZFP39kli/SL3
IfXSgTRIQJ2/3CYMdiJsXvVsAq1Y5A+5Y7pHXWrHPlQeYYNFX2J+Ep7muN/THFigMbbqCV2Ouc8k
V+dcSaKd8PXqRNOrmnXNbftLjOaNHxsuuCrZjD382MqP27OuNg2aWpfQBrU4NWXbXJKUOGZL5u0K
XnHsxaoTUoTR7ghPUGiOhCSV1uP068+fv/bbkIFvIv0xQRPP1G3b+TRkyCGl2qWQ2c/MVoe7rnIL
4rV8s1/RNHmsA505R0HJWp+/nUWZB/eCtt6f/wb9t+/g3PtFo8IX0aCl+rkPrCl2PWD7nX5qefKD
VLfmjHojgS6XSlSqkGKW5rQeVxeEHjumN/IQjNqwoV6M/LnPnW0o9O8EE7SXgbBc0DCjckpgCkRj
pq77vtPPU08s6J//bO1THXC5MBEzYLqOrrlzo/GTPEOLmauha7J/hhVfPjUWf7ltr68JHgQS4svy
kNkWEpmp+SKCDZXxA/B041vuDAfui5h6ySHkDl/0V6UrPEqb7rG2x8SLHLIJCDNYaXxmjDMd7Sks
NXUzBvkePpS6bmp50hzYEz4RhladrslPsQ6DnOo1ZUln1zsU0vomgbOSkhdKONOM+U5efGXItnYP
jTmgV30qkY9uSt+HxCLD7mxbI80S2shYlokkbfOo9spo/J6ZNA4DHJGrWBnbzSgHe5sLJ2CSl3fr
OupK3JCju5WtsQ1yUd0bfZPCGEjszUBu19Y3zYjbvctQUMie0tnU4HczynVlymblF4wK3egvjIFB
XX5XTFNcuLKLtaIQ36s5BIeW2Pk9OwpHCk3+E1Y599Cb4a+WQRWupWVgOowHELzFvqgb1MSUNHbc
jjUiFQ8h0OAfqkGsL4AQo+rI1cqb4GDNjSyTuSzplyEJk4F5qHs5bHoQZtwCRPboQmXfu137JkAp
powYdG2vYYi7K2qGgTcESEyeVHSzR388u3oR74Oy17yxM8OJUkS2EmWyGok+vzNshVjZEpZlr7pB
5tEWUO7D7GtmImAgiUJLT+RtMvDKtLXsfwEbTx/r3LT2ZldPq4b6riq0OwD3c8wRbsJ8aur/uA18
MgS9f5VN8Bg2tW0X7N4nQ1ir+i6/S9v/aVVhwFCly7zYVtxtjAJpq6lhS0e3666WJbqrKTXyPSN5
yhMQAOgAtoPZPXZz4CDOxaeUD+XPv7TfLxCMAFzh0s3XLN3+DTBj6P00xUMfv/Vhe0M2rD1qLnL3
CoXxyue6vR7bKrlroKGhk+hWmj7iSNMcbdUI1AiKQap3XWv5t8FpUdDGtoEIMuoe7f7JzZ3voxyL
J0lD/b/EIu7neytjFUOnzWEYjmvyy/v3dMzSwjqtiSx4UyTgmwmkYp/bz00SceMCX7q1Bn3wAsXP
D3h26L0gi32ENnxnJ+4x0yxxWGYqnWpclHpAr5cd9J60rLxlMqGRT+FJ1JV209cXQysOEVW5nebI
GViCsQZimnus+kn1DL/eEQ30Y0Qp9mrEDsKVprpEqV/tKLzGT2lXUZPi6tO0w8ufP7lPCrble+WY
zIwcVehoXd1PepkpbSEnDHH05qR6vXFjS3I/8bF91869ERbxyRo0a4NX6m1UCIpqh6My1uKUDtUG
9xIA4j64GINanUUaFPCtta82wfV3hqMcSCzslMb8gtmXNEjMGmvUi6FX1km3omIB+ySS5XXK/G+t
2nJR85mx4HN99vH1nKoWFvmf/698f377vNH/cAvVHb6klmZ9+hFVfSpqR2bZWyKEukZJ219xA7sE
bXfSPoQMem5pGK8RoWQXd5KPZhP88stJX8WqLraJ6crLsshd6qaQe4A9CJSV2K2ito3vuVT5h8Kp
X4lgHs4KtVSnSTehUl0JVB4AVVB7xN14Nfnb7kyAQyHfrb1rSjLtE8W8G+ilXePsNbQPRGokpFmS
4wDVIHMNTxQOdlfVeC6tduPTADdiUzsRSo6Wv+lUSLukhLWIUjLs8YXNvYSi0t6XUbBqCQ3xapnN
nQXmL9ODSDNvNC2FUJMUVAoGnRvYh+zczNQjmbolEfYAwRGq8IeJVvmijEm5pv5/Q7+YX/XhqWmm
cM98TlIEtzB1p1lBynCXrBCC66vJeGaAgsSz7t9aqz25ZUWWD1drYOAeHbv4ljCo8yYErZuIxBMv
nTn8lqiIKi6zKyNI9+RYeXiiQ5R7TWyKvRb4w3F0xl9D2OqU9DPt6M+Jrr6evQVtCeqCIqFHaMBw
Lkjp8EtyKRvYfgOXwq1gmIJFjmqCCtxnrjOaYi5vdZ3tET1zGroKqFiUfLHMikzLOYFXdyhoIcjB
G6Od6mCsL2b3i+53c0sYPXhgRA6w3vqd6VfxF4T+R7+iAJuP351EkWcmPeV2kFC9K6R1XjTCjqDw
rJ7EvMAh7ZHQWpylX3yHUfRW4QPfa7m4AnY2H8y2HfY2NNUeLu1ND5FUDiL9kbXVxbSg0jeOvOvJ
2boDlrqqtfSB5Ij8ly25F1pXCuf2S6ZNljdS1z9lqn4dhKY/jlqwG50ivuuZ8cA8G5s9lyWKx33Q
EyEU4KRFr7e3Qurq4Em5GRepu4m4lZ9QvI8X2VIHmhy3vpPkn/3H+NL+bYxrW5owBPNH29XQG366
DnckU/KtM9s3i/iYVRyMDHtSfFmO23INZchwc5ySL2S91clyL7xIAjyxNLkOCGbcWeH0Ix1CsUti
gPORADz+jZKC7YHJcg9xNJd/GMdz/zuTEIkZBBQelzh5wZvhxVbWk/7iW55uYJOW/eisNTmC70/7
8azW3+Ik2xuIPh9ABOQECGbtBQaJ2Ea59muh5uAa2ZFdYhzEQIMFfFn8mtZdssY6xl2kDdDY8Vp9
Gootnhh9h3kAb6gM81MPVCue8z6zumof20jXVlP3lNJWgrs2RBs1A6EUTNnb4CDjsYau2Umfbk08
f4X9Krx2Uff/mDvX3ripIAz/lajfMb4c3ySohFpECwRKKVR8dDdu18pmHdm7LdtfzzM+9tbHm4aS
WYkj8aUkmbVn58zlnXfmHC6bLH2x+3jbWSbA187WuH7YIrdqWSsG02q3+OfjV+0N/30jf3P8Hfcv
Hl82K9p97dvdvb/1Q93+Ut3U/fKXHMl8+vh0T6td5fzj++2u2R1+29fd4WXd7ze7+39q34PleCJo
2Ir3qj0R8UW/NG3Zu1vQRT0816vDbf3to+rqptk+bfpd16x2j8YfCdM/ybKCSHPc2HeUNbzPfTI2
Fa+9v0K4MQF5H4OFGTUFC9LSRxebdvtu/OlXRRnkzIunKU2dLMqjghPE583U+Tkt3P+Ck7Kt0Rwf
3NHmfS9g9WOVAJVdqYSkCDITMy9x+v5hgGLyBAiKHTfCxPft/aNQkBuVDWQmiKiuIkGCpIWQoM+5
EbBUMcCBsjpvtALSXc+MIIVYpNQCJwEwSHakiMEXpRytuRbyOMiyOIP5I1hkUYYU/Z5pwfB8Si0k
ZUDhQiobppDHsQpAzLkWoigKspx6Mc5SFmV7p4LIRFpvgCGwhjAy+IPY5GEeLlUQhkHMDh32p7BS
UhapeKeFlL2fSkMwecDOsyTPiA0nbpFdaAHro3CMrJMhsRo/zaewwDNp/WKSBGxKwR0y74A1hAk6
nZ+FIgyo7sOCM5Hmw4HwzRBik2ZqQ0ALMNELvu0Q2DsLMfe5FqwtFFHIzgIf4yOOXGsIJg0Sk2U4
QyahY7ZIL1SQlUFMaW1C0CrxF5GNRR4dByD+EjemShOSNEgZh0l5v5wzQbLkGkKZBynLW0OAkMFh
+BUc0UCitoMQnwjBArIFPQvMYekQ4iAnR0ppC0hbZXAYnmkhyQThVdmBRAbAYvwe3h+3IHvmHIdA
fDRAn+QIIbNYQyLllxai0tjMZVF+/Ie6KTHBMAVHjiQAb5gtDsOQJ+Ex6BhAGKdy8i5JkPZVrjWF
mJzZMGluaIdxa6dB4NwUygSXEIaAo9L39jBfBKOPtAFS/CJZQi7EqyiXKtJVQl4G6AaCCdv2fIyQ
cU5o0xoCVQHgd0ktDk+Dlu6yeIqClOq55LpxL4MD9A+tGZiYPEkWLtBEA+WlabUwgxQVcQW17Fzl
7hg6x4POPUoS4AKoDSEhCYhg7BSEwSkhnHuEHKilZPusiVlQQVKSeacFunVqQMmEQRQTFuj23AUq
4RDgKJInTKiTb5ZAqlSqY0MSsJCV6jAZfd8iNuS4hBxLONqKd5bAauTRPB+eJxjekp5gwuR8xpwP
oInrFcoyoHSC5QaPxMvowC5dfbIUkRBCzs7oxsB3x+5PlJCQL9M0NxF55eA6/coY4wjETxsj84B1
BGlUki0VuSxhdrUA8goMjffEUCBkcT2ld24hAmdVaiGhRpIsIaPtYEIiwEILdBw4JBF5c0nFJumC
f1rgUh2lFkwGojDwLgscJHXUIlkogeQFcJciykuglauBSy3WDNBaCL8HnJUuBinRooYqUppPBCLa
EqUZleSZW+AbUleSIO5sZcQaiBNMcWQL58gdW5wIKoxPyYRnSgD502JLJM/cBUDKmFEmSOKIs3XS
RuoLGWvBCoRU5WGEKIlcSqdAG7IkKpAqxGROdyiBAAINrgBlpSnLnirvMqaIW+G1ppCEAZ2nkDSA
6kBgpsV5KCNQd7nQ6wi9eBcgQDq0WqCCKHh9cX7HxNA5EHlAH7IoWQh+rDH8cguw4IRTzkM9PHuW
apIRhZi+w52daSJEzPV2BI+MY5MY6Vx7poUy1QILQI2FWIFgFJn055e5Qky/ks2hAI0sCxQWh3dK
yPj2tKZQBJQHFEqgVcXQjXMjRFkECSxh1JQWRQFXwzvnWHABiVYJZYBjZH1fKumSpaM4XiGl0AJV
AIRCV5I4emcKBghQrwUyQlwj065Tg2GuhSLDK2AJGTA/RIYBkPXMK3B1qjpCGAyeNWDgTOTPMTHR
PRBRBLUL3hbekeka26bxTAsCh2ptAVYO4wvkRORMIUD2QgtFQrMKHjpteoP3GPAXv7RAr1BdTpI5
Qk/D2MFPJkrK/ESUhAji4wxy9M4vJNNX8/BsIQI6gOObyxWitguxOBEpnRpQppItTgOByz/vSKNM
6x3jIkipFRmZHUmLi1KqwBaAnwyZuqcnIqdPpHQLArsOu0oZlpEMUrC0+YGAzDdyGLyjsMG1tanL
ww8CaXNM+cgIAPyku+hbw0nhqg+2bYhy/EubaaOpDwJ5MzUyfhFQFUyVrW2uDbB5OMBdcExo+Ah9
yXY8PGrIoQXZwEu8ergtSCuKV4TFxz0mJbFyeRLIErgIjDHccFCSf3kzWIA2VxLQmdyAQbSp5eaa
AhkjLDFL2fGQ1MraRDXKmPKGdJmkeogNrcllniSAdILXmDq33pVPOUdYeRYEYOOaWtbi08jgUJyQ
dkISBAMcTf1IDTUkk34li4yUxmqPAFGh5BZImnEgTHTlFgkC7UjIvcJvo3YSnNG7NAlemZq6JLYg
wS9lFSk3IQ50fidDyODywWSgSzVG0P/FElbtfruT4STmtrbz4R8O8ZedhoWET6M/UP05BfJNA0wI
F2PRiaM1DZ6C7ykjOrN0p/+DS/iCIHock2Ij3uZqmKJq6n42ivWvvzCFxVMBsyEp0ZPzizJUZUV/
GrJ67MxYDeNNsx9O407D54x/Pr7g6Uc7nzW91fQ/nzV1V3Wr9WH4wWF8TJlg+/bRd5vqTXVTzb9j
G/k+PcnJLNgxM/gXwf31Qq5QotVyu+Zju3UFD8RKveDrattX/fSIMuYVDTiqVvKTatO8bbtt4zy1
zbjVslkz31VX7fypbczSS2ZyfLVr2K/jCB/KJK3wp/Wm+lB19VyyRSrVkseRxYv27cUTdp/fvHHV
bjtm2k9hqVfXXDnfJ3eKSPGglcxsaffOfWRmHQSx0kp+hsabZpIzmLeFP7SCn19Va8cAIws0quVu
WPLI8kfnkS1PTi2au0KqhRexGLFacvvBNQtLeNaK/enUN9n2hlowAvar64OjZNtE04r+ud03/Yma
bbNWK/uSVdeO94C4co7wcllx0Xe1vZqrY0z89I/c99Vqve/r3c6x6dhSGdTym9W6eVe5+ZolzOhF
EwtYVORYNneeC4Ssl933Df/d3jq+CYBaWF/nkN7uu6Xoszx4y/0krg8ZCXvah/6lftNVi+xppIXq
Rb+v3LgF61bYRHrBHy6eVTe3/bpxw/rI6j2H/B/rrq8dTzViVecQfln/3aycMDbCgecQ/lfbXU86
lsiLaKH+q0W33W598aTqWiKlezjtiMl5PuApy1wXZ99OdGnF/7puXI3bcTm12OsNGYlb1YAoyCyi
WnRXc1nnJGf4Ku20q1bwi3q77Q+b99WiTIgtrUcr/uW6vaovnvcnsc2O4WjF/97uP2OIELllJPo8
H3BqiCKeto1W/Cu0X/d97aQUbIMWBFQv+2+3qhzJ7Vq5f+yq9fR0YogMC8siBq3YP+vuhsg2CRok
20UXaskNlc3CvMfpH63o1xVxh62n7tGElCOIs1p43e8u/rzr4RmtOoPxvW76VbvtG8etjGt21M9+
aNnj825SwvBtWjT3fsl3IU3HDTyn+NO0WeeuP3PBNfmN1aauusf/AAAA//8=</cx:binary>
              </cx:geoCache>
            </cx:geography>
          </cx:layoutPr>
          <cx:valueColorPositions count="3"/>
        </cx:series>
        <cx:series layoutId="regionMap" hidden="1" uniqueId="{00000001-477E-9B4E-9C18-F7E188A17808}" formatIdx="1">
          <cx:tx>
            <cx:txData>
              <cx:f>_xlchart.v5.33</cx:f>
              <cx:v>Avg. HH Income</cx:v>
            </cx:txData>
          </cx:tx>
          <cx:dataId val="1"/>
          <cx:layoutPr>
            <cx:geography cultureLanguage="en-US" cultureRegion="US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r" align="ctr" overlay="1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1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8</xdr:row>
      <xdr:rowOff>69850</xdr:rowOff>
    </xdr:from>
    <xdr:to>
      <xdr:col>7</xdr:col>
      <xdr:colOff>177800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565150</xdr:colOff>
      <xdr:row>8</xdr:row>
      <xdr:rowOff>57150</xdr:rowOff>
    </xdr:from>
    <xdr:to>
      <xdr:col>13</xdr:col>
      <xdr:colOff>336550</xdr:colOff>
      <xdr:row>22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539750</xdr:colOff>
      <xdr:row>8</xdr:row>
      <xdr:rowOff>19050</xdr:rowOff>
    </xdr:from>
    <xdr:to>
      <xdr:col>21</xdr:col>
      <xdr:colOff>25400</xdr:colOff>
      <xdr:row>22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1</xdr:row>
      <xdr:rowOff>19050</xdr:rowOff>
    </xdr:from>
    <xdr:to>
      <xdr:col>16</xdr:col>
      <xdr:colOff>393700</xdr:colOff>
      <xdr:row>19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3640" y="201930"/>
              <a:ext cx="7096760" cy="3336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21</xdr:row>
      <xdr:rowOff>0</xdr:rowOff>
    </xdr:from>
    <xdr:to>
      <xdr:col>16</xdr:col>
      <xdr:colOff>431800</xdr:colOff>
      <xdr:row>39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1100" y="3840480"/>
              <a:ext cx="7137400" cy="3336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</xdr:row>
      <xdr:rowOff>0</xdr:rowOff>
    </xdr:from>
    <xdr:to>
      <xdr:col>28</xdr:col>
      <xdr:colOff>431800</xdr:colOff>
      <xdr:row>19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300" y="182880"/>
              <a:ext cx="7137400" cy="3336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38100</xdr:colOff>
      <xdr:row>20</xdr:row>
      <xdr:rowOff>171450</xdr:rowOff>
    </xdr:from>
    <xdr:to>
      <xdr:col>28</xdr:col>
      <xdr:colOff>469900</xdr:colOff>
      <xdr:row>39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3829050"/>
              <a:ext cx="7137400" cy="3328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0</xdr:colOff>
      <xdr:row>1</xdr:row>
      <xdr:rowOff>0</xdr:rowOff>
    </xdr:from>
    <xdr:to>
      <xdr:col>40</xdr:col>
      <xdr:colOff>431800</xdr:colOff>
      <xdr:row>19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82880"/>
              <a:ext cx="7137400" cy="3336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38100</xdr:colOff>
      <xdr:row>20</xdr:row>
      <xdr:rowOff>171450</xdr:rowOff>
    </xdr:from>
    <xdr:to>
      <xdr:col>40</xdr:col>
      <xdr:colOff>469900</xdr:colOff>
      <xdr:row>39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59600" y="3829050"/>
              <a:ext cx="7137400" cy="3328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171450</xdr:rowOff>
    </xdr:from>
    <xdr:to>
      <xdr:col>18</xdr:col>
      <xdr:colOff>393700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8</xdr:row>
      <xdr:rowOff>50800</xdr:rowOff>
    </xdr:from>
    <xdr:to>
      <xdr:col>13</xdr:col>
      <xdr:colOff>101600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6</xdr:row>
      <xdr:rowOff>12700</xdr:rowOff>
    </xdr:from>
    <xdr:to>
      <xdr:col>4</xdr:col>
      <xdr:colOff>889001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0</xdr:rowOff>
    </xdr:from>
    <xdr:to>
      <xdr:col>10</xdr:col>
      <xdr:colOff>645583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501650</xdr:colOff>
      <xdr:row>0</xdr:row>
      <xdr:rowOff>0</xdr:rowOff>
    </xdr:from>
    <xdr:to>
      <xdr:col>21</xdr:col>
      <xdr:colOff>177800</xdr:colOff>
      <xdr:row>33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0510" y="0"/>
              <a:ext cx="10648950" cy="6060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0</xdr:row>
      <xdr:rowOff>0</xdr:rowOff>
    </xdr:from>
    <xdr:to>
      <xdr:col>13</xdr:col>
      <xdr:colOff>120650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0630" y="0"/>
              <a:ext cx="41275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69850</xdr:colOff>
      <xdr:row>16</xdr:row>
      <xdr:rowOff>76200</xdr:rowOff>
    </xdr:from>
    <xdr:to>
      <xdr:col>17</xdr:col>
      <xdr:colOff>0</xdr:colOff>
      <xdr:row>48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9730" y="3002280"/>
              <a:ext cx="6026150" cy="5839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882650</xdr:colOff>
      <xdr:row>0</xdr:row>
      <xdr:rowOff>0</xdr:rowOff>
    </xdr:from>
    <xdr:to>
      <xdr:col>13</xdr:col>
      <xdr:colOff>152400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7210" y="0"/>
              <a:ext cx="6287770" cy="3185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412750</xdr:colOff>
      <xdr:row>19</xdr:row>
      <xdr:rowOff>63500</xdr:rowOff>
    </xdr:from>
    <xdr:to>
      <xdr:col>10</xdr:col>
      <xdr:colOff>273050</xdr:colOff>
      <xdr:row>33</xdr:row>
      <xdr:rowOff>139700</xdr:rowOff>
    </xdr:to>
    <mc:AlternateContent xmlns:mc="http://schemas.openxmlformats.org/markup-compatibility/2006">
      <mc:Choice xmlns:cx2="http://schemas.microsoft.com/office/drawing/2015/10/21/chartex" xmlns="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19</xdr:row>
      <xdr:rowOff>0</xdr:rowOff>
    </xdr:from>
    <xdr:to>
      <xdr:col>17</xdr:col>
      <xdr:colOff>533400</xdr:colOff>
      <xdr:row>33</xdr:row>
      <xdr:rowOff>76200</xdr:rowOff>
    </xdr:to>
    <mc:AlternateContent xmlns:mc="http://schemas.openxmlformats.org/markup-compatibility/2006">
      <mc:Choice xmlns:cx2="http://schemas.microsoft.com/office/drawing/2015/10/21/chartex" xmlns="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1492250</xdr:colOff>
      <xdr:row>6</xdr:row>
      <xdr:rowOff>12700</xdr:rowOff>
    </xdr:from>
    <xdr:to>
      <xdr:col>4</xdr:col>
      <xdr:colOff>815975</xdr:colOff>
      <xdr:row>20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488950</xdr:colOff>
      <xdr:row>0</xdr:row>
      <xdr:rowOff>165100</xdr:rowOff>
    </xdr:from>
    <xdr:to>
      <xdr:col>24</xdr:col>
      <xdr:colOff>241300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273050</xdr:colOff>
      <xdr:row>11</xdr:row>
      <xdr:rowOff>12700</xdr:rowOff>
    </xdr:from>
    <xdr:to>
      <xdr:col>24</xdr:col>
      <xdr:colOff>63500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25400</xdr:rowOff>
    </xdr:from>
    <xdr:to>
      <xdr:col>20</xdr:col>
      <xdr:colOff>127000</xdr:colOff>
      <xdr:row>34</xdr:row>
      <xdr:rowOff>101600</xdr:rowOff>
    </xdr:to>
    <mc:AlternateContent xmlns:mc="http://schemas.openxmlformats.org/markup-compatibility/2006">
      <mc:Choice xmlns=""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4857750" y="215900"/>
              <a:ext cx="11271250" cy="636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14</xdr:row>
      <xdr:rowOff>63500</xdr:rowOff>
    </xdr:from>
    <xdr:to>
      <xdr:col>8</xdr:col>
      <xdr:colOff>215900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14</xdr:row>
      <xdr:rowOff>0</xdr:rowOff>
    </xdr:from>
    <xdr:to>
      <xdr:col>21</xdr:col>
      <xdr:colOff>234950</xdr:colOff>
      <xdr:row>38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107950</xdr:colOff>
      <xdr:row>0</xdr:row>
      <xdr:rowOff>0</xdr:rowOff>
    </xdr:from>
    <xdr:to>
      <xdr:col>19</xdr:col>
      <xdr:colOff>457200</xdr:colOff>
      <xdr:row>13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6</xdr:row>
      <xdr:rowOff>114300</xdr:rowOff>
    </xdr:from>
    <xdr:to>
      <xdr:col>16</xdr:col>
      <xdr:colOff>647700</xdr:colOff>
      <xdr:row>24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69850</xdr:colOff>
      <xdr:row>4</xdr:row>
      <xdr:rowOff>139700</xdr:rowOff>
    </xdr:from>
    <xdr:to>
      <xdr:col>9</xdr:col>
      <xdr:colOff>127000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111760</xdr:colOff>
      <xdr:row>3</xdr:row>
      <xdr:rowOff>109220</xdr:rowOff>
    </xdr:from>
    <xdr:to>
      <xdr:col>17</xdr:col>
      <xdr:colOff>252907</xdr:colOff>
      <xdr:row>27</xdr:row>
      <xdr:rowOff>128447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5160" y="6807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124460</xdr:rowOff>
    </xdr:from>
    <xdr:to>
      <xdr:col>10</xdr:col>
      <xdr:colOff>130519</xdr:colOff>
      <xdr:row>27</xdr:row>
      <xdr:rowOff>116840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8200" y="695960"/>
          <a:ext cx="2365719" cy="456438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23</xdr:row>
      <xdr:rowOff>76200</xdr:rowOff>
    </xdr:from>
    <xdr:to>
      <xdr:col>8</xdr:col>
      <xdr:colOff>406400</xdr:colOff>
      <xdr:row>26</xdr:row>
      <xdr:rowOff>127000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6591300" y="4457700"/>
          <a:ext cx="622300" cy="6223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177800</xdr:rowOff>
    </xdr:from>
    <xdr:to>
      <xdr:col>23</xdr:col>
      <xdr:colOff>228600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184150</xdr:colOff>
      <xdr:row>1</xdr:row>
      <xdr:rowOff>139700</xdr:rowOff>
    </xdr:from>
    <xdr:to>
      <xdr:col>19</xdr:col>
      <xdr:colOff>393700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14</xdr:row>
          <xdr:rowOff>205740</xdr:rowOff>
        </xdr:from>
        <xdr:to>
          <xdr:col>11</xdr:col>
          <xdr:colOff>556260</xdr:colOff>
          <xdr:row>16</xdr:row>
          <xdr:rowOff>0</xdr:rowOff>
        </xdr:to>
        <xdr:sp macro="" textlink="">
          <xdr:nvSpPr>
            <xdr:cNvPr id="33793" name="Scroll Bar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4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53340</xdr:colOff>
          <xdr:row>17</xdr:row>
          <xdr:rowOff>0</xdr:rowOff>
        </xdr:from>
        <xdr:to>
          <xdr:col>11</xdr:col>
          <xdr:colOff>533400</xdr:colOff>
          <xdr:row>18</xdr:row>
          <xdr:rowOff>0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14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345440</xdr:colOff>
      <xdr:row>0</xdr:row>
      <xdr:rowOff>142240</xdr:rowOff>
    </xdr:from>
    <xdr:to>
      <xdr:col>14</xdr:col>
      <xdr:colOff>162560</xdr:colOff>
      <xdr:row>13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416560</xdr:colOff>
      <xdr:row>12</xdr:row>
      <xdr:rowOff>132080</xdr:rowOff>
    </xdr:from>
    <xdr:to>
      <xdr:col>22</xdr:col>
      <xdr:colOff>723900</xdr:colOff>
      <xdr:row>26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558800</xdr:colOff>
      <xdr:row>27</xdr:row>
      <xdr:rowOff>176107</xdr:rowOff>
    </xdr:from>
    <xdr:to>
      <xdr:col>22</xdr:col>
      <xdr:colOff>762000</xdr:colOff>
      <xdr:row>41</xdr:row>
      <xdr:rowOff>49107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558799</xdr:colOff>
      <xdr:row>15</xdr:row>
      <xdr:rowOff>76199</xdr:rowOff>
    </xdr:from>
    <xdr:to>
      <xdr:col>31</xdr:col>
      <xdr:colOff>711200</xdr:colOff>
      <xdr:row>42</xdr:row>
      <xdr:rowOff>33866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520700</xdr:colOff>
      <xdr:row>17</xdr:row>
      <xdr:rowOff>127000</xdr:rowOff>
    </xdr:from>
    <xdr:to>
      <xdr:col>24</xdr:col>
      <xdr:colOff>101600</xdr:colOff>
      <xdr:row>19</xdr:row>
      <xdr:rowOff>25400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16865600" y="3429000"/>
          <a:ext cx="6223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4FB7A00-7C3B-8849-A8EC-732DAFB5F809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RBI</a:t>
          </a:fld>
          <a:endParaRPr lang="en-US" sz="1200"/>
        </a:p>
      </xdr:txBody>
    </xdr: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0.90316</cdr:x>
      <cdr:y>0.06722</cdr:y>
    </cdr:from>
    <cdr:to>
      <cdr:x>1</cdr:x>
      <cdr:y>0.12199</cdr:y>
    </cdr:to>
    <cdr:sp macro="" textlink="'Dynamic Dashboard'!$AB$14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36F11746-B977-FE4F-9767-22B8AEC0AFC1}"/>
            </a:ext>
          </a:extLst>
        </cdr:cNvPr>
        <cdr:cNvSpPr txBox="1"/>
      </cdr:nvSpPr>
      <cdr:spPr>
        <a:xfrm xmlns:a="http://schemas.openxmlformats.org/drawingml/2006/main">
          <a:off x="5803901" y="342900"/>
          <a:ext cx="622300" cy="279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A179AD2-44EA-7244-A70E-6E86720F3B2B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AVG</a:t>
          </a:fld>
          <a:endParaRPr lang="en-US" sz="12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3" Type="http://schemas.openxmlformats.org/officeDocument/2006/relationships/hyperlink" Target="https://en.wikipedia.org/wiki/Californi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0" Type="http://schemas.openxmlformats.org/officeDocument/2006/relationships/hyperlink" Target="https://en.wikipedia.org/wiki/Vermont" TargetMode="External"/><Relationship Id="rId29" Type="http://schemas.openxmlformats.org/officeDocument/2006/relationships/hyperlink" Target="https://en.wikipedia.org/wiki/South_Dakota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2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7"/>
  <sheetViews>
    <sheetView showGridLines="0" workbookViewId="0">
      <selection activeCell="A25" sqref="A25"/>
    </sheetView>
  </sheetViews>
  <sheetFormatPr defaultColWidth="8.88671875" defaultRowHeight="14.4" x14ac:dyDescent="0.3"/>
  <cols>
    <col min="1" max="1" width="15.6640625" style="13" customWidth="1"/>
    <col min="2" max="2" width="13.109375" style="16" customWidth="1"/>
    <col min="3" max="13" width="10.44140625" customWidth="1"/>
    <col min="14" max="14" width="11" style="13" customWidth="1"/>
  </cols>
  <sheetData>
    <row r="1" spans="1:14" x14ac:dyDescent="0.3">
      <c r="A1" s="48"/>
      <c r="B1" s="108" t="s">
        <v>20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48"/>
    </row>
    <row r="2" spans="1:14" x14ac:dyDescent="0.3">
      <c r="A2" s="14" t="s">
        <v>21</v>
      </c>
      <c r="B2" s="47" t="s">
        <v>8</v>
      </c>
      <c r="C2" s="47" t="s">
        <v>9</v>
      </c>
      <c r="D2" s="47" t="s">
        <v>10</v>
      </c>
      <c r="E2" s="47" t="s">
        <v>11</v>
      </c>
      <c r="F2" s="47" t="s">
        <v>12</v>
      </c>
      <c r="G2" s="47" t="s">
        <v>13</v>
      </c>
      <c r="H2" s="47" t="s">
        <v>14</v>
      </c>
      <c r="I2" s="47" t="s">
        <v>15</v>
      </c>
      <c r="J2" s="47" t="s">
        <v>16</v>
      </c>
      <c r="K2" s="47" t="s">
        <v>17</v>
      </c>
      <c r="L2" s="47" t="s">
        <v>18</v>
      </c>
      <c r="M2" s="47" t="s">
        <v>19</v>
      </c>
      <c r="N2" s="15" t="s">
        <v>22</v>
      </c>
    </row>
    <row r="3" spans="1:14" x14ac:dyDescent="0.3">
      <c r="A3" s="48" t="s">
        <v>23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86">
        <f>SUM(B3:M3)</f>
        <v>421099</v>
      </c>
    </row>
    <row r="4" spans="1:14" x14ac:dyDescent="0.3">
      <c r="A4" s="48" t="s">
        <v>24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86">
        <f>SUM(B4:M4)</f>
        <v>350354</v>
      </c>
    </row>
    <row r="5" spans="1:14" x14ac:dyDescent="0.3">
      <c r="A5" s="48" t="s">
        <v>25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86">
        <f>SUM(B5:M5)</f>
        <v>91033</v>
      </c>
    </row>
    <row r="6" spans="1:14" x14ac:dyDescent="0.3">
      <c r="A6" s="48" t="s">
        <v>26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86">
        <f>SUM(B6:M6)</f>
        <v>164050</v>
      </c>
    </row>
    <row r="7" spans="1:14" x14ac:dyDescent="0.3">
      <c r="A7" s="14" t="s">
        <v>22</v>
      </c>
      <c r="B7" s="86">
        <f>SUM(B3:B6)</f>
        <v>86170</v>
      </c>
      <c r="C7" s="86">
        <f t="shared" ref="C7:M7" si="0">SUM(C3:C6)</f>
        <v>88618</v>
      </c>
      <c r="D7" s="86">
        <f t="shared" si="0"/>
        <v>75067</v>
      </c>
      <c r="E7" s="86">
        <f t="shared" si="0"/>
        <v>77805</v>
      </c>
      <c r="F7" s="86">
        <f t="shared" si="0"/>
        <v>77260</v>
      </c>
      <c r="G7" s="86">
        <f t="shared" si="0"/>
        <v>84694</v>
      </c>
      <c r="H7" s="86">
        <f t="shared" si="0"/>
        <v>83986</v>
      </c>
      <c r="I7" s="86">
        <f t="shared" si="0"/>
        <v>95006</v>
      </c>
      <c r="J7" s="86">
        <f t="shared" si="0"/>
        <v>95384</v>
      </c>
      <c r="K7" s="86">
        <f t="shared" si="0"/>
        <v>92403</v>
      </c>
      <c r="L7" s="86">
        <f t="shared" si="0"/>
        <v>86309</v>
      </c>
      <c r="M7" s="86">
        <f t="shared" si="0"/>
        <v>83834</v>
      </c>
      <c r="N7" s="48"/>
    </row>
  </sheetData>
  <mergeCells count="1">
    <mergeCell ref="B1: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zoomScale="75" zoomScaleNormal="75" workbookViewId="0">
      <selection activeCell="AA43" sqref="AA43"/>
    </sheetView>
  </sheetViews>
  <sheetFormatPr defaultColWidth="8.88671875" defaultRowHeight="14.4" x14ac:dyDescent="0.3"/>
  <cols>
    <col min="1" max="1" width="18.109375" style="13" customWidth="1"/>
    <col min="2" max="3" width="15.88671875" style="13" customWidth="1"/>
    <col min="4" max="4" width="14" style="13" customWidth="1"/>
  </cols>
  <sheetData>
    <row r="1" spans="1:4" x14ac:dyDescent="0.3">
      <c r="A1" s="47" t="s">
        <v>27</v>
      </c>
      <c r="B1" s="47" t="s">
        <v>28</v>
      </c>
      <c r="C1" s="47" t="s">
        <v>29</v>
      </c>
      <c r="D1" s="47" t="s">
        <v>30</v>
      </c>
    </row>
    <row r="2" spans="1:4" x14ac:dyDescent="0.3">
      <c r="A2" s="48" t="s">
        <v>31</v>
      </c>
      <c r="B2" s="48">
        <v>74</v>
      </c>
      <c r="C2" s="48">
        <v>180</v>
      </c>
      <c r="D2" s="48">
        <v>22.99</v>
      </c>
    </row>
    <row r="3" spans="1:4" x14ac:dyDescent="0.3">
      <c r="A3" s="48" t="s">
        <v>32</v>
      </c>
      <c r="B3" s="48">
        <v>74</v>
      </c>
      <c r="C3" s="48">
        <v>215</v>
      </c>
      <c r="D3" s="48">
        <v>34.69</v>
      </c>
    </row>
    <row r="4" spans="1:4" x14ac:dyDescent="0.3">
      <c r="A4" s="48" t="s">
        <v>33</v>
      </c>
      <c r="B4" s="48">
        <v>72</v>
      </c>
      <c r="C4" s="48">
        <v>210</v>
      </c>
      <c r="D4" s="48">
        <v>30.78</v>
      </c>
    </row>
    <row r="5" spans="1:4" x14ac:dyDescent="0.3">
      <c r="A5" s="48" t="s">
        <v>34</v>
      </c>
      <c r="B5" s="48">
        <v>72</v>
      </c>
      <c r="C5" s="48">
        <v>210</v>
      </c>
      <c r="D5" s="48">
        <v>35.43</v>
      </c>
    </row>
    <row r="6" spans="1:4" x14ac:dyDescent="0.3">
      <c r="A6" s="48" t="s">
        <v>35</v>
      </c>
      <c r="B6" s="48">
        <v>73</v>
      </c>
      <c r="C6" s="48">
        <v>188</v>
      </c>
      <c r="D6" s="48">
        <v>35.71</v>
      </c>
    </row>
    <row r="7" spans="1:4" x14ac:dyDescent="0.3">
      <c r="A7" s="48" t="s">
        <v>36</v>
      </c>
      <c r="B7" s="48">
        <v>69</v>
      </c>
      <c r="C7" s="48">
        <v>176</v>
      </c>
      <c r="D7" s="48">
        <v>29.39</v>
      </c>
    </row>
    <row r="8" spans="1:4" x14ac:dyDescent="0.3">
      <c r="A8" s="48" t="s">
        <v>37</v>
      </c>
      <c r="B8" s="48">
        <v>69</v>
      </c>
      <c r="C8" s="48">
        <v>209</v>
      </c>
      <c r="D8" s="48">
        <v>30.77</v>
      </c>
    </row>
    <row r="9" spans="1:4" x14ac:dyDescent="0.3">
      <c r="A9" s="48" t="s">
        <v>38</v>
      </c>
      <c r="B9" s="48">
        <v>71</v>
      </c>
      <c r="C9" s="48">
        <v>200</v>
      </c>
      <c r="D9" s="48">
        <v>35.07</v>
      </c>
    </row>
    <row r="10" spans="1:4" x14ac:dyDescent="0.3">
      <c r="A10" s="48" t="s">
        <v>39</v>
      </c>
      <c r="B10" s="48">
        <v>76</v>
      </c>
      <c r="C10" s="48">
        <v>231</v>
      </c>
      <c r="D10" s="48">
        <v>30.19</v>
      </c>
    </row>
    <row r="11" spans="1:4" x14ac:dyDescent="0.3">
      <c r="A11" s="48" t="s">
        <v>40</v>
      </c>
      <c r="B11" s="48">
        <v>71</v>
      </c>
      <c r="C11" s="48">
        <v>180</v>
      </c>
      <c r="D11" s="48">
        <v>27.05</v>
      </c>
    </row>
    <row r="12" spans="1:4" x14ac:dyDescent="0.3">
      <c r="A12" s="48" t="s">
        <v>41</v>
      </c>
      <c r="B12" s="48">
        <v>73</v>
      </c>
      <c r="C12" s="48">
        <v>188</v>
      </c>
      <c r="D12" s="48">
        <v>23.88</v>
      </c>
    </row>
    <row r="13" spans="1:4" x14ac:dyDescent="0.3">
      <c r="A13" s="48" t="s">
        <v>42</v>
      </c>
      <c r="B13" s="48">
        <v>73</v>
      </c>
      <c r="C13" s="48">
        <v>180</v>
      </c>
      <c r="D13" s="48">
        <v>26.96</v>
      </c>
    </row>
    <row r="14" spans="1:4" x14ac:dyDescent="0.3">
      <c r="A14" s="48" t="s">
        <v>43</v>
      </c>
      <c r="B14" s="48">
        <v>74</v>
      </c>
      <c r="C14" s="48">
        <v>185</v>
      </c>
      <c r="D14" s="48">
        <v>23.29</v>
      </c>
    </row>
    <row r="15" spans="1:4" x14ac:dyDescent="0.3">
      <c r="A15" s="48" t="s">
        <v>44</v>
      </c>
      <c r="B15" s="48">
        <v>74</v>
      </c>
      <c r="C15" s="48">
        <v>160</v>
      </c>
      <c r="D15" s="48">
        <v>26.11</v>
      </c>
    </row>
    <row r="16" spans="1:4" x14ac:dyDescent="0.3">
      <c r="A16" s="48" t="s">
        <v>45</v>
      </c>
      <c r="B16" s="48">
        <v>69</v>
      </c>
      <c r="C16" s="48">
        <v>180</v>
      </c>
      <c r="D16" s="48">
        <v>27.55</v>
      </c>
    </row>
    <row r="17" spans="1:4" x14ac:dyDescent="0.3">
      <c r="A17" s="48" t="s">
        <v>46</v>
      </c>
      <c r="B17" s="48">
        <v>70</v>
      </c>
      <c r="C17" s="48">
        <v>185</v>
      </c>
      <c r="D17" s="48">
        <v>34.270000000000003</v>
      </c>
    </row>
    <row r="18" spans="1:4" x14ac:dyDescent="0.3">
      <c r="A18" s="48" t="s">
        <v>47</v>
      </c>
      <c r="B18" s="48">
        <v>72</v>
      </c>
      <c r="C18" s="48">
        <v>197</v>
      </c>
      <c r="D18" s="48">
        <v>30</v>
      </c>
    </row>
    <row r="19" spans="1:4" x14ac:dyDescent="0.3">
      <c r="A19" s="48" t="s">
        <v>48</v>
      </c>
      <c r="B19" s="48">
        <v>73</v>
      </c>
      <c r="C19" s="48">
        <v>189</v>
      </c>
      <c r="D19" s="48">
        <v>27.99</v>
      </c>
    </row>
    <row r="20" spans="1:4" x14ac:dyDescent="0.3">
      <c r="A20" s="48" t="s">
        <v>49</v>
      </c>
      <c r="B20" s="48">
        <v>75</v>
      </c>
      <c r="C20" s="48">
        <v>185</v>
      </c>
      <c r="D20" s="48">
        <v>22.38</v>
      </c>
    </row>
    <row r="21" spans="1:4" x14ac:dyDescent="0.3">
      <c r="A21" s="48" t="s">
        <v>50</v>
      </c>
      <c r="B21" s="48">
        <v>78</v>
      </c>
      <c r="C21" s="48">
        <v>219</v>
      </c>
      <c r="D21" s="48">
        <v>22.89</v>
      </c>
    </row>
    <row r="22" spans="1:4" x14ac:dyDescent="0.3">
      <c r="A22" s="48" t="s">
        <v>51</v>
      </c>
      <c r="B22" s="48">
        <v>79</v>
      </c>
      <c r="C22" s="48">
        <v>230</v>
      </c>
      <c r="D22" s="48">
        <v>25.76</v>
      </c>
    </row>
    <row r="23" spans="1:4" x14ac:dyDescent="0.3">
      <c r="A23" s="48" t="s">
        <v>52</v>
      </c>
      <c r="B23" s="48">
        <v>76</v>
      </c>
      <c r="C23" s="48">
        <v>205</v>
      </c>
      <c r="D23" s="48">
        <v>36.33</v>
      </c>
    </row>
    <row r="24" spans="1:4" x14ac:dyDescent="0.3">
      <c r="A24" s="48" t="s">
        <v>53</v>
      </c>
      <c r="B24" s="48">
        <v>74</v>
      </c>
      <c r="C24" s="48">
        <v>230</v>
      </c>
      <c r="D24" s="48">
        <v>31.17</v>
      </c>
    </row>
    <row r="25" spans="1:4" x14ac:dyDescent="0.3">
      <c r="A25" s="48" t="s">
        <v>54</v>
      </c>
      <c r="B25" s="48">
        <v>76</v>
      </c>
      <c r="C25" s="48">
        <v>195</v>
      </c>
      <c r="D25" s="48">
        <v>32.31</v>
      </c>
    </row>
    <row r="26" spans="1:4" x14ac:dyDescent="0.3">
      <c r="A26" s="48" t="s">
        <v>55</v>
      </c>
      <c r="B26" s="48">
        <v>72</v>
      </c>
      <c r="C26" s="48">
        <v>180</v>
      </c>
      <c r="D26" s="48">
        <v>31.03</v>
      </c>
    </row>
    <row r="27" spans="1:4" x14ac:dyDescent="0.3">
      <c r="A27" s="48" t="s">
        <v>56</v>
      </c>
      <c r="B27" s="48">
        <v>71</v>
      </c>
      <c r="C27" s="48">
        <v>192</v>
      </c>
      <c r="D27" s="48">
        <v>29.26</v>
      </c>
    </row>
    <row r="28" spans="1:4" x14ac:dyDescent="0.3">
      <c r="A28" s="48" t="s">
        <v>57</v>
      </c>
      <c r="B28" s="48">
        <v>75</v>
      </c>
      <c r="C28" s="48">
        <v>225</v>
      </c>
      <c r="D28" s="48">
        <v>29.47</v>
      </c>
    </row>
    <row r="29" spans="1:4" x14ac:dyDescent="0.3">
      <c r="A29" s="48" t="s">
        <v>58</v>
      </c>
      <c r="B29" s="48">
        <v>77</v>
      </c>
      <c r="C29" s="48">
        <v>203</v>
      </c>
      <c r="D29" s="48">
        <v>32.46</v>
      </c>
    </row>
    <row r="30" spans="1:4" x14ac:dyDescent="0.3">
      <c r="A30" s="48" t="s">
        <v>59</v>
      </c>
      <c r="B30" s="48">
        <v>74</v>
      </c>
      <c r="C30" s="48">
        <v>195</v>
      </c>
      <c r="D30" s="48">
        <v>35.67</v>
      </c>
    </row>
    <row r="31" spans="1:4" x14ac:dyDescent="0.3">
      <c r="A31" s="48" t="s">
        <v>60</v>
      </c>
      <c r="B31" s="48">
        <v>73</v>
      </c>
      <c r="C31" s="48">
        <v>182</v>
      </c>
      <c r="D31" s="48">
        <v>25.89</v>
      </c>
    </row>
    <row r="32" spans="1:4" x14ac:dyDescent="0.3">
      <c r="A32" s="48" t="s">
        <v>61</v>
      </c>
      <c r="B32" s="48">
        <v>74</v>
      </c>
      <c r="C32" s="48">
        <v>188</v>
      </c>
      <c r="D32" s="48">
        <v>26.55</v>
      </c>
    </row>
    <row r="33" spans="1:4" x14ac:dyDescent="0.3">
      <c r="A33" s="48" t="s">
        <v>62</v>
      </c>
      <c r="B33" s="48">
        <v>78</v>
      </c>
      <c r="C33" s="48">
        <v>200</v>
      </c>
      <c r="D33" s="48">
        <v>24.17</v>
      </c>
    </row>
    <row r="34" spans="1:4" x14ac:dyDescent="0.3">
      <c r="A34" s="48" t="s">
        <v>63</v>
      </c>
      <c r="B34" s="48">
        <v>73</v>
      </c>
      <c r="C34" s="48">
        <v>180</v>
      </c>
      <c r="D34" s="48">
        <v>26.69</v>
      </c>
    </row>
    <row r="35" spans="1:4" x14ac:dyDescent="0.3">
      <c r="A35" s="48" t="s">
        <v>64</v>
      </c>
      <c r="B35" s="48">
        <v>75</v>
      </c>
      <c r="C35" s="48">
        <v>200</v>
      </c>
      <c r="D35" s="48">
        <v>25.13</v>
      </c>
    </row>
    <row r="36" spans="1:4" x14ac:dyDescent="0.3">
      <c r="A36" s="48" t="s">
        <v>65</v>
      </c>
      <c r="B36" s="48">
        <v>73</v>
      </c>
      <c r="C36" s="48">
        <v>200</v>
      </c>
      <c r="D36" s="48">
        <v>27.9</v>
      </c>
    </row>
    <row r="37" spans="1:4" x14ac:dyDescent="0.3">
      <c r="A37" s="48" t="s">
        <v>66</v>
      </c>
      <c r="B37" s="48">
        <v>75</v>
      </c>
      <c r="C37" s="48">
        <v>245</v>
      </c>
      <c r="D37" s="48">
        <v>30.17</v>
      </c>
    </row>
    <row r="38" spans="1:4" x14ac:dyDescent="0.3">
      <c r="A38" s="48" t="s">
        <v>67</v>
      </c>
      <c r="B38" s="48">
        <v>75</v>
      </c>
      <c r="C38" s="48">
        <v>240</v>
      </c>
      <c r="D38" s="48">
        <v>31.36</v>
      </c>
    </row>
    <row r="39" spans="1:4" x14ac:dyDescent="0.3">
      <c r="A39" s="48" t="s">
        <v>68</v>
      </c>
      <c r="B39" s="48">
        <v>74</v>
      </c>
      <c r="C39" s="48">
        <v>215</v>
      </c>
      <c r="D39" s="48">
        <v>30.99</v>
      </c>
    </row>
    <row r="40" spans="1:4" x14ac:dyDescent="0.3">
      <c r="A40" s="48" t="s">
        <v>69</v>
      </c>
      <c r="B40" s="48">
        <v>69</v>
      </c>
      <c r="C40" s="48">
        <v>185</v>
      </c>
      <c r="D40" s="48">
        <v>32.24</v>
      </c>
    </row>
    <row r="41" spans="1:4" x14ac:dyDescent="0.3">
      <c r="A41" s="48" t="s">
        <v>70</v>
      </c>
      <c r="B41" s="48">
        <v>71</v>
      </c>
      <c r="C41" s="48">
        <v>175</v>
      </c>
      <c r="D41" s="48">
        <v>27.61</v>
      </c>
    </row>
    <row r="42" spans="1:4" x14ac:dyDescent="0.3">
      <c r="A42" s="48" t="s">
        <v>71</v>
      </c>
      <c r="B42" s="48">
        <v>74</v>
      </c>
      <c r="C42" s="48">
        <v>199</v>
      </c>
      <c r="D42" s="48">
        <v>28.2</v>
      </c>
    </row>
    <row r="43" spans="1:4" x14ac:dyDescent="0.3">
      <c r="A43" s="48" t="s">
        <v>72</v>
      </c>
      <c r="B43" s="48">
        <v>73</v>
      </c>
      <c r="C43" s="48">
        <v>200</v>
      </c>
      <c r="D43" s="48">
        <v>28.85</v>
      </c>
    </row>
    <row r="44" spans="1:4" x14ac:dyDescent="0.3">
      <c r="A44" s="48" t="s">
        <v>73</v>
      </c>
      <c r="B44" s="48">
        <v>73</v>
      </c>
      <c r="C44" s="48">
        <v>215</v>
      </c>
      <c r="D44" s="48">
        <v>24.21</v>
      </c>
    </row>
    <row r="45" spans="1:4" x14ac:dyDescent="0.3">
      <c r="A45" s="48" t="s">
        <v>74</v>
      </c>
      <c r="B45" s="48">
        <v>76</v>
      </c>
      <c r="C45" s="48">
        <v>200</v>
      </c>
      <c r="D45" s="48">
        <v>22.02</v>
      </c>
    </row>
    <row r="46" spans="1:4" x14ac:dyDescent="0.3">
      <c r="A46" s="48" t="s">
        <v>75</v>
      </c>
      <c r="B46" s="48">
        <v>74</v>
      </c>
      <c r="C46" s="48">
        <v>205</v>
      </c>
      <c r="D46" s="48">
        <v>24.97</v>
      </c>
    </row>
    <row r="47" spans="1:4" x14ac:dyDescent="0.3">
      <c r="A47" s="48" t="s">
        <v>76</v>
      </c>
      <c r="B47" s="48">
        <v>74</v>
      </c>
      <c r="C47" s="48">
        <v>206</v>
      </c>
      <c r="D47" s="48">
        <v>26.78</v>
      </c>
    </row>
    <row r="48" spans="1:4" x14ac:dyDescent="0.3">
      <c r="A48" s="48" t="s">
        <v>77</v>
      </c>
      <c r="B48" s="48">
        <v>70</v>
      </c>
      <c r="C48" s="48">
        <v>186</v>
      </c>
      <c r="D48" s="48">
        <v>32.51</v>
      </c>
    </row>
    <row r="49" spans="1:4" x14ac:dyDescent="0.3">
      <c r="A49" s="48" t="s">
        <v>78</v>
      </c>
      <c r="B49" s="48">
        <v>72</v>
      </c>
      <c r="C49" s="48">
        <v>188</v>
      </c>
      <c r="D49" s="48">
        <v>30.95</v>
      </c>
    </row>
    <row r="50" spans="1:4" x14ac:dyDescent="0.3">
      <c r="A50" s="48" t="s">
        <v>79</v>
      </c>
      <c r="B50" s="48">
        <v>77</v>
      </c>
      <c r="C50" s="48">
        <v>220</v>
      </c>
      <c r="D50" s="48">
        <v>33.090000000000003</v>
      </c>
    </row>
    <row r="51" spans="1:4" x14ac:dyDescent="0.3">
      <c r="A51" s="48" t="s">
        <v>80</v>
      </c>
      <c r="B51" s="48">
        <v>74</v>
      </c>
      <c r="C51" s="48">
        <v>210</v>
      </c>
      <c r="D51" s="48">
        <v>32.74</v>
      </c>
    </row>
    <row r="52" spans="1:4" x14ac:dyDescent="0.3">
      <c r="A52" s="48" t="s">
        <v>81</v>
      </c>
      <c r="B52" s="48">
        <v>70</v>
      </c>
      <c r="C52" s="48">
        <v>195</v>
      </c>
      <c r="D52" s="48">
        <v>30.69</v>
      </c>
    </row>
    <row r="53" spans="1:4" x14ac:dyDescent="0.3">
      <c r="A53" s="48" t="s">
        <v>82</v>
      </c>
      <c r="B53" s="48">
        <v>76</v>
      </c>
      <c r="C53" s="48">
        <v>244</v>
      </c>
      <c r="D53" s="48">
        <v>36.51</v>
      </c>
    </row>
    <row r="54" spans="1:4" x14ac:dyDescent="0.3">
      <c r="A54" s="48" t="s">
        <v>83</v>
      </c>
      <c r="B54" s="48">
        <v>75</v>
      </c>
      <c r="C54" s="48">
        <v>195</v>
      </c>
      <c r="D54" s="48">
        <v>26.03</v>
      </c>
    </row>
    <row r="55" spans="1:4" x14ac:dyDescent="0.3">
      <c r="A55" s="48" t="s">
        <v>84</v>
      </c>
      <c r="B55" s="48">
        <v>73</v>
      </c>
      <c r="C55" s="48">
        <v>200</v>
      </c>
      <c r="D55" s="48">
        <v>23.45</v>
      </c>
    </row>
    <row r="56" spans="1:4" x14ac:dyDescent="0.3">
      <c r="A56" s="48" t="s">
        <v>85</v>
      </c>
      <c r="B56" s="48">
        <v>75</v>
      </c>
      <c r="C56" s="48">
        <v>200</v>
      </c>
      <c r="D56" s="48">
        <v>24.94</v>
      </c>
    </row>
    <row r="57" spans="1:4" x14ac:dyDescent="0.3">
      <c r="A57" s="48" t="s">
        <v>86</v>
      </c>
      <c r="B57" s="48">
        <v>76</v>
      </c>
      <c r="C57" s="48">
        <v>212</v>
      </c>
      <c r="D57" s="48">
        <v>24.09</v>
      </c>
    </row>
    <row r="58" spans="1:4" x14ac:dyDescent="0.3">
      <c r="A58" s="48" t="s">
        <v>87</v>
      </c>
      <c r="B58" s="48">
        <v>76</v>
      </c>
      <c r="C58" s="48">
        <v>224</v>
      </c>
      <c r="D58" s="48">
        <v>35.229999999999997</v>
      </c>
    </row>
    <row r="59" spans="1:4" x14ac:dyDescent="0.3">
      <c r="A59" s="48" t="s">
        <v>88</v>
      </c>
      <c r="B59" s="48">
        <v>78</v>
      </c>
      <c r="C59" s="48">
        <v>210</v>
      </c>
      <c r="D59" s="48">
        <v>27.43</v>
      </c>
    </row>
    <row r="60" spans="1:4" x14ac:dyDescent="0.3">
      <c r="A60" s="48" t="s">
        <v>89</v>
      </c>
      <c r="B60" s="48">
        <v>74</v>
      </c>
      <c r="C60" s="48">
        <v>205</v>
      </c>
      <c r="D60" s="48">
        <v>30.6</v>
      </c>
    </row>
    <row r="61" spans="1:4" x14ac:dyDescent="0.3">
      <c r="A61" s="48" t="s">
        <v>90</v>
      </c>
      <c r="B61" s="48">
        <v>74</v>
      </c>
      <c r="C61" s="48">
        <v>220</v>
      </c>
      <c r="D61" s="48">
        <v>27.94</v>
      </c>
    </row>
    <row r="62" spans="1:4" x14ac:dyDescent="0.3">
      <c r="A62" s="48" t="s">
        <v>91</v>
      </c>
      <c r="B62" s="48">
        <v>76</v>
      </c>
      <c r="C62" s="48">
        <v>195</v>
      </c>
      <c r="D62" s="48">
        <v>29.99</v>
      </c>
    </row>
    <row r="63" spans="1:4" x14ac:dyDescent="0.3">
      <c r="A63" s="48" t="s">
        <v>92</v>
      </c>
      <c r="B63" s="48">
        <v>77</v>
      </c>
      <c r="C63" s="48">
        <v>200</v>
      </c>
      <c r="D63" s="48">
        <v>25.17</v>
      </c>
    </row>
    <row r="64" spans="1:4" x14ac:dyDescent="0.3">
      <c r="A64" s="48" t="s">
        <v>93</v>
      </c>
      <c r="B64" s="48">
        <v>81</v>
      </c>
      <c r="C64" s="48">
        <v>260</v>
      </c>
      <c r="D64" s="48">
        <v>24.13</v>
      </c>
    </row>
    <row r="65" spans="1:4" x14ac:dyDescent="0.3">
      <c r="A65" s="48" t="s">
        <v>94</v>
      </c>
      <c r="B65" s="48">
        <v>78</v>
      </c>
      <c r="C65" s="48">
        <v>228</v>
      </c>
      <c r="D65" s="48">
        <v>30.46</v>
      </c>
    </row>
    <row r="66" spans="1:4" x14ac:dyDescent="0.3">
      <c r="A66" s="48" t="s">
        <v>95</v>
      </c>
      <c r="B66" s="48">
        <v>75</v>
      </c>
      <c r="C66" s="48">
        <v>270</v>
      </c>
      <c r="D66" s="48">
        <v>25.96</v>
      </c>
    </row>
    <row r="67" spans="1:4" x14ac:dyDescent="0.3">
      <c r="A67" s="48" t="s">
        <v>96</v>
      </c>
      <c r="B67" s="48">
        <v>77</v>
      </c>
      <c r="C67" s="48">
        <v>200</v>
      </c>
      <c r="D67" s="48">
        <v>22.55</v>
      </c>
    </row>
    <row r="68" spans="1:4" x14ac:dyDescent="0.3">
      <c r="A68" s="48" t="s">
        <v>97</v>
      </c>
      <c r="B68" s="48">
        <v>75</v>
      </c>
      <c r="C68" s="48">
        <v>210</v>
      </c>
      <c r="D68" s="48">
        <v>26.29</v>
      </c>
    </row>
    <row r="69" spans="1:4" x14ac:dyDescent="0.3">
      <c r="A69" s="48" t="s">
        <v>98</v>
      </c>
      <c r="B69" s="48">
        <v>76</v>
      </c>
      <c r="C69" s="48">
        <v>190</v>
      </c>
      <c r="D69" s="48">
        <v>24.79</v>
      </c>
    </row>
    <row r="70" spans="1:4" x14ac:dyDescent="0.3">
      <c r="A70" s="48" t="s">
        <v>99</v>
      </c>
      <c r="B70" s="48">
        <v>74</v>
      </c>
      <c r="C70" s="48">
        <v>220</v>
      </c>
      <c r="D70" s="48">
        <v>31.74</v>
      </c>
    </row>
    <row r="71" spans="1:4" x14ac:dyDescent="0.3">
      <c r="A71" s="48" t="s">
        <v>100</v>
      </c>
      <c r="B71" s="48">
        <v>72</v>
      </c>
      <c r="C71" s="48">
        <v>180</v>
      </c>
      <c r="D71" s="48">
        <v>23.92</v>
      </c>
    </row>
    <row r="72" spans="1:4" x14ac:dyDescent="0.3">
      <c r="A72" s="48" t="s">
        <v>101</v>
      </c>
      <c r="B72" s="48">
        <v>72</v>
      </c>
      <c r="C72" s="48">
        <v>205</v>
      </c>
      <c r="D72" s="48">
        <v>25.33</v>
      </c>
    </row>
    <row r="73" spans="1:4" x14ac:dyDescent="0.3">
      <c r="A73" s="48" t="s">
        <v>102</v>
      </c>
      <c r="B73" s="48">
        <v>75</v>
      </c>
      <c r="C73" s="48">
        <v>210</v>
      </c>
      <c r="D73" s="48">
        <v>24.02</v>
      </c>
    </row>
    <row r="74" spans="1:4" x14ac:dyDescent="0.3">
      <c r="A74" s="48" t="s">
        <v>103</v>
      </c>
      <c r="B74" s="48">
        <v>73</v>
      </c>
      <c r="C74" s="48">
        <v>220</v>
      </c>
      <c r="D74" s="48">
        <v>23.7</v>
      </c>
    </row>
    <row r="75" spans="1:4" x14ac:dyDescent="0.3">
      <c r="A75" s="48" t="s">
        <v>104</v>
      </c>
      <c r="B75" s="48">
        <v>73</v>
      </c>
      <c r="C75" s="48">
        <v>211</v>
      </c>
      <c r="D75" s="48">
        <v>31.59</v>
      </c>
    </row>
    <row r="76" spans="1:4" x14ac:dyDescent="0.3">
      <c r="A76" s="48" t="s">
        <v>105</v>
      </c>
      <c r="B76" s="48">
        <v>73</v>
      </c>
      <c r="C76" s="48">
        <v>200</v>
      </c>
      <c r="D76" s="48">
        <v>29.95</v>
      </c>
    </row>
    <row r="77" spans="1:4" x14ac:dyDescent="0.3">
      <c r="A77" s="48" t="s">
        <v>106</v>
      </c>
      <c r="B77" s="48">
        <v>70</v>
      </c>
      <c r="C77" s="48">
        <v>180</v>
      </c>
      <c r="D77" s="48">
        <v>23.64</v>
      </c>
    </row>
    <row r="78" spans="1:4" x14ac:dyDescent="0.3">
      <c r="A78" s="48" t="s">
        <v>107</v>
      </c>
      <c r="B78" s="48">
        <v>70</v>
      </c>
      <c r="C78" s="48">
        <v>190</v>
      </c>
      <c r="D78" s="48">
        <v>32.33</v>
      </c>
    </row>
    <row r="79" spans="1:4" x14ac:dyDescent="0.3">
      <c r="A79" s="48" t="s">
        <v>108</v>
      </c>
      <c r="B79" s="48">
        <v>70</v>
      </c>
      <c r="C79" s="48">
        <v>170</v>
      </c>
      <c r="D79" s="48">
        <v>23.13</v>
      </c>
    </row>
    <row r="80" spans="1:4" x14ac:dyDescent="0.3">
      <c r="A80" s="48" t="s">
        <v>109</v>
      </c>
      <c r="B80" s="48">
        <v>76</v>
      </c>
      <c r="C80" s="48">
        <v>230</v>
      </c>
      <c r="D80" s="48">
        <v>26.6</v>
      </c>
    </row>
    <row r="81" spans="1:4" x14ac:dyDescent="0.3">
      <c r="A81" s="48" t="s">
        <v>110</v>
      </c>
      <c r="B81" s="48">
        <v>68</v>
      </c>
      <c r="C81" s="48">
        <v>155</v>
      </c>
      <c r="D81" s="48">
        <v>26.46</v>
      </c>
    </row>
    <row r="82" spans="1:4" x14ac:dyDescent="0.3">
      <c r="A82" s="48" t="s">
        <v>111</v>
      </c>
      <c r="B82" s="48">
        <v>71</v>
      </c>
      <c r="C82" s="48">
        <v>185</v>
      </c>
      <c r="D82" s="48">
        <v>25.75</v>
      </c>
    </row>
    <row r="83" spans="1:4" x14ac:dyDescent="0.3">
      <c r="A83" s="48" t="s">
        <v>112</v>
      </c>
      <c r="B83" s="48">
        <v>72</v>
      </c>
      <c r="C83" s="48">
        <v>185</v>
      </c>
      <c r="D83" s="48">
        <v>27.51</v>
      </c>
    </row>
    <row r="84" spans="1:4" x14ac:dyDescent="0.3">
      <c r="A84" s="48" t="s">
        <v>113</v>
      </c>
      <c r="B84" s="48">
        <v>75</v>
      </c>
      <c r="C84" s="48">
        <v>200</v>
      </c>
      <c r="D84" s="48">
        <v>25.11</v>
      </c>
    </row>
    <row r="85" spans="1:4" x14ac:dyDescent="0.3">
      <c r="A85" s="48" t="s">
        <v>114</v>
      </c>
      <c r="B85" s="48">
        <v>75</v>
      </c>
      <c r="C85" s="48">
        <v>225</v>
      </c>
      <c r="D85" s="48">
        <v>32.51</v>
      </c>
    </row>
    <row r="86" spans="1:4" x14ac:dyDescent="0.3">
      <c r="A86" s="48" t="s">
        <v>115</v>
      </c>
      <c r="B86" s="48">
        <v>75</v>
      </c>
      <c r="C86" s="48">
        <v>225</v>
      </c>
      <c r="D86" s="48">
        <v>34.67</v>
      </c>
    </row>
    <row r="87" spans="1:4" x14ac:dyDescent="0.3">
      <c r="A87" s="48" t="s">
        <v>116</v>
      </c>
      <c r="B87" s="48">
        <v>75</v>
      </c>
      <c r="C87" s="48">
        <v>220</v>
      </c>
      <c r="D87" s="48">
        <v>31.06</v>
      </c>
    </row>
    <row r="88" spans="1:4" x14ac:dyDescent="0.3">
      <c r="A88" s="48" t="s">
        <v>117</v>
      </c>
      <c r="B88" s="48">
        <v>68</v>
      </c>
      <c r="C88" s="48">
        <v>160</v>
      </c>
      <c r="D88" s="48">
        <v>29.1</v>
      </c>
    </row>
    <row r="89" spans="1:4" x14ac:dyDescent="0.3">
      <c r="A89" s="48" t="s">
        <v>118</v>
      </c>
      <c r="B89" s="48">
        <v>74</v>
      </c>
      <c r="C89" s="48">
        <v>205</v>
      </c>
      <c r="D89" s="48">
        <v>28.66</v>
      </c>
    </row>
    <row r="90" spans="1:4" x14ac:dyDescent="0.3">
      <c r="A90" s="48" t="s">
        <v>119</v>
      </c>
      <c r="B90" s="48">
        <v>78</v>
      </c>
      <c r="C90" s="48">
        <v>235</v>
      </c>
      <c r="D90" s="48">
        <v>28.35</v>
      </c>
    </row>
    <row r="91" spans="1:4" x14ac:dyDescent="0.3">
      <c r="A91" s="48" t="s">
        <v>120</v>
      </c>
      <c r="B91" s="48">
        <v>71</v>
      </c>
      <c r="C91" s="48">
        <v>250</v>
      </c>
      <c r="D91" s="48">
        <v>33.770000000000003</v>
      </c>
    </row>
    <row r="92" spans="1:4" x14ac:dyDescent="0.3">
      <c r="A92" s="48" t="s">
        <v>121</v>
      </c>
      <c r="B92" s="48">
        <v>73</v>
      </c>
      <c r="C92" s="48">
        <v>210</v>
      </c>
      <c r="D92" s="48">
        <v>30.89</v>
      </c>
    </row>
    <row r="93" spans="1:4" x14ac:dyDescent="0.3">
      <c r="A93" s="48" t="s">
        <v>122</v>
      </c>
      <c r="B93" s="48">
        <v>76</v>
      </c>
      <c r="C93" s="48">
        <v>190</v>
      </c>
      <c r="D93" s="48">
        <v>37.74</v>
      </c>
    </row>
    <row r="94" spans="1:4" x14ac:dyDescent="0.3">
      <c r="A94" s="48" t="s">
        <v>123</v>
      </c>
      <c r="B94" s="48">
        <v>74</v>
      </c>
      <c r="C94" s="48">
        <v>160</v>
      </c>
      <c r="D94" s="48">
        <v>24.14</v>
      </c>
    </row>
    <row r="95" spans="1:4" x14ac:dyDescent="0.3">
      <c r="A95" s="48" t="s">
        <v>124</v>
      </c>
      <c r="B95" s="48">
        <v>74</v>
      </c>
      <c r="C95" s="48">
        <v>200</v>
      </c>
      <c r="D95" s="48">
        <v>25.71</v>
      </c>
    </row>
    <row r="96" spans="1:4" x14ac:dyDescent="0.3">
      <c r="A96" s="48" t="s">
        <v>125</v>
      </c>
      <c r="B96" s="48">
        <v>79</v>
      </c>
      <c r="C96" s="48">
        <v>205</v>
      </c>
      <c r="D96" s="48">
        <v>24.41</v>
      </c>
    </row>
    <row r="97" spans="1:4" x14ac:dyDescent="0.3">
      <c r="A97" s="48" t="s">
        <v>126</v>
      </c>
      <c r="B97" s="48">
        <v>75</v>
      </c>
      <c r="C97" s="48">
        <v>222</v>
      </c>
      <c r="D97" s="48">
        <v>24.32</v>
      </c>
    </row>
    <row r="98" spans="1:4" x14ac:dyDescent="0.3">
      <c r="A98" s="48" t="s">
        <v>127</v>
      </c>
      <c r="B98" s="48">
        <v>73</v>
      </c>
      <c r="C98" s="48">
        <v>195</v>
      </c>
      <c r="D98" s="48">
        <v>28.09</v>
      </c>
    </row>
    <row r="99" spans="1:4" x14ac:dyDescent="0.3">
      <c r="A99" s="48" t="s">
        <v>128</v>
      </c>
      <c r="B99" s="48">
        <v>76</v>
      </c>
      <c r="C99" s="48">
        <v>205</v>
      </c>
      <c r="D99" s="48">
        <v>33.31</v>
      </c>
    </row>
    <row r="100" spans="1:4" x14ac:dyDescent="0.3">
      <c r="A100" s="48" t="s">
        <v>129</v>
      </c>
      <c r="B100" s="48">
        <v>74</v>
      </c>
      <c r="C100" s="48">
        <v>220</v>
      </c>
      <c r="D100" s="48">
        <v>36.4</v>
      </c>
    </row>
    <row r="101" spans="1:4" x14ac:dyDescent="0.3">
      <c r="A101" s="48" t="s">
        <v>130</v>
      </c>
      <c r="B101" s="48">
        <v>74</v>
      </c>
      <c r="C101" s="48">
        <v>220</v>
      </c>
      <c r="D101" s="48">
        <v>37.36</v>
      </c>
    </row>
    <row r="102" spans="1:4" x14ac:dyDescent="0.3">
      <c r="A102" s="48" t="s">
        <v>131</v>
      </c>
      <c r="B102" s="48">
        <v>73</v>
      </c>
      <c r="C102" s="48">
        <v>170</v>
      </c>
      <c r="D102" s="48">
        <v>31.61</v>
      </c>
    </row>
    <row r="103" spans="1:4" x14ac:dyDescent="0.3">
      <c r="A103" s="48" t="s">
        <v>132</v>
      </c>
      <c r="B103" s="48">
        <v>72</v>
      </c>
      <c r="C103" s="48">
        <v>185</v>
      </c>
      <c r="D103" s="48">
        <v>25.14</v>
      </c>
    </row>
    <row r="104" spans="1:4" x14ac:dyDescent="0.3">
      <c r="A104" s="48" t="s">
        <v>133</v>
      </c>
      <c r="B104" s="48">
        <v>74</v>
      </c>
      <c r="C104" s="48">
        <v>195</v>
      </c>
      <c r="D104" s="48">
        <v>30.29</v>
      </c>
    </row>
    <row r="105" spans="1:4" x14ac:dyDescent="0.3">
      <c r="A105" s="48" t="s">
        <v>134</v>
      </c>
      <c r="B105" s="48">
        <v>73</v>
      </c>
      <c r="C105" s="48">
        <v>220</v>
      </c>
      <c r="D105" s="48">
        <v>36.369999999999997</v>
      </c>
    </row>
    <row r="106" spans="1:4" x14ac:dyDescent="0.3">
      <c r="A106" s="48" t="s">
        <v>135</v>
      </c>
      <c r="B106" s="48">
        <v>74</v>
      </c>
      <c r="C106" s="48">
        <v>230</v>
      </c>
      <c r="D106" s="48">
        <v>34.89</v>
      </c>
    </row>
    <row r="107" spans="1:4" x14ac:dyDescent="0.3">
      <c r="A107" s="48" t="s">
        <v>136</v>
      </c>
      <c r="B107" s="48">
        <v>72</v>
      </c>
      <c r="C107" s="48">
        <v>180</v>
      </c>
      <c r="D107" s="48">
        <v>23.79</v>
      </c>
    </row>
    <row r="108" spans="1:4" x14ac:dyDescent="0.3">
      <c r="A108" s="48" t="s">
        <v>137</v>
      </c>
      <c r="B108" s="48">
        <v>73</v>
      </c>
      <c r="C108" s="48">
        <v>220</v>
      </c>
      <c r="D108" s="48">
        <v>27.96</v>
      </c>
    </row>
    <row r="109" spans="1:4" x14ac:dyDescent="0.3">
      <c r="A109" s="48" t="s">
        <v>138</v>
      </c>
      <c r="B109" s="48">
        <v>69</v>
      </c>
      <c r="C109" s="48">
        <v>180</v>
      </c>
      <c r="D109" s="48">
        <v>23.54</v>
      </c>
    </row>
    <row r="110" spans="1:4" x14ac:dyDescent="0.3">
      <c r="A110" s="48" t="s">
        <v>139</v>
      </c>
      <c r="B110" s="48">
        <v>72</v>
      </c>
      <c r="C110" s="48">
        <v>180</v>
      </c>
      <c r="D110" s="48">
        <v>31.37</v>
      </c>
    </row>
    <row r="111" spans="1:4" x14ac:dyDescent="0.3">
      <c r="A111" s="48" t="s">
        <v>140</v>
      </c>
      <c r="B111" s="48">
        <v>73</v>
      </c>
      <c r="C111" s="48">
        <v>170</v>
      </c>
      <c r="D111" s="48">
        <v>31.29</v>
      </c>
    </row>
    <row r="112" spans="1:4" x14ac:dyDescent="0.3">
      <c r="A112" s="48" t="s">
        <v>141</v>
      </c>
      <c r="B112" s="48">
        <v>75</v>
      </c>
      <c r="C112" s="48">
        <v>210</v>
      </c>
      <c r="D112" s="48">
        <v>33.01</v>
      </c>
    </row>
    <row r="113" spans="1:4" x14ac:dyDescent="0.3">
      <c r="A113" s="48" t="s">
        <v>142</v>
      </c>
      <c r="B113" s="48">
        <v>75</v>
      </c>
      <c r="C113" s="48">
        <v>215</v>
      </c>
      <c r="D113" s="48">
        <v>25.1</v>
      </c>
    </row>
    <row r="114" spans="1:4" x14ac:dyDescent="0.3">
      <c r="A114" s="48" t="s">
        <v>143</v>
      </c>
      <c r="B114" s="48">
        <v>73</v>
      </c>
      <c r="C114" s="48">
        <v>200</v>
      </c>
      <c r="D114" s="48">
        <v>31.28</v>
      </c>
    </row>
    <row r="115" spans="1:4" x14ac:dyDescent="0.3">
      <c r="A115" s="48" t="s">
        <v>144</v>
      </c>
      <c r="B115" s="48">
        <v>72</v>
      </c>
      <c r="C115" s="48">
        <v>213</v>
      </c>
      <c r="D115" s="48">
        <v>34.75</v>
      </c>
    </row>
    <row r="116" spans="1:4" x14ac:dyDescent="0.3">
      <c r="A116" s="48" t="s">
        <v>145</v>
      </c>
      <c r="B116" s="48">
        <v>72</v>
      </c>
      <c r="C116" s="48">
        <v>180</v>
      </c>
      <c r="D116" s="48">
        <v>23.46</v>
      </c>
    </row>
    <row r="117" spans="1:4" x14ac:dyDescent="0.3">
      <c r="A117" s="48" t="s">
        <v>146</v>
      </c>
      <c r="B117" s="48">
        <v>76</v>
      </c>
      <c r="C117" s="48">
        <v>192</v>
      </c>
      <c r="D117" s="48">
        <v>25.37</v>
      </c>
    </row>
    <row r="118" spans="1:4" x14ac:dyDescent="0.3">
      <c r="A118" s="48" t="s">
        <v>147</v>
      </c>
      <c r="B118" s="48">
        <v>74</v>
      </c>
      <c r="C118" s="48">
        <v>235</v>
      </c>
      <c r="D118" s="48">
        <v>29.57</v>
      </c>
    </row>
    <row r="119" spans="1:4" x14ac:dyDescent="0.3">
      <c r="A119" s="48" t="s">
        <v>148</v>
      </c>
      <c r="B119" s="48">
        <v>72</v>
      </c>
      <c r="C119" s="48">
        <v>185</v>
      </c>
      <c r="D119" s="48">
        <v>27.33</v>
      </c>
    </row>
    <row r="120" spans="1:4" x14ac:dyDescent="0.3">
      <c r="A120" s="48" t="s">
        <v>149</v>
      </c>
      <c r="B120" s="48">
        <v>76</v>
      </c>
      <c r="C120" s="48">
        <v>230</v>
      </c>
      <c r="D120" s="48">
        <v>31.28</v>
      </c>
    </row>
    <row r="121" spans="1:4" x14ac:dyDescent="0.3">
      <c r="A121" s="48" t="s">
        <v>150</v>
      </c>
      <c r="B121" s="48">
        <v>77</v>
      </c>
      <c r="C121" s="48">
        <v>235</v>
      </c>
      <c r="D121" s="48">
        <v>40.29</v>
      </c>
    </row>
    <row r="122" spans="1:4" x14ac:dyDescent="0.3">
      <c r="A122" s="48" t="s">
        <v>151</v>
      </c>
      <c r="B122" s="48">
        <v>74</v>
      </c>
      <c r="C122" s="48">
        <v>210</v>
      </c>
      <c r="D122" s="48">
        <v>40.58</v>
      </c>
    </row>
    <row r="123" spans="1:4" x14ac:dyDescent="0.3">
      <c r="A123" s="48" t="s">
        <v>152</v>
      </c>
      <c r="B123" s="48">
        <v>77</v>
      </c>
      <c r="C123" s="48">
        <v>222</v>
      </c>
      <c r="D123" s="48">
        <v>26.79</v>
      </c>
    </row>
    <row r="124" spans="1:4" x14ac:dyDescent="0.3">
      <c r="A124" s="48" t="s">
        <v>153</v>
      </c>
      <c r="B124" s="48">
        <v>75</v>
      </c>
      <c r="C124" s="48">
        <v>210</v>
      </c>
      <c r="D124" s="48">
        <v>32.549999999999997</v>
      </c>
    </row>
    <row r="125" spans="1:4" x14ac:dyDescent="0.3">
      <c r="A125" s="48" t="s">
        <v>154</v>
      </c>
      <c r="B125" s="48">
        <v>76</v>
      </c>
      <c r="C125" s="48">
        <v>230</v>
      </c>
      <c r="D125" s="48">
        <v>26.27</v>
      </c>
    </row>
    <row r="126" spans="1:4" x14ac:dyDescent="0.3">
      <c r="A126" s="48" t="s">
        <v>155</v>
      </c>
      <c r="B126" s="48">
        <v>80</v>
      </c>
      <c r="C126" s="48">
        <v>220</v>
      </c>
      <c r="D126" s="48">
        <v>29.47</v>
      </c>
    </row>
    <row r="127" spans="1:4" x14ac:dyDescent="0.3">
      <c r="A127" s="48" t="s">
        <v>156</v>
      </c>
      <c r="B127" s="48">
        <v>74</v>
      </c>
      <c r="C127" s="48">
        <v>180</v>
      </c>
      <c r="D127" s="48">
        <v>29.07</v>
      </c>
    </row>
    <row r="128" spans="1:4" x14ac:dyDescent="0.3">
      <c r="A128" s="48" t="s">
        <v>157</v>
      </c>
      <c r="B128" s="48">
        <v>74</v>
      </c>
      <c r="C128" s="48">
        <v>190</v>
      </c>
      <c r="D128" s="48">
        <v>23.15</v>
      </c>
    </row>
    <row r="129" spans="1:4" x14ac:dyDescent="0.3">
      <c r="A129" s="48" t="s">
        <v>158</v>
      </c>
      <c r="B129" s="48">
        <v>75</v>
      </c>
      <c r="C129" s="48">
        <v>200</v>
      </c>
      <c r="D129" s="48">
        <v>24.9</v>
      </c>
    </row>
    <row r="130" spans="1:4" x14ac:dyDescent="0.3">
      <c r="A130" s="48" t="s">
        <v>159</v>
      </c>
      <c r="B130" s="48">
        <v>78</v>
      </c>
      <c r="C130" s="48">
        <v>210</v>
      </c>
      <c r="D130" s="48">
        <v>23.29</v>
      </c>
    </row>
    <row r="131" spans="1:4" x14ac:dyDescent="0.3">
      <c r="A131" s="48" t="s">
        <v>160</v>
      </c>
      <c r="B131" s="48">
        <v>73</v>
      </c>
      <c r="C131" s="48">
        <v>194</v>
      </c>
      <c r="D131" s="48">
        <v>31.18</v>
      </c>
    </row>
    <row r="132" spans="1:4" x14ac:dyDescent="0.3">
      <c r="A132" s="48" t="s">
        <v>161</v>
      </c>
      <c r="B132" s="48">
        <v>73</v>
      </c>
      <c r="C132" s="48">
        <v>180</v>
      </c>
      <c r="D132" s="48">
        <v>26.56</v>
      </c>
    </row>
    <row r="133" spans="1:4" x14ac:dyDescent="0.3">
      <c r="A133" s="48" t="s">
        <v>162</v>
      </c>
      <c r="B133" s="48">
        <v>74</v>
      </c>
      <c r="C133" s="48">
        <v>190</v>
      </c>
      <c r="D133" s="48">
        <v>25.03</v>
      </c>
    </row>
    <row r="134" spans="1:4" x14ac:dyDescent="0.3">
      <c r="A134" s="48" t="s">
        <v>163</v>
      </c>
      <c r="B134" s="48">
        <v>75</v>
      </c>
      <c r="C134" s="48">
        <v>240</v>
      </c>
      <c r="D134" s="48">
        <v>35.659999999999997</v>
      </c>
    </row>
    <row r="135" spans="1:4" x14ac:dyDescent="0.3">
      <c r="A135" s="48" t="s">
        <v>164</v>
      </c>
      <c r="B135" s="48">
        <v>76</v>
      </c>
      <c r="C135" s="48">
        <v>200</v>
      </c>
      <c r="D135" s="48">
        <v>29.64</v>
      </c>
    </row>
    <row r="136" spans="1:4" x14ac:dyDescent="0.3">
      <c r="A136" s="48" t="s">
        <v>165</v>
      </c>
      <c r="B136" s="48">
        <v>71</v>
      </c>
      <c r="C136" s="48">
        <v>198</v>
      </c>
      <c r="D136" s="48">
        <v>30.74</v>
      </c>
    </row>
    <row r="137" spans="1:4" x14ac:dyDescent="0.3">
      <c r="A137" s="48" t="s">
        <v>166</v>
      </c>
      <c r="B137" s="48">
        <v>73</v>
      </c>
      <c r="C137" s="48">
        <v>200</v>
      </c>
      <c r="D137" s="48">
        <v>28.43</v>
      </c>
    </row>
    <row r="138" spans="1:4" x14ac:dyDescent="0.3">
      <c r="A138" s="48" t="s">
        <v>167</v>
      </c>
      <c r="B138" s="48">
        <v>74</v>
      </c>
      <c r="C138" s="48">
        <v>195</v>
      </c>
      <c r="D138" s="48">
        <v>33.770000000000003</v>
      </c>
    </row>
    <row r="139" spans="1:4" x14ac:dyDescent="0.3">
      <c r="A139" s="48" t="s">
        <v>168</v>
      </c>
      <c r="B139" s="48">
        <v>76</v>
      </c>
      <c r="C139" s="48">
        <v>210</v>
      </c>
      <c r="D139" s="48">
        <v>40.97</v>
      </c>
    </row>
    <row r="140" spans="1:4" x14ac:dyDescent="0.3">
      <c r="A140" s="48" t="s">
        <v>169</v>
      </c>
      <c r="B140" s="48">
        <v>76</v>
      </c>
      <c r="C140" s="48">
        <v>220</v>
      </c>
      <c r="D140" s="48">
        <v>23.52</v>
      </c>
    </row>
    <row r="141" spans="1:4" x14ac:dyDescent="0.3">
      <c r="A141" s="48" t="s">
        <v>170</v>
      </c>
      <c r="B141" s="48">
        <v>74</v>
      </c>
      <c r="C141" s="48">
        <v>190</v>
      </c>
      <c r="D141" s="48">
        <v>28.19</v>
      </c>
    </row>
    <row r="142" spans="1:4" x14ac:dyDescent="0.3">
      <c r="A142" s="48" t="s">
        <v>171</v>
      </c>
      <c r="B142" s="48">
        <v>73</v>
      </c>
      <c r="C142" s="48">
        <v>210</v>
      </c>
      <c r="D142" s="48">
        <v>26.84</v>
      </c>
    </row>
    <row r="143" spans="1:4" x14ac:dyDescent="0.3">
      <c r="A143" s="48" t="s">
        <v>172</v>
      </c>
      <c r="B143" s="48">
        <v>74</v>
      </c>
      <c r="C143" s="48">
        <v>225</v>
      </c>
      <c r="D143" s="48">
        <v>26.16</v>
      </c>
    </row>
    <row r="144" spans="1:4" x14ac:dyDescent="0.3">
      <c r="A144" s="48" t="s">
        <v>173</v>
      </c>
      <c r="B144" s="48">
        <v>70</v>
      </c>
      <c r="C144" s="48">
        <v>180</v>
      </c>
      <c r="D144" s="48">
        <v>28.67</v>
      </c>
    </row>
    <row r="145" spans="1:4" x14ac:dyDescent="0.3">
      <c r="A145" s="48" t="s">
        <v>174</v>
      </c>
      <c r="B145" s="48">
        <v>72</v>
      </c>
      <c r="C145" s="48">
        <v>185</v>
      </c>
      <c r="D145" s="48">
        <v>24.2</v>
      </c>
    </row>
    <row r="146" spans="1:4" x14ac:dyDescent="0.3">
      <c r="A146" s="48" t="s">
        <v>175</v>
      </c>
      <c r="B146" s="48">
        <v>73</v>
      </c>
      <c r="C146" s="48">
        <v>170</v>
      </c>
      <c r="D146" s="48">
        <v>27.08</v>
      </c>
    </row>
    <row r="147" spans="1:4" x14ac:dyDescent="0.3">
      <c r="A147" s="48" t="s">
        <v>176</v>
      </c>
      <c r="B147" s="48">
        <v>73</v>
      </c>
      <c r="C147" s="48">
        <v>185</v>
      </c>
      <c r="D147" s="48">
        <v>24.76</v>
      </c>
    </row>
    <row r="148" spans="1:4" x14ac:dyDescent="0.3">
      <c r="A148" s="48" t="s">
        <v>177</v>
      </c>
      <c r="B148" s="48">
        <v>73</v>
      </c>
      <c r="C148" s="48">
        <v>185</v>
      </c>
      <c r="D148" s="48">
        <v>23.36</v>
      </c>
    </row>
    <row r="149" spans="1:4" x14ac:dyDescent="0.3">
      <c r="A149" s="48" t="s">
        <v>178</v>
      </c>
      <c r="B149" s="48">
        <v>73</v>
      </c>
      <c r="C149" s="48">
        <v>180</v>
      </c>
      <c r="D149" s="48">
        <v>25.35</v>
      </c>
    </row>
    <row r="150" spans="1:4" x14ac:dyDescent="0.3">
      <c r="A150" s="48" t="s">
        <v>179</v>
      </c>
      <c r="B150" s="48">
        <v>71</v>
      </c>
      <c r="C150" s="48">
        <v>178</v>
      </c>
      <c r="D150" s="48">
        <v>24.63</v>
      </c>
    </row>
    <row r="151" spans="1:4" x14ac:dyDescent="0.3">
      <c r="A151" s="48" t="s">
        <v>180</v>
      </c>
      <c r="B151" s="48">
        <v>74</v>
      </c>
      <c r="C151" s="48">
        <v>175</v>
      </c>
      <c r="D151" s="48">
        <v>24.02</v>
      </c>
    </row>
    <row r="152" spans="1:4" x14ac:dyDescent="0.3">
      <c r="A152" s="48" t="s">
        <v>181</v>
      </c>
      <c r="B152" s="48">
        <v>74</v>
      </c>
      <c r="C152" s="48">
        <v>200</v>
      </c>
      <c r="D152" s="48">
        <v>24.58</v>
      </c>
    </row>
    <row r="153" spans="1:4" x14ac:dyDescent="0.3">
      <c r="A153" s="48" t="s">
        <v>182</v>
      </c>
      <c r="B153" s="48">
        <v>72</v>
      </c>
      <c r="C153" s="48">
        <v>204</v>
      </c>
      <c r="D153" s="48">
        <v>30.82</v>
      </c>
    </row>
    <row r="154" spans="1:4" x14ac:dyDescent="0.3">
      <c r="A154" s="48" t="s">
        <v>183</v>
      </c>
      <c r="B154" s="48">
        <v>74</v>
      </c>
      <c r="C154" s="48">
        <v>211</v>
      </c>
      <c r="D154" s="48">
        <v>32.89</v>
      </c>
    </row>
    <row r="155" spans="1:4" x14ac:dyDescent="0.3">
      <c r="A155" s="48" t="s">
        <v>184</v>
      </c>
      <c r="B155" s="48">
        <v>71</v>
      </c>
      <c r="C155" s="48">
        <v>190</v>
      </c>
      <c r="D155" s="48">
        <v>33.33</v>
      </c>
    </row>
    <row r="156" spans="1:4" x14ac:dyDescent="0.3">
      <c r="A156" s="48" t="s">
        <v>185</v>
      </c>
      <c r="B156" s="48">
        <v>74</v>
      </c>
      <c r="C156" s="48">
        <v>210</v>
      </c>
      <c r="D156" s="48">
        <v>33.520000000000003</v>
      </c>
    </row>
    <row r="157" spans="1:4" x14ac:dyDescent="0.3">
      <c r="A157" s="48" t="s">
        <v>186</v>
      </c>
      <c r="B157" s="48">
        <v>75</v>
      </c>
      <c r="C157" s="48">
        <v>240</v>
      </c>
      <c r="D157" s="48">
        <v>29.74</v>
      </c>
    </row>
    <row r="158" spans="1:4" x14ac:dyDescent="0.3">
      <c r="A158" s="48" t="s">
        <v>187</v>
      </c>
      <c r="B158" s="48">
        <v>73</v>
      </c>
      <c r="C158" s="48">
        <v>190</v>
      </c>
      <c r="D158" s="48">
        <v>36.24</v>
      </c>
    </row>
    <row r="159" spans="1:4" x14ac:dyDescent="0.3">
      <c r="A159" s="48" t="s">
        <v>188</v>
      </c>
      <c r="B159" s="48">
        <v>75</v>
      </c>
      <c r="C159" s="48">
        <v>190</v>
      </c>
      <c r="D159" s="48">
        <v>28.5</v>
      </c>
    </row>
    <row r="160" spans="1:4" x14ac:dyDescent="0.3">
      <c r="A160" s="48" t="s">
        <v>189</v>
      </c>
      <c r="B160" s="48">
        <v>75</v>
      </c>
      <c r="C160" s="48">
        <v>185</v>
      </c>
      <c r="D160" s="48">
        <v>29.42</v>
      </c>
    </row>
    <row r="161" spans="1:4" x14ac:dyDescent="0.3">
      <c r="A161" s="48" t="s">
        <v>190</v>
      </c>
      <c r="B161" s="48">
        <v>79</v>
      </c>
      <c r="C161" s="48">
        <v>290</v>
      </c>
      <c r="D161" s="48">
        <v>26.61</v>
      </c>
    </row>
    <row r="162" spans="1:4" x14ac:dyDescent="0.3">
      <c r="A162" s="48" t="s">
        <v>191</v>
      </c>
      <c r="B162" s="48">
        <v>73</v>
      </c>
      <c r="C162" s="48">
        <v>175</v>
      </c>
      <c r="D162" s="48">
        <v>23.79</v>
      </c>
    </row>
    <row r="163" spans="1:4" x14ac:dyDescent="0.3">
      <c r="A163" s="48" t="s">
        <v>192</v>
      </c>
      <c r="B163" s="48">
        <v>75</v>
      </c>
      <c r="C163" s="48">
        <v>185</v>
      </c>
      <c r="D163" s="48">
        <v>24.96</v>
      </c>
    </row>
    <row r="164" spans="1:4" x14ac:dyDescent="0.3">
      <c r="A164" s="48" t="s">
        <v>193</v>
      </c>
      <c r="B164" s="48">
        <v>76</v>
      </c>
      <c r="C164" s="48">
        <v>200</v>
      </c>
      <c r="D164" s="48">
        <v>25.93</v>
      </c>
    </row>
    <row r="165" spans="1:4" x14ac:dyDescent="0.3">
      <c r="A165" s="48" t="s">
        <v>194</v>
      </c>
      <c r="B165" s="48">
        <v>74</v>
      </c>
      <c r="C165" s="48">
        <v>220</v>
      </c>
      <c r="D165" s="48">
        <v>22.81</v>
      </c>
    </row>
    <row r="166" spans="1:4" x14ac:dyDescent="0.3">
      <c r="A166" s="48" t="s">
        <v>195</v>
      </c>
      <c r="B166" s="48">
        <v>76</v>
      </c>
      <c r="C166" s="48">
        <v>170</v>
      </c>
      <c r="D166" s="48">
        <v>25.29</v>
      </c>
    </row>
    <row r="167" spans="1:4" x14ac:dyDescent="0.3">
      <c r="A167" s="48" t="s">
        <v>196</v>
      </c>
      <c r="B167" s="48">
        <v>78</v>
      </c>
      <c r="C167" s="48">
        <v>220</v>
      </c>
      <c r="D167" s="48">
        <v>26.07</v>
      </c>
    </row>
    <row r="168" spans="1:4" x14ac:dyDescent="0.3">
      <c r="A168" s="48" t="s">
        <v>197</v>
      </c>
      <c r="B168" s="48">
        <v>74</v>
      </c>
      <c r="C168" s="48">
        <v>190</v>
      </c>
      <c r="D168" s="48">
        <v>26.09</v>
      </c>
    </row>
    <row r="169" spans="1:4" x14ac:dyDescent="0.3">
      <c r="A169" s="48" t="s">
        <v>198</v>
      </c>
      <c r="B169" s="48">
        <v>76</v>
      </c>
      <c r="C169" s="48">
        <v>220</v>
      </c>
      <c r="D169" s="48">
        <v>23.23</v>
      </c>
    </row>
    <row r="170" spans="1:4" x14ac:dyDescent="0.3">
      <c r="A170" s="48" t="s">
        <v>199</v>
      </c>
      <c r="B170" s="48">
        <v>72</v>
      </c>
      <c r="C170" s="48">
        <v>205</v>
      </c>
      <c r="D170" s="48">
        <v>33.49</v>
      </c>
    </row>
    <row r="171" spans="1:4" x14ac:dyDescent="0.3">
      <c r="A171" s="48" t="s">
        <v>200</v>
      </c>
      <c r="B171" s="48">
        <v>74</v>
      </c>
      <c r="C171" s="48">
        <v>200</v>
      </c>
      <c r="D171" s="48">
        <v>31.84</v>
      </c>
    </row>
    <row r="172" spans="1:4" x14ac:dyDescent="0.3">
      <c r="A172" s="48" t="s">
        <v>201</v>
      </c>
      <c r="B172" s="48">
        <v>76</v>
      </c>
      <c r="C172" s="48">
        <v>250</v>
      </c>
      <c r="D172" s="48">
        <v>42.3</v>
      </c>
    </row>
    <row r="173" spans="1:4" x14ac:dyDescent="0.3">
      <c r="A173" s="48" t="s">
        <v>202</v>
      </c>
      <c r="B173" s="48">
        <v>74</v>
      </c>
      <c r="C173" s="48">
        <v>225</v>
      </c>
      <c r="D173" s="48">
        <v>35.82</v>
      </c>
    </row>
    <row r="174" spans="1:4" x14ac:dyDescent="0.3">
      <c r="A174" s="48" t="s">
        <v>203</v>
      </c>
      <c r="B174" s="48">
        <v>75</v>
      </c>
      <c r="C174" s="48">
        <v>215</v>
      </c>
      <c r="D174" s="48">
        <v>35.270000000000003</v>
      </c>
    </row>
    <row r="175" spans="1:4" x14ac:dyDescent="0.3">
      <c r="A175" s="48" t="s">
        <v>204</v>
      </c>
      <c r="B175" s="48">
        <v>78</v>
      </c>
      <c r="C175" s="48">
        <v>210</v>
      </c>
      <c r="D175" s="48">
        <v>26.81</v>
      </c>
    </row>
    <row r="176" spans="1:4" x14ac:dyDescent="0.3">
      <c r="A176" s="48" t="s">
        <v>205</v>
      </c>
      <c r="B176" s="48">
        <v>75</v>
      </c>
      <c r="C176" s="48">
        <v>215</v>
      </c>
      <c r="D176" s="48">
        <v>38.49</v>
      </c>
    </row>
    <row r="177" spans="1:4" x14ac:dyDescent="0.3">
      <c r="A177" s="48" t="s">
        <v>206</v>
      </c>
      <c r="B177" s="48">
        <v>72</v>
      </c>
      <c r="C177" s="48">
        <v>195</v>
      </c>
      <c r="D177" s="48">
        <v>32.68</v>
      </c>
    </row>
    <row r="178" spans="1:4" x14ac:dyDescent="0.3">
      <c r="A178" s="48" t="s">
        <v>207</v>
      </c>
      <c r="B178" s="48">
        <v>74</v>
      </c>
      <c r="C178" s="48">
        <v>200</v>
      </c>
      <c r="D178" s="48">
        <v>34.93</v>
      </c>
    </row>
    <row r="179" spans="1:4" x14ac:dyDescent="0.3">
      <c r="A179" s="48" t="s">
        <v>208</v>
      </c>
      <c r="B179" s="48">
        <v>72</v>
      </c>
      <c r="C179" s="48">
        <v>194</v>
      </c>
      <c r="D179" s="48">
        <v>26.26</v>
      </c>
    </row>
    <row r="180" spans="1:4" x14ac:dyDescent="0.3">
      <c r="A180" s="48" t="s">
        <v>209</v>
      </c>
      <c r="B180" s="48">
        <v>74</v>
      </c>
      <c r="C180" s="48">
        <v>220</v>
      </c>
      <c r="D180" s="48">
        <v>27.56</v>
      </c>
    </row>
    <row r="181" spans="1:4" x14ac:dyDescent="0.3">
      <c r="A181" s="48" t="s">
        <v>210</v>
      </c>
      <c r="B181" s="48">
        <v>70</v>
      </c>
      <c r="C181" s="48">
        <v>180</v>
      </c>
      <c r="D181" s="48">
        <v>23.98</v>
      </c>
    </row>
    <row r="182" spans="1:4" x14ac:dyDescent="0.3">
      <c r="A182" s="48" t="s">
        <v>211</v>
      </c>
      <c r="B182" s="48">
        <v>71</v>
      </c>
      <c r="C182" s="48">
        <v>180</v>
      </c>
      <c r="D182" s="48">
        <v>29.73</v>
      </c>
    </row>
    <row r="183" spans="1:4" x14ac:dyDescent="0.3">
      <c r="A183" s="48" t="s">
        <v>212</v>
      </c>
      <c r="B183" s="48">
        <v>70</v>
      </c>
      <c r="C183" s="48">
        <v>170</v>
      </c>
      <c r="D183" s="48">
        <v>31.33</v>
      </c>
    </row>
    <row r="184" spans="1:4" x14ac:dyDescent="0.3">
      <c r="A184" s="48" t="s">
        <v>213</v>
      </c>
      <c r="B184" s="48">
        <v>75</v>
      </c>
      <c r="C184" s="48">
        <v>195</v>
      </c>
      <c r="D184" s="48">
        <v>27.13</v>
      </c>
    </row>
    <row r="185" spans="1:4" x14ac:dyDescent="0.3">
      <c r="A185" s="48" t="s">
        <v>214</v>
      </c>
      <c r="B185" s="48">
        <v>71</v>
      </c>
      <c r="C185" s="48">
        <v>180</v>
      </c>
      <c r="D185" s="48">
        <v>26.75</v>
      </c>
    </row>
    <row r="186" spans="1:4" x14ac:dyDescent="0.3">
      <c r="A186" s="48" t="s">
        <v>215</v>
      </c>
      <c r="B186" s="48">
        <v>71</v>
      </c>
      <c r="C186" s="48">
        <v>170</v>
      </c>
      <c r="D186" s="48">
        <v>27.09</v>
      </c>
    </row>
    <row r="187" spans="1:4" x14ac:dyDescent="0.3">
      <c r="A187" s="48" t="s">
        <v>216</v>
      </c>
      <c r="B187" s="48">
        <v>73</v>
      </c>
      <c r="C187" s="48">
        <v>206</v>
      </c>
      <c r="D187" s="48">
        <v>29.23</v>
      </c>
    </row>
    <row r="188" spans="1:4" x14ac:dyDescent="0.3">
      <c r="A188" s="48" t="s">
        <v>217</v>
      </c>
      <c r="B188" s="48">
        <v>72</v>
      </c>
      <c r="C188" s="48">
        <v>205</v>
      </c>
      <c r="D188" s="48">
        <v>28.88</v>
      </c>
    </row>
    <row r="189" spans="1:4" x14ac:dyDescent="0.3">
      <c r="A189" s="48" t="s">
        <v>218</v>
      </c>
      <c r="B189" s="48">
        <v>71</v>
      </c>
      <c r="C189" s="48">
        <v>200</v>
      </c>
      <c r="D189" s="48">
        <v>33.01</v>
      </c>
    </row>
    <row r="190" spans="1:4" x14ac:dyDescent="0.3">
      <c r="A190" s="48" t="s">
        <v>219</v>
      </c>
      <c r="B190" s="48">
        <v>73</v>
      </c>
      <c r="C190" s="48">
        <v>225</v>
      </c>
      <c r="D190" s="48">
        <v>30.57</v>
      </c>
    </row>
    <row r="191" spans="1:4" x14ac:dyDescent="0.3">
      <c r="A191" s="48" t="s">
        <v>220</v>
      </c>
      <c r="B191" s="48">
        <v>72</v>
      </c>
      <c r="C191" s="48">
        <v>201</v>
      </c>
      <c r="D191" s="48">
        <v>31.24</v>
      </c>
    </row>
    <row r="192" spans="1:4" x14ac:dyDescent="0.3">
      <c r="A192" s="48" t="s">
        <v>221</v>
      </c>
      <c r="B192" s="48">
        <v>75</v>
      </c>
      <c r="C192" s="48">
        <v>225</v>
      </c>
      <c r="D192" s="48">
        <v>24.95</v>
      </c>
    </row>
    <row r="193" spans="1:4" x14ac:dyDescent="0.3">
      <c r="A193" s="48" t="s">
        <v>222</v>
      </c>
      <c r="B193" s="48">
        <v>70</v>
      </c>
      <c r="C193" s="48">
        <v>226</v>
      </c>
      <c r="D193" s="48">
        <v>27.35</v>
      </c>
    </row>
    <row r="194" spans="1:4" x14ac:dyDescent="0.3">
      <c r="A194" s="48" t="s">
        <v>223</v>
      </c>
      <c r="B194" s="48">
        <v>74</v>
      </c>
      <c r="C194" s="48">
        <v>233</v>
      </c>
      <c r="D194" s="48">
        <v>24.62</v>
      </c>
    </row>
    <row r="195" spans="1:4" x14ac:dyDescent="0.3">
      <c r="A195" s="48" t="s">
        <v>224</v>
      </c>
      <c r="B195" s="48">
        <v>74</v>
      </c>
      <c r="C195" s="48">
        <v>180</v>
      </c>
      <c r="D195" s="48">
        <v>24.98</v>
      </c>
    </row>
    <row r="196" spans="1:4" x14ac:dyDescent="0.3">
      <c r="A196" s="48" t="s">
        <v>225</v>
      </c>
      <c r="B196" s="48">
        <v>75</v>
      </c>
      <c r="C196" s="48">
        <v>225</v>
      </c>
      <c r="D196" s="48">
        <v>26.22</v>
      </c>
    </row>
    <row r="197" spans="1:4" x14ac:dyDescent="0.3">
      <c r="A197" s="48" t="s">
        <v>226</v>
      </c>
      <c r="B197" s="48">
        <v>73</v>
      </c>
      <c r="C197" s="48">
        <v>180</v>
      </c>
      <c r="D197" s="48">
        <v>26.04</v>
      </c>
    </row>
    <row r="198" spans="1:4" x14ac:dyDescent="0.3">
      <c r="A198" s="48" t="s">
        <v>227</v>
      </c>
      <c r="B198" s="48">
        <v>77</v>
      </c>
      <c r="C198" s="48">
        <v>220</v>
      </c>
      <c r="D198" s="48">
        <v>26.45</v>
      </c>
    </row>
    <row r="199" spans="1:4" x14ac:dyDescent="0.3">
      <c r="A199" s="48" t="s">
        <v>228</v>
      </c>
      <c r="B199" s="48">
        <v>73</v>
      </c>
      <c r="C199" s="48">
        <v>180</v>
      </c>
      <c r="D199" s="48">
        <v>25.25</v>
      </c>
    </row>
    <row r="200" spans="1:4" x14ac:dyDescent="0.3">
      <c r="A200" s="48" t="s">
        <v>229</v>
      </c>
      <c r="B200" s="48">
        <v>76</v>
      </c>
      <c r="C200" s="48">
        <v>237</v>
      </c>
      <c r="D200" s="48">
        <v>27.77</v>
      </c>
    </row>
    <row r="201" spans="1:4" x14ac:dyDescent="0.3">
      <c r="A201" s="48" t="s">
        <v>230</v>
      </c>
      <c r="B201" s="48">
        <v>75</v>
      </c>
      <c r="C201" s="48">
        <v>215</v>
      </c>
      <c r="D201" s="48">
        <v>35.159999999999997</v>
      </c>
    </row>
    <row r="202" spans="1:4" x14ac:dyDescent="0.3">
      <c r="A202" s="48" t="s">
        <v>231</v>
      </c>
      <c r="B202" s="48">
        <v>74</v>
      </c>
      <c r="C202" s="48">
        <v>190</v>
      </c>
      <c r="D202" s="48">
        <v>37.1</v>
      </c>
    </row>
    <row r="203" spans="1:4" x14ac:dyDescent="0.3">
      <c r="A203" s="48" t="s">
        <v>232</v>
      </c>
      <c r="B203" s="48">
        <v>76</v>
      </c>
      <c r="C203" s="48">
        <v>235</v>
      </c>
      <c r="D203" s="48">
        <v>34.51</v>
      </c>
    </row>
    <row r="204" spans="1:4" x14ac:dyDescent="0.3">
      <c r="A204" s="48" t="s">
        <v>233</v>
      </c>
      <c r="B204" s="48">
        <v>75</v>
      </c>
      <c r="C204" s="48">
        <v>190</v>
      </c>
      <c r="D204" s="48">
        <v>29.28</v>
      </c>
    </row>
    <row r="205" spans="1:4" x14ac:dyDescent="0.3">
      <c r="A205" s="48" t="s">
        <v>234</v>
      </c>
      <c r="B205" s="48">
        <v>73</v>
      </c>
      <c r="C205" s="48">
        <v>180</v>
      </c>
      <c r="D205" s="48">
        <v>32.14</v>
      </c>
    </row>
    <row r="206" spans="1:4" x14ac:dyDescent="0.3">
      <c r="A206" s="48" t="s">
        <v>235</v>
      </c>
      <c r="B206" s="48">
        <v>71</v>
      </c>
      <c r="C206" s="48">
        <v>165</v>
      </c>
      <c r="D206" s="48">
        <v>23.94</v>
      </c>
    </row>
    <row r="207" spans="1:4" x14ac:dyDescent="0.3">
      <c r="A207" s="48" t="s">
        <v>236</v>
      </c>
      <c r="B207" s="48">
        <v>76</v>
      </c>
      <c r="C207" s="48">
        <v>195</v>
      </c>
      <c r="D207" s="48">
        <v>27.45</v>
      </c>
    </row>
    <row r="208" spans="1:4" x14ac:dyDescent="0.3">
      <c r="A208" s="48" t="s">
        <v>237</v>
      </c>
      <c r="B208" s="48">
        <v>75</v>
      </c>
      <c r="C208" s="48">
        <v>200</v>
      </c>
      <c r="D208" s="48">
        <v>28.77</v>
      </c>
    </row>
    <row r="209" spans="1:4" x14ac:dyDescent="0.3">
      <c r="A209" s="48" t="s">
        <v>238</v>
      </c>
      <c r="B209" s="48">
        <v>72</v>
      </c>
      <c r="C209" s="48">
        <v>190</v>
      </c>
      <c r="D209" s="48">
        <v>23.58</v>
      </c>
    </row>
    <row r="210" spans="1:4" x14ac:dyDescent="0.3">
      <c r="A210" s="48" t="s">
        <v>239</v>
      </c>
      <c r="B210" s="48">
        <v>71</v>
      </c>
      <c r="C210" s="48">
        <v>190</v>
      </c>
      <c r="D210" s="48">
        <v>27.56</v>
      </c>
    </row>
    <row r="211" spans="1:4" x14ac:dyDescent="0.3">
      <c r="A211" s="48" t="s">
        <v>240</v>
      </c>
      <c r="B211" s="48">
        <v>77</v>
      </c>
      <c r="C211" s="48">
        <v>185</v>
      </c>
      <c r="D211" s="48">
        <v>24.01</v>
      </c>
    </row>
    <row r="212" spans="1:4" x14ac:dyDescent="0.3">
      <c r="A212" s="48" t="s">
        <v>241</v>
      </c>
      <c r="B212" s="48">
        <v>73</v>
      </c>
      <c r="C212" s="48">
        <v>185</v>
      </c>
      <c r="D212" s="48">
        <v>26.52</v>
      </c>
    </row>
    <row r="213" spans="1:4" x14ac:dyDescent="0.3">
      <c r="A213" s="48" t="s">
        <v>242</v>
      </c>
      <c r="B213" s="48">
        <v>74</v>
      </c>
      <c r="C213" s="48">
        <v>205</v>
      </c>
      <c r="D213" s="48">
        <v>35.54</v>
      </c>
    </row>
    <row r="214" spans="1:4" x14ac:dyDescent="0.3">
      <c r="A214" s="48" t="s">
        <v>243</v>
      </c>
      <c r="B214" s="48">
        <v>71</v>
      </c>
      <c r="C214" s="48">
        <v>190</v>
      </c>
      <c r="D214" s="48">
        <v>29.43</v>
      </c>
    </row>
    <row r="215" spans="1:4" x14ac:dyDescent="0.3">
      <c r="A215" s="48" t="s">
        <v>244</v>
      </c>
      <c r="B215" s="48">
        <v>72</v>
      </c>
      <c r="C215" s="48">
        <v>205</v>
      </c>
      <c r="D215" s="48">
        <v>29.9</v>
      </c>
    </row>
    <row r="216" spans="1:4" x14ac:dyDescent="0.3">
      <c r="A216" s="48" t="s">
        <v>245</v>
      </c>
      <c r="B216" s="48">
        <v>74</v>
      </c>
      <c r="C216" s="48">
        <v>206</v>
      </c>
      <c r="D216" s="48">
        <v>32.700000000000003</v>
      </c>
    </row>
    <row r="217" spans="1:4" x14ac:dyDescent="0.3">
      <c r="A217" s="48" t="s">
        <v>246</v>
      </c>
      <c r="B217" s="48">
        <v>75</v>
      </c>
      <c r="C217" s="48">
        <v>220</v>
      </c>
      <c r="D217" s="48">
        <v>28.8</v>
      </c>
    </row>
    <row r="218" spans="1:4" x14ac:dyDescent="0.3">
      <c r="A218" s="48" t="s">
        <v>247</v>
      </c>
      <c r="B218" s="48">
        <v>73</v>
      </c>
      <c r="C218" s="48">
        <v>208</v>
      </c>
      <c r="D218" s="48">
        <v>32.82</v>
      </c>
    </row>
    <row r="219" spans="1:4" x14ac:dyDescent="0.3">
      <c r="A219" s="48" t="s">
        <v>248</v>
      </c>
      <c r="B219" s="48">
        <v>72</v>
      </c>
      <c r="C219" s="48">
        <v>170</v>
      </c>
      <c r="D219" s="48">
        <v>24.36</v>
      </c>
    </row>
    <row r="220" spans="1:4" x14ac:dyDescent="0.3">
      <c r="A220" s="48" t="s">
        <v>249</v>
      </c>
      <c r="B220" s="48">
        <v>75</v>
      </c>
      <c r="C220" s="48">
        <v>195</v>
      </c>
      <c r="D220" s="48">
        <v>32.68</v>
      </c>
    </row>
    <row r="221" spans="1:4" x14ac:dyDescent="0.3">
      <c r="A221" s="48" t="s">
        <v>250</v>
      </c>
      <c r="B221" s="48">
        <v>75</v>
      </c>
      <c r="C221" s="48">
        <v>210</v>
      </c>
      <c r="D221" s="48">
        <v>31.59</v>
      </c>
    </row>
    <row r="222" spans="1:4" x14ac:dyDescent="0.3">
      <c r="A222" s="48" t="s">
        <v>251</v>
      </c>
      <c r="B222" s="48">
        <v>74</v>
      </c>
      <c r="C222" s="48">
        <v>190</v>
      </c>
      <c r="D222" s="48">
        <v>33.32</v>
      </c>
    </row>
    <row r="223" spans="1:4" x14ac:dyDescent="0.3">
      <c r="A223" s="48" t="s">
        <v>252</v>
      </c>
      <c r="B223" s="48">
        <v>72</v>
      </c>
      <c r="C223" s="48">
        <v>211</v>
      </c>
      <c r="D223" s="48">
        <v>32.97</v>
      </c>
    </row>
    <row r="224" spans="1:4" x14ac:dyDescent="0.3">
      <c r="A224" s="48" t="s">
        <v>253</v>
      </c>
      <c r="B224" s="48">
        <v>74</v>
      </c>
      <c r="C224" s="48">
        <v>230</v>
      </c>
      <c r="D224" s="48">
        <v>32.72</v>
      </c>
    </row>
    <row r="225" spans="1:4" x14ac:dyDescent="0.3">
      <c r="A225" s="48" t="s">
        <v>254</v>
      </c>
      <c r="B225" s="48">
        <v>71</v>
      </c>
      <c r="C225" s="48">
        <v>170</v>
      </c>
      <c r="D225" s="48">
        <v>22.55</v>
      </c>
    </row>
    <row r="226" spans="1:4" x14ac:dyDescent="0.3">
      <c r="A226" s="48" t="s">
        <v>255</v>
      </c>
      <c r="B226" s="48">
        <v>70</v>
      </c>
      <c r="C226" s="48">
        <v>185</v>
      </c>
      <c r="D226" s="48">
        <v>27.45</v>
      </c>
    </row>
    <row r="227" spans="1:4" x14ac:dyDescent="0.3">
      <c r="A227" s="48" t="s">
        <v>256</v>
      </c>
      <c r="B227" s="48">
        <v>75</v>
      </c>
      <c r="C227" s="48">
        <v>230</v>
      </c>
      <c r="D227" s="48">
        <v>36.14</v>
      </c>
    </row>
    <row r="228" spans="1:4" x14ac:dyDescent="0.3">
      <c r="A228" s="48" t="s">
        <v>257</v>
      </c>
      <c r="B228" s="48">
        <v>74</v>
      </c>
      <c r="C228" s="48">
        <v>185</v>
      </c>
      <c r="D228" s="48">
        <v>38.229999999999997</v>
      </c>
    </row>
    <row r="229" spans="1:4" x14ac:dyDescent="0.3">
      <c r="A229" s="48" t="s">
        <v>258</v>
      </c>
      <c r="B229" s="48">
        <v>77</v>
      </c>
      <c r="C229" s="48">
        <v>241</v>
      </c>
      <c r="D229" s="48">
        <v>31.14</v>
      </c>
    </row>
    <row r="230" spans="1:4" x14ac:dyDescent="0.3">
      <c r="A230" s="48" t="s">
        <v>259</v>
      </c>
      <c r="B230" s="48">
        <v>77</v>
      </c>
      <c r="C230" s="48">
        <v>225</v>
      </c>
      <c r="D230" s="48">
        <v>34.71</v>
      </c>
    </row>
    <row r="231" spans="1:4" x14ac:dyDescent="0.3">
      <c r="A231" s="48" t="s">
        <v>260</v>
      </c>
      <c r="B231" s="48">
        <v>75</v>
      </c>
      <c r="C231" s="48">
        <v>210</v>
      </c>
      <c r="D231" s="48">
        <v>26.13</v>
      </c>
    </row>
    <row r="232" spans="1:4" x14ac:dyDescent="0.3">
      <c r="A232" s="48" t="s">
        <v>261</v>
      </c>
      <c r="B232" s="48">
        <v>75</v>
      </c>
      <c r="C232" s="48">
        <v>175</v>
      </c>
      <c r="D232" s="48">
        <v>24.43</v>
      </c>
    </row>
    <row r="233" spans="1:4" x14ac:dyDescent="0.3">
      <c r="A233" s="48" t="s">
        <v>262</v>
      </c>
      <c r="B233" s="48">
        <v>78</v>
      </c>
      <c r="C233" s="48">
        <v>230</v>
      </c>
      <c r="D233" s="48">
        <v>23.76</v>
      </c>
    </row>
    <row r="234" spans="1:4" x14ac:dyDescent="0.3">
      <c r="A234" s="48" t="s">
        <v>263</v>
      </c>
      <c r="B234" s="48">
        <v>75</v>
      </c>
      <c r="C234" s="48">
        <v>200</v>
      </c>
      <c r="D234" s="48">
        <v>26.92</v>
      </c>
    </row>
    <row r="235" spans="1:4" x14ac:dyDescent="0.3">
      <c r="A235" s="48" t="s">
        <v>264</v>
      </c>
      <c r="B235" s="48">
        <v>76</v>
      </c>
      <c r="C235" s="48">
        <v>215</v>
      </c>
      <c r="D235" s="48">
        <v>25.85</v>
      </c>
    </row>
    <row r="236" spans="1:4" x14ac:dyDescent="0.3">
      <c r="A236" s="48" t="s">
        <v>265</v>
      </c>
      <c r="B236" s="48">
        <v>73</v>
      </c>
      <c r="C236" s="48">
        <v>198</v>
      </c>
      <c r="D236" s="48">
        <v>30.16</v>
      </c>
    </row>
    <row r="237" spans="1:4" x14ac:dyDescent="0.3">
      <c r="A237" s="48" t="s">
        <v>266</v>
      </c>
      <c r="B237" s="48">
        <v>75</v>
      </c>
      <c r="C237" s="48">
        <v>226</v>
      </c>
      <c r="D237" s="48">
        <v>25.03</v>
      </c>
    </row>
    <row r="238" spans="1:4" x14ac:dyDescent="0.3">
      <c r="A238" s="48" t="s">
        <v>267</v>
      </c>
      <c r="B238" s="48">
        <v>75</v>
      </c>
      <c r="C238" s="48">
        <v>278</v>
      </c>
      <c r="D238" s="48">
        <v>24.21</v>
      </c>
    </row>
    <row r="239" spans="1:4" x14ac:dyDescent="0.3">
      <c r="A239" s="48" t="s">
        <v>268</v>
      </c>
      <c r="B239" s="48">
        <v>79</v>
      </c>
      <c r="C239" s="48">
        <v>215</v>
      </c>
      <c r="D239" s="48">
        <v>26.51</v>
      </c>
    </row>
    <row r="240" spans="1:4" x14ac:dyDescent="0.3">
      <c r="A240" s="48" t="s">
        <v>269</v>
      </c>
      <c r="B240" s="48">
        <v>77</v>
      </c>
      <c r="C240" s="48">
        <v>230</v>
      </c>
      <c r="D240" s="48">
        <v>26.36</v>
      </c>
    </row>
    <row r="241" spans="1:4" x14ac:dyDescent="0.3">
      <c r="A241" s="48" t="s">
        <v>270</v>
      </c>
      <c r="B241" s="48">
        <v>76</v>
      </c>
      <c r="C241" s="48">
        <v>240</v>
      </c>
      <c r="D241" s="48">
        <v>30.88</v>
      </c>
    </row>
    <row r="242" spans="1:4" x14ac:dyDescent="0.3">
      <c r="A242" s="48" t="s">
        <v>271</v>
      </c>
      <c r="B242" s="48">
        <v>71</v>
      </c>
      <c r="C242" s="48">
        <v>184</v>
      </c>
      <c r="D242" s="48">
        <v>32.57</v>
      </c>
    </row>
    <row r="243" spans="1:4" x14ac:dyDescent="0.3">
      <c r="A243" s="48" t="s">
        <v>272</v>
      </c>
      <c r="B243" s="48">
        <v>75</v>
      </c>
      <c r="C243" s="48">
        <v>219</v>
      </c>
      <c r="D243" s="48">
        <v>37.68</v>
      </c>
    </row>
    <row r="244" spans="1:4" x14ac:dyDescent="0.3">
      <c r="A244" s="48" t="s">
        <v>273</v>
      </c>
      <c r="B244" s="48">
        <v>74</v>
      </c>
      <c r="C244" s="48">
        <v>170</v>
      </c>
      <c r="D244" s="48">
        <v>37.25</v>
      </c>
    </row>
    <row r="245" spans="1:4" x14ac:dyDescent="0.3">
      <c r="A245" s="48" t="s">
        <v>274</v>
      </c>
      <c r="B245" s="48">
        <v>69</v>
      </c>
      <c r="C245" s="48">
        <v>218</v>
      </c>
      <c r="D245" s="48">
        <v>35.25</v>
      </c>
    </row>
    <row r="246" spans="1:4" x14ac:dyDescent="0.3">
      <c r="A246" s="48" t="s">
        <v>275</v>
      </c>
      <c r="B246" s="48">
        <v>71</v>
      </c>
      <c r="C246" s="48">
        <v>190</v>
      </c>
      <c r="D246" s="48">
        <v>33.950000000000003</v>
      </c>
    </row>
    <row r="247" spans="1:4" x14ac:dyDescent="0.3">
      <c r="A247" s="48" t="s">
        <v>276</v>
      </c>
      <c r="B247" s="48">
        <v>76</v>
      </c>
      <c r="C247" s="48">
        <v>225</v>
      </c>
      <c r="D247" s="48">
        <v>32.659999999999997</v>
      </c>
    </row>
    <row r="248" spans="1:4" x14ac:dyDescent="0.3">
      <c r="A248" s="48" t="s">
        <v>277</v>
      </c>
      <c r="B248" s="48">
        <v>72</v>
      </c>
      <c r="C248" s="48">
        <v>220</v>
      </c>
      <c r="D248" s="48">
        <v>26.68</v>
      </c>
    </row>
    <row r="249" spans="1:4" x14ac:dyDescent="0.3">
      <c r="A249" s="48" t="s">
        <v>278</v>
      </c>
      <c r="B249" s="48">
        <v>72</v>
      </c>
      <c r="C249" s="48">
        <v>176</v>
      </c>
      <c r="D249" s="48">
        <v>25.18</v>
      </c>
    </row>
    <row r="250" spans="1:4" x14ac:dyDescent="0.3">
      <c r="A250" s="48" t="s">
        <v>279</v>
      </c>
      <c r="B250" s="48">
        <v>70</v>
      </c>
      <c r="C250" s="48">
        <v>190</v>
      </c>
      <c r="D250" s="48">
        <v>31.39</v>
      </c>
    </row>
    <row r="251" spans="1:4" x14ac:dyDescent="0.3">
      <c r="A251" s="48" t="s">
        <v>280</v>
      </c>
      <c r="B251" s="48">
        <v>72</v>
      </c>
      <c r="C251" s="48">
        <v>197</v>
      </c>
      <c r="D251" s="48">
        <v>33.74</v>
      </c>
    </row>
    <row r="252" spans="1:4" x14ac:dyDescent="0.3">
      <c r="A252" s="48" t="s">
        <v>281</v>
      </c>
      <c r="B252" s="48">
        <v>73</v>
      </c>
      <c r="C252" s="48">
        <v>204</v>
      </c>
      <c r="D252" s="48">
        <v>31.42</v>
      </c>
    </row>
    <row r="253" spans="1:4" x14ac:dyDescent="0.3">
      <c r="A253" s="48" t="s">
        <v>282</v>
      </c>
      <c r="B253" s="48">
        <v>71</v>
      </c>
      <c r="C253" s="48">
        <v>167</v>
      </c>
      <c r="D253" s="48">
        <v>27.5</v>
      </c>
    </row>
    <row r="254" spans="1:4" x14ac:dyDescent="0.3">
      <c r="A254" s="48" t="s">
        <v>283</v>
      </c>
      <c r="B254" s="48">
        <v>72</v>
      </c>
      <c r="C254" s="48">
        <v>180</v>
      </c>
      <c r="D254" s="48">
        <v>24.25</v>
      </c>
    </row>
    <row r="255" spans="1:4" x14ac:dyDescent="0.3">
      <c r="A255" s="48" t="s">
        <v>284</v>
      </c>
      <c r="B255" s="48">
        <v>71</v>
      </c>
      <c r="C255" s="48">
        <v>195</v>
      </c>
      <c r="D255" s="48">
        <v>29.78</v>
      </c>
    </row>
    <row r="256" spans="1:4" x14ac:dyDescent="0.3">
      <c r="A256" s="48" t="s">
        <v>285</v>
      </c>
      <c r="B256" s="48">
        <v>73</v>
      </c>
      <c r="C256" s="48">
        <v>220</v>
      </c>
      <c r="D256" s="48">
        <v>30</v>
      </c>
    </row>
    <row r="257" spans="1:4" x14ac:dyDescent="0.3">
      <c r="A257" s="48" t="s">
        <v>286</v>
      </c>
      <c r="B257" s="48">
        <v>72</v>
      </c>
      <c r="C257" s="48">
        <v>215</v>
      </c>
      <c r="D257" s="48">
        <v>33.090000000000003</v>
      </c>
    </row>
    <row r="258" spans="1:4" x14ac:dyDescent="0.3">
      <c r="A258" s="48" t="s">
        <v>287</v>
      </c>
      <c r="B258" s="48">
        <v>73</v>
      </c>
      <c r="C258" s="48">
        <v>185</v>
      </c>
      <c r="D258" s="48">
        <v>25.96</v>
      </c>
    </row>
    <row r="259" spans="1:4" x14ac:dyDescent="0.3">
      <c r="A259" s="48" t="s">
        <v>288</v>
      </c>
      <c r="B259" s="48">
        <v>74</v>
      </c>
      <c r="C259" s="48">
        <v>190</v>
      </c>
      <c r="D259" s="48">
        <v>23.34</v>
      </c>
    </row>
    <row r="260" spans="1:4" x14ac:dyDescent="0.3">
      <c r="A260" s="48" t="s">
        <v>289</v>
      </c>
      <c r="B260" s="48">
        <v>74</v>
      </c>
      <c r="C260" s="48">
        <v>205</v>
      </c>
      <c r="D260" s="48">
        <v>29.98</v>
      </c>
    </row>
    <row r="261" spans="1:4" x14ac:dyDescent="0.3">
      <c r="A261" s="48" t="s">
        <v>290</v>
      </c>
      <c r="B261" s="48">
        <v>72</v>
      </c>
      <c r="C261" s="48">
        <v>205</v>
      </c>
      <c r="D261" s="48">
        <v>38.28</v>
      </c>
    </row>
    <row r="262" spans="1:4" x14ac:dyDescent="0.3">
      <c r="A262" s="48" t="s">
        <v>291</v>
      </c>
      <c r="B262" s="48">
        <v>73</v>
      </c>
      <c r="C262" s="48">
        <v>200</v>
      </c>
      <c r="D262" s="48">
        <v>27.12</v>
      </c>
    </row>
    <row r="263" spans="1:4" x14ac:dyDescent="0.3">
      <c r="A263" s="48" t="s">
        <v>292</v>
      </c>
      <c r="B263" s="48">
        <v>75</v>
      </c>
      <c r="C263" s="48">
        <v>200</v>
      </c>
      <c r="D263" s="48">
        <v>24.97</v>
      </c>
    </row>
    <row r="264" spans="1:4" x14ac:dyDescent="0.3">
      <c r="A264" s="48" t="s">
        <v>293</v>
      </c>
      <c r="B264" s="48">
        <v>74</v>
      </c>
      <c r="C264" s="48">
        <v>210</v>
      </c>
      <c r="D264" s="48">
        <v>24.34</v>
      </c>
    </row>
    <row r="265" spans="1:4" x14ac:dyDescent="0.3">
      <c r="A265" s="48" t="s">
        <v>294</v>
      </c>
      <c r="B265" s="48">
        <v>74</v>
      </c>
      <c r="C265" s="48">
        <v>215</v>
      </c>
      <c r="D265" s="48">
        <v>29.49</v>
      </c>
    </row>
    <row r="266" spans="1:4" x14ac:dyDescent="0.3">
      <c r="A266" s="48" t="s">
        <v>295</v>
      </c>
      <c r="B266" s="48">
        <v>77</v>
      </c>
      <c r="C266" s="48">
        <v>200</v>
      </c>
      <c r="D266" s="48">
        <v>24.02</v>
      </c>
    </row>
    <row r="267" spans="1:4" x14ac:dyDescent="0.3">
      <c r="A267" s="48" t="s">
        <v>296</v>
      </c>
      <c r="B267" s="48">
        <v>75</v>
      </c>
      <c r="C267" s="48">
        <v>205</v>
      </c>
      <c r="D267" s="48">
        <v>24.73</v>
      </c>
    </row>
    <row r="268" spans="1:4" x14ac:dyDescent="0.3">
      <c r="A268" s="48" t="s">
        <v>297</v>
      </c>
      <c r="B268" s="48">
        <v>73</v>
      </c>
      <c r="C268" s="48">
        <v>211</v>
      </c>
      <c r="D268" s="48">
        <v>42.3</v>
      </c>
    </row>
    <row r="269" spans="1:4" x14ac:dyDescent="0.3">
      <c r="A269" s="48" t="s">
        <v>298</v>
      </c>
      <c r="B269" s="48">
        <v>72</v>
      </c>
      <c r="C269" s="48">
        <v>190</v>
      </c>
      <c r="D269" s="48">
        <v>29.54</v>
      </c>
    </row>
    <row r="270" spans="1:4" x14ac:dyDescent="0.3">
      <c r="A270" s="48" t="s">
        <v>299</v>
      </c>
      <c r="B270" s="48">
        <v>71</v>
      </c>
      <c r="C270" s="48">
        <v>208</v>
      </c>
      <c r="D270" s="48">
        <v>29.95</v>
      </c>
    </row>
    <row r="271" spans="1:4" x14ac:dyDescent="0.3">
      <c r="A271" s="48" t="s">
        <v>300</v>
      </c>
      <c r="B271" s="48">
        <v>74</v>
      </c>
      <c r="C271" s="48">
        <v>200</v>
      </c>
      <c r="D271" s="48">
        <v>29.24</v>
      </c>
    </row>
    <row r="272" spans="1:4" x14ac:dyDescent="0.3">
      <c r="A272" s="48" t="s">
        <v>301</v>
      </c>
      <c r="B272" s="48">
        <v>77</v>
      </c>
      <c r="C272" s="48">
        <v>210</v>
      </c>
      <c r="D272" s="48">
        <v>30.3</v>
      </c>
    </row>
    <row r="273" spans="1:4" x14ac:dyDescent="0.3">
      <c r="A273" s="48" t="s">
        <v>302</v>
      </c>
      <c r="B273" s="48">
        <v>75</v>
      </c>
      <c r="C273" s="48">
        <v>232</v>
      </c>
      <c r="D273" s="48">
        <v>40.770000000000003</v>
      </c>
    </row>
    <row r="274" spans="1:4" x14ac:dyDescent="0.3">
      <c r="A274" s="48" t="s">
        <v>303</v>
      </c>
      <c r="B274" s="48">
        <v>75</v>
      </c>
      <c r="C274" s="48">
        <v>230</v>
      </c>
      <c r="D274" s="48">
        <v>38.85</v>
      </c>
    </row>
    <row r="275" spans="1:4" x14ac:dyDescent="0.3">
      <c r="A275" s="48" t="s">
        <v>304</v>
      </c>
      <c r="B275" s="48">
        <v>75</v>
      </c>
      <c r="C275" s="48">
        <v>210</v>
      </c>
      <c r="D275" s="48">
        <v>22.31</v>
      </c>
    </row>
    <row r="276" spans="1:4" x14ac:dyDescent="0.3">
      <c r="A276" s="48" t="s">
        <v>305</v>
      </c>
      <c r="B276" s="48">
        <v>78</v>
      </c>
      <c r="C276" s="48">
        <v>220</v>
      </c>
      <c r="D276" s="48">
        <v>25.44</v>
      </c>
    </row>
    <row r="277" spans="1:4" x14ac:dyDescent="0.3">
      <c r="A277" s="48" t="s">
        <v>306</v>
      </c>
      <c r="B277" s="48">
        <v>78</v>
      </c>
      <c r="C277" s="48">
        <v>210</v>
      </c>
      <c r="D277" s="48">
        <v>21.78</v>
      </c>
    </row>
    <row r="278" spans="1:4" x14ac:dyDescent="0.3">
      <c r="A278" s="48" t="s">
        <v>307</v>
      </c>
      <c r="B278" s="48">
        <v>74</v>
      </c>
      <c r="C278" s="48">
        <v>202</v>
      </c>
      <c r="D278" s="48">
        <v>22.64</v>
      </c>
    </row>
    <row r="279" spans="1:4" x14ac:dyDescent="0.3">
      <c r="A279" s="48" t="s">
        <v>308</v>
      </c>
      <c r="B279" s="48">
        <v>76</v>
      </c>
      <c r="C279" s="48">
        <v>212</v>
      </c>
      <c r="D279" s="48">
        <v>26.11</v>
      </c>
    </row>
    <row r="280" spans="1:4" x14ac:dyDescent="0.3">
      <c r="A280" s="48" t="s">
        <v>309</v>
      </c>
      <c r="B280" s="48">
        <v>78</v>
      </c>
      <c r="C280" s="48">
        <v>225</v>
      </c>
      <c r="D280" s="48">
        <v>27.55</v>
      </c>
    </row>
    <row r="281" spans="1:4" x14ac:dyDescent="0.3">
      <c r="A281" s="48" t="s">
        <v>310</v>
      </c>
      <c r="B281" s="48">
        <v>76</v>
      </c>
      <c r="C281" s="48">
        <v>170</v>
      </c>
      <c r="D281" s="48">
        <v>24.63</v>
      </c>
    </row>
    <row r="282" spans="1:4" x14ac:dyDescent="0.3">
      <c r="A282" s="48" t="s">
        <v>311</v>
      </c>
      <c r="B282" s="48">
        <v>70</v>
      </c>
      <c r="C282" s="48">
        <v>190</v>
      </c>
      <c r="D282" s="48">
        <v>23.58</v>
      </c>
    </row>
    <row r="283" spans="1:4" x14ac:dyDescent="0.3">
      <c r="A283" s="48" t="s">
        <v>312</v>
      </c>
      <c r="B283" s="48">
        <v>72</v>
      </c>
      <c r="C283" s="48">
        <v>200</v>
      </c>
      <c r="D283" s="48">
        <v>30.73</v>
      </c>
    </row>
    <row r="284" spans="1:4" x14ac:dyDescent="0.3">
      <c r="A284" s="48" t="s">
        <v>313</v>
      </c>
      <c r="B284" s="48">
        <v>80</v>
      </c>
      <c r="C284" s="48">
        <v>237</v>
      </c>
      <c r="D284" s="48">
        <v>32.17</v>
      </c>
    </row>
    <row r="285" spans="1:4" x14ac:dyDescent="0.3">
      <c r="A285" s="48" t="s">
        <v>314</v>
      </c>
      <c r="B285" s="48">
        <v>74</v>
      </c>
      <c r="C285" s="48">
        <v>220</v>
      </c>
      <c r="D285" s="48">
        <v>30.43</v>
      </c>
    </row>
    <row r="286" spans="1:4" x14ac:dyDescent="0.3">
      <c r="A286" s="48" t="s">
        <v>315</v>
      </c>
      <c r="B286" s="48">
        <v>74</v>
      </c>
      <c r="C286" s="48">
        <v>170</v>
      </c>
      <c r="D286" s="48">
        <v>23.27</v>
      </c>
    </row>
    <row r="287" spans="1:4" x14ac:dyDescent="0.3">
      <c r="A287" s="48" t="s">
        <v>316</v>
      </c>
      <c r="B287" s="48">
        <v>71</v>
      </c>
      <c r="C287" s="48">
        <v>193</v>
      </c>
      <c r="D287" s="48">
        <v>32.51</v>
      </c>
    </row>
    <row r="288" spans="1:4" x14ac:dyDescent="0.3">
      <c r="A288" s="48" t="s">
        <v>317</v>
      </c>
      <c r="B288" s="48">
        <v>70</v>
      </c>
      <c r="C288" s="48">
        <v>190</v>
      </c>
      <c r="D288" s="48">
        <v>25.08</v>
      </c>
    </row>
    <row r="289" spans="1:4" x14ac:dyDescent="0.3">
      <c r="A289" s="48" t="s">
        <v>318</v>
      </c>
      <c r="B289" s="48">
        <v>72</v>
      </c>
      <c r="C289" s="48">
        <v>150</v>
      </c>
      <c r="D289" s="48">
        <v>22.41</v>
      </c>
    </row>
    <row r="290" spans="1:4" x14ac:dyDescent="0.3">
      <c r="A290" s="48" t="s">
        <v>319</v>
      </c>
      <c r="B290" s="48">
        <v>71</v>
      </c>
      <c r="C290" s="48">
        <v>220</v>
      </c>
      <c r="D290" s="48">
        <v>27.9</v>
      </c>
    </row>
    <row r="291" spans="1:4" x14ac:dyDescent="0.3">
      <c r="A291" s="48" t="s">
        <v>320</v>
      </c>
      <c r="B291" s="48">
        <v>74</v>
      </c>
      <c r="C291" s="48">
        <v>200</v>
      </c>
      <c r="D291" s="48">
        <v>34.74</v>
      </c>
    </row>
    <row r="292" spans="1:4" x14ac:dyDescent="0.3">
      <c r="A292" s="48" t="s">
        <v>321</v>
      </c>
      <c r="B292" s="48">
        <v>71</v>
      </c>
      <c r="C292" s="48">
        <v>190</v>
      </c>
      <c r="D292" s="48">
        <v>30.79</v>
      </c>
    </row>
    <row r="293" spans="1:4" x14ac:dyDescent="0.3">
      <c r="A293" s="48" t="s">
        <v>322</v>
      </c>
      <c r="B293" s="48">
        <v>72</v>
      </c>
      <c r="C293" s="48">
        <v>185</v>
      </c>
      <c r="D293" s="48">
        <v>25.71</v>
      </c>
    </row>
    <row r="294" spans="1:4" x14ac:dyDescent="0.3">
      <c r="A294" s="48" t="s">
        <v>323</v>
      </c>
      <c r="B294" s="48">
        <v>71</v>
      </c>
      <c r="C294" s="48">
        <v>185</v>
      </c>
      <c r="D294" s="48">
        <v>29.26</v>
      </c>
    </row>
    <row r="295" spans="1:4" x14ac:dyDescent="0.3">
      <c r="A295" s="48" t="s">
        <v>324</v>
      </c>
      <c r="B295" s="48">
        <v>74</v>
      </c>
      <c r="C295" s="48">
        <v>200</v>
      </c>
      <c r="D295" s="48">
        <v>21.58</v>
      </c>
    </row>
    <row r="296" spans="1:4" x14ac:dyDescent="0.3">
      <c r="A296" s="48" t="s">
        <v>325</v>
      </c>
      <c r="B296" s="48">
        <v>69</v>
      </c>
      <c r="C296" s="48">
        <v>172</v>
      </c>
      <c r="D296" s="48">
        <v>33.36</v>
      </c>
    </row>
    <row r="297" spans="1:4" x14ac:dyDescent="0.3">
      <c r="A297" s="48" t="s">
        <v>326</v>
      </c>
      <c r="B297" s="48">
        <v>76</v>
      </c>
      <c r="C297" s="48">
        <v>220</v>
      </c>
      <c r="D297" s="48">
        <v>24.94</v>
      </c>
    </row>
    <row r="298" spans="1:4" x14ac:dyDescent="0.3">
      <c r="A298" s="48" t="s">
        <v>327</v>
      </c>
      <c r="B298" s="48">
        <v>75</v>
      </c>
      <c r="C298" s="48">
        <v>225</v>
      </c>
      <c r="D298" s="48">
        <v>20.9</v>
      </c>
    </row>
    <row r="299" spans="1:4" x14ac:dyDescent="0.3">
      <c r="A299" s="48" t="s">
        <v>328</v>
      </c>
      <c r="B299" s="48">
        <v>75</v>
      </c>
      <c r="C299" s="48">
        <v>190</v>
      </c>
      <c r="D299" s="48">
        <v>21.52</v>
      </c>
    </row>
    <row r="300" spans="1:4" x14ac:dyDescent="0.3">
      <c r="A300" s="48" t="s">
        <v>329</v>
      </c>
      <c r="B300" s="48">
        <v>76</v>
      </c>
      <c r="C300" s="48">
        <v>195</v>
      </c>
      <c r="D300" s="48">
        <v>25.85</v>
      </c>
    </row>
    <row r="301" spans="1:4" x14ac:dyDescent="0.3">
      <c r="A301" s="48" t="s">
        <v>330</v>
      </c>
      <c r="B301" s="48">
        <v>73</v>
      </c>
      <c r="C301" s="48">
        <v>219</v>
      </c>
      <c r="D301" s="48">
        <v>27.27</v>
      </c>
    </row>
    <row r="302" spans="1:4" x14ac:dyDescent="0.3">
      <c r="A302" s="48" t="s">
        <v>331</v>
      </c>
      <c r="B302" s="48">
        <v>76</v>
      </c>
      <c r="C302" s="48">
        <v>190</v>
      </c>
      <c r="D302" s="48">
        <v>26.75</v>
      </c>
    </row>
    <row r="303" spans="1:4" x14ac:dyDescent="0.3">
      <c r="A303" s="48" t="s">
        <v>332</v>
      </c>
      <c r="B303" s="48">
        <v>73</v>
      </c>
      <c r="C303" s="48">
        <v>197</v>
      </c>
      <c r="D303" s="48">
        <v>36.03</v>
      </c>
    </row>
    <row r="304" spans="1:4" x14ac:dyDescent="0.3">
      <c r="A304" s="48" t="s">
        <v>333</v>
      </c>
      <c r="B304" s="48">
        <v>77</v>
      </c>
      <c r="C304" s="48">
        <v>200</v>
      </c>
      <c r="D304" s="48">
        <v>30.52</v>
      </c>
    </row>
    <row r="305" spans="1:4" x14ac:dyDescent="0.3">
      <c r="A305" s="48" t="s">
        <v>334</v>
      </c>
      <c r="B305" s="48">
        <v>73</v>
      </c>
      <c r="C305" s="48">
        <v>195</v>
      </c>
      <c r="D305" s="48">
        <v>32.549999999999997</v>
      </c>
    </row>
    <row r="306" spans="1:4" x14ac:dyDescent="0.3">
      <c r="A306" s="48" t="s">
        <v>335</v>
      </c>
      <c r="B306" s="48">
        <v>72</v>
      </c>
      <c r="C306" s="48">
        <v>210</v>
      </c>
      <c r="D306" s="48">
        <v>29.86</v>
      </c>
    </row>
    <row r="307" spans="1:4" x14ac:dyDescent="0.3">
      <c r="A307" s="48" t="s">
        <v>336</v>
      </c>
      <c r="B307" s="48">
        <v>72</v>
      </c>
      <c r="C307" s="48">
        <v>177</v>
      </c>
      <c r="D307" s="48">
        <v>29.58</v>
      </c>
    </row>
    <row r="308" spans="1:4" x14ac:dyDescent="0.3">
      <c r="A308" s="48" t="s">
        <v>337</v>
      </c>
      <c r="B308" s="48">
        <v>77</v>
      </c>
      <c r="C308" s="48">
        <v>220</v>
      </c>
      <c r="D308" s="48">
        <v>30.02</v>
      </c>
    </row>
    <row r="309" spans="1:4" x14ac:dyDescent="0.3">
      <c r="A309" s="48" t="s">
        <v>338</v>
      </c>
      <c r="B309" s="48">
        <v>77</v>
      </c>
      <c r="C309" s="48">
        <v>235</v>
      </c>
      <c r="D309" s="48">
        <v>29.16</v>
      </c>
    </row>
    <row r="310" spans="1:4" x14ac:dyDescent="0.3">
      <c r="A310" s="48" t="s">
        <v>339</v>
      </c>
      <c r="B310" s="48">
        <v>71</v>
      </c>
      <c r="C310" s="48">
        <v>180</v>
      </c>
      <c r="D310" s="48">
        <v>22.3</v>
      </c>
    </row>
    <row r="311" spans="1:4" x14ac:dyDescent="0.3">
      <c r="A311" s="48" t="s">
        <v>340</v>
      </c>
      <c r="B311" s="48">
        <v>74</v>
      </c>
      <c r="C311" s="48">
        <v>195</v>
      </c>
      <c r="D311" s="48">
        <v>22.06</v>
      </c>
    </row>
    <row r="312" spans="1:4" x14ac:dyDescent="0.3">
      <c r="A312" s="48" t="s">
        <v>341</v>
      </c>
      <c r="B312" s="48">
        <v>74</v>
      </c>
      <c r="C312" s="48">
        <v>195</v>
      </c>
      <c r="D312" s="48">
        <v>25.65</v>
      </c>
    </row>
    <row r="313" spans="1:4" x14ac:dyDescent="0.3">
      <c r="A313" s="48" t="s">
        <v>342</v>
      </c>
      <c r="B313" s="48">
        <v>73</v>
      </c>
      <c r="C313" s="48">
        <v>190</v>
      </c>
      <c r="D313" s="48">
        <v>25.49</v>
      </c>
    </row>
    <row r="314" spans="1:4" x14ac:dyDescent="0.3">
      <c r="A314" s="48" t="s">
        <v>343</v>
      </c>
      <c r="B314" s="48">
        <v>78</v>
      </c>
      <c r="C314" s="48">
        <v>230</v>
      </c>
      <c r="D314" s="48">
        <v>27.86</v>
      </c>
    </row>
    <row r="315" spans="1:4" x14ac:dyDescent="0.3">
      <c r="A315" s="48" t="s">
        <v>344</v>
      </c>
      <c r="B315" s="48">
        <v>75</v>
      </c>
      <c r="C315" s="48">
        <v>190</v>
      </c>
      <c r="D315" s="48">
        <v>23.73</v>
      </c>
    </row>
    <row r="316" spans="1:4" x14ac:dyDescent="0.3">
      <c r="A316" s="48" t="s">
        <v>345</v>
      </c>
      <c r="B316" s="48">
        <v>73</v>
      </c>
      <c r="C316" s="48">
        <v>200</v>
      </c>
      <c r="D316" s="48">
        <v>31.78</v>
      </c>
    </row>
    <row r="317" spans="1:4" x14ac:dyDescent="0.3">
      <c r="A317" s="48" t="s">
        <v>346</v>
      </c>
      <c r="B317" s="48">
        <v>70</v>
      </c>
      <c r="C317" s="48">
        <v>190</v>
      </c>
      <c r="D317" s="48">
        <v>23.06</v>
      </c>
    </row>
    <row r="318" spans="1:4" x14ac:dyDescent="0.3">
      <c r="A318" s="48" t="s">
        <v>347</v>
      </c>
      <c r="B318" s="48">
        <v>74</v>
      </c>
      <c r="C318" s="48">
        <v>190</v>
      </c>
      <c r="D318" s="48">
        <v>26.6</v>
      </c>
    </row>
    <row r="319" spans="1:4" x14ac:dyDescent="0.3">
      <c r="A319" s="48" t="s">
        <v>348</v>
      </c>
      <c r="B319" s="48">
        <v>72</v>
      </c>
      <c r="C319" s="48">
        <v>200</v>
      </c>
      <c r="D319" s="48">
        <v>29.39</v>
      </c>
    </row>
    <row r="320" spans="1:4" x14ac:dyDescent="0.3">
      <c r="A320" s="48" t="s">
        <v>349</v>
      </c>
      <c r="B320" s="48">
        <v>73</v>
      </c>
      <c r="C320" s="48">
        <v>200</v>
      </c>
      <c r="D320" s="48">
        <v>26.51</v>
      </c>
    </row>
    <row r="321" spans="1:4" x14ac:dyDescent="0.3">
      <c r="A321" s="48" t="s">
        <v>350</v>
      </c>
      <c r="B321" s="48">
        <v>73</v>
      </c>
      <c r="C321" s="48">
        <v>184</v>
      </c>
      <c r="D321" s="48">
        <v>25.08</v>
      </c>
    </row>
    <row r="322" spans="1:4" x14ac:dyDescent="0.3">
      <c r="A322" s="48" t="s">
        <v>351</v>
      </c>
      <c r="B322" s="48">
        <v>75</v>
      </c>
      <c r="C322" s="48">
        <v>200</v>
      </c>
      <c r="D322" s="48">
        <v>25.76</v>
      </c>
    </row>
    <row r="323" spans="1:4" x14ac:dyDescent="0.3">
      <c r="A323" s="48" t="s">
        <v>352</v>
      </c>
      <c r="B323" s="48">
        <v>75</v>
      </c>
      <c r="C323" s="48">
        <v>180</v>
      </c>
      <c r="D323" s="48">
        <v>22.52</v>
      </c>
    </row>
    <row r="324" spans="1:4" x14ac:dyDescent="0.3">
      <c r="A324" s="48" t="s">
        <v>353</v>
      </c>
      <c r="B324" s="48">
        <v>74</v>
      </c>
      <c r="C324" s="48">
        <v>219</v>
      </c>
      <c r="D324" s="48">
        <v>25.57</v>
      </c>
    </row>
    <row r="325" spans="1:4" x14ac:dyDescent="0.3">
      <c r="A325" s="48" t="s">
        <v>354</v>
      </c>
      <c r="B325" s="48">
        <v>76</v>
      </c>
      <c r="C325" s="48">
        <v>187</v>
      </c>
      <c r="D325" s="48">
        <v>25.43</v>
      </c>
    </row>
    <row r="326" spans="1:4" x14ac:dyDescent="0.3">
      <c r="A326" s="48" t="s">
        <v>355</v>
      </c>
      <c r="B326" s="48">
        <v>73</v>
      </c>
      <c r="C326" s="48">
        <v>200</v>
      </c>
      <c r="D326" s="48">
        <v>34.65</v>
      </c>
    </row>
    <row r="327" spans="1:4" x14ac:dyDescent="0.3">
      <c r="A327" s="48" t="s">
        <v>356</v>
      </c>
      <c r="B327" s="48">
        <v>74</v>
      </c>
      <c r="C327" s="48">
        <v>220</v>
      </c>
      <c r="D327" s="48">
        <v>22.68</v>
      </c>
    </row>
    <row r="328" spans="1:4" x14ac:dyDescent="0.3">
      <c r="A328" s="48" t="s">
        <v>357</v>
      </c>
      <c r="B328" s="48">
        <v>75</v>
      </c>
      <c r="C328" s="48">
        <v>205</v>
      </c>
      <c r="D328" s="48">
        <v>21.46</v>
      </c>
    </row>
    <row r="329" spans="1:4" x14ac:dyDescent="0.3">
      <c r="A329" s="48" t="s">
        <v>358</v>
      </c>
      <c r="B329" s="48">
        <v>73</v>
      </c>
      <c r="C329" s="48">
        <v>205</v>
      </c>
      <c r="D329" s="48">
        <v>26.27</v>
      </c>
    </row>
    <row r="330" spans="1:4" x14ac:dyDescent="0.3">
      <c r="A330" s="48" t="s">
        <v>359</v>
      </c>
      <c r="B330" s="48">
        <v>75</v>
      </c>
      <c r="C330" s="48">
        <v>190</v>
      </c>
      <c r="D330" s="48">
        <v>23.47</v>
      </c>
    </row>
    <row r="331" spans="1:4" x14ac:dyDescent="0.3">
      <c r="A331" s="48" t="s">
        <v>360</v>
      </c>
      <c r="B331" s="48">
        <v>72</v>
      </c>
      <c r="C331" s="48">
        <v>170</v>
      </c>
      <c r="D331" s="48">
        <v>23.1</v>
      </c>
    </row>
    <row r="332" spans="1:4" x14ac:dyDescent="0.3">
      <c r="A332" s="48" t="s">
        <v>361</v>
      </c>
      <c r="B332" s="48">
        <v>73</v>
      </c>
      <c r="C332" s="48">
        <v>160</v>
      </c>
      <c r="D332" s="48">
        <v>29.14</v>
      </c>
    </row>
    <row r="333" spans="1:4" x14ac:dyDescent="0.3">
      <c r="A333" s="48" t="s">
        <v>362</v>
      </c>
      <c r="B333" s="48">
        <v>73</v>
      </c>
      <c r="C333" s="48">
        <v>215</v>
      </c>
      <c r="D333" s="48">
        <v>29.77</v>
      </c>
    </row>
    <row r="334" spans="1:4" x14ac:dyDescent="0.3">
      <c r="A334" s="48" t="s">
        <v>363</v>
      </c>
      <c r="B334" s="48">
        <v>72</v>
      </c>
      <c r="C334" s="48">
        <v>175</v>
      </c>
      <c r="D334" s="48">
        <v>23.85</v>
      </c>
    </row>
    <row r="335" spans="1:4" x14ac:dyDescent="0.3">
      <c r="A335" s="48" t="s">
        <v>364</v>
      </c>
      <c r="B335" s="48">
        <v>74</v>
      </c>
      <c r="C335" s="48">
        <v>205</v>
      </c>
      <c r="D335" s="48">
        <v>28.88</v>
      </c>
    </row>
    <row r="336" spans="1:4" x14ac:dyDescent="0.3">
      <c r="A336" s="48" t="s">
        <v>365</v>
      </c>
      <c r="B336" s="48">
        <v>78</v>
      </c>
      <c r="C336" s="48">
        <v>200</v>
      </c>
      <c r="D336" s="48">
        <v>24.49</v>
      </c>
    </row>
    <row r="337" spans="1:4" x14ac:dyDescent="0.3">
      <c r="A337" s="48" t="s">
        <v>366</v>
      </c>
      <c r="B337" s="48">
        <v>76</v>
      </c>
      <c r="C337" s="48">
        <v>214</v>
      </c>
      <c r="D337" s="48">
        <v>25.19</v>
      </c>
    </row>
    <row r="338" spans="1:4" x14ac:dyDescent="0.3">
      <c r="A338" s="48" t="s">
        <v>367</v>
      </c>
      <c r="B338" s="48">
        <v>73</v>
      </c>
      <c r="C338" s="48">
        <v>200</v>
      </c>
      <c r="D338" s="48">
        <v>27.48</v>
      </c>
    </row>
    <row r="339" spans="1:4" x14ac:dyDescent="0.3">
      <c r="A339" s="48" t="s">
        <v>368</v>
      </c>
      <c r="B339" s="48">
        <v>74</v>
      </c>
      <c r="C339" s="48">
        <v>190</v>
      </c>
      <c r="D339" s="48">
        <v>28.31</v>
      </c>
    </row>
    <row r="340" spans="1:4" x14ac:dyDescent="0.3">
      <c r="A340" s="48" t="s">
        <v>369</v>
      </c>
      <c r="B340" s="48">
        <v>75</v>
      </c>
      <c r="C340" s="48">
        <v>180</v>
      </c>
      <c r="D340" s="48">
        <v>26.54</v>
      </c>
    </row>
    <row r="341" spans="1:4" x14ac:dyDescent="0.3">
      <c r="A341" s="48" t="s">
        <v>370</v>
      </c>
      <c r="B341" s="48">
        <v>70</v>
      </c>
      <c r="C341" s="48">
        <v>205</v>
      </c>
      <c r="D341" s="48">
        <v>26.77</v>
      </c>
    </row>
    <row r="342" spans="1:4" x14ac:dyDescent="0.3">
      <c r="A342" s="48" t="s">
        <v>371</v>
      </c>
      <c r="B342" s="48">
        <v>75</v>
      </c>
      <c r="C342" s="48">
        <v>220</v>
      </c>
      <c r="D342" s="48">
        <v>23.75</v>
      </c>
    </row>
    <row r="343" spans="1:4" x14ac:dyDescent="0.3">
      <c r="A343" s="48" t="s">
        <v>372</v>
      </c>
      <c r="B343" s="48">
        <v>71</v>
      </c>
      <c r="C343" s="48">
        <v>190</v>
      </c>
      <c r="D343" s="48">
        <v>26.41</v>
      </c>
    </row>
    <row r="344" spans="1:4" x14ac:dyDescent="0.3">
      <c r="A344" s="48" t="s">
        <v>373</v>
      </c>
      <c r="B344" s="48">
        <v>72</v>
      </c>
      <c r="C344" s="48">
        <v>215</v>
      </c>
      <c r="D344" s="48">
        <v>36.47</v>
      </c>
    </row>
    <row r="345" spans="1:4" x14ac:dyDescent="0.3">
      <c r="A345" s="48" t="s">
        <v>374</v>
      </c>
      <c r="B345" s="48">
        <v>78</v>
      </c>
      <c r="C345" s="48">
        <v>235</v>
      </c>
      <c r="D345" s="48">
        <v>26.06</v>
      </c>
    </row>
    <row r="346" spans="1:4" x14ac:dyDescent="0.3">
      <c r="A346" s="48" t="s">
        <v>375</v>
      </c>
      <c r="B346" s="48">
        <v>75</v>
      </c>
      <c r="C346" s="48">
        <v>191</v>
      </c>
      <c r="D346" s="48">
        <v>27.55</v>
      </c>
    </row>
    <row r="347" spans="1:4" x14ac:dyDescent="0.3">
      <c r="A347" s="48" t="s">
        <v>376</v>
      </c>
      <c r="B347" s="48">
        <v>73</v>
      </c>
      <c r="C347" s="48">
        <v>200</v>
      </c>
      <c r="D347" s="48">
        <v>31.28</v>
      </c>
    </row>
    <row r="348" spans="1:4" x14ac:dyDescent="0.3">
      <c r="A348" s="48" t="s">
        <v>377</v>
      </c>
      <c r="B348" s="48">
        <v>73</v>
      </c>
      <c r="C348" s="48">
        <v>181</v>
      </c>
      <c r="D348" s="48">
        <v>29.04</v>
      </c>
    </row>
    <row r="349" spans="1:4" x14ac:dyDescent="0.3">
      <c r="A349" s="48" t="s">
        <v>378</v>
      </c>
      <c r="B349" s="48">
        <v>71</v>
      </c>
      <c r="C349" s="48">
        <v>200</v>
      </c>
      <c r="D349" s="48">
        <v>32.950000000000003</v>
      </c>
    </row>
    <row r="350" spans="1:4" x14ac:dyDescent="0.3">
      <c r="A350" s="48" t="s">
        <v>379</v>
      </c>
      <c r="B350" s="48">
        <v>75</v>
      </c>
      <c r="C350" s="48">
        <v>210</v>
      </c>
      <c r="D350" s="48">
        <v>26.65</v>
      </c>
    </row>
    <row r="351" spans="1:4" x14ac:dyDescent="0.3">
      <c r="A351" s="48" t="s">
        <v>380</v>
      </c>
      <c r="B351" s="48">
        <v>77</v>
      </c>
      <c r="C351" s="48">
        <v>240</v>
      </c>
      <c r="D351" s="48">
        <v>27.5</v>
      </c>
    </row>
    <row r="352" spans="1:4" x14ac:dyDescent="0.3">
      <c r="A352" s="48" t="s">
        <v>381</v>
      </c>
      <c r="B352" s="48">
        <v>72</v>
      </c>
      <c r="C352" s="48">
        <v>185</v>
      </c>
      <c r="D352" s="48">
        <v>30.9</v>
      </c>
    </row>
    <row r="353" spans="1:4" x14ac:dyDescent="0.3">
      <c r="A353" s="48" t="s">
        <v>382</v>
      </c>
      <c r="B353" s="48">
        <v>69</v>
      </c>
      <c r="C353" s="48">
        <v>165</v>
      </c>
      <c r="D353" s="48">
        <v>29.09</v>
      </c>
    </row>
    <row r="354" spans="1:4" x14ac:dyDescent="0.3">
      <c r="A354" s="48" t="s">
        <v>383</v>
      </c>
      <c r="B354" s="48">
        <v>73</v>
      </c>
      <c r="C354" s="48">
        <v>190</v>
      </c>
      <c r="D354" s="48">
        <v>36.67</v>
      </c>
    </row>
    <row r="355" spans="1:4" x14ac:dyDescent="0.3">
      <c r="A355" s="48" t="s">
        <v>384</v>
      </c>
      <c r="B355" s="48">
        <v>74</v>
      </c>
      <c r="C355" s="48">
        <v>185</v>
      </c>
      <c r="D355" s="48">
        <v>23.44</v>
      </c>
    </row>
    <row r="356" spans="1:4" x14ac:dyDescent="0.3">
      <c r="A356" s="48" t="s">
        <v>385</v>
      </c>
      <c r="B356" s="48">
        <v>72</v>
      </c>
      <c r="C356" s="48">
        <v>175</v>
      </c>
      <c r="D356" s="48">
        <v>29.09</v>
      </c>
    </row>
    <row r="357" spans="1:4" x14ac:dyDescent="0.3">
      <c r="A357" s="48" t="s">
        <v>386</v>
      </c>
      <c r="B357" s="48">
        <v>70</v>
      </c>
      <c r="C357" s="48">
        <v>155</v>
      </c>
      <c r="D357" s="48">
        <v>22.89</v>
      </c>
    </row>
    <row r="358" spans="1:4" x14ac:dyDescent="0.3">
      <c r="A358" s="48" t="s">
        <v>387</v>
      </c>
      <c r="B358" s="48">
        <v>75</v>
      </c>
      <c r="C358" s="48">
        <v>210</v>
      </c>
      <c r="D358" s="48">
        <v>25.48</v>
      </c>
    </row>
    <row r="359" spans="1:4" x14ac:dyDescent="0.3">
      <c r="A359" s="48" t="s">
        <v>388</v>
      </c>
      <c r="B359" s="48">
        <v>70</v>
      </c>
      <c r="C359" s="48">
        <v>170</v>
      </c>
      <c r="D359" s="48">
        <v>25.84</v>
      </c>
    </row>
    <row r="360" spans="1:4" x14ac:dyDescent="0.3">
      <c r="A360" s="48" t="s">
        <v>389</v>
      </c>
      <c r="B360" s="48">
        <v>72</v>
      </c>
      <c r="C360" s="48">
        <v>175</v>
      </c>
      <c r="D360" s="48">
        <v>27.2</v>
      </c>
    </row>
    <row r="361" spans="1:4" x14ac:dyDescent="0.3">
      <c r="A361" s="48" t="s">
        <v>390</v>
      </c>
      <c r="B361" s="48">
        <v>72</v>
      </c>
      <c r="C361" s="48">
        <v>220</v>
      </c>
      <c r="D361" s="48">
        <v>25.22</v>
      </c>
    </row>
    <row r="362" spans="1:4" x14ac:dyDescent="0.3">
      <c r="A362" s="48" t="s">
        <v>391</v>
      </c>
      <c r="B362" s="48">
        <v>74</v>
      </c>
      <c r="C362" s="48">
        <v>210</v>
      </c>
      <c r="D362" s="48">
        <v>24.67</v>
      </c>
    </row>
    <row r="363" spans="1:4" x14ac:dyDescent="0.3">
      <c r="A363" s="48" t="s">
        <v>392</v>
      </c>
      <c r="B363" s="48">
        <v>73</v>
      </c>
      <c r="C363" s="48">
        <v>205</v>
      </c>
      <c r="D363" s="48">
        <v>39.25</v>
      </c>
    </row>
    <row r="364" spans="1:4" x14ac:dyDescent="0.3">
      <c r="A364" s="48" t="s">
        <v>393</v>
      </c>
      <c r="B364" s="48">
        <v>74</v>
      </c>
      <c r="C364" s="48">
        <v>200</v>
      </c>
      <c r="D364" s="48">
        <v>32.17</v>
      </c>
    </row>
    <row r="365" spans="1:4" x14ac:dyDescent="0.3">
      <c r="A365" s="48" t="s">
        <v>394</v>
      </c>
      <c r="B365" s="48">
        <v>75</v>
      </c>
      <c r="C365" s="48">
        <v>225</v>
      </c>
      <c r="D365" s="48">
        <v>33.61</v>
      </c>
    </row>
    <row r="366" spans="1:4" x14ac:dyDescent="0.3">
      <c r="A366" s="48" t="s">
        <v>395</v>
      </c>
      <c r="B366" s="48">
        <v>76</v>
      </c>
      <c r="C366" s="48">
        <v>205</v>
      </c>
      <c r="D366" s="48">
        <v>32.770000000000003</v>
      </c>
    </row>
    <row r="367" spans="1:4" x14ac:dyDescent="0.3">
      <c r="A367" s="48" t="s">
        <v>396</v>
      </c>
      <c r="B367" s="48">
        <v>75</v>
      </c>
      <c r="C367" s="48">
        <v>195</v>
      </c>
      <c r="D367" s="48">
        <v>29.83</v>
      </c>
    </row>
    <row r="368" spans="1:4" x14ac:dyDescent="0.3">
      <c r="A368" s="48" t="s">
        <v>397</v>
      </c>
      <c r="B368" s="48">
        <v>80</v>
      </c>
      <c r="C368" s="48">
        <v>240</v>
      </c>
      <c r="D368" s="48">
        <v>31.02</v>
      </c>
    </row>
    <row r="369" spans="1:4" x14ac:dyDescent="0.3">
      <c r="A369" s="48" t="s">
        <v>398</v>
      </c>
      <c r="B369" s="48">
        <v>72</v>
      </c>
      <c r="C369" s="48">
        <v>150</v>
      </c>
      <c r="D369" s="48">
        <v>29.73</v>
      </c>
    </row>
    <row r="370" spans="1:4" x14ac:dyDescent="0.3">
      <c r="A370" s="48" t="s">
        <v>399</v>
      </c>
      <c r="B370" s="48">
        <v>75</v>
      </c>
      <c r="C370" s="48">
        <v>200</v>
      </c>
      <c r="D370" s="48">
        <v>28.48</v>
      </c>
    </row>
    <row r="371" spans="1:4" x14ac:dyDescent="0.3">
      <c r="A371" s="48" t="s">
        <v>400</v>
      </c>
      <c r="B371" s="48">
        <v>73</v>
      </c>
      <c r="C371" s="48">
        <v>215</v>
      </c>
      <c r="D371" s="48">
        <v>26.51</v>
      </c>
    </row>
    <row r="372" spans="1:4" x14ac:dyDescent="0.3">
      <c r="A372" s="48" t="s">
        <v>401</v>
      </c>
      <c r="B372" s="48">
        <v>74</v>
      </c>
      <c r="C372" s="48">
        <v>202</v>
      </c>
      <c r="D372" s="48">
        <v>26</v>
      </c>
    </row>
    <row r="373" spans="1:4" x14ac:dyDescent="0.3">
      <c r="A373" s="48" t="s">
        <v>402</v>
      </c>
      <c r="B373" s="48">
        <v>74</v>
      </c>
      <c r="C373" s="48">
        <v>200</v>
      </c>
      <c r="D373" s="48">
        <v>23.36</v>
      </c>
    </row>
    <row r="374" spans="1:4" x14ac:dyDescent="0.3">
      <c r="A374" s="48" t="s">
        <v>403</v>
      </c>
      <c r="B374" s="48">
        <v>73</v>
      </c>
      <c r="C374" s="48">
        <v>190</v>
      </c>
      <c r="D374" s="48">
        <v>25.9</v>
      </c>
    </row>
    <row r="375" spans="1:4" x14ac:dyDescent="0.3">
      <c r="A375" s="48" t="s">
        <v>404</v>
      </c>
      <c r="B375" s="48">
        <v>75</v>
      </c>
      <c r="C375" s="48">
        <v>205</v>
      </c>
      <c r="D375" s="48">
        <v>28.5</v>
      </c>
    </row>
    <row r="376" spans="1:4" x14ac:dyDescent="0.3">
      <c r="A376" s="48" t="s">
        <v>405</v>
      </c>
      <c r="B376" s="48">
        <v>75</v>
      </c>
      <c r="C376" s="48">
        <v>190</v>
      </c>
      <c r="D376" s="48">
        <v>25.62</v>
      </c>
    </row>
    <row r="377" spans="1:4" x14ac:dyDescent="0.3">
      <c r="A377" s="48" t="s">
        <v>406</v>
      </c>
      <c r="B377" s="48">
        <v>71</v>
      </c>
      <c r="C377" s="48">
        <v>160</v>
      </c>
      <c r="D377" s="48">
        <v>30.94</v>
      </c>
    </row>
    <row r="378" spans="1:4" x14ac:dyDescent="0.3">
      <c r="A378" s="48" t="s">
        <v>407</v>
      </c>
      <c r="B378" s="48">
        <v>73</v>
      </c>
      <c r="C378" s="48">
        <v>215</v>
      </c>
      <c r="D378" s="48">
        <v>26.59</v>
      </c>
    </row>
    <row r="379" spans="1:4" x14ac:dyDescent="0.3">
      <c r="A379" s="48" t="s">
        <v>408</v>
      </c>
      <c r="B379" s="48">
        <v>75</v>
      </c>
      <c r="C379" s="48">
        <v>185</v>
      </c>
      <c r="D379" s="48">
        <v>22.78</v>
      </c>
    </row>
    <row r="380" spans="1:4" x14ac:dyDescent="0.3">
      <c r="A380" s="48" t="s">
        <v>409</v>
      </c>
      <c r="B380" s="48">
        <v>74</v>
      </c>
      <c r="C380" s="48">
        <v>200</v>
      </c>
      <c r="D380" s="48">
        <v>32.26</v>
      </c>
    </row>
    <row r="381" spans="1:4" x14ac:dyDescent="0.3">
      <c r="A381" s="48" t="s">
        <v>410</v>
      </c>
      <c r="B381" s="48">
        <v>74</v>
      </c>
      <c r="C381" s="48">
        <v>190</v>
      </c>
      <c r="D381" s="48">
        <v>30.35</v>
      </c>
    </row>
    <row r="382" spans="1:4" x14ac:dyDescent="0.3">
      <c r="A382" s="48" t="s">
        <v>411</v>
      </c>
      <c r="B382" s="48">
        <v>72</v>
      </c>
      <c r="C382" s="48">
        <v>210</v>
      </c>
      <c r="D382" s="48">
        <v>33.26</v>
      </c>
    </row>
    <row r="383" spans="1:4" x14ac:dyDescent="0.3">
      <c r="A383" s="48" t="s">
        <v>412</v>
      </c>
      <c r="B383" s="48">
        <v>74</v>
      </c>
      <c r="C383" s="48">
        <v>185</v>
      </c>
      <c r="D383" s="48">
        <v>32.35</v>
      </c>
    </row>
    <row r="384" spans="1:4" x14ac:dyDescent="0.3">
      <c r="A384" s="48" t="s">
        <v>413</v>
      </c>
      <c r="B384" s="48">
        <v>74</v>
      </c>
      <c r="C384" s="48">
        <v>220</v>
      </c>
      <c r="D384" s="48">
        <v>27.3</v>
      </c>
    </row>
    <row r="385" spans="1:4" x14ac:dyDescent="0.3">
      <c r="A385" s="48" t="s">
        <v>414</v>
      </c>
      <c r="B385" s="48">
        <v>74</v>
      </c>
      <c r="C385" s="48">
        <v>190</v>
      </c>
      <c r="D385" s="48">
        <v>32.08</v>
      </c>
    </row>
    <row r="386" spans="1:4" x14ac:dyDescent="0.3">
      <c r="A386" s="48" t="s">
        <v>415</v>
      </c>
      <c r="B386" s="48">
        <v>73</v>
      </c>
      <c r="C386" s="48">
        <v>202</v>
      </c>
      <c r="D386" s="48">
        <v>25.25</v>
      </c>
    </row>
    <row r="387" spans="1:4" x14ac:dyDescent="0.3">
      <c r="A387" s="48" t="s">
        <v>416</v>
      </c>
      <c r="B387" s="48">
        <v>76</v>
      </c>
      <c r="C387" s="48">
        <v>205</v>
      </c>
      <c r="D387" s="48">
        <v>25.03</v>
      </c>
    </row>
    <row r="388" spans="1:4" x14ac:dyDescent="0.3">
      <c r="A388" s="48" t="s">
        <v>417</v>
      </c>
      <c r="B388" s="48">
        <v>75</v>
      </c>
      <c r="C388" s="48">
        <v>220</v>
      </c>
      <c r="D388" s="48">
        <v>26.89</v>
      </c>
    </row>
    <row r="389" spans="1:4" x14ac:dyDescent="0.3">
      <c r="A389" s="48" t="s">
        <v>418</v>
      </c>
      <c r="B389" s="48">
        <v>72</v>
      </c>
      <c r="C389" s="48">
        <v>175</v>
      </c>
      <c r="D389" s="48">
        <v>24.69</v>
      </c>
    </row>
    <row r="390" spans="1:4" x14ac:dyDescent="0.3">
      <c r="A390" s="48" t="s">
        <v>419</v>
      </c>
      <c r="B390" s="48">
        <v>73</v>
      </c>
      <c r="C390" s="48">
        <v>160</v>
      </c>
      <c r="D390" s="48">
        <v>22.44</v>
      </c>
    </row>
    <row r="391" spans="1:4" x14ac:dyDescent="0.3">
      <c r="A391" s="48" t="s">
        <v>420</v>
      </c>
      <c r="B391" s="48">
        <v>73</v>
      </c>
      <c r="C391" s="48">
        <v>190</v>
      </c>
      <c r="D391" s="48">
        <v>30.36</v>
      </c>
    </row>
    <row r="392" spans="1:4" x14ac:dyDescent="0.3">
      <c r="A392" s="48" t="s">
        <v>421</v>
      </c>
      <c r="B392" s="48">
        <v>73</v>
      </c>
      <c r="C392" s="48">
        <v>200</v>
      </c>
      <c r="D392" s="48">
        <v>26.27</v>
      </c>
    </row>
    <row r="393" spans="1:4" x14ac:dyDescent="0.3">
      <c r="A393" s="48" t="s">
        <v>422</v>
      </c>
      <c r="B393" s="48">
        <v>72</v>
      </c>
      <c r="C393" s="48">
        <v>229</v>
      </c>
      <c r="D393" s="48">
        <v>29.5</v>
      </c>
    </row>
    <row r="394" spans="1:4" x14ac:dyDescent="0.3">
      <c r="A394" s="48" t="s">
        <v>423</v>
      </c>
      <c r="B394" s="48">
        <v>72</v>
      </c>
      <c r="C394" s="48">
        <v>206</v>
      </c>
      <c r="D394" s="48">
        <v>29.75</v>
      </c>
    </row>
    <row r="395" spans="1:4" x14ac:dyDescent="0.3">
      <c r="A395" s="48" t="s">
        <v>424</v>
      </c>
      <c r="B395" s="48">
        <v>72</v>
      </c>
      <c r="C395" s="48">
        <v>220</v>
      </c>
      <c r="D395" s="48">
        <v>38.299999999999997</v>
      </c>
    </row>
    <row r="396" spans="1:4" x14ac:dyDescent="0.3">
      <c r="A396" s="48" t="s">
        <v>425</v>
      </c>
      <c r="B396" s="48">
        <v>72</v>
      </c>
      <c r="C396" s="48">
        <v>180</v>
      </c>
      <c r="D396" s="48">
        <v>39.75</v>
      </c>
    </row>
    <row r="397" spans="1:4" x14ac:dyDescent="0.3">
      <c r="A397" s="48" t="s">
        <v>426</v>
      </c>
      <c r="B397" s="48">
        <v>71</v>
      </c>
      <c r="C397" s="48">
        <v>195</v>
      </c>
      <c r="D397" s="48">
        <v>32.840000000000003</v>
      </c>
    </row>
    <row r="398" spans="1:4" x14ac:dyDescent="0.3">
      <c r="A398" s="48" t="s">
        <v>427</v>
      </c>
      <c r="B398" s="48">
        <v>75</v>
      </c>
      <c r="C398" s="48">
        <v>175</v>
      </c>
      <c r="D398" s="48">
        <v>26.66</v>
      </c>
    </row>
    <row r="399" spans="1:4" x14ac:dyDescent="0.3">
      <c r="A399" s="48" t="s">
        <v>428</v>
      </c>
      <c r="B399" s="48">
        <v>77</v>
      </c>
      <c r="C399" s="48">
        <v>250</v>
      </c>
      <c r="D399" s="48">
        <v>26.6</v>
      </c>
    </row>
    <row r="400" spans="1:4" x14ac:dyDescent="0.3">
      <c r="A400" s="48" t="s">
        <v>429</v>
      </c>
      <c r="B400" s="48">
        <v>75</v>
      </c>
      <c r="C400" s="48">
        <v>188</v>
      </c>
      <c r="D400" s="48">
        <v>24.94</v>
      </c>
    </row>
    <row r="401" spans="1:4" x14ac:dyDescent="0.3">
      <c r="A401" s="48" t="s">
        <v>430</v>
      </c>
      <c r="B401" s="48">
        <v>74</v>
      </c>
      <c r="C401" s="48">
        <v>230</v>
      </c>
      <c r="D401" s="48">
        <v>27.76</v>
      </c>
    </row>
    <row r="402" spans="1:4" x14ac:dyDescent="0.3">
      <c r="A402" s="48" t="s">
        <v>431</v>
      </c>
      <c r="B402" s="48">
        <v>73</v>
      </c>
      <c r="C402" s="48">
        <v>190</v>
      </c>
      <c r="D402" s="48">
        <v>23.66</v>
      </c>
    </row>
    <row r="403" spans="1:4" x14ac:dyDescent="0.3">
      <c r="A403" s="48" t="s">
        <v>432</v>
      </c>
      <c r="B403" s="48">
        <v>75</v>
      </c>
      <c r="C403" s="48">
        <v>200</v>
      </c>
      <c r="D403" s="48">
        <v>24.96</v>
      </c>
    </row>
    <row r="404" spans="1:4" x14ac:dyDescent="0.3">
      <c r="A404" s="48" t="s">
        <v>433</v>
      </c>
      <c r="B404" s="48">
        <v>79</v>
      </c>
      <c r="C404" s="48">
        <v>190</v>
      </c>
      <c r="D404" s="48">
        <v>23.65</v>
      </c>
    </row>
    <row r="405" spans="1:4" x14ac:dyDescent="0.3">
      <c r="A405" s="48" t="s">
        <v>434</v>
      </c>
      <c r="B405" s="48">
        <v>74</v>
      </c>
      <c r="C405" s="48">
        <v>219</v>
      </c>
      <c r="D405" s="48">
        <v>29.42</v>
      </c>
    </row>
    <row r="406" spans="1:4" x14ac:dyDescent="0.3">
      <c r="A406" s="48" t="s">
        <v>435</v>
      </c>
      <c r="B406" s="48">
        <v>76</v>
      </c>
      <c r="C406" s="48">
        <v>235</v>
      </c>
      <c r="D406" s="48">
        <v>32.18</v>
      </c>
    </row>
    <row r="407" spans="1:4" x14ac:dyDescent="0.3">
      <c r="A407" s="48" t="s">
        <v>436</v>
      </c>
      <c r="B407" s="48">
        <v>73</v>
      </c>
      <c r="C407" s="48">
        <v>180</v>
      </c>
      <c r="D407" s="48">
        <v>26.66</v>
      </c>
    </row>
    <row r="408" spans="1:4" x14ac:dyDescent="0.3">
      <c r="A408" s="48" t="s">
        <v>437</v>
      </c>
      <c r="B408" s="48">
        <v>74</v>
      </c>
      <c r="C408" s="48">
        <v>180</v>
      </c>
      <c r="D408" s="48">
        <v>27.47</v>
      </c>
    </row>
    <row r="409" spans="1:4" x14ac:dyDescent="0.3">
      <c r="A409" s="48" t="s">
        <v>438</v>
      </c>
      <c r="B409" s="48">
        <v>74</v>
      </c>
      <c r="C409" s="48">
        <v>180</v>
      </c>
      <c r="D409" s="48">
        <v>25.66</v>
      </c>
    </row>
    <row r="410" spans="1:4" x14ac:dyDescent="0.3">
      <c r="A410" s="48" t="s">
        <v>439</v>
      </c>
      <c r="B410" s="48">
        <v>72</v>
      </c>
      <c r="C410" s="48">
        <v>200</v>
      </c>
      <c r="D410" s="48">
        <v>35.130000000000003</v>
      </c>
    </row>
    <row r="411" spans="1:4" x14ac:dyDescent="0.3">
      <c r="A411" s="48" t="s">
        <v>440</v>
      </c>
      <c r="B411" s="48">
        <v>74</v>
      </c>
      <c r="C411" s="48">
        <v>234</v>
      </c>
      <c r="D411" s="48">
        <v>31.15</v>
      </c>
    </row>
    <row r="412" spans="1:4" x14ac:dyDescent="0.3">
      <c r="A412" s="48" t="s">
        <v>441</v>
      </c>
      <c r="B412" s="48">
        <v>74</v>
      </c>
      <c r="C412" s="48">
        <v>185</v>
      </c>
      <c r="D412" s="48">
        <v>35.67</v>
      </c>
    </row>
    <row r="413" spans="1:4" x14ac:dyDescent="0.3">
      <c r="A413" s="48" t="s">
        <v>442</v>
      </c>
      <c r="B413" s="48">
        <v>75</v>
      </c>
      <c r="C413" s="48">
        <v>220</v>
      </c>
      <c r="D413" s="48">
        <v>29.6</v>
      </c>
    </row>
    <row r="414" spans="1:4" x14ac:dyDescent="0.3">
      <c r="A414" s="48" t="s">
        <v>443</v>
      </c>
      <c r="B414" s="48">
        <v>78</v>
      </c>
      <c r="C414" s="48">
        <v>223</v>
      </c>
      <c r="D414" s="48">
        <v>30.14</v>
      </c>
    </row>
    <row r="415" spans="1:4" x14ac:dyDescent="0.3">
      <c r="A415" s="48" t="s">
        <v>444</v>
      </c>
      <c r="B415" s="48">
        <v>74</v>
      </c>
      <c r="C415" s="48">
        <v>200</v>
      </c>
      <c r="D415" s="48">
        <v>24.53</v>
      </c>
    </row>
    <row r="416" spans="1:4" x14ac:dyDescent="0.3">
      <c r="A416" s="48" t="s">
        <v>445</v>
      </c>
      <c r="B416" s="48">
        <v>74</v>
      </c>
      <c r="C416" s="48">
        <v>210</v>
      </c>
      <c r="D416" s="48">
        <v>24.49</v>
      </c>
    </row>
    <row r="417" spans="1:4" x14ac:dyDescent="0.3">
      <c r="A417" s="48" t="s">
        <v>446</v>
      </c>
      <c r="B417" s="48">
        <v>74</v>
      </c>
      <c r="C417" s="48">
        <v>200</v>
      </c>
      <c r="D417" s="48">
        <v>26.28</v>
      </c>
    </row>
    <row r="418" spans="1:4" x14ac:dyDescent="0.3">
      <c r="A418" s="48" t="s">
        <v>447</v>
      </c>
      <c r="B418" s="48">
        <v>77</v>
      </c>
      <c r="C418" s="48">
        <v>210</v>
      </c>
      <c r="D418" s="48">
        <v>24.06</v>
      </c>
    </row>
    <row r="419" spans="1:4" x14ac:dyDescent="0.3">
      <c r="A419" s="48" t="s">
        <v>448</v>
      </c>
      <c r="B419" s="48">
        <v>70</v>
      </c>
      <c r="C419" s="48">
        <v>190</v>
      </c>
      <c r="D419" s="48">
        <v>35.880000000000003</v>
      </c>
    </row>
    <row r="420" spans="1:4" x14ac:dyDescent="0.3">
      <c r="A420" s="48" t="s">
        <v>449</v>
      </c>
      <c r="B420" s="48">
        <v>73</v>
      </c>
      <c r="C420" s="48">
        <v>177</v>
      </c>
      <c r="D420" s="48">
        <v>30.42</v>
      </c>
    </row>
    <row r="421" spans="1:4" x14ac:dyDescent="0.3">
      <c r="A421" s="48" t="s">
        <v>450</v>
      </c>
      <c r="B421" s="48">
        <v>74</v>
      </c>
      <c r="C421" s="48">
        <v>227</v>
      </c>
      <c r="D421" s="48">
        <v>30.09</v>
      </c>
    </row>
    <row r="422" spans="1:4" x14ac:dyDescent="0.3">
      <c r="A422" s="48" t="s">
        <v>451</v>
      </c>
      <c r="B422" s="48">
        <v>73</v>
      </c>
      <c r="C422" s="48">
        <v>180</v>
      </c>
      <c r="D422" s="48">
        <v>26.5</v>
      </c>
    </row>
    <row r="423" spans="1:4" x14ac:dyDescent="0.3">
      <c r="A423" s="48" t="s">
        <v>452</v>
      </c>
      <c r="B423" s="48">
        <v>71</v>
      </c>
      <c r="C423" s="48">
        <v>195</v>
      </c>
      <c r="D423" s="48">
        <v>24.94</v>
      </c>
    </row>
    <row r="424" spans="1:4" x14ac:dyDescent="0.3">
      <c r="A424" s="48" t="s">
        <v>453</v>
      </c>
      <c r="B424" s="48">
        <v>75</v>
      </c>
      <c r="C424" s="48">
        <v>199</v>
      </c>
      <c r="D424" s="48">
        <v>29.6</v>
      </c>
    </row>
    <row r="425" spans="1:4" x14ac:dyDescent="0.3">
      <c r="A425" s="48" t="s">
        <v>454</v>
      </c>
      <c r="B425" s="48">
        <v>71</v>
      </c>
      <c r="C425" s="48">
        <v>175</v>
      </c>
      <c r="D425" s="48">
        <v>32.43</v>
      </c>
    </row>
    <row r="426" spans="1:4" x14ac:dyDescent="0.3">
      <c r="A426" s="48" t="s">
        <v>455</v>
      </c>
      <c r="B426" s="48">
        <v>72</v>
      </c>
      <c r="C426" s="48">
        <v>185</v>
      </c>
      <c r="D426" s="48">
        <v>37.159999999999997</v>
      </c>
    </row>
    <row r="427" spans="1:4" x14ac:dyDescent="0.3">
      <c r="A427" s="48" t="s">
        <v>456</v>
      </c>
      <c r="B427" s="48">
        <v>77</v>
      </c>
      <c r="C427" s="48">
        <v>240</v>
      </c>
      <c r="D427" s="48">
        <v>30.57</v>
      </c>
    </row>
    <row r="428" spans="1:4" x14ac:dyDescent="0.3">
      <c r="A428" s="48" t="s">
        <v>457</v>
      </c>
      <c r="B428" s="48">
        <v>74</v>
      </c>
      <c r="C428" s="48">
        <v>210</v>
      </c>
      <c r="D428" s="48">
        <v>27.01</v>
      </c>
    </row>
    <row r="429" spans="1:4" x14ac:dyDescent="0.3">
      <c r="A429" s="48" t="s">
        <v>458</v>
      </c>
      <c r="B429" s="48">
        <v>70</v>
      </c>
      <c r="C429" s="48">
        <v>180</v>
      </c>
      <c r="D429" s="48">
        <v>30.23</v>
      </c>
    </row>
    <row r="430" spans="1:4" x14ac:dyDescent="0.3">
      <c r="A430" s="48" t="s">
        <v>459</v>
      </c>
      <c r="B430" s="48">
        <v>77</v>
      </c>
      <c r="C430" s="48">
        <v>194</v>
      </c>
      <c r="D430" s="48">
        <v>26.03</v>
      </c>
    </row>
    <row r="431" spans="1:4" x14ac:dyDescent="0.3">
      <c r="A431" s="48" t="s">
        <v>460</v>
      </c>
      <c r="B431" s="48">
        <v>73</v>
      </c>
      <c r="C431" s="48">
        <v>225</v>
      </c>
      <c r="D431" s="48">
        <v>28.23</v>
      </c>
    </row>
    <row r="432" spans="1:4" x14ac:dyDescent="0.3">
      <c r="A432" s="48" t="s">
        <v>461</v>
      </c>
      <c r="B432" s="48">
        <v>77</v>
      </c>
      <c r="C432" s="48">
        <v>275</v>
      </c>
      <c r="D432" s="48">
        <v>38.76</v>
      </c>
    </row>
    <row r="433" spans="1:4" x14ac:dyDescent="0.3">
      <c r="A433" s="48" t="s">
        <v>462</v>
      </c>
      <c r="B433" s="48">
        <v>74</v>
      </c>
      <c r="C433" s="48">
        <v>195</v>
      </c>
      <c r="D433" s="48">
        <v>23.62</v>
      </c>
    </row>
    <row r="434" spans="1:4" x14ac:dyDescent="0.3">
      <c r="A434" s="48" t="s">
        <v>463</v>
      </c>
      <c r="B434" s="48">
        <v>72</v>
      </c>
      <c r="C434" s="48">
        <v>180</v>
      </c>
      <c r="D434" s="48">
        <v>25.21</v>
      </c>
    </row>
    <row r="435" spans="1:4" x14ac:dyDescent="0.3">
      <c r="A435" s="48" t="s">
        <v>464</v>
      </c>
      <c r="B435" s="48">
        <v>76</v>
      </c>
      <c r="C435" s="48">
        <v>205</v>
      </c>
      <c r="D435" s="48">
        <v>25.45</v>
      </c>
    </row>
    <row r="436" spans="1:4" x14ac:dyDescent="0.3">
      <c r="A436" s="48" t="s">
        <v>465</v>
      </c>
      <c r="B436" s="48">
        <v>71</v>
      </c>
      <c r="C436" s="48">
        <v>193</v>
      </c>
      <c r="D436" s="48">
        <v>26.24</v>
      </c>
    </row>
    <row r="437" spans="1:4" x14ac:dyDescent="0.3">
      <c r="A437" s="48" t="s">
        <v>466</v>
      </c>
      <c r="B437" s="48">
        <v>76</v>
      </c>
      <c r="C437" s="48">
        <v>230</v>
      </c>
      <c r="D437" s="48">
        <v>30.15</v>
      </c>
    </row>
    <row r="438" spans="1:4" x14ac:dyDescent="0.3">
      <c r="A438" s="48" t="s">
        <v>467</v>
      </c>
      <c r="B438" s="48">
        <v>78</v>
      </c>
      <c r="C438" s="48">
        <v>230</v>
      </c>
      <c r="D438" s="48">
        <v>29.8</v>
      </c>
    </row>
    <row r="439" spans="1:4" x14ac:dyDescent="0.3">
      <c r="A439" s="48" t="s">
        <v>468</v>
      </c>
      <c r="B439" s="48">
        <v>75</v>
      </c>
      <c r="C439" s="48">
        <v>220</v>
      </c>
      <c r="D439" s="48">
        <v>33.409999999999997</v>
      </c>
    </row>
    <row r="440" spans="1:4" x14ac:dyDescent="0.3">
      <c r="A440" s="48" t="s">
        <v>469</v>
      </c>
      <c r="B440" s="48">
        <v>73</v>
      </c>
      <c r="C440" s="48">
        <v>200</v>
      </c>
      <c r="D440" s="48">
        <v>30.95</v>
      </c>
    </row>
    <row r="441" spans="1:4" x14ac:dyDescent="0.3">
      <c r="A441" s="48" t="s">
        <v>470</v>
      </c>
      <c r="B441" s="48">
        <v>78</v>
      </c>
      <c r="C441" s="48">
        <v>249</v>
      </c>
      <c r="D441" s="48">
        <v>31.17</v>
      </c>
    </row>
    <row r="442" spans="1:4" x14ac:dyDescent="0.3">
      <c r="A442" s="48" t="s">
        <v>471</v>
      </c>
      <c r="B442" s="48">
        <v>74</v>
      </c>
      <c r="C442" s="48">
        <v>190</v>
      </c>
      <c r="D442" s="48">
        <v>30.95</v>
      </c>
    </row>
    <row r="443" spans="1:4" x14ac:dyDescent="0.3">
      <c r="A443" s="48" t="s">
        <v>472</v>
      </c>
      <c r="B443" s="48">
        <v>79</v>
      </c>
      <c r="C443" s="48">
        <v>208</v>
      </c>
      <c r="D443" s="48">
        <v>29.44</v>
      </c>
    </row>
    <row r="444" spans="1:4" x14ac:dyDescent="0.3">
      <c r="A444" s="48" t="s">
        <v>473</v>
      </c>
      <c r="B444" s="48">
        <v>75</v>
      </c>
      <c r="C444" s="48">
        <v>245</v>
      </c>
      <c r="D444" s="48">
        <v>27.14</v>
      </c>
    </row>
    <row r="445" spans="1:4" x14ac:dyDescent="0.3">
      <c r="A445" s="48" t="s">
        <v>474</v>
      </c>
      <c r="B445" s="48">
        <v>76</v>
      </c>
      <c r="C445" s="48">
        <v>250</v>
      </c>
      <c r="D445" s="48">
        <v>26.21</v>
      </c>
    </row>
    <row r="446" spans="1:4" x14ac:dyDescent="0.3">
      <c r="A446" s="48" t="s">
        <v>475</v>
      </c>
      <c r="B446" s="48">
        <v>72</v>
      </c>
      <c r="C446" s="48">
        <v>160</v>
      </c>
      <c r="D446" s="48">
        <v>24.08</v>
      </c>
    </row>
    <row r="447" spans="1:4" x14ac:dyDescent="0.3">
      <c r="A447" s="48" t="s">
        <v>476</v>
      </c>
      <c r="B447" s="48">
        <v>75</v>
      </c>
      <c r="C447" s="48">
        <v>192</v>
      </c>
      <c r="D447" s="48">
        <v>23.96</v>
      </c>
    </row>
    <row r="448" spans="1:4" x14ac:dyDescent="0.3">
      <c r="A448" s="48" t="s">
        <v>477</v>
      </c>
      <c r="B448" s="48">
        <v>75</v>
      </c>
      <c r="C448" s="48">
        <v>220</v>
      </c>
      <c r="D448" s="48">
        <v>24.94</v>
      </c>
    </row>
    <row r="449" spans="1:4" x14ac:dyDescent="0.3">
      <c r="A449" s="48" t="s">
        <v>478</v>
      </c>
      <c r="B449" s="48">
        <v>70</v>
      </c>
      <c r="C449" s="48">
        <v>170</v>
      </c>
      <c r="D449" s="48">
        <v>29.56</v>
      </c>
    </row>
    <row r="450" spans="1:4" x14ac:dyDescent="0.3">
      <c r="A450" s="48" t="s">
        <v>479</v>
      </c>
      <c r="B450" s="48">
        <v>72</v>
      </c>
      <c r="C450" s="48">
        <v>197</v>
      </c>
      <c r="D450" s="48">
        <v>26.42</v>
      </c>
    </row>
    <row r="451" spans="1:4" x14ac:dyDescent="0.3">
      <c r="A451" s="48" t="s">
        <v>480</v>
      </c>
      <c r="B451" s="48">
        <v>70</v>
      </c>
      <c r="C451" s="48">
        <v>155</v>
      </c>
      <c r="D451" s="48">
        <v>23.92</v>
      </c>
    </row>
    <row r="452" spans="1:4" x14ac:dyDescent="0.3">
      <c r="A452" s="48" t="s">
        <v>481</v>
      </c>
      <c r="B452" s="48">
        <v>74</v>
      </c>
      <c r="C452" s="48">
        <v>190</v>
      </c>
      <c r="D452" s="48">
        <v>25.23</v>
      </c>
    </row>
    <row r="453" spans="1:4" x14ac:dyDescent="0.3">
      <c r="A453" s="48" t="s">
        <v>482</v>
      </c>
      <c r="B453" s="48">
        <v>71</v>
      </c>
      <c r="C453" s="48">
        <v>200</v>
      </c>
      <c r="D453" s="48">
        <v>35.82</v>
      </c>
    </row>
    <row r="454" spans="1:4" x14ac:dyDescent="0.3">
      <c r="A454" s="48" t="s">
        <v>483</v>
      </c>
      <c r="B454" s="48">
        <v>76</v>
      </c>
      <c r="C454" s="48">
        <v>220</v>
      </c>
      <c r="D454" s="48">
        <v>23.87</v>
      </c>
    </row>
    <row r="455" spans="1:4" x14ac:dyDescent="0.3">
      <c r="A455" s="48" t="s">
        <v>484</v>
      </c>
      <c r="B455" s="48">
        <v>73</v>
      </c>
      <c r="C455" s="48">
        <v>210</v>
      </c>
      <c r="D455" s="48">
        <v>32.57</v>
      </c>
    </row>
    <row r="456" spans="1:4" x14ac:dyDescent="0.3">
      <c r="A456" s="48" t="s">
        <v>485</v>
      </c>
      <c r="B456" s="48">
        <v>76</v>
      </c>
      <c r="C456" s="48">
        <v>228</v>
      </c>
      <c r="D456" s="48">
        <v>25.79</v>
      </c>
    </row>
    <row r="457" spans="1:4" x14ac:dyDescent="0.3">
      <c r="A457" s="48" t="s">
        <v>486</v>
      </c>
      <c r="B457" s="48">
        <v>71</v>
      </c>
      <c r="C457" s="48">
        <v>190</v>
      </c>
      <c r="D457" s="48">
        <v>31.47</v>
      </c>
    </row>
    <row r="458" spans="1:4" x14ac:dyDescent="0.3">
      <c r="A458" s="48" t="s">
        <v>487</v>
      </c>
      <c r="B458" s="48">
        <v>69</v>
      </c>
      <c r="C458" s="48">
        <v>160</v>
      </c>
      <c r="D458" s="48">
        <v>22.61</v>
      </c>
    </row>
    <row r="459" spans="1:4" x14ac:dyDescent="0.3">
      <c r="A459" s="48" t="s">
        <v>488</v>
      </c>
      <c r="B459" s="48">
        <v>72</v>
      </c>
      <c r="C459" s="48">
        <v>184</v>
      </c>
      <c r="D459" s="48">
        <v>24.85</v>
      </c>
    </row>
    <row r="460" spans="1:4" x14ac:dyDescent="0.3">
      <c r="A460" s="48" t="s">
        <v>489</v>
      </c>
      <c r="B460" s="48">
        <v>72</v>
      </c>
      <c r="C460" s="48">
        <v>180</v>
      </c>
      <c r="D460" s="48">
        <v>27.33</v>
      </c>
    </row>
    <row r="461" spans="1:4" x14ac:dyDescent="0.3">
      <c r="A461" s="48" t="s">
        <v>490</v>
      </c>
      <c r="B461" s="48">
        <v>69</v>
      </c>
      <c r="C461" s="48">
        <v>180</v>
      </c>
      <c r="D461" s="48">
        <v>26.67</v>
      </c>
    </row>
    <row r="462" spans="1:4" x14ac:dyDescent="0.3">
      <c r="A462" s="48" t="s">
        <v>491</v>
      </c>
      <c r="B462" s="48">
        <v>73</v>
      </c>
      <c r="C462" s="48">
        <v>200</v>
      </c>
      <c r="D462" s="48">
        <v>37.43</v>
      </c>
    </row>
    <row r="463" spans="1:4" x14ac:dyDescent="0.3">
      <c r="A463" s="48" t="s">
        <v>492</v>
      </c>
      <c r="B463" s="48">
        <v>69</v>
      </c>
      <c r="C463" s="48">
        <v>176</v>
      </c>
      <c r="D463" s="48">
        <v>29.31</v>
      </c>
    </row>
    <row r="464" spans="1:4" x14ac:dyDescent="0.3">
      <c r="A464" s="48" t="s">
        <v>493</v>
      </c>
      <c r="B464" s="48">
        <v>73</v>
      </c>
      <c r="C464" s="48">
        <v>160</v>
      </c>
      <c r="D464" s="48">
        <v>29.85</v>
      </c>
    </row>
    <row r="465" spans="1:4" x14ac:dyDescent="0.3">
      <c r="A465" s="48" t="s">
        <v>494</v>
      </c>
      <c r="B465" s="48">
        <v>74</v>
      </c>
      <c r="C465" s="48">
        <v>222</v>
      </c>
      <c r="D465" s="48">
        <v>27.93</v>
      </c>
    </row>
    <row r="466" spans="1:4" x14ac:dyDescent="0.3">
      <c r="A466" s="48" t="s">
        <v>495</v>
      </c>
      <c r="B466" s="48">
        <v>74</v>
      </c>
      <c r="C466" s="48">
        <v>211</v>
      </c>
      <c r="D466" s="48">
        <v>31.62</v>
      </c>
    </row>
    <row r="467" spans="1:4" x14ac:dyDescent="0.3">
      <c r="A467" s="48" t="s">
        <v>496</v>
      </c>
      <c r="B467" s="48">
        <v>72</v>
      </c>
      <c r="C467" s="48">
        <v>195</v>
      </c>
      <c r="D467" s="48">
        <v>30.55</v>
      </c>
    </row>
    <row r="468" spans="1:4" x14ac:dyDescent="0.3">
      <c r="A468" s="48" t="s">
        <v>497</v>
      </c>
      <c r="B468" s="48">
        <v>71</v>
      </c>
      <c r="C468" s="48">
        <v>200</v>
      </c>
      <c r="D468" s="48">
        <v>24.77</v>
      </c>
    </row>
    <row r="469" spans="1:4" x14ac:dyDescent="0.3">
      <c r="A469" s="48" t="s">
        <v>498</v>
      </c>
      <c r="B469" s="48">
        <v>74</v>
      </c>
      <c r="C469" s="48">
        <v>210</v>
      </c>
      <c r="D469" s="48">
        <v>28.38</v>
      </c>
    </row>
    <row r="470" spans="1:4" x14ac:dyDescent="0.3">
      <c r="A470" s="48" t="s">
        <v>499</v>
      </c>
      <c r="B470" s="48">
        <v>73</v>
      </c>
      <c r="C470" s="48">
        <v>225</v>
      </c>
      <c r="D470" s="48">
        <v>35.020000000000003</v>
      </c>
    </row>
    <row r="471" spans="1:4" x14ac:dyDescent="0.3">
      <c r="A471" s="48" t="s">
        <v>500</v>
      </c>
      <c r="B471" s="48">
        <v>72</v>
      </c>
      <c r="C471" s="48">
        <v>175</v>
      </c>
      <c r="D471" s="48">
        <v>33.770000000000003</v>
      </c>
    </row>
    <row r="472" spans="1:4" x14ac:dyDescent="0.3">
      <c r="A472" s="48" t="s">
        <v>501</v>
      </c>
      <c r="B472" s="48">
        <v>72</v>
      </c>
      <c r="C472" s="48">
        <v>206</v>
      </c>
      <c r="D472" s="48">
        <v>27.97</v>
      </c>
    </row>
    <row r="473" spans="1:4" x14ac:dyDescent="0.3">
      <c r="A473" s="48" t="s">
        <v>502</v>
      </c>
      <c r="B473" s="48">
        <v>76</v>
      </c>
      <c r="C473" s="48">
        <v>240</v>
      </c>
      <c r="D473" s="48">
        <v>27.85</v>
      </c>
    </row>
    <row r="474" spans="1:4" x14ac:dyDescent="0.3">
      <c r="A474" s="48" t="s">
        <v>503</v>
      </c>
      <c r="B474" s="48">
        <v>76</v>
      </c>
      <c r="C474" s="48">
        <v>185</v>
      </c>
      <c r="D474" s="48">
        <v>23.26</v>
      </c>
    </row>
    <row r="475" spans="1:4" x14ac:dyDescent="0.3">
      <c r="A475" s="48" t="s">
        <v>504</v>
      </c>
      <c r="B475" s="48">
        <v>76</v>
      </c>
      <c r="C475" s="48">
        <v>260</v>
      </c>
      <c r="D475" s="48">
        <v>25.38</v>
      </c>
    </row>
    <row r="476" spans="1:4" x14ac:dyDescent="0.3">
      <c r="A476" s="48" t="s">
        <v>505</v>
      </c>
      <c r="B476" s="48">
        <v>74</v>
      </c>
      <c r="C476" s="48">
        <v>185</v>
      </c>
      <c r="D476" s="48">
        <v>23.35</v>
      </c>
    </row>
    <row r="477" spans="1:4" x14ac:dyDescent="0.3">
      <c r="A477" s="48" t="s">
        <v>506</v>
      </c>
      <c r="B477" s="48">
        <v>76</v>
      </c>
      <c r="C477" s="48">
        <v>221</v>
      </c>
      <c r="D477" s="48">
        <v>25.45</v>
      </c>
    </row>
    <row r="478" spans="1:4" x14ac:dyDescent="0.3">
      <c r="A478" s="48" t="s">
        <v>507</v>
      </c>
      <c r="B478" s="48">
        <v>75</v>
      </c>
      <c r="C478" s="48">
        <v>205</v>
      </c>
      <c r="D478" s="48">
        <v>26.49</v>
      </c>
    </row>
    <row r="479" spans="1:4" x14ac:dyDescent="0.3">
      <c r="A479" s="48" t="s">
        <v>508</v>
      </c>
      <c r="B479" s="48">
        <v>71</v>
      </c>
      <c r="C479" s="48">
        <v>200</v>
      </c>
      <c r="D479" s="48">
        <v>24</v>
      </c>
    </row>
    <row r="480" spans="1:4" x14ac:dyDescent="0.3">
      <c r="A480" s="48" t="s">
        <v>509</v>
      </c>
      <c r="B480" s="48">
        <v>72</v>
      </c>
      <c r="C480" s="48">
        <v>170</v>
      </c>
      <c r="D480" s="48">
        <v>24.16</v>
      </c>
    </row>
    <row r="481" spans="1:4" x14ac:dyDescent="0.3">
      <c r="A481" s="48" t="s">
        <v>510</v>
      </c>
      <c r="B481" s="48">
        <v>71</v>
      </c>
      <c r="C481" s="48">
        <v>201</v>
      </c>
      <c r="D481" s="48">
        <v>28.1</v>
      </c>
    </row>
    <row r="482" spans="1:4" x14ac:dyDescent="0.3">
      <c r="A482" s="48" t="s">
        <v>511</v>
      </c>
      <c r="B482" s="48">
        <v>73</v>
      </c>
      <c r="C482" s="48">
        <v>205</v>
      </c>
      <c r="D482" s="48">
        <v>25.65</v>
      </c>
    </row>
    <row r="483" spans="1:4" x14ac:dyDescent="0.3">
      <c r="A483" s="48" t="s">
        <v>512</v>
      </c>
      <c r="B483" s="48">
        <v>75</v>
      </c>
      <c r="C483" s="48">
        <v>185</v>
      </c>
      <c r="D483" s="48">
        <v>28.58</v>
      </c>
    </row>
    <row r="484" spans="1:4" x14ac:dyDescent="0.3">
      <c r="A484" s="48" t="s">
        <v>513</v>
      </c>
      <c r="B484" s="48">
        <v>76</v>
      </c>
      <c r="C484" s="48">
        <v>205</v>
      </c>
      <c r="D484" s="48">
        <v>32.270000000000003</v>
      </c>
    </row>
    <row r="485" spans="1:4" x14ac:dyDescent="0.3">
      <c r="A485" s="48" t="s">
        <v>514</v>
      </c>
      <c r="B485" s="48">
        <v>75</v>
      </c>
      <c r="C485" s="48">
        <v>245</v>
      </c>
      <c r="D485" s="48">
        <v>29.86</v>
      </c>
    </row>
    <row r="486" spans="1:4" x14ac:dyDescent="0.3">
      <c r="A486" s="48" t="s">
        <v>515</v>
      </c>
      <c r="B486" s="48">
        <v>71</v>
      </c>
      <c r="C486" s="48">
        <v>220</v>
      </c>
      <c r="D486" s="48">
        <v>25.14</v>
      </c>
    </row>
    <row r="487" spans="1:4" x14ac:dyDescent="0.3">
      <c r="A487" s="48" t="s">
        <v>516</v>
      </c>
      <c r="B487" s="48">
        <v>75</v>
      </c>
      <c r="C487" s="48">
        <v>210</v>
      </c>
      <c r="D487" s="48">
        <v>23.03</v>
      </c>
    </row>
    <row r="488" spans="1:4" x14ac:dyDescent="0.3">
      <c r="A488" s="48" t="s">
        <v>517</v>
      </c>
      <c r="B488" s="48">
        <v>74</v>
      </c>
      <c r="C488" s="48">
        <v>220</v>
      </c>
      <c r="D488" s="48">
        <v>30.25</v>
      </c>
    </row>
    <row r="489" spans="1:4" x14ac:dyDescent="0.3">
      <c r="A489" s="48" t="s">
        <v>518</v>
      </c>
      <c r="B489" s="48">
        <v>72</v>
      </c>
      <c r="C489" s="48">
        <v>185</v>
      </c>
      <c r="D489" s="48">
        <v>30.67</v>
      </c>
    </row>
    <row r="490" spans="1:4" x14ac:dyDescent="0.3">
      <c r="A490" s="48" t="s">
        <v>519</v>
      </c>
      <c r="B490" s="48">
        <v>73</v>
      </c>
      <c r="C490" s="48">
        <v>175</v>
      </c>
      <c r="D490" s="48">
        <v>27.73</v>
      </c>
    </row>
    <row r="491" spans="1:4" x14ac:dyDescent="0.3">
      <c r="A491" s="48" t="s">
        <v>520</v>
      </c>
      <c r="B491" s="48">
        <v>73</v>
      </c>
      <c r="C491" s="48">
        <v>170</v>
      </c>
      <c r="D491" s="48">
        <v>23.34</v>
      </c>
    </row>
    <row r="492" spans="1:4" x14ac:dyDescent="0.3">
      <c r="A492" s="48" t="s">
        <v>521</v>
      </c>
      <c r="B492" s="48">
        <v>73</v>
      </c>
      <c r="C492" s="48">
        <v>180</v>
      </c>
      <c r="D492" s="48">
        <v>25.94</v>
      </c>
    </row>
    <row r="493" spans="1:4" x14ac:dyDescent="0.3">
      <c r="A493" s="48" t="s">
        <v>522</v>
      </c>
      <c r="B493" s="48">
        <v>73</v>
      </c>
      <c r="C493" s="48">
        <v>200</v>
      </c>
      <c r="D493" s="48">
        <v>31.56</v>
      </c>
    </row>
    <row r="494" spans="1:4" x14ac:dyDescent="0.3">
      <c r="A494" s="48" t="s">
        <v>523</v>
      </c>
      <c r="B494" s="48">
        <v>76</v>
      </c>
      <c r="C494" s="48">
        <v>210</v>
      </c>
      <c r="D494" s="48">
        <v>34.85</v>
      </c>
    </row>
    <row r="495" spans="1:4" x14ac:dyDescent="0.3">
      <c r="A495" s="48" t="s">
        <v>524</v>
      </c>
      <c r="B495" s="48">
        <v>72</v>
      </c>
      <c r="C495" s="48">
        <v>175</v>
      </c>
      <c r="D495" s="48">
        <v>23.98</v>
      </c>
    </row>
    <row r="496" spans="1:4" x14ac:dyDescent="0.3">
      <c r="A496" s="48" t="s">
        <v>525</v>
      </c>
      <c r="B496" s="48">
        <v>76</v>
      </c>
      <c r="C496" s="48">
        <v>220</v>
      </c>
      <c r="D496" s="48">
        <v>23.14</v>
      </c>
    </row>
    <row r="497" spans="1:4" x14ac:dyDescent="0.3">
      <c r="A497" s="48" t="s">
        <v>526</v>
      </c>
      <c r="B497" s="48">
        <v>73</v>
      </c>
      <c r="C497" s="48">
        <v>206</v>
      </c>
      <c r="D497" s="48">
        <v>28.99</v>
      </c>
    </row>
    <row r="498" spans="1:4" x14ac:dyDescent="0.3">
      <c r="A498" s="48" t="s">
        <v>527</v>
      </c>
      <c r="B498" s="48">
        <v>73</v>
      </c>
      <c r="C498" s="48">
        <v>180</v>
      </c>
      <c r="D498" s="48">
        <v>25.02</v>
      </c>
    </row>
    <row r="499" spans="1:4" x14ac:dyDescent="0.3">
      <c r="A499" s="48" t="s">
        <v>528</v>
      </c>
      <c r="B499" s="48">
        <v>73</v>
      </c>
      <c r="C499" s="48">
        <v>210</v>
      </c>
      <c r="D499" s="48">
        <v>29.85</v>
      </c>
    </row>
    <row r="500" spans="1:4" x14ac:dyDescent="0.3">
      <c r="A500" s="48" t="s">
        <v>529</v>
      </c>
      <c r="B500" s="48">
        <v>75</v>
      </c>
      <c r="C500" s="48">
        <v>195</v>
      </c>
      <c r="D500" s="48">
        <v>27.03</v>
      </c>
    </row>
    <row r="501" spans="1:4" x14ac:dyDescent="0.3">
      <c r="A501" s="48" t="s">
        <v>530</v>
      </c>
      <c r="B501" s="48">
        <v>75</v>
      </c>
      <c r="C501" s="48">
        <v>200</v>
      </c>
      <c r="D501" s="48">
        <v>25.15</v>
      </c>
    </row>
    <row r="502" spans="1:4" x14ac:dyDescent="0.3">
      <c r="A502" s="48" t="s">
        <v>531</v>
      </c>
      <c r="B502" s="48">
        <v>77</v>
      </c>
      <c r="C502" s="48">
        <v>200</v>
      </c>
      <c r="D502" s="48">
        <v>27.12</v>
      </c>
    </row>
    <row r="503" spans="1:4" x14ac:dyDescent="0.3">
      <c r="A503" s="48" t="s">
        <v>532</v>
      </c>
      <c r="B503" s="48">
        <v>73</v>
      </c>
      <c r="C503" s="48">
        <v>164</v>
      </c>
      <c r="D503" s="48">
        <v>31.63</v>
      </c>
    </row>
    <row r="504" spans="1:4" x14ac:dyDescent="0.3">
      <c r="A504" s="48" t="s">
        <v>533</v>
      </c>
      <c r="B504" s="48">
        <v>72</v>
      </c>
      <c r="C504" s="48">
        <v>180</v>
      </c>
      <c r="D504" s="48">
        <v>32.619999999999997</v>
      </c>
    </row>
    <row r="505" spans="1:4" x14ac:dyDescent="0.3">
      <c r="A505" s="48" t="s">
        <v>534</v>
      </c>
      <c r="B505" s="48">
        <v>75</v>
      </c>
      <c r="C505" s="48">
        <v>220</v>
      </c>
      <c r="D505" s="48">
        <v>39.79</v>
      </c>
    </row>
    <row r="506" spans="1:4" x14ac:dyDescent="0.3">
      <c r="A506" s="48" t="s">
        <v>535</v>
      </c>
      <c r="B506" s="48">
        <v>70</v>
      </c>
      <c r="C506" s="48">
        <v>195</v>
      </c>
      <c r="D506" s="48">
        <v>34.47</v>
      </c>
    </row>
    <row r="507" spans="1:4" x14ac:dyDescent="0.3">
      <c r="A507" s="48" t="s">
        <v>536</v>
      </c>
      <c r="B507" s="48">
        <v>74</v>
      </c>
      <c r="C507" s="48">
        <v>205</v>
      </c>
      <c r="D507" s="48">
        <v>23.47</v>
      </c>
    </row>
    <row r="508" spans="1:4" x14ac:dyDescent="0.3">
      <c r="A508" s="48" t="s">
        <v>537</v>
      </c>
      <c r="B508" s="48">
        <v>72</v>
      </c>
      <c r="C508" s="48">
        <v>170</v>
      </c>
      <c r="D508" s="48">
        <v>25.31</v>
      </c>
    </row>
    <row r="509" spans="1:4" x14ac:dyDescent="0.3">
      <c r="A509" s="48" t="s">
        <v>538</v>
      </c>
      <c r="B509" s="48">
        <v>80</v>
      </c>
      <c r="C509" s="48">
        <v>240</v>
      </c>
      <c r="D509" s="48">
        <v>27.1</v>
      </c>
    </row>
    <row r="510" spans="1:4" x14ac:dyDescent="0.3">
      <c r="A510" s="48" t="s">
        <v>539</v>
      </c>
      <c r="B510" s="48">
        <v>71</v>
      </c>
      <c r="C510" s="48">
        <v>210</v>
      </c>
      <c r="D510" s="48">
        <v>24.35</v>
      </c>
    </row>
    <row r="511" spans="1:4" x14ac:dyDescent="0.3">
      <c r="A511" s="48" t="s">
        <v>540</v>
      </c>
      <c r="B511" s="48">
        <v>71</v>
      </c>
      <c r="C511" s="48">
        <v>195</v>
      </c>
      <c r="D511" s="48">
        <v>23.45</v>
      </c>
    </row>
    <row r="512" spans="1:4" x14ac:dyDescent="0.3">
      <c r="A512" s="48" t="s">
        <v>541</v>
      </c>
      <c r="B512" s="48">
        <v>74</v>
      </c>
      <c r="C512" s="48">
        <v>200</v>
      </c>
      <c r="D512" s="48">
        <v>28.24</v>
      </c>
    </row>
    <row r="513" spans="1:4" x14ac:dyDescent="0.3">
      <c r="A513" s="48" t="s">
        <v>542</v>
      </c>
      <c r="B513" s="48">
        <v>74</v>
      </c>
      <c r="C513" s="48">
        <v>205</v>
      </c>
      <c r="D513" s="48">
        <v>28.77</v>
      </c>
    </row>
    <row r="514" spans="1:4" x14ac:dyDescent="0.3">
      <c r="A514" s="48" t="s">
        <v>543</v>
      </c>
      <c r="B514" s="48">
        <v>73</v>
      </c>
      <c r="C514" s="48">
        <v>192</v>
      </c>
      <c r="D514" s="48">
        <v>26.53</v>
      </c>
    </row>
    <row r="515" spans="1:4" x14ac:dyDescent="0.3">
      <c r="A515" s="48" t="s">
        <v>544</v>
      </c>
      <c r="B515" s="48">
        <v>75</v>
      </c>
      <c r="C515" s="48">
        <v>190</v>
      </c>
      <c r="D515" s="48">
        <v>25.64</v>
      </c>
    </row>
    <row r="516" spans="1:4" x14ac:dyDescent="0.3">
      <c r="A516" s="48" t="s">
        <v>545</v>
      </c>
      <c r="B516" s="48">
        <v>76</v>
      </c>
      <c r="C516" s="48">
        <v>170</v>
      </c>
      <c r="D516" s="48">
        <v>25.83</v>
      </c>
    </row>
    <row r="517" spans="1:4" x14ac:dyDescent="0.3">
      <c r="A517" s="48" t="s">
        <v>546</v>
      </c>
      <c r="B517" s="48">
        <v>73</v>
      </c>
      <c r="C517" s="48">
        <v>240</v>
      </c>
      <c r="D517" s="48">
        <v>38.06</v>
      </c>
    </row>
    <row r="518" spans="1:4" x14ac:dyDescent="0.3">
      <c r="A518" s="48" t="s">
        <v>547</v>
      </c>
      <c r="B518" s="48">
        <v>77</v>
      </c>
      <c r="C518" s="48">
        <v>200</v>
      </c>
      <c r="D518" s="48">
        <v>36.380000000000003</v>
      </c>
    </row>
    <row r="519" spans="1:4" x14ac:dyDescent="0.3">
      <c r="A519" s="48" t="s">
        <v>548</v>
      </c>
      <c r="B519" s="48">
        <v>72</v>
      </c>
      <c r="C519" s="48">
        <v>205</v>
      </c>
      <c r="D519" s="48">
        <v>25.27</v>
      </c>
    </row>
    <row r="520" spans="1:4" x14ac:dyDescent="0.3">
      <c r="A520" s="48" t="s">
        <v>549</v>
      </c>
      <c r="B520" s="48">
        <v>73</v>
      </c>
      <c r="C520" s="48">
        <v>175</v>
      </c>
      <c r="D520" s="48">
        <v>27.2</v>
      </c>
    </row>
    <row r="521" spans="1:4" x14ac:dyDescent="0.3">
      <c r="A521" s="48" t="s">
        <v>550</v>
      </c>
      <c r="B521" s="48">
        <v>77</v>
      </c>
      <c r="C521" s="48">
        <v>250</v>
      </c>
      <c r="D521" s="48">
        <v>31.59</v>
      </c>
    </row>
    <row r="522" spans="1:4" x14ac:dyDescent="0.3">
      <c r="A522" s="48" t="s">
        <v>551</v>
      </c>
      <c r="B522" s="48">
        <v>76</v>
      </c>
      <c r="C522" s="48">
        <v>220</v>
      </c>
      <c r="D522" s="48">
        <v>29.56</v>
      </c>
    </row>
    <row r="523" spans="1:4" x14ac:dyDescent="0.3">
      <c r="A523" s="48" t="s">
        <v>552</v>
      </c>
      <c r="B523" s="48">
        <v>71</v>
      </c>
      <c r="C523" s="48">
        <v>224</v>
      </c>
      <c r="D523" s="48">
        <v>35.5</v>
      </c>
    </row>
    <row r="524" spans="1:4" x14ac:dyDescent="0.3">
      <c r="A524" s="48" t="s">
        <v>553</v>
      </c>
      <c r="B524" s="48">
        <v>75</v>
      </c>
      <c r="C524" s="48">
        <v>210</v>
      </c>
      <c r="D524" s="48">
        <v>30.35</v>
      </c>
    </row>
    <row r="525" spans="1:4" x14ac:dyDescent="0.3">
      <c r="A525" s="48" t="s">
        <v>554</v>
      </c>
      <c r="B525" s="48">
        <v>73</v>
      </c>
      <c r="C525" s="48">
        <v>195</v>
      </c>
      <c r="D525" s="48">
        <v>24.11</v>
      </c>
    </row>
    <row r="526" spans="1:4" x14ac:dyDescent="0.3">
      <c r="A526" s="48" t="s">
        <v>555</v>
      </c>
      <c r="B526" s="48">
        <v>74</v>
      </c>
      <c r="C526" s="48">
        <v>180</v>
      </c>
      <c r="D526" s="48">
        <v>23.29</v>
      </c>
    </row>
    <row r="527" spans="1:4" x14ac:dyDescent="0.3">
      <c r="A527" s="48" t="s">
        <v>556</v>
      </c>
      <c r="B527" s="48">
        <v>77</v>
      </c>
      <c r="C527" s="48">
        <v>245</v>
      </c>
      <c r="D527" s="48">
        <v>31.48</v>
      </c>
    </row>
    <row r="528" spans="1:4" x14ac:dyDescent="0.3">
      <c r="A528" s="48" t="s">
        <v>557</v>
      </c>
      <c r="B528" s="48">
        <v>71</v>
      </c>
      <c r="C528" s="48">
        <v>175</v>
      </c>
      <c r="D528" s="48">
        <v>27.23</v>
      </c>
    </row>
    <row r="529" spans="1:4" x14ac:dyDescent="0.3">
      <c r="A529" s="48" t="s">
        <v>558</v>
      </c>
      <c r="B529" s="48">
        <v>72</v>
      </c>
      <c r="C529" s="48">
        <v>180</v>
      </c>
      <c r="D529" s="48">
        <v>24.07</v>
      </c>
    </row>
    <row r="530" spans="1:4" x14ac:dyDescent="0.3">
      <c r="A530" s="48" t="s">
        <v>559</v>
      </c>
      <c r="B530" s="48">
        <v>73</v>
      </c>
      <c r="C530" s="48">
        <v>215</v>
      </c>
      <c r="D530" s="48">
        <v>28.68</v>
      </c>
    </row>
    <row r="531" spans="1:4" x14ac:dyDescent="0.3">
      <c r="A531" s="48" t="s">
        <v>560</v>
      </c>
      <c r="B531" s="48">
        <v>69</v>
      </c>
      <c r="C531" s="48">
        <v>175</v>
      </c>
      <c r="D531" s="48">
        <v>27.05</v>
      </c>
    </row>
    <row r="532" spans="1:4" x14ac:dyDescent="0.3">
      <c r="A532" s="48" t="s">
        <v>561</v>
      </c>
      <c r="B532" s="48">
        <v>73</v>
      </c>
      <c r="C532" s="48">
        <v>180</v>
      </c>
      <c r="D532" s="48">
        <v>31.15</v>
      </c>
    </row>
    <row r="533" spans="1:4" x14ac:dyDescent="0.3">
      <c r="A533" s="48" t="s">
        <v>562</v>
      </c>
      <c r="B533" s="48">
        <v>70</v>
      </c>
      <c r="C533" s="48">
        <v>195</v>
      </c>
      <c r="D533" s="48">
        <v>31.85</v>
      </c>
    </row>
    <row r="534" spans="1:4" x14ac:dyDescent="0.3">
      <c r="A534" s="48" t="s">
        <v>563</v>
      </c>
      <c r="B534" s="48">
        <v>74</v>
      </c>
      <c r="C534" s="48">
        <v>230</v>
      </c>
      <c r="D534" s="48">
        <v>31.68</v>
      </c>
    </row>
    <row r="535" spans="1:4" x14ac:dyDescent="0.3">
      <c r="A535" s="48" t="s">
        <v>564</v>
      </c>
      <c r="B535" s="48">
        <v>76</v>
      </c>
      <c r="C535" s="48">
        <v>230</v>
      </c>
      <c r="D535" s="48">
        <v>34.229999999999997</v>
      </c>
    </row>
    <row r="536" spans="1:4" x14ac:dyDescent="0.3">
      <c r="A536" s="48" t="s">
        <v>565</v>
      </c>
      <c r="B536" s="48">
        <v>73</v>
      </c>
      <c r="C536" s="48">
        <v>205</v>
      </c>
      <c r="D536" s="48">
        <v>32.01</v>
      </c>
    </row>
    <row r="537" spans="1:4" x14ac:dyDescent="0.3">
      <c r="A537" s="48" t="s">
        <v>566</v>
      </c>
      <c r="B537" s="48">
        <v>73</v>
      </c>
      <c r="C537" s="48">
        <v>215</v>
      </c>
      <c r="D537" s="48">
        <v>25.41</v>
      </c>
    </row>
    <row r="538" spans="1:4" x14ac:dyDescent="0.3">
      <c r="A538" s="48" t="s">
        <v>567</v>
      </c>
      <c r="B538" s="48">
        <v>75</v>
      </c>
      <c r="C538" s="48">
        <v>195</v>
      </c>
      <c r="D538" s="48">
        <v>24.73</v>
      </c>
    </row>
    <row r="539" spans="1:4" x14ac:dyDescent="0.3">
      <c r="A539" s="48" t="s">
        <v>568</v>
      </c>
      <c r="B539" s="48">
        <v>73</v>
      </c>
      <c r="C539" s="48">
        <v>180</v>
      </c>
      <c r="D539" s="48">
        <v>25.66</v>
      </c>
    </row>
    <row r="540" spans="1:4" x14ac:dyDescent="0.3">
      <c r="A540" s="48" t="s">
        <v>569</v>
      </c>
      <c r="B540" s="48">
        <v>79</v>
      </c>
      <c r="C540" s="48">
        <v>205</v>
      </c>
      <c r="D540" s="48">
        <v>24.5</v>
      </c>
    </row>
    <row r="541" spans="1:4" x14ac:dyDescent="0.3">
      <c r="A541" s="48" t="s">
        <v>570</v>
      </c>
      <c r="B541" s="48">
        <v>74</v>
      </c>
      <c r="C541" s="48">
        <v>180</v>
      </c>
      <c r="D541" s="48">
        <v>24.38</v>
      </c>
    </row>
    <row r="542" spans="1:4" x14ac:dyDescent="0.3">
      <c r="A542" s="48" t="s">
        <v>571</v>
      </c>
      <c r="B542" s="48">
        <v>73</v>
      </c>
      <c r="C542" s="48">
        <v>190</v>
      </c>
      <c r="D542" s="48">
        <v>26.89</v>
      </c>
    </row>
    <row r="543" spans="1:4" x14ac:dyDescent="0.3">
      <c r="A543" s="48" t="s">
        <v>572</v>
      </c>
      <c r="B543" s="48">
        <v>74</v>
      </c>
      <c r="C543" s="48">
        <v>180</v>
      </c>
      <c r="D543" s="48">
        <v>24.2</v>
      </c>
    </row>
    <row r="544" spans="1:4" x14ac:dyDescent="0.3">
      <c r="A544" s="48" t="s">
        <v>573</v>
      </c>
      <c r="B544" s="48">
        <v>77</v>
      </c>
      <c r="C544" s="48">
        <v>190</v>
      </c>
      <c r="D544" s="48">
        <v>26.97</v>
      </c>
    </row>
    <row r="545" spans="1:4" x14ac:dyDescent="0.3">
      <c r="A545" s="48" t="s">
        <v>574</v>
      </c>
      <c r="B545" s="48">
        <v>75</v>
      </c>
      <c r="C545" s="48">
        <v>190</v>
      </c>
      <c r="D545" s="48">
        <v>25.21</v>
      </c>
    </row>
    <row r="546" spans="1:4" x14ac:dyDescent="0.3">
      <c r="A546" s="48" t="s">
        <v>575</v>
      </c>
      <c r="B546" s="48">
        <v>74</v>
      </c>
      <c r="C546" s="48">
        <v>220</v>
      </c>
      <c r="D546" s="48">
        <v>30.46</v>
      </c>
    </row>
    <row r="547" spans="1:4" x14ac:dyDescent="0.3">
      <c r="A547" s="48" t="s">
        <v>576</v>
      </c>
      <c r="B547" s="48">
        <v>73</v>
      </c>
      <c r="C547" s="48">
        <v>210</v>
      </c>
      <c r="D547" s="48">
        <v>28.53</v>
      </c>
    </row>
    <row r="548" spans="1:4" x14ac:dyDescent="0.3">
      <c r="A548" s="48" t="s">
        <v>577</v>
      </c>
      <c r="B548" s="48">
        <v>77</v>
      </c>
      <c r="C548" s="48">
        <v>255</v>
      </c>
      <c r="D548" s="48">
        <v>25.75</v>
      </c>
    </row>
    <row r="549" spans="1:4" x14ac:dyDescent="0.3">
      <c r="A549" s="48" t="s">
        <v>578</v>
      </c>
      <c r="B549" s="48">
        <v>73</v>
      </c>
      <c r="C549" s="48">
        <v>190</v>
      </c>
      <c r="D549" s="48">
        <v>31.15</v>
      </c>
    </row>
    <row r="550" spans="1:4" x14ac:dyDescent="0.3">
      <c r="A550" s="48" t="s">
        <v>579</v>
      </c>
      <c r="B550" s="48">
        <v>77</v>
      </c>
      <c r="C550" s="48">
        <v>230</v>
      </c>
      <c r="D550" s="48">
        <v>26.48</v>
      </c>
    </row>
    <row r="551" spans="1:4" x14ac:dyDescent="0.3">
      <c r="A551" s="48" t="s">
        <v>580</v>
      </c>
      <c r="B551" s="48">
        <v>74</v>
      </c>
      <c r="C551" s="48">
        <v>200</v>
      </c>
      <c r="D551" s="48">
        <v>26.93</v>
      </c>
    </row>
    <row r="552" spans="1:4" x14ac:dyDescent="0.3">
      <c r="A552" s="48" t="s">
        <v>581</v>
      </c>
      <c r="B552" s="48">
        <v>74</v>
      </c>
      <c r="C552" s="48">
        <v>205</v>
      </c>
      <c r="D552" s="48">
        <v>29.55</v>
      </c>
    </row>
    <row r="553" spans="1:4" x14ac:dyDescent="0.3">
      <c r="A553" s="48" t="s">
        <v>582</v>
      </c>
      <c r="B553" s="48">
        <v>73</v>
      </c>
      <c r="C553" s="48">
        <v>210</v>
      </c>
      <c r="D553" s="48">
        <v>34.75</v>
      </c>
    </row>
    <row r="554" spans="1:4" x14ac:dyDescent="0.3">
      <c r="A554" s="48" t="s">
        <v>583</v>
      </c>
      <c r="B554" s="48">
        <v>77</v>
      </c>
      <c r="C554" s="48">
        <v>225</v>
      </c>
      <c r="D554" s="48">
        <v>29.71</v>
      </c>
    </row>
    <row r="555" spans="1:4" x14ac:dyDescent="0.3">
      <c r="A555" s="48" t="s">
        <v>584</v>
      </c>
      <c r="B555" s="48">
        <v>74</v>
      </c>
      <c r="C555" s="48">
        <v>215</v>
      </c>
      <c r="D555" s="48">
        <v>29.83</v>
      </c>
    </row>
    <row r="556" spans="1:4" x14ac:dyDescent="0.3">
      <c r="A556" s="48" t="s">
        <v>585</v>
      </c>
      <c r="B556" s="48">
        <v>77</v>
      </c>
      <c r="C556" s="48">
        <v>220</v>
      </c>
      <c r="D556" s="48">
        <v>33.57</v>
      </c>
    </row>
    <row r="557" spans="1:4" x14ac:dyDescent="0.3">
      <c r="A557" s="48" t="s">
        <v>586</v>
      </c>
      <c r="B557" s="48">
        <v>75</v>
      </c>
      <c r="C557" s="48">
        <v>205</v>
      </c>
      <c r="D557" s="48">
        <v>28.21</v>
      </c>
    </row>
    <row r="558" spans="1:4" x14ac:dyDescent="0.3">
      <c r="A558" s="48" t="s">
        <v>587</v>
      </c>
      <c r="B558" s="48">
        <v>77</v>
      </c>
      <c r="C558" s="48">
        <v>200</v>
      </c>
      <c r="D558" s="48">
        <v>27.54</v>
      </c>
    </row>
    <row r="559" spans="1:4" x14ac:dyDescent="0.3">
      <c r="A559" s="48" t="s">
        <v>588</v>
      </c>
      <c r="B559" s="48">
        <v>75</v>
      </c>
      <c r="C559" s="48">
        <v>220</v>
      </c>
      <c r="D559" s="48">
        <v>26.05</v>
      </c>
    </row>
    <row r="560" spans="1:4" x14ac:dyDescent="0.3">
      <c r="A560" s="48" t="s">
        <v>589</v>
      </c>
      <c r="B560" s="48">
        <v>71</v>
      </c>
      <c r="C560" s="48">
        <v>197</v>
      </c>
      <c r="D560" s="48">
        <v>23.64</v>
      </c>
    </row>
    <row r="561" spans="1:4" x14ac:dyDescent="0.3">
      <c r="A561" s="48" t="s">
        <v>590</v>
      </c>
      <c r="B561" s="48">
        <v>74</v>
      </c>
      <c r="C561" s="48">
        <v>225</v>
      </c>
      <c r="D561" s="48">
        <v>24.82</v>
      </c>
    </row>
    <row r="562" spans="1:4" x14ac:dyDescent="0.3">
      <c r="A562" s="48" t="s">
        <v>591</v>
      </c>
      <c r="B562" s="48">
        <v>70</v>
      </c>
      <c r="C562" s="48">
        <v>187</v>
      </c>
      <c r="D562" s="48">
        <v>29.8</v>
      </c>
    </row>
    <row r="563" spans="1:4" x14ac:dyDescent="0.3">
      <c r="A563" s="48" t="s">
        <v>592</v>
      </c>
      <c r="B563" s="48">
        <v>79</v>
      </c>
      <c r="C563" s="48">
        <v>245</v>
      </c>
      <c r="D563" s="48">
        <v>34.71</v>
      </c>
    </row>
    <row r="564" spans="1:4" x14ac:dyDescent="0.3">
      <c r="A564" s="48" t="s">
        <v>593</v>
      </c>
      <c r="B564" s="48">
        <v>72</v>
      </c>
      <c r="C564" s="48">
        <v>185</v>
      </c>
      <c r="D564" s="48">
        <v>29.22</v>
      </c>
    </row>
    <row r="565" spans="1:4" x14ac:dyDescent="0.3">
      <c r="A565" s="48" t="s">
        <v>594</v>
      </c>
      <c r="B565" s="48">
        <v>72</v>
      </c>
      <c r="C565" s="48">
        <v>185</v>
      </c>
      <c r="D565" s="48">
        <v>23.96</v>
      </c>
    </row>
    <row r="566" spans="1:4" x14ac:dyDescent="0.3">
      <c r="A566" s="48" t="s">
        <v>595</v>
      </c>
      <c r="B566" s="48">
        <v>70</v>
      </c>
      <c r="C566" s="48">
        <v>175</v>
      </c>
      <c r="D566" s="48">
        <v>23.87</v>
      </c>
    </row>
    <row r="567" spans="1:4" x14ac:dyDescent="0.3">
      <c r="A567" s="48" t="s">
        <v>596</v>
      </c>
      <c r="B567" s="48">
        <v>74</v>
      </c>
      <c r="C567" s="48">
        <v>200</v>
      </c>
      <c r="D567" s="48">
        <v>26.77</v>
      </c>
    </row>
    <row r="568" spans="1:4" x14ac:dyDescent="0.3">
      <c r="A568" s="48" t="s">
        <v>597</v>
      </c>
      <c r="B568" s="48">
        <v>74</v>
      </c>
      <c r="C568" s="48">
        <v>180</v>
      </c>
      <c r="D568" s="48">
        <v>23.49</v>
      </c>
    </row>
    <row r="569" spans="1:4" x14ac:dyDescent="0.3">
      <c r="A569" s="48" t="s">
        <v>598</v>
      </c>
      <c r="B569" s="48">
        <v>72</v>
      </c>
      <c r="C569" s="48">
        <v>188</v>
      </c>
      <c r="D569" s="48">
        <v>26.77</v>
      </c>
    </row>
    <row r="570" spans="1:4" x14ac:dyDescent="0.3">
      <c r="A570" s="48" t="s">
        <v>599</v>
      </c>
      <c r="B570" s="48">
        <v>73</v>
      </c>
      <c r="C570" s="48">
        <v>225</v>
      </c>
      <c r="D570" s="48">
        <v>24.51</v>
      </c>
    </row>
    <row r="571" spans="1:4" x14ac:dyDescent="0.3">
      <c r="A571" s="48" t="s">
        <v>600</v>
      </c>
      <c r="B571" s="48">
        <v>72</v>
      </c>
      <c r="C571" s="48">
        <v>200</v>
      </c>
      <c r="D571" s="48">
        <v>33.229999999999997</v>
      </c>
    </row>
    <row r="572" spans="1:4" x14ac:dyDescent="0.3">
      <c r="A572" s="48" t="s">
        <v>601</v>
      </c>
      <c r="B572" s="48">
        <v>74</v>
      </c>
      <c r="C572" s="48">
        <v>210</v>
      </c>
      <c r="D572" s="48">
        <v>31.04</v>
      </c>
    </row>
    <row r="573" spans="1:4" x14ac:dyDescent="0.3">
      <c r="A573" s="48" t="s">
        <v>602</v>
      </c>
      <c r="B573" s="48">
        <v>74</v>
      </c>
      <c r="C573" s="48">
        <v>245</v>
      </c>
      <c r="D573" s="48">
        <v>32.020000000000003</v>
      </c>
    </row>
    <row r="574" spans="1:4" x14ac:dyDescent="0.3">
      <c r="A574" s="48" t="s">
        <v>603</v>
      </c>
      <c r="B574" s="48">
        <v>76</v>
      </c>
      <c r="C574" s="48">
        <v>213</v>
      </c>
      <c r="D574" s="48">
        <v>31.44</v>
      </c>
    </row>
    <row r="575" spans="1:4" x14ac:dyDescent="0.3">
      <c r="A575" s="48" t="s">
        <v>604</v>
      </c>
      <c r="B575" s="48">
        <v>82</v>
      </c>
      <c r="C575" s="48">
        <v>231</v>
      </c>
      <c r="D575" s="48">
        <v>43.47</v>
      </c>
    </row>
    <row r="576" spans="1:4" x14ac:dyDescent="0.3">
      <c r="A576" s="48" t="s">
        <v>605</v>
      </c>
      <c r="B576" s="48">
        <v>74</v>
      </c>
      <c r="C576" s="48">
        <v>165</v>
      </c>
      <c r="D576" s="48">
        <v>28.38</v>
      </c>
    </row>
    <row r="577" spans="1:4" x14ac:dyDescent="0.3">
      <c r="A577" s="48" t="s">
        <v>606</v>
      </c>
      <c r="B577" s="48">
        <v>74</v>
      </c>
      <c r="C577" s="48">
        <v>228</v>
      </c>
      <c r="D577" s="48">
        <v>27.81</v>
      </c>
    </row>
    <row r="578" spans="1:4" x14ac:dyDescent="0.3">
      <c r="A578" s="48" t="s">
        <v>607</v>
      </c>
      <c r="B578" s="48">
        <v>70</v>
      </c>
      <c r="C578" s="48">
        <v>210</v>
      </c>
      <c r="D578" s="48">
        <v>24.57</v>
      </c>
    </row>
    <row r="579" spans="1:4" x14ac:dyDescent="0.3">
      <c r="A579" s="48" t="s">
        <v>608</v>
      </c>
      <c r="B579" s="48">
        <v>73</v>
      </c>
      <c r="C579" s="48">
        <v>250</v>
      </c>
      <c r="D579" s="48">
        <v>23.34</v>
      </c>
    </row>
    <row r="580" spans="1:4" x14ac:dyDescent="0.3">
      <c r="A580" s="48" t="s">
        <v>609</v>
      </c>
      <c r="B580" s="48">
        <v>73</v>
      </c>
      <c r="C580" s="48">
        <v>191</v>
      </c>
      <c r="D580" s="48">
        <v>27.09</v>
      </c>
    </row>
    <row r="581" spans="1:4" x14ac:dyDescent="0.3">
      <c r="A581" s="48" t="s">
        <v>521</v>
      </c>
      <c r="B581" s="48">
        <v>74</v>
      </c>
      <c r="C581" s="48">
        <v>190</v>
      </c>
      <c r="D581" s="48">
        <v>25.14</v>
      </c>
    </row>
    <row r="582" spans="1:4" x14ac:dyDescent="0.3">
      <c r="A582" s="48" t="s">
        <v>610</v>
      </c>
      <c r="B582" s="48">
        <v>77</v>
      </c>
      <c r="C582" s="48">
        <v>200</v>
      </c>
      <c r="D582" s="48">
        <v>27.07</v>
      </c>
    </row>
    <row r="583" spans="1:4" x14ac:dyDescent="0.3">
      <c r="A583" s="48" t="s">
        <v>611</v>
      </c>
      <c r="B583" s="48">
        <v>72</v>
      </c>
      <c r="C583" s="48">
        <v>215</v>
      </c>
      <c r="D583" s="48">
        <v>24.02</v>
      </c>
    </row>
    <row r="584" spans="1:4" x14ac:dyDescent="0.3">
      <c r="A584" s="48" t="s">
        <v>612</v>
      </c>
      <c r="B584" s="48">
        <v>76</v>
      </c>
      <c r="C584" s="48">
        <v>254</v>
      </c>
      <c r="D584" s="48">
        <v>27.6</v>
      </c>
    </row>
    <row r="585" spans="1:4" x14ac:dyDescent="0.3">
      <c r="A585" s="48" t="s">
        <v>613</v>
      </c>
      <c r="B585" s="48">
        <v>73</v>
      </c>
      <c r="C585" s="48">
        <v>232</v>
      </c>
      <c r="D585" s="48">
        <v>27.99</v>
      </c>
    </row>
    <row r="586" spans="1:4" x14ac:dyDescent="0.3">
      <c r="A586" s="48" t="s">
        <v>614</v>
      </c>
      <c r="B586" s="48">
        <v>73</v>
      </c>
      <c r="C586" s="48">
        <v>180</v>
      </c>
      <c r="D586" s="48">
        <v>27.56</v>
      </c>
    </row>
    <row r="587" spans="1:4" x14ac:dyDescent="0.3">
      <c r="A587" s="48" t="s">
        <v>615</v>
      </c>
      <c r="B587" s="48">
        <v>72</v>
      </c>
      <c r="C587" s="48">
        <v>215</v>
      </c>
      <c r="D587" s="48">
        <v>28.63</v>
      </c>
    </row>
    <row r="588" spans="1:4" x14ac:dyDescent="0.3">
      <c r="A588" s="48" t="s">
        <v>616</v>
      </c>
      <c r="B588" s="48">
        <v>74</v>
      </c>
      <c r="C588" s="48">
        <v>220</v>
      </c>
      <c r="D588" s="48">
        <v>30.99</v>
      </c>
    </row>
    <row r="589" spans="1:4" x14ac:dyDescent="0.3">
      <c r="A589" s="48" t="s">
        <v>617</v>
      </c>
      <c r="B589" s="48">
        <v>74</v>
      </c>
      <c r="C589" s="48">
        <v>180</v>
      </c>
      <c r="D589" s="48">
        <v>26.33</v>
      </c>
    </row>
    <row r="590" spans="1:4" x14ac:dyDescent="0.3">
      <c r="A590" s="48" t="s">
        <v>618</v>
      </c>
      <c r="B590" s="48">
        <v>71</v>
      </c>
      <c r="C590" s="48">
        <v>200</v>
      </c>
      <c r="D590" s="48">
        <v>26.97</v>
      </c>
    </row>
    <row r="591" spans="1:4" x14ac:dyDescent="0.3">
      <c r="A591" s="48" t="s">
        <v>619</v>
      </c>
      <c r="B591" s="48">
        <v>72</v>
      </c>
      <c r="C591" s="48">
        <v>170</v>
      </c>
      <c r="D591" s="48">
        <v>22.85</v>
      </c>
    </row>
    <row r="592" spans="1:4" x14ac:dyDescent="0.3">
      <c r="A592" s="48" t="s">
        <v>620</v>
      </c>
      <c r="B592" s="48">
        <v>75</v>
      </c>
      <c r="C592" s="48">
        <v>195</v>
      </c>
      <c r="D592" s="48">
        <v>23.19</v>
      </c>
    </row>
    <row r="593" spans="1:4" x14ac:dyDescent="0.3">
      <c r="A593" s="48" t="s">
        <v>621</v>
      </c>
      <c r="B593" s="48">
        <v>74</v>
      </c>
      <c r="C593" s="48">
        <v>210</v>
      </c>
      <c r="D593" s="48">
        <v>23.87</v>
      </c>
    </row>
    <row r="594" spans="1:4" x14ac:dyDescent="0.3">
      <c r="A594" s="48" t="s">
        <v>622</v>
      </c>
      <c r="B594" s="48">
        <v>74</v>
      </c>
      <c r="C594" s="48">
        <v>200</v>
      </c>
      <c r="D594" s="48">
        <v>33.979999999999997</v>
      </c>
    </row>
    <row r="595" spans="1:4" x14ac:dyDescent="0.3">
      <c r="A595" s="48" t="s">
        <v>623</v>
      </c>
      <c r="B595" s="48">
        <v>77</v>
      </c>
      <c r="C595" s="48">
        <v>220</v>
      </c>
      <c r="D595" s="48">
        <v>28.26</v>
      </c>
    </row>
    <row r="596" spans="1:4" x14ac:dyDescent="0.3">
      <c r="A596" s="48" t="s">
        <v>624</v>
      </c>
      <c r="B596" s="48">
        <v>70</v>
      </c>
      <c r="C596" s="48">
        <v>165</v>
      </c>
      <c r="D596" s="48">
        <v>29.12</v>
      </c>
    </row>
    <row r="597" spans="1:4" x14ac:dyDescent="0.3">
      <c r="A597" s="48" t="s">
        <v>625</v>
      </c>
      <c r="B597" s="48">
        <v>71</v>
      </c>
      <c r="C597" s="48">
        <v>180</v>
      </c>
      <c r="D597" s="48">
        <v>26.18</v>
      </c>
    </row>
    <row r="598" spans="1:4" x14ac:dyDescent="0.3">
      <c r="A598" s="48" t="s">
        <v>626</v>
      </c>
      <c r="B598" s="48">
        <v>73</v>
      </c>
      <c r="C598" s="48">
        <v>200</v>
      </c>
      <c r="D598" s="48">
        <v>28.03</v>
      </c>
    </row>
    <row r="599" spans="1:4" x14ac:dyDescent="0.3">
      <c r="A599" s="48" t="s">
        <v>627</v>
      </c>
      <c r="B599" s="48">
        <v>76</v>
      </c>
      <c r="C599" s="48">
        <v>200</v>
      </c>
      <c r="D599" s="48">
        <v>23.08</v>
      </c>
    </row>
    <row r="600" spans="1:4" x14ac:dyDescent="0.3">
      <c r="A600" s="48" t="s">
        <v>628</v>
      </c>
      <c r="B600" s="48">
        <v>71</v>
      </c>
      <c r="C600" s="48">
        <v>170</v>
      </c>
      <c r="D600" s="48">
        <v>26.24</v>
      </c>
    </row>
    <row r="601" spans="1:4" x14ac:dyDescent="0.3">
      <c r="A601" s="48" t="s">
        <v>629</v>
      </c>
      <c r="B601" s="48">
        <v>75</v>
      </c>
      <c r="C601" s="48">
        <v>224</v>
      </c>
      <c r="D601" s="48">
        <v>26.63</v>
      </c>
    </row>
    <row r="602" spans="1:4" x14ac:dyDescent="0.3">
      <c r="A602" s="48" t="s">
        <v>630</v>
      </c>
      <c r="B602" s="48">
        <v>74</v>
      </c>
      <c r="C602" s="48">
        <v>220</v>
      </c>
      <c r="D602" s="48">
        <v>24.21</v>
      </c>
    </row>
    <row r="603" spans="1:4" x14ac:dyDescent="0.3">
      <c r="A603" s="48" t="s">
        <v>631</v>
      </c>
      <c r="B603" s="48">
        <v>72</v>
      </c>
      <c r="C603" s="48">
        <v>180</v>
      </c>
      <c r="D603" s="48">
        <v>23.01</v>
      </c>
    </row>
    <row r="604" spans="1:4" x14ac:dyDescent="0.3">
      <c r="A604" s="48" t="s">
        <v>632</v>
      </c>
      <c r="B604" s="48">
        <v>76</v>
      </c>
      <c r="C604" s="48">
        <v>198</v>
      </c>
      <c r="D604" s="48">
        <v>23.13</v>
      </c>
    </row>
    <row r="605" spans="1:4" x14ac:dyDescent="0.3">
      <c r="A605" s="48" t="s">
        <v>633</v>
      </c>
      <c r="B605" s="48">
        <v>79</v>
      </c>
      <c r="C605" s="48">
        <v>240</v>
      </c>
      <c r="D605" s="48">
        <v>23.08</v>
      </c>
    </row>
    <row r="606" spans="1:4" x14ac:dyDescent="0.3">
      <c r="A606" s="48" t="s">
        <v>634</v>
      </c>
      <c r="B606" s="48">
        <v>76</v>
      </c>
      <c r="C606" s="48">
        <v>239</v>
      </c>
      <c r="D606" s="48">
        <v>25.13</v>
      </c>
    </row>
    <row r="607" spans="1:4" x14ac:dyDescent="0.3">
      <c r="A607" s="48" t="s">
        <v>635</v>
      </c>
      <c r="B607" s="48">
        <v>73</v>
      </c>
      <c r="C607" s="48">
        <v>185</v>
      </c>
      <c r="D607" s="48">
        <v>24.66</v>
      </c>
    </row>
    <row r="608" spans="1:4" x14ac:dyDescent="0.3">
      <c r="A608" s="48" t="s">
        <v>636</v>
      </c>
      <c r="B608" s="48">
        <v>76</v>
      </c>
      <c r="C608" s="48">
        <v>210</v>
      </c>
      <c r="D608" s="48">
        <v>26.03</v>
      </c>
    </row>
    <row r="609" spans="1:4" x14ac:dyDescent="0.3">
      <c r="A609" s="48" t="s">
        <v>637</v>
      </c>
      <c r="B609" s="48">
        <v>78</v>
      </c>
      <c r="C609" s="48">
        <v>220</v>
      </c>
      <c r="D609" s="48">
        <v>28.7</v>
      </c>
    </row>
    <row r="610" spans="1:4" x14ac:dyDescent="0.3">
      <c r="A610" s="48" t="s">
        <v>638</v>
      </c>
      <c r="B610" s="48">
        <v>75</v>
      </c>
      <c r="C610" s="48">
        <v>200</v>
      </c>
      <c r="D610" s="48">
        <v>25.57</v>
      </c>
    </row>
    <row r="611" spans="1:4" x14ac:dyDescent="0.3">
      <c r="A611" s="48" t="s">
        <v>639</v>
      </c>
      <c r="B611" s="48">
        <v>76</v>
      </c>
      <c r="C611" s="48">
        <v>195</v>
      </c>
      <c r="D611" s="48">
        <v>24.65</v>
      </c>
    </row>
    <row r="612" spans="1:4" x14ac:dyDescent="0.3">
      <c r="A612" s="48" t="s">
        <v>640</v>
      </c>
      <c r="B612" s="48">
        <v>72</v>
      </c>
      <c r="C612" s="48">
        <v>220</v>
      </c>
      <c r="D612" s="48">
        <v>25.55</v>
      </c>
    </row>
    <row r="613" spans="1:4" x14ac:dyDescent="0.3">
      <c r="A613" s="48" t="s">
        <v>641</v>
      </c>
      <c r="B613" s="48">
        <v>72</v>
      </c>
      <c r="C613" s="48">
        <v>230</v>
      </c>
      <c r="D613" s="48">
        <v>22.27</v>
      </c>
    </row>
    <row r="614" spans="1:4" x14ac:dyDescent="0.3">
      <c r="A614" s="48" t="s">
        <v>642</v>
      </c>
      <c r="B614" s="48">
        <v>73</v>
      </c>
      <c r="C614" s="48">
        <v>170</v>
      </c>
      <c r="D614" s="48">
        <v>24.76</v>
      </c>
    </row>
    <row r="615" spans="1:4" x14ac:dyDescent="0.3">
      <c r="A615" s="48" t="s">
        <v>643</v>
      </c>
      <c r="B615" s="48">
        <v>73</v>
      </c>
      <c r="C615" s="48">
        <v>220</v>
      </c>
      <c r="D615" s="48">
        <v>23.98</v>
      </c>
    </row>
    <row r="616" spans="1:4" x14ac:dyDescent="0.3">
      <c r="A616" s="48" t="s">
        <v>644</v>
      </c>
      <c r="B616" s="48">
        <v>75</v>
      </c>
      <c r="C616" s="48">
        <v>230</v>
      </c>
      <c r="D616" s="48">
        <v>27.85</v>
      </c>
    </row>
    <row r="617" spans="1:4" x14ac:dyDescent="0.3">
      <c r="A617" s="48" t="s">
        <v>645</v>
      </c>
      <c r="B617" s="48">
        <v>71</v>
      </c>
      <c r="C617" s="48">
        <v>165</v>
      </c>
      <c r="D617" s="48">
        <v>22.14</v>
      </c>
    </row>
    <row r="618" spans="1:4" x14ac:dyDescent="0.3">
      <c r="A618" s="48" t="s">
        <v>646</v>
      </c>
      <c r="B618" s="48">
        <v>76</v>
      </c>
      <c r="C618" s="48">
        <v>205</v>
      </c>
      <c r="D618" s="48">
        <v>27.05</v>
      </c>
    </row>
    <row r="619" spans="1:4" x14ac:dyDescent="0.3">
      <c r="A619" s="48" t="s">
        <v>647</v>
      </c>
      <c r="B619" s="48">
        <v>70</v>
      </c>
      <c r="C619" s="48">
        <v>192</v>
      </c>
      <c r="D619" s="48">
        <v>31.45</v>
      </c>
    </row>
    <row r="620" spans="1:4" x14ac:dyDescent="0.3">
      <c r="A620" s="48" t="s">
        <v>648</v>
      </c>
      <c r="B620" s="48">
        <v>75</v>
      </c>
      <c r="C620" s="48">
        <v>210</v>
      </c>
      <c r="D620" s="48">
        <v>32.03</v>
      </c>
    </row>
    <row r="621" spans="1:4" x14ac:dyDescent="0.3">
      <c r="A621" s="48" t="s">
        <v>649</v>
      </c>
      <c r="B621" s="48">
        <v>74</v>
      </c>
      <c r="C621" s="48">
        <v>205</v>
      </c>
      <c r="D621" s="48">
        <v>29.95</v>
      </c>
    </row>
    <row r="622" spans="1:4" x14ac:dyDescent="0.3">
      <c r="A622" s="48" t="s">
        <v>650</v>
      </c>
      <c r="B622" s="48">
        <v>75</v>
      </c>
      <c r="C622" s="48">
        <v>200</v>
      </c>
      <c r="D622" s="48">
        <v>23.47</v>
      </c>
    </row>
    <row r="623" spans="1:4" x14ac:dyDescent="0.3">
      <c r="A623" s="48" t="s">
        <v>651</v>
      </c>
      <c r="B623" s="48">
        <v>73</v>
      </c>
      <c r="C623" s="48">
        <v>210</v>
      </c>
      <c r="D623" s="48">
        <v>37.21</v>
      </c>
    </row>
    <row r="624" spans="1:4" x14ac:dyDescent="0.3">
      <c r="A624" s="48" t="s">
        <v>652</v>
      </c>
      <c r="B624" s="48">
        <v>71</v>
      </c>
      <c r="C624" s="48">
        <v>185</v>
      </c>
      <c r="D624" s="48">
        <v>25.67</v>
      </c>
    </row>
    <row r="625" spans="1:4" x14ac:dyDescent="0.3">
      <c r="A625" s="48" t="s">
        <v>653</v>
      </c>
      <c r="B625" s="48">
        <v>71</v>
      </c>
      <c r="C625" s="48">
        <v>195</v>
      </c>
      <c r="D625" s="48">
        <v>34.69</v>
      </c>
    </row>
    <row r="626" spans="1:4" x14ac:dyDescent="0.3">
      <c r="A626" s="48" t="s">
        <v>654</v>
      </c>
      <c r="B626" s="48">
        <v>72</v>
      </c>
      <c r="C626" s="48">
        <v>202</v>
      </c>
      <c r="D626" s="48">
        <v>30.04</v>
      </c>
    </row>
    <row r="627" spans="1:4" x14ac:dyDescent="0.3">
      <c r="A627" s="48" t="s">
        <v>655</v>
      </c>
      <c r="B627" s="48">
        <v>73</v>
      </c>
      <c r="C627" s="48">
        <v>205</v>
      </c>
      <c r="D627" s="48">
        <v>32.520000000000003</v>
      </c>
    </row>
    <row r="628" spans="1:4" x14ac:dyDescent="0.3">
      <c r="A628" s="48" t="s">
        <v>656</v>
      </c>
      <c r="B628" s="48">
        <v>73</v>
      </c>
      <c r="C628" s="48">
        <v>195</v>
      </c>
      <c r="D628" s="48">
        <v>24.15</v>
      </c>
    </row>
    <row r="629" spans="1:4" x14ac:dyDescent="0.3">
      <c r="A629" s="48" t="s">
        <v>657</v>
      </c>
      <c r="B629" s="48">
        <v>72</v>
      </c>
      <c r="C629" s="48">
        <v>180</v>
      </c>
      <c r="D629" s="48">
        <v>26.86</v>
      </c>
    </row>
    <row r="630" spans="1:4" x14ac:dyDescent="0.3">
      <c r="A630" s="48" t="s">
        <v>658</v>
      </c>
      <c r="B630" s="48">
        <v>69</v>
      </c>
      <c r="C630" s="48">
        <v>200</v>
      </c>
      <c r="D630" s="48">
        <v>27.94</v>
      </c>
    </row>
    <row r="631" spans="1:4" x14ac:dyDescent="0.3">
      <c r="A631" s="48" t="s">
        <v>659</v>
      </c>
      <c r="B631" s="48">
        <v>73</v>
      </c>
      <c r="C631" s="48">
        <v>185</v>
      </c>
      <c r="D631" s="48">
        <v>26.63</v>
      </c>
    </row>
    <row r="632" spans="1:4" x14ac:dyDescent="0.3">
      <c r="A632" s="48" t="s">
        <v>660</v>
      </c>
      <c r="B632" s="48">
        <v>78</v>
      </c>
      <c r="C632" s="48">
        <v>240</v>
      </c>
      <c r="D632" s="48">
        <v>27.31</v>
      </c>
    </row>
    <row r="633" spans="1:4" x14ac:dyDescent="0.3">
      <c r="A633" s="48" t="s">
        <v>661</v>
      </c>
      <c r="B633" s="48">
        <v>71</v>
      </c>
      <c r="C633" s="48">
        <v>185</v>
      </c>
      <c r="D633" s="48">
        <v>30.55</v>
      </c>
    </row>
    <row r="634" spans="1:4" x14ac:dyDescent="0.3">
      <c r="A634" s="48" t="s">
        <v>662</v>
      </c>
      <c r="B634" s="48">
        <v>73</v>
      </c>
      <c r="C634" s="48">
        <v>220</v>
      </c>
      <c r="D634" s="48">
        <v>40.68</v>
      </c>
    </row>
    <row r="635" spans="1:4" x14ac:dyDescent="0.3">
      <c r="A635" s="48" t="s">
        <v>663</v>
      </c>
      <c r="B635" s="48">
        <v>75</v>
      </c>
      <c r="C635" s="48">
        <v>205</v>
      </c>
      <c r="D635" s="48">
        <v>37.270000000000003</v>
      </c>
    </row>
    <row r="636" spans="1:4" x14ac:dyDescent="0.3">
      <c r="A636" s="48" t="s">
        <v>664</v>
      </c>
      <c r="B636" s="48">
        <v>76</v>
      </c>
      <c r="C636" s="48">
        <v>205</v>
      </c>
      <c r="D636" s="48">
        <v>25.78</v>
      </c>
    </row>
    <row r="637" spans="1:4" x14ac:dyDescent="0.3">
      <c r="A637" s="48" t="s">
        <v>665</v>
      </c>
      <c r="B637" s="48">
        <v>70</v>
      </c>
      <c r="C637" s="48">
        <v>180</v>
      </c>
      <c r="D637" s="48">
        <v>30.98</v>
      </c>
    </row>
    <row r="638" spans="1:4" x14ac:dyDescent="0.3">
      <c r="A638" s="48" t="s">
        <v>666</v>
      </c>
      <c r="B638" s="48">
        <v>74</v>
      </c>
      <c r="C638" s="48">
        <v>201</v>
      </c>
      <c r="D638" s="48">
        <v>28.41</v>
      </c>
    </row>
    <row r="639" spans="1:4" x14ac:dyDescent="0.3">
      <c r="A639" s="48" t="s">
        <v>667</v>
      </c>
      <c r="B639" s="48">
        <v>77</v>
      </c>
      <c r="C639" s="48">
        <v>190</v>
      </c>
      <c r="D639" s="48">
        <v>30.01</v>
      </c>
    </row>
    <row r="640" spans="1:4" x14ac:dyDescent="0.3">
      <c r="A640" s="48" t="s">
        <v>668</v>
      </c>
      <c r="B640" s="48">
        <v>75</v>
      </c>
      <c r="C640" s="48">
        <v>208</v>
      </c>
      <c r="D640" s="48">
        <v>31.57</v>
      </c>
    </row>
    <row r="641" spans="1:4" x14ac:dyDescent="0.3">
      <c r="A641" s="48" t="s">
        <v>669</v>
      </c>
      <c r="B641" s="48">
        <v>79</v>
      </c>
      <c r="C641" s="48">
        <v>240</v>
      </c>
      <c r="D641" s="48">
        <v>28.81</v>
      </c>
    </row>
    <row r="642" spans="1:4" x14ac:dyDescent="0.3">
      <c r="A642" s="48" t="s">
        <v>670</v>
      </c>
      <c r="B642" s="48">
        <v>72</v>
      </c>
      <c r="C642" s="48"/>
      <c r="D642" s="48">
        <v>27.77</v>
      </c>
    </row>
    <row r="643" spans="1:4" x14ac:dyDescent="0.3">
      <c r="A643" s="48" t="s">
        <v>671</v>
      </c>
      <c r="B643" s="48">
        <v>72</v>
      </c>
      <c r="C643" s="48">
        <v>180</v>
      </c>
      <c r="D643" s="48">
        <v>24.09</v>
      </c>
    </row>
    <row r="644" spans="1:4" x14ac:dyDescent="0.3">
      <c r="A644" s="48" t="s">
        <v>672</v>
      </c>
      <c r="B644" s="48">
        <v>77</v>
      </c>
      <c r="C644" s="48">
        <v>230</v>
      </c>
      <c r="D644" s="48">
        <v>26.47</v>
      </c>
    </row>
    <row r="645" spans="1:4" x14ac:dyDescent="0.3">
      <c r="A645" s="48" t="s">
        <v>673</v>
      </c>
      <c r="B645" s="48">
        <v>73</v>
      </c>
      <c r="C645" s="48">
        <v>195</v>
      </c>
      <c r="D645" s="48">
        <v>30.5</v>
      </c>
    </row>
    <row r="646" spans="1:4" x14ac:dyDescent="0.3">
      <c r="A646" s="48" t="s">
        <v>674</v>
      </c>
      <c r="B646" s="48">
        <v>75</v>
      </c>
      <c r="C646" s="48">
        <v>215</v>
      </c>
      <c r="D646" s="48">
        <v>23.74</v>
      </c>
    </row>
    <row r="647" spans="1:4" x14ac:dyDescent="0.3">
      <c r="A647" s="48" t="s">
        <v>675</v>
      </c>
      <c r="B647" s="48">
        <v>75</v>
      </c>
      <c r="C647" s="48">
        <v>190</v>
      </c>
      <c r="D647" s="48">
        <v>24.49</v>
      </c>
    </row>
    <row r="648" spans="1:4" x14ac:dyDescent="0.3">
      <c r="A648" s="48" t="s">
        <v>676</v>
      </c>
      <c r="B648" s="48">
        <v>75</v>
      </c>
      <c r="C648" s="48">
        <v>195</v>
      </c>
      <c r="D648" s="48">
        <v>26.73</v>
      </c>
    </row>
    <row r="649" spans="1:4" x14ac:dyDescent="0.3">
      <c r="A649" s="48" t="s">
        <v>677</v>
      </c>
      <c r="B649" s="48">
        <v>73</v>
      </c>
      <c r="C649" s="48">
        <v>215</v>
      </c>
      <c r="D649" s="48">
        <v>27.01</v>
      </c>
    </row>
    <row r="650" spans="1:4" x14ac:dyDescent="0.3">
      <c r="A650" s="48" t="s">
        <v>678</v>
      </c>
      <c r="B650" s="48">
        <v>73</v>
      </c>
      <c r="C650" s="48">
        <v>215</v>
      </c>
      <c r="D650" s="48">
        <v>39.75</v>
      </c>
    </row>
    <row r="651" spans="1:4" x14ac:dyDescent="0.3">
      <c r="A651" s="48" t="s">
        <v>679</v>
      </c>
      <c r="B651" s="48">
        <v>76</v>
      </c>
      <c r="C651" s="48">
        <v>220</v>
      </c>
      <c r="D651" s="48">
        <v>27.16</v>
      </c>
    </row>
    <row r="652" spans="1:4" x14ac:dyDescent="0.3">
      <c r="A652" s="48" t="s">
        <v>680</v>
      </c>
      <c r="B652" s="48">
        <v>77</v>
      </c>
      <c r="C652" s="48">
        <v>220</v>
      </c>
      <c r="D652" s="48">
        <v>25.74</v>
      </c>
    </row>
    <row r="653" spans="1:4" x14ac:dyDescent="0.3">
      <c r="A653" s="48" t="s">
        <v>681</v>
      </c>
      <c r="B653" s="48">
        <v>75</v>
      </c>
      <c r="C653" s="48">
        <v>230</v>
      </c>
      <c r="D653" s="48">
        <v>37.43</v>
      </c>
    </row>
    <row r="654" spans="1:4" x14ac:dyDescent="0.3">
      <c r="A654" s="48" t="s">
        <v>682</v>
      </c>
      <c r="B654" s="48">
        <v>70</v>
      </c>
      <c r="C654" s="48">
        <v>195</v>
      </c>
      <c r="D654" s="48">
        <v>39.85</v>
      </c>
    </row>
    <row r="655" spans="1:4" x14ac:dyDescent="0.3">
      <c r="A655" s="48" t="s">
        <v>683</v>
      </c>
      <c r="B655" s="48">
        <v>71</v>
      </c>
      <c r="C655" s="48">
        <v>190</v>
      </c>
      <c r="D655" s="48">
        <v>28.62</v>
      </c>
    </row>
    <row r="656" spans="1:4" x14ac:dyDescent="0.3">
      <c r="A656" s="48" t="s">
        <v>684</v>
      </c>
      <c r="B656" s="48">
        <v>71</v>
      </c>
      <c r="C656" s="48">
        <v>195</v>
      </c>
      <c r="D656" s="48">
        <v>23.9</v>
      </c>
    </row>
    <row r="657" spans="1:4" x14ac:dyDescent="0.3">
      <c r="A657" s="48" t="s">
        <v>685</v>
      </c>
      <c r="B657" s="48">
        <v>75</v>
      </c>
      <c r="C657" s="48">
        <v>209</v>
      </c>
      <c r="D657" s="48">
        <v>25.18</v>
      </c>
    </row>
    <row r="658" spans="1:4" x14ac:dyDescent="0.3">
      <c r="A658" s="48" t="s">
        <v>686</v>
      </c>
      <c r="B658" s="48">
        <v>74</v>
      </c>
      <c r="C658" s="48">
        <v>204</v>
      </c>
      <c r="D658" s="48">
        <v>33.53</v>
      </c>
    </row>
    <row r="659" spans="1:4" x14ac:dyDescent="0.3">
      <c r="A659" s="48" t="s">
        <v>687</v>
      </c>
      <c r="B659" s="48">
        <v>69</v>
      </c>
      <c r="C659" s="48">
        <v>170</v>
      </c>
      <c r="D659" s="48">
        <v>33.03</v>
      </c>
    </row>
    <row r="660" spans="1:4" x14ac:dyDescent="0.3">
      <c r="A660" s="48" t="s">
        <v>688</v>
      </c>
      <c r="B660" s="48">
        <v>70</v>
      </c>
      <c r="C660" s="48">
        <v>185</v>
      </c>
      <c r="D660" s="48">
        <v>31.35</v>
      </c>
    </row>
    <row r="661" spans="1:4" x14ac:dyDescent="0.3">
      <c r="A661" s="48" t="s">
        <v>689</v>
      </c>
      <c r="B661" s="48">
        <v>75</v>
      </c>
      <c r="C661" s="48">
        <v>205</v>
      </c>
      <c r="D661" s="48">
        <v>22.39</v>
      </c>
    </row>
    <row r="662" spans="1:4" x14ac:dyDescent="0.3">
      <c r="A662" s="48" t="s">
        <v>690</v>
      </c>
      <c r="B662" s="48">
        <v>72</v>
      </c>
      <c r="C662" s="48">
        <v>175</v>
      </c>
      <c r="D662" s="48">
        <v>27.99</v>
      </c>
    </row>
    <row r="663" spans="1:4" x14ac:dyDescent="0.3">
      <c r="A663" s="48" t="s">
        <v>691</v>
      </c>
      <c r="B663" s="48">
        <v>75</v>
      </c>
      <c r="C663" s="48">
        <v>210</v>
      </c>
      <c r="D663" s="48">
        <v>27.22</v>
      </c>
    </row>
    <row r="664" spans="1:4" x14ac:dyDescent="0.3">
      <c r="A664" s="48" t="s">
        <v>692</v>
      </c>
      <c r="B664" s="48">
        <v>73</v>
      </c>
      <c r="C664" s="48">
        <v>190</v>
      </c>
      <c r="D664" s="48">
        <v>27.49</v>
      </c>
    </row>
    <row r="665" spans="1:4" x14ac:dyDescent="0.3">
      <c r="A665" s="48" t="s">
        <v>693</v>
      </c>
      <c r="B665" s="48">
        <v>72</v>
      </c>
      <c r="C665" s="48">
        <v>180</v>
      </c>
      <c r="D665" s="48">
        <v>27.53</v>
      </c>
    </row>
    <row r="666" spans="1:4" x14ac:dyDescent="0.3">
      <c r="A666" s="48" t="s">
        <v>694</v>
      </c>
      <c r="B666" s="48">
        <v>72</v>
      </c>
      <c r="C666" s="48">
        <v>180</v>
      </c>
      <c r="D666" s="48">
        <v>26.26</v>
      </c>
    </row>
    <row r="667" spans="1:4" x14ac:dyDescent="0.3">
      <c r="A667" s="48" t="s">
        <v>695</v>
      </c>
      <c r="B667" s="48">
        <v>72</v>
      </c>
      <c r="C667" s="48">
        <v>160</v>
      </c>
      <c r="D667" s="48">
        <v>25.18</v>
      </c>
    </row>
    <row r="668" spans="1:4" x14ac:dyDescent="0.3">
      <c r="A668" s="48" t="s">
        <v>696</v>
      </c>
      <c r="B668" s="48">
        <v>76</v>
      </c>
      <c r="C668" s="48">
        <v>235</v>
      </c>
      <c r="D668" s="48">
        <v>27.12</v>
      </c>
    </row>
    <row r="669" spans="1:4" x14ac:dyDescent="0.3">
      <c r="A669" s="48" t="s">
        <v>697</v>
      </c>
      <c r="B669" s="48">
        <v>75</v>
      </c>
      <c r="C669" s="48">
        <v>200</v>
      </c>
      <c r="D669" s="48">
        <v>27.69</v>
      </c>
    </row>
    <row r="670" spans="1:4" x14ac:dyDescent="0.3">
      <c r="A670" s="48" t="s">
        <v>698</v>
      </c>
      <c r="B670" s="48">
        <v>74</v>
      </c>
      <c r="C670" s="48">
        <v>210</v>
      </c>
      <c r="D670" s="48">
        <v>25.69</v>
      </c>
    </row>
    <row r="671" spans="1:4" x14ac:dyDescent="0.3">
      <c r="A671" s="48" t="s">
        <v>699</v>
      </c>
      <c r="B671" s="48">
        <v>75</v>
      </c>
      <c r="C671" s="48">
        <v>224</v>
      </c>
      <c r="D671" s="48">
        <v>36.32</v>
      </c>
    </row>
    <row r="672" spans="1:4" x14ac:dyDescent="0.3">
      <c r="A672" s="48" t="s">
        <v>700</v>
      </c>
      <c r="B672" s="48">
        <v>69</v>
      </c>
      <c r="C672" s="48">
        <v>180</v>
      </c>
      <c r="D672" s="48">
        <v>28.11</v>
      </c>
    </row>
    <row r="673" spans="1:4" x14ac:dyDescent="0.3">
      <c r="A673" s="48" t="s">
        <v>701</v>
      </c>
      <c r="B673" s="48">
        <v>73</v>
      </c>
      <c r="C673" s="48">
        <v>190</v>
      </c>
      <c r="D673" s="48">
        <v>31.21</v>
      </c>
    </row>
    <row r="674" spans="1:4" x14ac:dyDescent="0.3">
      <c r="A674" s="48" t="s">
        <v>702</v>
      </c>
      <c r="B674" s="48">
        <v>72</v>
      </c>
      <c r="C674" s="48">
        <v>197</v>
      </c>
      <c r="D674" s="48">
        <v>30.8</v>
      </c>
    </row>
    <row r="675" spans="1:4" x14ac:dyDescent="0.3">
      <c r="A675" s="48" t="s">
        <v>703</v>
      </c>
      <c r="B675" s="48">
        <v>72</v>
      </c>
      <c r="C675" s="48">
        <v>203</v>
      </c>
      <c r="D675" s="48">
        <v>30.21</v>
      </c>
    </row>
    <row r="676" spans="1:4" x14ac:dyDescent="0.3">
      <c r="A676" s="48" t="s">
        <v>704</v>
      </c>
      <c r="B676" s="48">
        <v>75</v>
      </c>
      <c r="C676" s="48">
        <v>205</v>
      </c>
      <c r="D676" s="48">
        <v>28.06</v>
      </c>
    </row>
    <row r="677" spans="1:4" x14ac:dyDescent="0.3">
      <c r="A677" s="48" t="s">
        <v>705</v>
      </c>
      <c r="B677" s="48">
        <v>77</v>
      </c>
      <c r="C677" s="48">
        <v>170</v>
      </c>
      <c r="D677" s="48">
        <v>26.52</v>
      </c>
    </row>
    <row r="678" spans="1:4" x14ac:dyDescent="0.3">
      <c r="A678" s="48" t="s">
        <v>706</v>
      </c>
      <c r="B678" s="48">
        <v>76</v>
      </c>
      <c r="C678" s="48">
        <v>200</v>
      </c>
      <c r="D678" s="48">
        <v>23.1</v>
      </c>
    </row>
    <row r="679" spans="1:4" x14ac:dyDescent="0.3">
      <c r="A679" s="48" t="s">
        <v>707</v>
      </c>
      <c r="B679" s="48">
        <v>80</v>
      </c>
      <c r="C679" s="48">
        <v>250</v>
      </c>
      <c r="D679" s="48">
        <v>25.02</v>
      </c>
    </row>
    <row r="680" spans="1:4" x14ac:dyDescent="0.3">
      <c r="A680" s="48" t="s">
        <v>708</v>
      </c>
      <c r="B680" s="48">
        <v>77</v>
      </c>
      <c r="C680" s="48">
        <v>200</v>
      </c>
      <c r="D680" s="48">
        <v>26.14</v>
      </c>
    </row>
    <row r="681" spans="1:4" x14ac:dyDescent="0.3">
      <c r="A681" s="48" t="s">
        <v>709</v>
      </c>
      <c r="B681" s="48">
        <v>76</v>
      </c>
      <c r="C681" s="48">
        <v>220</v>
      </c>
      <c r="D681" s="48">
        <v>25.38</v>
      </c>
    </row>
    <row r="682" spans="1:4" x14ac:dyDescent="0.3">
      <c r="A682" s="48" t="s">
        <v>710</v>
      </c>
      <c r="B682" s="48">
        <v>79</v>
      </c>
      <c r="C682" s="48">
        <v>200</v>
      </c>
      <c r="D682" s="48">
        <v>27.6</v>
      </c>
    </row>
    <row r="683" spans="1:4" x14ac:dyDescent="0.3">
      <c r="A683" s="48" t="s">
        <v>711</v>
      </c>
      <c r="B683" s="48">
        <v>71</v>
      </c>
      <c r="C683" s="48">
        <v>190</v>
      </c>
      <c r="D683" s="48">
        <v>25.5</v>
      </c>
    </row>
    <row r="684" spans="1:4" x14ac:dyDescent="0.3">
      <c r="A684" s="48" t="s">
        <v>712</v>
      </c>
      <c r="B684" s="48">
        <v>75</v>
      </c>
      <c r="C684" s="48">
        <v>170</v>
      </c>
      <c r="D684" s="48">
        <v>24.24</v>
      </c>
    </row>
    <row r="685" spans="1:4" x14ac:dyDescent="0.3">
      <c r="A685" s="48" t="s">
        <v>713</v>
      </c>
      <c r="B685" s="48">
        <v>73</v>
      </c>
      <c r="C685" s="48">
        <v>190</v>
      </c>
      <c r="D685" s="48">
        <v>23.32</v>
      </c>
    </row>
    <row r="686" spans="1:4" x14ac:dyDescent="0.3">
      <c r="A686" s="48" t="s">
        <v>714</v>
      </c>
      <c r="B686" s="48">
        <v>76</v>
      </c>
      <c r="C686" s="48">
        <v>220</v>
      </c>
      <c r="D686" s="48">
        <v>31.56</v>
      </c>
    </row>
    <row r="687" spans="1:4" x14ac:dyDescent="0.3">
      <c r="A687" s="48" t="s">
        <v>715</v>
      </c>
      <c r="B687" s="48">
        <v>77</v>
      </c>
      <c r="C687" s="48">
        <v>215</v>
      </c>
      <c r="D687" s="48">
        <v>34.19</v>
      </c>
    </row>
    <row r="688" spans="1:4" x14ac:dyDescent="0.3">
      <c r="A688" s="48" t="s">
        <v>716</v>
      </c>
      <c r="B688" s="48">
        <v>73</v>
      </c>
      <c r="C688" s="48">
        <v>206</v>
      </c>
      <c r="D688" s="48">
        <v>36.78</v>
      </c>
    </row>
    <row r="689" spans="1:4" x14ac:dyDescent="0.3">
      <c r="A689" s="48" t="s">
        <v>717</v>
      </c>
      <c r="B689" s="48">
        <v>76</v>
      </c>
      <c r="C689" s="48">
        <v>215</v>
      </c>
      <c r="D689" s="48">
        <v>27.73</v>
      </c>
    </row>
    <row r="690" spans="1:4" x14ac:dyDescent="0.3">
      <c r="A690" s="48" t="s">
        <v>718</v>
      </c>
      <c r="B690" s="48">
        <v>70</v>
      </c>
      <c r="C690" s="48">
        <v>185</v>
      </c>
      <c r="D690" s="48">
        <v>34.880000000000003</v>
      </c>
    </row>
    <row r="691" spans="1:4" x14ac:dyDescent="0.3">
      <c r="A691" s="48" t="s">
        <v>719</v>
      </c>
      <c r="B691" s="48">
        <v>75</v>
      </c>
      <c r="C691" s="48">
        <v>235</v>
      </c>
      <c r="D691" s="48">
        <v>31</v>
      </c>
    </row>
    <row r="692" spans="1:4" x14ac:dyDescent="0.3">
      <c r="A692" s="48" t="s">
        <v>720</v>
      </c>
      <c r="B692" s="48">
        <v>73</v>
      </c>
      <c r="C692" s="48">
        <v>188</v>
      </c>
      <c r="D692" s="48">
        <v>48.52</v>
      </c>
    </row>
    <row r="693" spans="1:4" x14ac:dyDescent="0.3">
      <c r="A693" s="48" t="s">
        <v>721</v>
      </c>
      <c r="B693" s="48">
        <v>75</v>
      </c>
      <c r="C693" s="48">
        <v>230</v>
      </c>
      <c r="D693" s="48">
        <v>34.68</v>
      </c>
    </row>
    <row r="694" spans="1:4" x14ac:dyDescent="0.3">
      <c r="A694" s="48" t="s">
        <v>722</v>
      </c>
      <c r="B694" s="48">
        <v>70</v>
      </c>
      <c r="C694" s="48">
        <v>195</v>
      </c>
      <c r="D694" s="48">
        <v>37.380000000000003</v>
      </c>
    </row>
    <row r="695" spans="1:4" x14ac:dyDescent="0.3">
      <c r="A695" s="48" t="s">
        <v>723</v>
      </c>
      <c r="B695" s="48">
        <v>69</v>
      </c>
      <c r="C695" s="48">
        <v>168</v>
      </c>
      <c r="D695" s="48">
        <v>24.33</v>
      </c>
    </row>
    <row r="696" spans="1:4" x14ac:dyDescent="0.3">
      <c r="A696" s="48" t="s">
        <v>724</v>
      </c>
      <c r="B696" s="48">
        <v>71</v>
      </c>
      <c r="C696" s="48">
        <v>190</v>
      </c>
      <c r="D696" s="48">
        <v>37.299999999999997</v>
      </c>
    </row>
    <row r="697" spans="1:4" x14ac:dyDescent="0.3">
      <c r="A697" s="48" t="s">
        <v>725</v>
      </c>
      <c r="B697" s="48">
        <v>72</v>
      </c>
      <c r="C697" s="48">
        <v>160</v>
      </c>
      <c r="D697" s="48">
        <v>23.72</v>
      </c>
    </row>
    <row r="698" spans="1:4" x14ac:dyDescent="0.3">
      <c r="A698" s="48" t="s">
        <v>726</v>
      </c>
      <c r="B698" s="48">
        <v>72</v>
      </c>
      <c r="C698" s="48">
        <v>200</v>
      </c>
      <c r="D698" s="48">
        <v>24.19</v>
      </c>
    </row>
    <row r="699" spans="1:4" x14ac:dyDescent="0.3">
      <c r="A699" s="48" t="s">
        <v>727</v>
      </c>
      <c r="B699" s="48">
        <v>73</v>
      </c>
      <c r="C699" s="48">
        <v>200</v>
      </c>
      <c r="D699" s="48">
        <v>25.7</v>
      </c>
    </row>
    <row r="700" spans="1:4" x14ac:dyDescent="0.3">
      <c r="A700" s="48" t="s">
        <v>728</v>
      </c>
      <c r="B700" s="48">
        <v>70</v>
      </c>
      <c r="C700" s="48">
        <v>189</v>
      </c>
      <c r="D700" s="48">
        <v>29.06</v>
      </c>
    </row>
    <row r="701" spans="1:4" x14ac:dyDescent="0.3">
      <c r="A701" s="48" t="s">
        <v>729</v>
      </c>
      <c r="B701" s="48">
        <v>70</v>
      </c>
      <c r="C701" s="48">
        <v>180</v>
      </c>
      <c r="D701" s="48">
        <v>33.479999999999997</v>
      </c>
    </row>
    <row r="702" spans="1:4" x14ac:dyDescent="0.3">
      <c r="A702" s="48" t="s">
        <v>730</v>
      </c>
      <c r="B702" s="48">
        <v>73</v>
      </c>
      <c r="C702" s="48">
        <v>190</v>
      </c>
      <c r="D702" s="48">
        <v>29.85</v>
      </c>
    </row>
    <row r="703" spans="1:4" x14ac:dyDescent="0.3">
      <c r="A703" s="48" t="s">
        <v>731</v>
      </c>
      <c r="B703" s="48">
        <v>76</v>
      </c>
      <c r="C703" s="48">
        <v>200</v>
      </c>
      <c r="D703" s="48">
        <v>34.299999999999997</v>
      </c>
    </row>
    <row r="704" spans="1:4" x14ac:dyDescent="0.3">
      <c r="A704" s="48" t="s">
        <v>732</v>
      </c>
      <c r="B704" s="48">
        <v>75</v>
      </c>
      <c r="C704" s="48">
        <v>220</v>
      </c>
      <c r="D704" s="48">
        <v>40.659999999999997</v>
      </c>
    </row>
    <row r="705" spans="1:4" x14ac:dyDescent="0.3">
      <c r="A705" s="48" t="s">
        <v>733</v>
      </c>
      <c r="B705" s="48">
        <v>72</v>
      </c>
      <c r="C705" s="48">
        <v>187</v>
      </c>
      <c r="D705" s="48">
        <v>21.9</v>
      </c>
    </row>
    <row r="706" spans="1:4" x14ac:dyDescent="0.3">
      <c r="A706" s="48" t="s">
        <v>734</v>
      </c>
      <c r="B706" s="48">
        <v>73</v>
      </c>
      <c r="C706" s="48">
        <v>240</v>
      </c>
      <c r="D706" s="48">
        <v>27.39</v>
      </c>
    </row>
    <row r="707" spans="1:4" x14ac:dyDescent="0.3">
      <c r="A707" s="48" t="s">
        <v>735</v>
      </c>
      <c r="B707" s="48">
        <v>79</v>
      </c>
      <c r="C707" s="48">
        <v>190</v>
      </c>
      <c r="D707" s="48">
        <v>23.13</v>
      </c>
    </row>
    <row r="708" spans="1:4" x14ac:dyDescent="0.3">
      <c r="A708" s="48" t="s">
        <v>736</v>
      </c>
      <c r="B708" s="48">
        <v>71</v>
      </c>
      <c r="C708" s="48">
        <v>180</v>
      </c>
      <c r="D708" s="48">
        <v>35.35</v>
      </c>
    </row>
    <row r="709" spans="1:4" x14ac:dyDescent="0.3">
      <c r="A709" s="48" t="s">
        <v>737</v>
      </c>
      <c r="B709" s="48">
        <v>72</v>
      </c>
      <c r="C709" s="48">
        <v>185</v>
      </c>
      <c r="D709" s="48">
        <v>40.93</v>
      </c>
    </row>
    <row r="710" spans="1:4" x14ac:dyDescent="0.3">
      <c r="A710" s="48" t="s">
        <v>738</v>
      </c>
      <c r="B710" s="48">
        <v>74</v>
      </c>
      <c r="C710" s="48">
        <v>210</v>
      </c>
      <c r="D710" s="48">
        <v>33.67</v>
      </c>
    </row>
    <row r="711" spans="1:4" x14ac:dyDescent="0.3">
      <c r="A711" s="48" t="s">
        <v>739</v>
      </c>
      <c r="B711" s="48">
        <v>74</v>
      </c>
      <c r="C711" s="48">
        <v>220</v>
      </c>
      <c r="D711" s="48">
        <v>37.39</v>
      </c>
    </row>
    <row r="712" spans="1:4" x14ac:dyDescent="0.3">
      <c r="A712" s="48" t="s">
        <v>740</v>
      </c>
      <c r="B712" s="48">
        <v>74</v>
      </c>
      <c r="C712" s="48">
        <v>219</v>
      </c>
      <c r="D712" s="48">
        <v>27.97</v>
      </c>
    </row>
    <row r="713" spans="1:4" x14ac:dyDescent="0.3">
      <c r="A713" s="48" t="s">
        <v>741</v>
      </c>
      <c r="B713" s="48">
        <v>72</v>
      </c>
      <c r="C713" s="48">
        <v>190</v>
      </c>
      <c r="D713" s="48">
        <v>25.54</v>
      </c>
    </row>
    <row r="714" spans="1:4" x14ac:dyDescent="0.3">
      <c r="A714" s="48" t="s">
        <v>742</v>
      </c>
      <c r="B714" s="48">
        <v>76</v>
      </c>
      <c r="C714" s="48">
        <v>193</v>
      </c>
      <c r="D714" s="48">
        <v>25.81</v>
      </c>
    </row>
    <row r="715" spans="1:4" x14ac:dyDescent="0.3">
      <c r="A715" s="48" t="s">
        <v>743</v>
      </c>
      <c r="B715" s="48">
        <v>76</v>
      </c>
      <c r="C715" s="48">
        <v>175</v>
      </c>
      <c r="D715" s="48">
        <v>22.53</v>
      </c>
    </row>
    <row r="716" spans="1:4" x14ac:dyDescent="0.3">
      <c r="A716" s="48" t="s">
        <v>744</v>
      </c>
      <c r="B716" s="48">
        <v>72</v>
      </c>
      <c r="C716" s="48">
        <v>180</v>
      </c>
      <c r="D716" s="48">
        <v>22.86</v>
      </c>
    </row>
    <row r="717" spans="1:4" x14ac:dyDescent="0.3">
      <c r="A717" s="48" t="s">
        <v>745</v>
      </c>
      <c r="B717" s="48">
        <v>72</v>
      </c>
      <c r="C717" s="48">
        <v>215</v>
      </c>
      <c r="D717" s="48">
        <v>24.07</v>
      </c>
    </row>
    <row r="718" spans="1:4" x14ac:dyDescent="0.3">
      <c r="A718" s="48" t="s">
        <v>746</v>
      </c>
      <c r="B718" s="48">
        <v>71</v>
      </c>
      <c r="C718" s="48">
        <v>210</v>
      </c>
      <c r="D718" s="48">
        <v>29.5</v>
      </c>
    </row>
    <row r="719" spans="1:4" x14ac:dyDescent="0.3">
      <c r="A719" s="48" t="s">
        <v>747</v>
      </c>
      <c r="B719" s="48">
        <v>72</v>
      </c>
      <c r="C719" s="48">
        <v>200</v>
      </c>
      <c r="D719" s="48">
        <v>30.03</v>
      </c>
    </row>
    <row r="720" spans="1:4" x14ac:dyDescent="0.3">
      <c r="A720" s="48" t="s">
        <v>748</v>
      </c>
      <c r="B720" s="48">
        <v>72</v>
      </c>
      <c r="C720" s="48">
        <v>190</v>
      </c>
      <c r="D720" s="48">
        <v>27.38</v>
      </c>
    </row>
    <row r="721" spans="1:4" x14ac:dyDescent="0.3">
      <c r="A721" s="48" t="s">
        <v>749</v>
      </c>
      <c r="B721" s="48">
        <v>70</v>
      </c>
      <c r="C721" s="48">
        <v>185</v>
      </c>
      <c r="D721" s="48">
        <v>30.51</v>
      </c>
    </row>
    <row r="722" spans="1:4" x14ac:dyDescent="0.3">
      <c r="A722" s="48" t="s">
        <v>750</v>
      </c>
      <c r="B722" s="48">
        <v>77</v>
      </c>
      <c r="C722" s="48">
        <v>220</v>
      </c>
      <c r="D722" s="48">
        <v>28.3</v>
      </c>
    </row>
    <row r="723" spans="1:4" x14ac:dyDescent="0.3">
      <c r="A723" s="48" t="s">
        <v>751</v>
      </c>
      <c r="B723" s="48">
        <v>74</v>
      </c>
      <c r="C723" s="48">
        <v>170</v>
      </c>
      <c r="D723" s="48">
        <v>29.84</v>
      </c>
    </row>
    <row r="724" spans="1:4" x14ac:dyDescent="0.3">
      <c r="A724" s="48" t="s">
        <v>752</v>
      </c>
      <c r="B724" s="48">
        <v>72</v>
      </c>
      <c r="C724" s="48">
        <v>195</v>
      </c>
      <c r="D724" s="48">
        <v>33.409999999999997</v>
      </c>
    </row>
    <row r="725" spans="1:4" x14ac:dyDescent="0.3">
      <c r="A725" s="48" t="s">
        <v>753</v>
      </c>
      <c r="B725" s="48">
        <v>76</v>
      </c>
      <c r="C725" s="48">
        <v>205</v>
      </c>
      <c r="D725" s="48">
        <v>33.6</v>
      </c>
    </row>
    <row r="726" spans="1:4" x14ac:dyDescent="0.3">
      <c r="A726" s="48" t="s">
        <v>754</v>
      </c>
      <c r="B726" s="48">
        <v>71</v>
      </c>
      <c r="C726" s="48">
        <v>195</v>
      </c>
      <c r="D726" s="48">
        <v>35.6</v>
      </c>
    </row>
    <row r="727" spans="1:4" x14ac:dyDescent="0.3">
      <c r="A727" s="48" t="s">
        <v>755</v>
      </c>
      <c r="B727" s="48">
        <v>76</v>
      </c>
      <c r="C727" s="48">
        <v>210</v>
      </c>
      <c r="D727" s="48">
        <v>24.19</v>
      </c>
    </row>
    <row r="728" spans="1:4" x14ac:dyDescent="0.3">
      <c r="A728" s="48" t="s">
        <v>756</v>
      </c>
      <c r="B728" s="48">
        <v>71</v>
      </c>
      <c r="C728" s="48">
        <v>190</v>
      </c>
      <c r="D728" s="48">
        <v>37.880000000000003</v>
      </c>
    </row>
    <row r="729" spans="1:4" x14ac:dyDescent="0.3">
      <c r="A729" s="48" t="s">
        <v>757</v>
      </c>
      <c r="B729" s="48">
        <v>73</v>
      </c>
      <c r="C729" s="48">
        <v>190</v>
      </c>
      <c r="D729" s="48">
        <v>27.56</v>
      </c>
    </row>
    <row r="730" spans="1:4" x14ac:dyDescent="0.3">
      <c r="A730" s="48" t="s">
        <v>758</v>
      </c>
      <c r="B730" s="48">
        <v>70</v>
      </c>
      <c r="C730" s="48">
        <v>180</v>
      </c>
      <c r="D730" s="48">
        <v>24.42</v>
      </c>
    </row>
    <row r="731" spans="1:4" x14ac:dyDescent="0.3">
      <c r="A731" s="48" t="s">
        <v>759</v>
      </c>
      <c r="B731" s="48">
        <v>73</v>
      </c>
      <c r="C731" s="48">
        <v>220</v>
      </c>
      <c r="D731" s="48">
        <v>31.05</v>
      </c>
    </row>
    <row r="732" spans="1:4" x14ac:dyDescent="0.3">
      <c r="A732" s="48" t="s">
        <v>760</v>
      </c>
      <c r="B732" s="48">
        <v>73</v>
      </c>
      <c r="C732" s="48">
        <v>190</v>
      </c>
      <c r="D732" s="48">
        <v>31.56</v>
      </c>
    </row>
    <row r="733" spans="1:4" x14ac:dyDescent="0.3">
      <c r="A733" s="48" t="s">
        <v>761</v>
      </c>
      <c r="B733" s="48">
        <v>72</v>
      </c>
      <c r="C733" s="48">
        <v>186</v>
      </c>
      <c r="D733" s="48">
        <v>35.549999999999997</v>
      </c>
    </row>
    <row r="734" spans="1:4" x14ac:dyDescent="0.3">
      <c r="A734" s="48" t="s">
        <v>762</v>
      </c>
      <c r="B734" s="48">
        <v>71</v>
      </c>
      <c r="C734" s="48">
        <v>185</v>
      </c>
      <c r="D734" s="48">
        <v>41.21</v>
      </c>
    </row>
    <row r="735" spans="1:4" x14ac:dyDescent="0.3">
      <c r="A735" s="48" t="s">
        <v>763</v>
      </c>
      <c r="B735" s="48">
        <v>71</v>
      </c>
      <c r="C735" s="48">
        <v>190</v>
      </c>
      <c r="D735" s="48">
        <v>27.12</v>
      </c>
    </row>
    <row r="736" spans="1:4" x14ac:dyDescent="0.3">
      <c r="A736" s="48" t="s">
        <v>764</v>
      </c>
      <c r="B736" s="48">
        <v>71</v>
      </c>
      <c r="C736" s="48">
        <v>180</v>
      </c>
      <c r="D736" s="48">
        <v>26.97</v>
      </c>
    </row>
    <row r="737" spans="1:4" x14ac:dyDescent="0.3">
      <c r="A737" s="48" t="s">
        <v>765</v>
      </c>
      <c r="B737" s="48">
        <v>72</v>
      </c>
      <c r="C737" s="48">
        <v>190</v>
      </c>
      <c r="D737" s="48">
        <v>28.92</v>
      </c>
    </row>
    <row r="738" spans="1:4" x14ac:dyDescent="0.3">
      <c r="A738" s="48" t="s">
        <v>766</v>
      </c>
      <c r="B738" s="48">
        <v>72</v>
      </c>
      <c r="C738" s="48">
        <v>170</v>
      </c>
      <c r="D738" s="48">
        <v>30.06</v>
      </c>
    </row>
    <row r="739" spans="1:4" x14ac:dyDescent="0.3">
      <c r="A739" s="48" t="s">
        <v>767</v>
      </c>
      <c r="B739" s="48">
        <v>74</v>
      </c>
      <c r="C739" s="48">
        <v>210</v>
      </c>
      <c r="D739" s="48">
        <v>31.51</v>
      </c>
    </row>
    <row r="740" spans="1:4" x14ac:dyDescent="0.3">
      <c r="A740" s="48" t="s">
        <v>768</v>
      </c>
      <c r="B740" s="48">
        <v>74</v>
      </c>
      <c r="C740" s="48">
        <v>240</v>
      </c>
      <c r="D740" s="48">
        <v>30.69</v>
      </c>
    </row>
    <row r="741" spans="1:4" x14ac:dyDescent="0.3">
      <c r="A741" s="48" t="s">
        <v>769</v>
      </c>
      <c r="B741" s="48">
        <v>74</v>
      </c>
      <c r="C741" s="48">
        <v>220</v>
      </c>
      <c r="D741" s="48">
        <v>30.19</v>
      </c>
    </row>
    <row r="742" spans="1:4" x14ac:dyDescent="0.3">
      <c r="A742" s="48" t="s">
        <v>770</v>
      </c>
      <c r="B742" s="48">
        <v>71</v>
      </c>
      <c r="C742" s="48">
        <v>180</v>
      </c>
      <c r="D742" s="48">
        <v>38.11</v>
      </c>
    </row>
    <row r="743" spans="1:4" x14ac:dyDescent="0.3">
      <c r="A743" s="48" t="s">
        <v>771</v>
      </c>
      <c r="B743" s="48">
        <v>72</v>
      </c>
      <c r="C743" s="48">
        <v>210</v>
      </c>
      <c r="D743" s="48">
        <v>28.68</v>
      </c>
    </row>
    <row r="744" spans="1:4" x14ac:dyDescent="0.3">
      <c r="A744" s="48" t="s">
        <v>772</v>
      </c>
      <c r="B744" s="48">
        <v>75</v>
      </c>
      <c r="C744" s="48">
        <v>210</v>
      </c>
      <c r="D744" s="48">
        <v>27.44</v>
      </c>
    </row>
    <row r="745" spans="1:4" x14ac:dyDescent="0.3">
      <c r="A745" s="48" t="s">
        <v>773</v>
      </c>
      <c r="B745" s="48">
        <v>72</v>
      </c>
      <c r="C745" s="48">
        <v>195</v>
      </c>
      <c r="D745" s="48">
        <v>24.63</v>
      </c>
    </row>
    <row r="746" spans="1:4" x14ac:dyDescent="0.3">
      <c r="A746" s="48" t="s">
        <v>774</v>
      </c>
      <c r="B746" s="48">
        <v>71</v>
      </c>
      <c r="C746" s="48">
        <v>160</v>
      </c>
      <c r="D746" s="48">
        <v>28.11</v>
      </c>
    </row>
    <row r="747" spans="1:4" x14ac:dyDescent="0.3">
      <c r="A747" s="48" t="s">
        <v>775</v>
      </c>
      <c r="B747" s="48">
        <v>72</v>
      </c>
      <c r="C747" s="48">
        <v>180</v>
      </c>
      <c r="D747" s="48">
        <v>28.9</v>
      </c>
    </row>
    <row r="748" spans="1:4" x14ac:dyDescent="0.3">
      <c r="A748" s="48" t="s">
        <v>776</v>
      </c>
      <c r="B748" s="48">
        <v>72</v>
      </c>
      <c r="C748" s="48">
        <v>205</v>
      </c>
      <c r="D748" s="48">
        <v>24.11</v>
      </c>
    </row>
    <row r="749" spans="1:4" x14ac:dyDescent="0.3">
      <c r="A749" s="48" t="s">
        <v>777</v>
      </c>
      <c r="B749" s="48">
        <v>72</v>
      </c>
      <c r="C749" s="48">
        <v>200</v>
      </c>
      <c r="D749" s="48">
        <v>40.53</v>
      </c>
    </row>
    <row r="750" spans="1:4" x14ac:dyDescent="0.3">
      <c r="A750" s="48" t="s">
        <v>778</v>
      </c>
      <c r="B750" s="48">
        <v>72</v>
      </c>
      <c r="C750" s="48">
        <v>185</v>
      </c>
      <c r="D750" s="48">
        <v>29.5</v>
      </c>
    </row>
    <row r="751" spans="1:4" x14ac:dyDescent="0.3">
      <c r="A751" s="48" t="s">
        <v>779</v>
      </c>
      <c r="B751" s="48">
        <v>74</v>
      </c>
      <c r="C751" s="48">
        <v>245</v>
      </c>
      <c r="D751" s="48">
        <v>28.62</v>
      </c>
    </row>
    <row r="752" spans="1:4" x14ac:dyDescent="0.3">
      <c r="A752" s="48" t="s">
        <v>780</v>
      </c>
      <c r="B752" s="48">
        <v>74</v>
      </c>
      <c r="C752" s="48">
        <v>190</v>
      </c>
      <c r="D752" s="48">
        <v>26.42</v>
      </c>
    </row>
    <row r="753" spans="1:4" x14ac:dyDescent="0.3">
      <c r="A753" s="48" t="s">
        <v>781</v>
      </c>
      <c r="B753" s="48">
        <v>77</v>
      </c>
      <c r="C753" s="48">
        <v>210</v>
      </c>
      <c r="D753" s="48">
        <v>30.18</v>
      </c>
    </row>
    <row r="754" spans="1:4" x14ac:dyDescent="0.3">
      <c r="A754" s="48" t="s">
        <v>782</v>
      </c>
      <c r="B754" s="48">
        <v>75</v>
      </c>
      <c r="C754" s="48">
        <v>200</v>
      </c>
      <c r="D754" s="48">
        <v>33.75</v>
      </c>
    </row>
    <row r="755" spans="1:4" x14ac:dyDescent="0.3">
      <c r="A755" s="48" t="s">
        <v>783</v>
      </c>
      <c r="B755" s="48">
        <v>73</v>
      </c>
      <c r="C755" s="48">
        <v>200</v>
      </c>
      <c r="D755" s="48">
        <v>30.06</v>
      </c>
    </row>
    <row r="756" spans="1:4" x14ac:dyDescent="0.3">
      <c r="A756" s="48" t="s">
        <v>784</v>
      </c>
      <c r="B756" s="48">
        <v>75</v>
      </c>
      <c r="C756" s="48">
        <v>222</v>
      </c>
      <c r="D756" s="48">
        <v>29.22</v>
      </c>
    </row>
    <row r="757" spans="1:4" x14ac:dyDescent="0.3">
      <c r="A757" s="48" t="s">
        <v>785</v>
      </c>
      <c r="B757" s="48">
        <v>73</v>
      </c>
      <c r="C757" s="48">
        <v>215</v>
      </c>
      <c r="D757" s="48">
        <v>24.47</v>
      </c>
    </row>
    <row r="758" spans="1:4" x14ac:dyDescent="0.3">
      <c r="A758" s="48" t="s">
        <v>786</v>
      </c>
      <c r="B758" s="48">
        <v>76</v>
      </c>
      <c r="C758" s="48">
        <v>240</v>
      </c>
      <c r="D758" s="48">
        <v>24.94</v>
      </c>
    </row>
    <row r="759" spans="1:4" x14ac:dyDescent="0.3">
      <c r="A759" s="48" t="s">
        <v>787</v>
      </c>
      <c r="B759" s="48">
        <v>72</v>
      </c>
      <c r="C759" s="48">
        <v>170</v>
      </c>
      <c r="D759" s="48">
        <v>28.77</v>
      </c>
    </row>
    <row r="760" spans="1:4" x14ac:dyDescent="0.3">
      <c r="A760" s="48" t="s">
        <v>788</v>
      </c>
      <c r="B760" s="48">
        <v>77</v>
      </c>
      <c r="C760" s="48">
        <v>220</v>
      </c>
      <c r="D760" s="48">
        <v>28.54</v>
      </c>
    </row>
    <row r="761" spans="1:4" x14ac:dyDescent="0.3">
      <c r="A761" s="48" t="s">
        <v>789</v>
      </c>
      <c r="B761" s="48">
        <v>75</v>
      </c>
      <c r="C761" s="48">
        <v>156</v>
      </c>
      <c r="D761" s="48">
        <v>27.32</v>
      </c>
    </row>
    <row r="762" spans="1:4" x14ac:dyDescent="0.3">
      <c r="A762" s="48" t="s">
        <v>790</v>
      </c>
      <c r="B762" s="48">
        <v>72</v>
      </c>
      <c r="C762" s="48">
        <v>190</v>
      </c>
      <c r="D762" s="48">
        <v>35.119999999999997</v>
      </c>
    </row>
    <row r="763" spans="1:4" x14ac:dyDescent="0.3">
      <c r="A763" s="48" t="s">
        <v>791</v>
      </c>
      <c r="B763" s="48">
        <v>71</v>
      </c>
      <c r="C763" s="48">
        <v>202</v>
      </c>
      <c r="D763" s="48">
        <v>24.04</v>
      </c>
    </row>
    <row r="764" spans="1:4" x14ac:dyDescent="0.3">
      <c r="A764" s="48" t="s">
        <v>792</v>
      </c>
      <c r="B764" s="48">
        <v>71</v>
      </c>
      <c r="C764" s="48">
        <v>221</v>
      </c>
      <c r="D764" s="48">
        <v>36.39</v>
      </c>
    </row>
    <row r="765" spans="1:4" x14ac:dyDescent="0.3">
      <c r="A765" s="48" t="s">
        <v>793</v>
      </c>
      <c r="B765" s="48">
        <v>75</v>
      </c>
      <c r="C765" s="48">
        <v>200</v>
      </c>
      <c r="D765" s="48">
        <v>22.81</v>
      </c>
    </row>
    <row r="766" spans="1:4" x14ac:dyDescent="0.3">
      <c r="A766" s="48" t="s">
        <v>794</v>
      </c>
      <c r="B766" s="48">
        <v>72</v>
      </c>
      <c r="C766" s="48">
        <v>190</v>
      </c>
      <c r="D766" s="48">
        <v>33.6</v>
      </c>
    </row>
    <row r="767" spans="1:4" x14ac:dyDescent="0.3">
      <c r="A767" s="48" t="s">
        <v>795</v>
      </c>
      <c r="B767" s="48">
        <v>73</v>
      </c>
      <c r="C767" s="48">
        <v>210</v>
      </c>
      <c r="D767" s="48">
        <v>38.979999999999997</v>
      </c>
    </row>
    <row r="768" spans="1:4" x14ac:dyDescent="0.3">
      <c r="A768" s="48" t="s">
        <v>796</v>
      </c>
      <c r="B768" s="48">
        <v>73</v>
      </c>
      <c r="C768" s="48">
        <v>190</v>
      </c>
      <c r="D768" s="48">
        <v>34.39</v>
      </c>
    </row>
    <row r="769" spans="1:4" x14ac:dyDescent="0.3">
      <c r="A769" s="48" t="s">
        <v>797</v>
      </c>
      <c r="B769" s="48">
        <v>71</v>
      </c>
      <c r="C769" s="48">
        <v>200</v>
      </c>
      <c r="D769" s="48">
        <v>33.15</v>
      </c>
    </row>
    <row r="770" spans="1:4" x14ac:dyDescent="0.3">
      <c r="A770" s="48" t="s">
        <v>798</v>
      </c>
      <c r="B770" s="48">
        <v>70</v>
      </c>
      <c r="C770" s="48">
        <v>165</v>
      </c>
      <c r="D770" s="48">
        <v>29.35</v>
      </c>
    </row>
    <row r="771" spans="1:4" x14ac:dyDescent="0.3">
      <c r="A771" s="48" t="s">
        <v>799</v>
      </c>
      <c r="B771" s="48">
        <v>75</v>
      </c>
      <c r="C771" s="48">
        <v>190</v>
      </c>
      <c r="D771" s="48">
        <v>26.59</v>
      </c>
    </row>
    <row r="772" spans="1:4" x14ac:dyDescent="0.3">
      <c r="A772" s="48" t="s">
        <v>800</v>
      </c>
      <c r="B772" s="48">
        <v>71</v>
      </c>
      <c r="C772" s="48">
        <v>185</v>
      </c>
      <c r="D772" s="48">
        <v>23.46</v>
      </c>
    </row>
    <row r="773" spans="1:4" x14ac:dyDescent="0.3">
      <c r="A773" s="48" t="s">
        <v>801</v>
      </c>
      <c r="B773" s="48">
        <v>76</v>
      </c>
      <c r="C773" s="48">
        <v>230</v>
      </c>
      <c r="D773" s="48">
        <v>22.43</v>
      </c>
    </row>
    <row r="774" spans="1:4" x14ac:dyDescent="0.3">
      <c r="A774" s="48" t="s">
        <v>802</v>
      </c>
      <c r="B774" s="48">
        <v>73</v>
      </c>
      <c r="C774" s="48">
        <v>208</v>
      </c>
      <c r="D774" s="48">
        <v>24.89</v>
      </c>
    </row>
    <row r="775" spans="1:4" x14ac:dyDescent="0.3">
      <c r="A775" s="48" t="s">
        <v>803</v>
      </c>
      <c r="B775" s="48">
        <v>68</v>
      </c>
      <c r="C775" s="48">
        <v>209</v>
      </c>
      <c r="D775" s="48">
        <v>24.67</v>
      </c>
    </row>
    <row r="776" spans="1:4" x14ac:dyDescent="0.3">
      <c r="A776" s="48" t="s">
        <v>804</v>
      </c>
      <c r="B776" s="48">
        <v>71</v>
      </c>
      <c r="C776" s="48">
        <v>175</v>
      </c>
      <c r="D776" s="48">
        <v>26.17</v>
      </c>
    </row>
    <row r="777" spans="1:4" x14ac:dyDescent="0.3">
      <c r="A777" s="48" t="s">
        <v>805</v>
      </c>
      <c r="B777" s="48">
        <v>72</v>
      </c>
      <c r="C777" s="48">
        <v>180</v>
      </c>
      <c r="D777" s="48">
        <v>29.54</v>
      </c>
    </row>
    <row r="778" spans="1:4" x14ac:dyDescent="0.3">
      <c r="A778" s="48" t="s">
        <v>806</v>
      </c>
      <c r="B778" s="48">
        <v>74</v>
      </c>
      <c r="C778" s="48">
        <v>200</v>
      </c>
      <c r="D778" s="48">
        <v>39.49</v>
      </c>
    </row>
    <row r="779" spans="1:4" x14ac:dyDescent="0.3">
      <c r="A779" s="48" t="s">
        <v>807</v>
      </c>
      <c r="B779" s="48">
        <v>77</v>
      </c>
      <c r="C779" s="48">
        <v>205</v>
      </c>
      <c r="D779" s="48">
        <v>34.08</v>
      </c>
    </row>
    <row r="780" spans="1:4" x14ac:dyDescent="0.3">
      <c r="A780" s="48" t="s">
        <v>808</v>
      </c>
      <c r="B780" s="48">
        <v>72</v>
      </c>
      <c r="C780" s="48">
        <v>200</v>
      </c>
      <c r="D780" s="48">
        <v>30.52</v>
      </c>
    </row>
    <row r="781" spans="1:4" x14ac:dyDescent="0.3">
      <c r="A781" s="48" t="s">
        <v>809</v>
      </c>
      <c r="B781" s="48">
        <v>76</v>
      </c>
      <c r="C781" s="48">
        <v>250</v>
      </c>
      <c r="D781" s="48">
        <v>28.77</v>
      </c>
    </row>
    <row r="782" spans="1:4" x14ac:dyDescent="0.3">
      <c r="A782" s="48" t="s">
        <v>810</v>
      </c>
      <c r="B782" s="48">
        <v>78</v>
      </c>
      <c r="C782" s="48">
        <v>210</v>
      </c>
      <c r="D782" s="48">
        <v>33.75</v>
      </c>
    </row>
    <row r="783" spans="1:4" x14ac:dyDescent="0.3">
      <c r="A783" s="48" t="s">
        <v>811</v>
      </c>
      <c r="B783" s="48">
        <v>81</v>
      </c>
      <c r="C783" s="48">
        <v>230</v>
      </c>
      <c r="D783" s="48">
        <v>32.69</v>
      </c>
    </row>
    <row r="784" spans="1:4" x14ac:dyDescent="0.3">
      <c r="A784" s="48" t="s">
        <v>812</v>
      </c>
      <c r="B784" s="48">
        <v>72</v>
      </c>
      <c r="C784" s="48">
        <v>244</v>
      </c>
      <c r="D784" s="48">
        <v>22.59</v>
      </c>
    </row>
    <row r="785" spans="1:4" x14ac:dyDescent="0.3">
      <c r="A785" s="48" t="s">
        <v>813</v>
      </c>
      <c r="B785" s="48">
        <v>73</v>
      </c>
      <c r="C785" s="48">
        <v>202</v>
      </c>
      <c r="D785" s="48">
        <v>37.04</v>
      </c>
    </row>
    <row r="786" spans="1:4" x14ac:dyDescent="0.3">
      <c r="A786" s="48" t="s">
        <v>814</v>
      </c>
      <c r="B786" s="48">
        <v>76</v>
      </c>
      <c r="C786" s="48">
        <v>240</v>
      </c>
      <c r="D786" s="48">
        <v>22.7</v>
      </c>
    </row>
    <row r="787" spans="1:4" x14ac:dyDescent="0.3">
      <c r="A787" s="48" t="s">
        <v>815</v>
      </c>
      <c r="B787" s="48">
        <v>72</v>
      </c>
      <c r="C787" s="48">
        <v>200</v>
      </c>
      <c r="D787" s="48">
        <v>25.6</v>
      </c>
    </row>
    <row r="788" spans="1:4" x14ac:dyDescent="0.3">
      <c r="A788" s="48" t="s">
        <v>816</v>
      </c>
      <c r="B788" s="48">
        <v>72</v>
      </c>
      <c r="C788" s="48">
        <v>215</v>
      </c>
      <c r="D788" s="48">
        <v>27.23</v>
      </c>
    </row>
    <row r="789" spans="1:4" x14ac:dyDescent="0.3">
      <c r="A789" s="48" t="s">
        <v>817</v>
      </c>
      <c r="B789" s="48">
        <v>74</v>
      </c>
      <c r="C789" s="48">
        <v>177</v>
      </c>
      <c r="D789" s="48">
        <v>25.74</v>
      </c>
    </row>
    <row r="790" spans="1:4" x14ac:dyDescent="0.3">
      <c r="A790" s="48" t="s">
        <v>818</v>
      </c>
      <c r="B790" s="48">
        <v>76</v>
      </c>
      <c r="C790" s="48">
        <v>210</v>
      </c>
      <c r="D790" s="48">
        <v>30.29</v>
      </c>
    </row>
    <row r="791" spans="1:4" x14ac:dyDescent="0.3">
      <c r="A791" s="48" t="s">
        <v>819</v>
      </c>
      <c r="B791" s="48">
        <v>73</v>
      </c>
      <c r="C791" s="48">
        <v>170</v>
      </c>
      <c r="D791" s="48">
        <v>26.72</v>
      </c>
    </row>
    <row r="792" spans="1:4" x14ac:dyDescent="0.3">
      <c r="A792" s="48" t="s">
        <v>820</v>
      </c>
      <c r="B792" s="48">
        <v>76</v>
      </c>
      <c r="C792" s="48">
        <v>215</v>
      </c>
      <c r="D792" s="48">
        <v>33.9</v>
      </c>
    </row>
    <row r="793" spans="1:4" x14ac:dyDescent="0.3">
      <c r="A793" s="48" t="s">
        <v>821</v>
      </c>
      <c r="B793" s="48">
        <v>75</v>
      </c>
      <c r="C793" s="48">
        <v>217</v>
      </c>
      <c r="D793" s="48">
        <v>29.86</v>
      </c>
    </row>
    <row r="794" spans="1:4" x14ac:dyDescent="0.3">
      <c r="A794" s="48" t="s">
        <v>822</v>
      </c>
      <c r="B794" s="48">
        <v>70</v>
      </c>
      <c r="C794" s="48">
        <v>198</v>
      </c>
      <c r="D794" s="48">
        <v>36.130000000000003</v>
      </c>
    </row>
    <row r="795" spans="1:4" x14ac:dyDescent="0.3">
      <c r="A795" s="48" t="s">
        <v>823</v>
      </c>
      <c r="B795" s="48">
        <v>71</v>
      </c>
      <c r="C795" s="48">
        <v>200</v>
      </c>
      <c r="D795" s="48">
        <v>27.54</v>
      </c>
    </row>
    <row r="796" spans="1:4" x14ac:dyDescent="0.3">
      <c r="A796" s="48" t="s">
        <v>824</v>
      </c>
      <c r="B796" s="48">
        <v>74</v>
      </c>
      <c r="C796" s="48">
        <v>220</v>
      </c>
      <c r="D796" s="48">
        <v>31.49</v>
      </c>
    </row>
    <row r="797" spans="1:4" x14ac:dyDescent="0.3">
      <c r="A797" s="48" t="s">
        <v>825</v>
      </c>
      <c r="B797" s="48">
        <v>72</v>
      </c>
      <c r="C797" s="48">
        <v>170</v>
      </c>
      <c r="D797" s="48">
        <v>28.1</v>
      </c>
    </row>
    <row r="798" spans="1:4" x14ac:dyDescent="0.3">
      <c r="A798" s="48" t="s">
        <v>826</v>
      </c>
      <c r="B798" s="48">
        <v>73</v>
      </c>
      <c r="C798" s="48">
        <v>200</v>
      </c>
      <c r="D798" s="48">
        <v>34.07</v>
      </c>
    </row>
    <row r="799" spans="1:4" x14ac:dyDescent="0.3">
      <c r="A799" s="48" t="s">
        <v>827</v>
      </c>
      <c r="B799" s="48">
        <v>76</v>
      </c>
      <c r="C799" s="48">
        <v>230</v>
      </c>
      <c r="D799" s="48">
        <v>27.28</v>
      </c>
    </row>
    <row r="800" spans="1:4" x14ac:dyDescent="0.3">
      <c r="A800" s="48" t="s">
        <v>828</v>
      </c>
      <c r="B800" s="48">
        <v>76</v>
      </c>
      <c r="C800" s="48">
        <v>231</v>
      </c>
      <c r="D800" s="48">
        <v>30.8</v>
      </c>
    </row>
    <row r="801" spans="1:4" x14ac:dyDescent="0.3">
      <c r="A801" s="48" t="s">
        <v>829</v>
      </c>
      <c r="B801" s="48">
        <v>73</v>
      </c>
      <c r="C801" s="48">
        <v>183</v>
      </c>
      <c r="D801" s="48">
        <v>28.2</v>
      </c>
    </row>
    <row r="802" spans="1:4" x14ac:dyDescent="0.3">
      <c r="A802" s="48" t="s">
        <v>830</v>
      </c>
      <c r="B802" s="48">
        <v>71</v>
      </c>
      <c r="C802" s="48">
        <v>192</v>
      </c>
      <c r="D802" s="48">
        <v>27.9</v>
      </c>
    </row>
    <row r="803" spans="1:4" x14ac:dyDescent="0.3">
      <c r="A803" s="48" t="s">
        <v>831</v>
      </c>
      <c r="B803" s="48">
        <v>68</v>
      </c>
      <c r="C803" s="48">
        <v>167</v>
      </c>
      <c r="D803" s="48">
        <v>28.26</v>
      </c>
    </row>
    <row r="804" spans="1:4" x14ac:dyDescent="0.3">
      <c r="A804" s="48" t="s">
        <v>832</v>
      </c>
      <c r="B804" s="48">
        <v>71</v>
      </c>
      <c r="C804" s="48">
        <v>190</v>
      </c>
      <c r="D804" s="48">
        <v>30.96</v>
      </c>
    </row>
    <row r="805" spans="1:4" x14ac:dyDescent="0.3">
      <c r="A805" s="48" t="s">
        <v>833</v>
      </c>
      <c r="B805" s="48">
        <v>71</v>
      </c>
      <c r="C805" s="48">
        <v>180</v>
      </c>
      <c r="D805" s="48">
        <v>24.18</v>
      </c>
    </row>
    <row r="806" spans="1:4" x14ac:dyDescent="0.3">
      <c r="A806" s="48" t="s">
        <v>834</v>
      </c>
      <c r="B806" s="48">
        <v>74</v>
      </c>
      <c r="C806" s="48">
        <v>180</v>
      </c>
      <c r="D806" s="48">
        <v>27.52</v>
      </c>
    </row>
    <row r="807" spans="1:4" x14ac:dyDescent="0.3">
      <c r="A807" s="48" t="s">
        <v>835</v>
      </c>
      <c r="B807" s="48">
        <v>77</v>
      </c>
      <c r="C807" s="48">
        <v>215</v>
      </c>
      <c r="D807" s="48">
        <v>27.78</v>
      </c>
    </row>
    <row r="808" spans="1:4" x14ac:dyDescent="0.3">
      <c r="A808" s="48" t="s">
        <v>836</v>
      </c>
      <c r="B808" s="48">
        <v>69</v>
      </c>
      <c r="C808" s="48">
        <v>160</v>
      </c>
      <c r="D808" s="48">
        <v>26.25</v>
      </c>
    </row>
    <row r="809" spans="1:4" x14ac:dyDescent="0.3">
      <c r="A809" s="48" t="s">
        <v>837</v>
      </c>
      <c r="B809" s="48">
        <v>72</v>
      </c>
      <c r="C809" s="48">
        <v>205</v>
      </c>
      <c r="D809" s="48">
        <v>29.5</v>
      </c>
    </row>
    <row r="810" spans="1:4" x14ac:dyDescent="0.3">
      <c r="A810" s="48" t="s">
        <v>838</v>
      </c>
      <c r="B810" s="48">
        <v>76</v>
      </c>
      <c r="C810" s="48">
        <v>223</v>
      </c>
      <c r="D810" s="48">
        <v>30.39</v>
      </c>
    </row>
    <row r="811" spans="1:4" x14ac:dyDescent="0.3">
      <c r="A811" s="48" t="s">
        <v>839</v>
      </c>
      <c r="B811" s="48">
        <v>73</v>
      </c>
      <c r="C811" s="48">
        <v>205</v>
      </c>
      <c r="D811" s="48">
        <v>28.66</v>
      </c>
    </row>
    <row r="812" spans="1:4" x14ac:dyDescent="0.3">
      <c r="A812" s="48" t="s">
        <v>840</v>
      </c>
      <c r="B812" s="48">
        <v>75</v>
      </c>
      <c r="C812" s="48">
        <v>175</v>
      </c>
      <c r="D812" s="48">
        <v>23.18</v>
      </c>
    </row>
    <row r="813" spans="1:4" x14ac:dyDescent="0.3">
      <c r="A813" s="48" t="s">
        <v>841</v>
      </c>
      <c r="B813" s="48">
        <v>76</v>
      </c>
      <c r="C813" s="48">
        <v>170</v>
      </c>
      <c r="D813" s="48">
        <v>25.81</v>
      </c>
    </row>
    <row r="814" spans="1:4" x14ac:dyDescent="0.3">
      <c r="A814" s="48" t="s">
        <v>842</v>
      </c>
      <c r="B814" s="48">
        <v>75</v>
      </c>
      <c r="C814" s="48">
        <v>190</v>
      </c>
      <c r="D814" s="48">
        <v>23.01</v>
      </c>
    </row>
    <row r="815" spans="1:4" x14ac:dyDescent="0.3">
      <c r="A815" s="48" t="s">
        <v>843</v>
      </c>
      <c r="B815" s="48">
        <v>76</v>
      </c>
      <c r="C815" s="48">
        <v>240</v>
      </c>
      <c r="D815" s="48">
        <v>31.72</v>
      </c>
    </row>
    <row r="816" spans="1:4" x14ac:dyDescent="0.3">
      <c r="A816" s="48" t="s">
        <v>844</v>
      </c>
      <c r="B816" s="48">
        <v>72</v>
      </c>
      <c r="C816" s="48">
        <v>175</v>
      </c>
      <c r="D816" s="48">
        <v>44.28</v>
      </c>
    </row>
    <row r="817" spans="1:4" x14ac:dyDescent="0.3">
      <c r="A817" s="48" t="s">
        <v>845</v>
      </c>
      <c r="B817" s="48">
        <v>74</v>
      </c>
      <c r="C817" s="48">
        <v>230</v>
      </c>
      <c r="D817" s="48">
        <v>36.909999999999997</v>
      </c>
    </row>
    <row r="818" spans="1:4" x14ac:dyDescent="0.3">
      <c r="A818" s="48" t="s">
        <v>846</v>
      </c>
      <c r="B818" s="48">
        <v>76</v>
      </c>
      <c r="C818" s="48">
        <v>223</v>
      </c>
      <c r="D818" s="48">
        <v>26.54</v>
      </c>
    </row>
    <row r="819" spans="1:4" x14ac:dyDescent="0.3">
      <c r="A819" s="48" t="s">
        <v>847</v>
      </c>
      <c r="B819" s="48">
        <v>74</v>
      </c>
      <c r="C819" s="48">
        <v>196</v>
      </c>
      <c r="D819" s="48">
        <v>29.27</v>
      </c>
    </row>
    <row r="820" spans="1:4" x14ac:dyDescent="0.3">
      <c r="A820" s="48" t="s">
        <v>848</v>
      </c>
      <c r="B820" s="48">
        <v>72</v>
      </c>
      <c r="C820" s="48">
        <v>167</v>
      </c>
      <c r="D820" s="48">
        <v>30.51</v>
      </c>
    </row>
    <row r="821" spans="1:4" x14ac:dyDescent="0.3">
      <c r="A821" s="48" t="s">
        <v>849</v>
      </c>
      <c r="B821" s="48">
        <v>75</v>
      </c>
      <c r="C821" s="48">
        <v>195</v>
      </c>
      <c r="D821" s="48">
        <v>31.28</v>
      </c>
    </row>
    <row r="822" spans="1:4" x14ac:dyDescent="0.3">
      <c r="A822" s="48" t="s">
        <v>850</v>
      </c>
      <c r="B822" s="48">
        <v>78</v>
      </c>
      <c r="C822" s="48">
        <v>190</v>
      </c>
      <c r="D822" s="48">
        <v>26.51</v>
      </c>
    </row>
    <row r="823" spans="1:4" x14ac:dyDescent="0.3">
      <c r="A823" s="48" t="s">
        <v>851</v>
      </c>
      <c r="B823" s="48">
        <v>77</v>
      </c>
      <c r="C823" s="48">
        <v>250</v>
      </c>
      <c r="D823" s="48">
        <v>34.869999999999997</v>
      </c>
    </row>
    <row r="824" spans="1:4" x14ac:dyDescent="0.3">
      <c r="A824" s="48" t="s">
        <v>852</v>
      </c>
      <c r="B824" s="48">
        <v>70</v>
      </c>
      <c r="C824" s="48">
        <v>190</v>
      </c>
      <c r="D824" s="48">
        <v>39.28</v>
      </c>
    </row>
    <row r="825" spans="1:4" x14ac:dyDescent="0.3">
      <c r="A825" s="48" t="s">
        <v>853</v>
      </c>
      <c r="B825" s="48">
        <v>72</v>
      </c>
      <c r="C825" s="48">
        <v>190</v>
      </c>
      <c r="D825" s="48">
        <v>28.56</v>
      </c>
    </row>
    <row r="826" spans="1:4" x14ac:dyDescent="0.3">
      <c r="A826" s="48" t="s">
        <v>854</v>
      </c>
      <c r="B826" s="48">
        <v>79</v>
      </c>
      <c r="C826" s="48">
        <v>190</v>
      </c>
      <c r="D826" s="48">
        <v>27.82</v>
      </c>
    </row>
    <row r="827" spans="1:4" x14ac:dyDescent="0.3">
      <c r="A827" s="48" t="s">
        <v>855</v>
      </c>
      <c r="B827" s="48">
        <v>74</v>
      </c>
      <c r="C827" s="48">
        <v>170</v>
      </c>
      <c r="D827" s="48">
        <v>25.94</v>
      </c>
    </row>
    <row r="828" spans="1:4" x14ac:dyDescent="0.3">
      <c r="A828" s="48" t="s">
        <v>856</v>
      </c>
      <c r="B828" s="48">
        <v>71</v>
      </c>
      <c r="C828" s="48">
        <v>160</v>
      </c>
      <c r="D828" s="48">
        <v>28.53</v>
      </c>
    </row>
    <row r="829" spans="1:4" x14ac:dyDescent="0.3">
      <c r="A829" s="48" t="s">
        <v>857</v>
      </c>
      <c r="B829" s="48">
        <v>68</v>
      </c>
      <c r="C829" s="48">
        <v>150</v>
      </c>
      <c r="D829" s="48">
        <v>22.11</v>
      </c>
    </row>
    <row r="830" spans="1:4" x14ac:dyDescent="0.3">
      <c r="A830" s="48" t="s">
        <v>858</v>
      </c>
      <c r="B830" s="48">
        <v>77</v>
      </c>
      <c r="C830" s="48">
        <v>225</v>
      </c>
      <c r="D830" s="48">
        <v>27.71</v>
      </c>
    </row>
    <row r="831" spans="1:4" x14ac:dyDescent="0.3">
      <c r="A831" s="48" t="s">
        <v>859</v>
      </c>
      <c r="B831" s="48">
        <v>75</v>
      </c>
      <c r="C831" s="48">
        <v>220</v>
      </c>
      <c r="D831" s="48">
        <v>37.380000000000003</v>
      </c>
    </row>
    <row r="832" spans="1:4" x14ac:dyDescent="0.3">
      <c r="A832" s="48" t="s">
        <v>860</v>
      </c>
      <c r="B832" s="48">
        <v>71</v>
      </c>
      <c r="C832" s="48">
        <v>209</v>
      </c>
      <c r="D832" s="48">
        <v>30.67</v>
      </c>
    </row>
    <row r="833" spans="1:4" x14ac:dyDescent="0.3">
      <c r="A833" s="48" t="s">
        <v>861</v>
      </c>
      <c r="B833" s="48">
        <v>72</v>
      </c>
      <c r="C833" s="48">
        <v>210</v>
      </c>
      <c r="D833" s="48">
        <v>30.48</v>
      </c>
    </row>
    <row r="834" spans="1:4" x14ac:dyDescent="0.3">
      <c r="A834" s="48" t="s">
        <v>862</v>
      </c>
      <c r="B834" s="48">
        <v>70</v>
      </c>
      <c r="C834" s="48">
        <v>176</v>
      </c>
      <c r="D834" s="48">
        <v>27.12</v>
      </c>
    </row>
    <row r="835" spans="1:4" x14ac:dyDescent="0.3">
      <c r="A835" s="48" t="s">
        <v>863</v>
      </c>
      <c r="B835" s="48">
        <v>72</v>
      </c>
      <c r="C835" s="48">
        <v>260</v>
      </c>
      <c r="D835" s="48">
        <v>22.81</v>
      </c>
    </row>
    <row r="836" spans="1:4" x14ac:dyDescent="0.3">
      <c r="A836" s="48" t="s">
        <v>864</v>
      </c>
      <c r="B836" s="48">
        <v>72</v>
      </c>
      <c r="C836" s="48">
        <v>195</v>
      </c>
      <c r="D836" s="48">
        <v>24.46</v>
      </c>
    </row>
    <row r="837" spans="1:4" x14ac:dyDescent="0.3">
      <c r="A837" s="48" t="s">
        <v>865</v>
      </c>
      <c r="B837" s="48">
        <v>73</v>
      </c>
      <c r="C837" s="48">
        <v>190</v>
      </c>
      <c r="D837" s="48">
        <v>34.729999999999997</v>
      </c>
    </row>
    <row r="838" spans="1:4" x14ac:dyDescent="0.3">
      <c r="A838" s="48" t="s">
        <v>866</v>
      </c>
      <c r="B838" s="48">
        <v>72</v>
      </c>
      <c r="C838" s="48">
        <v>184</v>
      </c>
      <c r="D838" s="48">
        <v>36.53</v>
      </c>
    </row>
    <row r="839" spans="1:4" x14ac:dyDescent="0.3">
      <c r="A839" s="48" t="s">
        <v>867</v>
      </c>
      <c r="B839" s="48">
        <v>74</v>
      </c>
      <c r="C839" s="48">
        <v>180</v>
      </c>
      <c r="D839" s="48">
        <v>24.53</v>
      </c>
    </row>
    <row r="840" spans="1:4" x14ac:dyDescent="0.3">
      <c r="A840" s="48" t="s">
        <v>868</v>
      </c>
      <c r="B840" s="48">
        <v>72</v>
      </c>
      <c r="C840" s="48">
        <v>195</v>
      </c>
      <c r="D840" s="48">
        <v>27.17</v>
      </c>
    </row>
    <row r="841" spans="1:4" x14ac:dyDescent="0.3">
      <c r="A841" s="48" t="s">
        <v>869</v>
      </c>
      <c r="B841" s="48">
        <v>72</v>
      </c>
      <c r="C841" s="48">
        <v>195</v>
      </c>
      <c r="D841" s="48">
        <v>26.9</v>
      </c>
    </row>
    <row r="842" spans="1:4" x14ac:dyDescent="0.3">
      <c r="A842" s="48" t="s">
        <v>870</v>
      </c>
      <c r="B842" s="48">
        <v>75</v>
      </c>
      <c r="C842" s="48">
        <v>219</v>
      </c>
      <c r="D842" s="48">
        <v>33.67</v>
      </c>
    </row>
    <row r="843" spans="1:4" x14ac:dyDescent="0.3">
      <c r="A843" s="48" t="s">
        <v>871</v>
      </c>
      <c r="B843" s="48">
        <v>72</v>
      </c>
      <c r="C843" s="48">
        <v>225</v>
      </c>
      <c r="D843" s="48">
        <v>29.14</v>
      </c>
    </row>
    <row r="844" spans="1:4" x14ac:dyDescent="0.3">
      <c r="A844" s="48" t="s">
        <v>872</v>
      </c>
      <c r="B844" s="48">
        <v>73</v>
      </c>
      <c r="C844" s="48">
        <v>212</v>
      </c>
      <c r="D844" s="48">
        <v>32.61</v>
      </c>
    </row>
    <row r="845" spans="1:4" x14ac:dyDescent="0.3">
      <c r="A845" s="48" t="s">
        <v>873</v>
      </c>
      <c r="B845" s="48">
        <v>74</v>
      </c>
      <c r="C845" s="48">
        <v>202</v>
      </c>
      <c r="D845" s="48">
        <v>33.869999999999997</v>
      </c>
    </row>
    <row r="846" spans="1:4" x14ac:dyDescent="0.3">
      <c r="A846" s="48" t="s">
        <v>874</v>
      </c>
      <c r="B846" s="48">
        <v>72</v>
      </c>
      <c r="C846" s="48">
        <v>185</v>
      </c>
      <c r="D846" s="48">
        <v>24.41</v>
      </c>
    </row>
    <row r="847" spans="1:4" x14ac:dyDescent="0.3">
      <c r="A847" s="48" t="s">
        <v>875</v>
      </c>
      <c r="B847" s="48">
        <v>78</v>
      </c>
      <c r="C847" s="48">
        <v>200</v>
      </c>
      <c r="D847" s="48">
        <v>24.94</v>
      </c>
    </row>
    <row r="848" spans="1:4" x14ac:dyDescent="0.3">
      <c r="A848" s="48" t="s">
        <v>876</v>
      </c>
      <c r="B848" s="48">
        <v>75</v>
      </c>
      <c r="C848" s="48">
        <v>209</v>
      </c>
      <c r="D848" s="48">
        <v>27.36</v>
      </c>
    </row>
    <row r="849" spans="1:4" x14ac:dyDescent="0.3">
      <c r="A849" s="48" t="s">
        <v>877</v>
      </c>
      <c r="B849" s="48">
        <v>72</v>
      </c>
      <c r="C849" s="48">
        <v>200</v>
      </c>
      <c r="D849" s="48">
        <v>26.33</v>
      </c>
    </row>
    <row r="850" spans="1:4" x14ac:dyDescent="0.3">
      <c r="A850" s="48" t="s">
        <v>878</v>
      </c>
      <c r="B850" s="48">
        <v>74</v>
      </c>
      <c r="C850" s="48">
        <v>195</v>
      </c>
      <c r="D850" s="48">
        <v>25.72</v>
      </c>
    </row>
    <row r="851" spans="1:4" x14ac:dyDescent="0.3">
      <c r="A851" s="48" t="s">
        <v>879</v>
      </c>
      <c r="B851" s="48">
        <v>75</v>
      </c>
      <c r="C851" s="48">
        <v>228</v>
      </c>
      <c r="D851" s="48">
        <v>28.7</v>
      </c>
    </row>
    <row r="852" spans="1:4" x14ac:dyDescent="0.3">
      <c r="A852" s="48" t="s">
        <v>880</v>
      </c>
      <c r="B852" s="48">
        <v>75</v>
      </c>
      <c r="C852" s="48">
        <v>210</v>
      </c>
      <c r="D852" s="48">
        <v>28.53</v>
      </c>
    </row>
    <row r="853" spans="1:4" x14ac:dyDescent="0.3">
      <c r="A853" s="48" t="s">
        <v>881</v>
      </c>
      <c r="B853" s="48">
        <v>76</v>
      </c>
      <c r="C853" s="48">
        <v>190</v>
      </c>
      <c r="D853" s="48">
        <v>26.07</v>
      </c>
    </row>
    <row r="854" spans="1:4" x14ac:dyDescent="0.3">
      <c r="A854" s="48" t="s">
        <v>882</v>
      </c>
      <c r="B854" s="48">
        <v>74</v>
      </c>
      <c r="C854" s="48">
        <v>212</v>
      </c>
      <c r="D854" s="48">
        <v>27.31</v>
      </c>
    </row>
    <row r="855" spans="1:4" x14ac:dyDescent="0.3">
      <c r="A855" s="48" t="s">
        <v>883</v>
      </c>
      <c r="B855" s="48">
        <v>74</v>
      </c>
      <c r="C855" s="48">
        <v>190</v>
      </c>
      <c r="D855" s="48">
        <v>23.26</v>
      </c>
    </row>
    <row r="856" spans="1:4" x14ac:dyDescent="0.3">
      <c r="A856" s="48" t="s">
        <v>884</v>
      </c>
      <c r="B856" s="48">
        <v>73</v>
      </c>
      <c r="C856" s="48">
        <v>218</v>
      </c>
      <c r="D856" s="48">
        <v>28.62</v>
      </c>
    </row>
    <row r="857" spans="1:4" x14ac:dyDescent="0.3">
      <c r="A857" s="48" t="s">
        <v>885</v>
      </c>
      <c r="B857" s="48">
        <v>74</v>
      </c>
      <c r="C857" s="48">
        <v>220</v>
      </c>
      <c r="D857" s="48">
        <v>32.159999999999997</v>
      </c>
    </row>
    <row r="858" spans="1:4" x14ac:dyDescent="0.3">
      <c r="A858" s="48" t="s">
        <v>886</v>
      </c>
      <c r="B858" s="48">
        <v>71</v>
      </c>
      <c r="C858" s="48">
        <v>190</v>
      </c>
      <c r="D858" s="48">
        <v>38.43</v>
      </c>
    </row>
    <row r="859" spans="1:4" x14ac:dyDescent="0.3">
      <c r="A859" s="48" t="s">
        <v>887</v>
      </c>
      <c r="B859" s="48">
        <v>74</v>
      </c>
      <c r="C859" s="48">
        <v>235</v>
      </c>
      <c r="D859" s="48">
        <v>31.81</v>
      </c>
    </row>
    <row r="860" spans="1:4" x14ac:dyDescent="0.3">
      <c r="A860" s="48" t="s">
        <v>888</v>
      </c>
      <c r="B860" s="48">
        <v>75</v>
      </c>
      <c r="C860" s="48">
        <v>210</v>
      </c>
      <c r="D860" s="48">
        <v>29.1</v>
      </c>
    </row>
    <row r="861" spans="1:4" x14ac:dyDescent="0.3">
      <c r="A861" s="48" t="s">
        <v>889</v>
      </c>
      <c r="B861" s="48">
        <v>76</v>
      </c>
      <c r="C861" s="48">
        <v>200</v>
      </c>
      <c r="D861" s="48">
        <v>31.28</v>
      </c>
    </row>
    <row r="862" spans="1:4" x14ac:dyDescent="0.3">
      <c r="A862" s="48" t="s">
        <v>890</v>
      </c>
      <c r="B862" s="48">
        <v>74</v>
      </c>
      <c r="C862" s="48">
        <v>188</v>
      </c>
      <c r="D862" s="48">
        <v>29.17</v>
      </c>
    </row>
    <row r="863" spans="1:4" x14ac:dyDescent="0.3">
      <c r="A863" s="48" t="s">
        <v>891</v>
      </c>
      <c r="B863" s="48">
        <v>76</v>
      </c>
      <c r="C863" s="48">
        <v>210</v>
      </c>
      <c r="D863" s="48">
        <v>25.89</v>
      </c>
    </row>
    <row r="864" spans="1:4" x14ac:dyDescent="0.3">
      <c r="A864" s="48" t="s">
        <v>892</v>
      </c>
      <c r="B864" s="48">
        <v>76</v>
      </c>
      <c r="C864" s="48">
        <v>235</v>
      </c>
      <c r="D864" s="48">
        <v>26.13</v>
      </c>
    </row>
    <row r="865" spans="1:4" x14ac:dyDescent="0.3">
      <c r="A865" s="48" t="s">
        <v>893</v>
      </c>
      <c r="B865" s="48">
        <v>73</v>
      </c>
      <c r="C865" s="48">
        <v>188</v>
      </c>
      <c r="D865" s="48">
        <v>29.13</v>
      </c>
    </row>
    <row r="866" spans="1:4" x14ac:dyDescent="0.3">
      <c r="A866" s="48" t="s">
        <v>894</v>
      </c>
      <c r="B866" s="48">
        <v>75</v>
      </c>
      <c r="C866" s="48">
        <v>215</v>
      </c>
      <c r="D866" s="48">
        <v>28.92</v>
      </c>
    </row>
    <row r="867" spans="1:4" x14ac:dyDescent="0.3">
      <c r="A867" s="48" t="s">
        <v>895</v>
      </c>
      <c r="B867" s="48">
        <v>75</v>
      </c>
      <c r="C867" s="48">
        <v>216</v>
      </c>
      <c r="D867" s="48">
        <v>26.01</v>
      </c>
    </row>
    <row r="868" spans="1:4" x14ac:dyDescent="0.3">
      <c r="A868" s="48" t="s">
        <v>896</v>
      </c>
      <c r="B868" s="48">
        <v>74</v>
      </c>
      <c r="C868" s="48">
        <v>220</v>
      </c>
      <c r="D868" s="48">
        <v>24.81</v>
      </c>
    </row>
    <row r="869" spans="1:4" x14ac:dyDescent="0.3">
      <c r="A869" s="48" t="s">
        <v>897</v>
      </c>
      <c r="B869" s="48">
        <v>68</v>
      </c>
      <c r="C869" s="48">
        <v>180</v>
      </c>
      <c r="D869" s="48">
        <v>28.79</v>
      </c>
    </row>
    <row r="870" spans="1:4" x14ac:dyDescent="0.3">
      <c r="A870" s="48" t="s">
        <v>898</v>
      </c>
      <c r="B870" s="48">
        <v>72</v>
      </c>
      <c r="C870" s="48">
        <v>185</v>
      </c>
      <c r="D870" s="48">
        <v>33.770000000000003</v>
      </c>
    </row>
    <row r="871" spans="1:4" x14ac:dyDescent="0.3">
      <c r="A871" s="48" t="s">
        <v>899</v>
      </c>
      <c r="B871" s="48">
        <v>75</v>
      </c>
      <c r="C871" s="48">
        <v>200</v>
      </c>
      <c r="D871" s="48">
        <v>33.85</v>
      </c>
    </row>
    <row r="872" spans="1:4" x14ac:dyDescent="0.3">
      <c r="A872" s="48" t="s">
        <v>900</v>
      </c>
      <c r="B872" s="48">
        <v>71</v>
      </c>
      <c r="C872" s="48">
        <v>210</v>
      </c>
      <c r="D872" s="48">
        <v>27.36</v>
      </c>
    </row>
    <row r="873" spans="1:4" x14ac:dyDescent="0.3">
      <c r="A873" s="48" t="s">
        <v>901</v>
      </c>
      <c r="B873" s="48">
        <v>70</v>
      </c>
      <c r="C873" s="48">
        <v>220</v>
      </c>
      <c r="D873" s="48">
        <v>26.01</v>
      </c>
    </row>
    <row r="874" spans="1:4" x14ac:dyDescent="0.3">
      <c r="A874" s="48" t="s">
        <v>902</v>
      </c>
      <c r="B874" s="48">
        <v>72</v>
      </c>
      <c r="C874" s="48">
        <v>185</v>
      </c>
      <c r="D874" s="48">
        <v>29.95</v>
      </c>
    </row>
    <row r="875" spans="1:4" x14ac:dyDescent="0.3">
      <c r="A875" s="48" t="s">
        <v>903</v>
      </c>
      <c r="B875" s="48">
        <v>73</v>
      </c>
      <c r="C875" s="48">
        <v>231</v>
      </c>
      <c r="D875" s="48">
        <v>28.12</v>
      </c>
    </row>
    <row r="876" spans="1:4" x14ac:dyDescent="0.3">
      <c r="A876" s="48" t="s">
        <v>904</v>
      </c>
      <c r="B876" s="48">
        <v>72</v>
      </c>
      <c r="C876" s="48">
        <v>210</v>
      </c>
      <c r="D876" s="48">
        <v>32.869999999999997</v>
      </c>
    </row>
    <row r="877" spans="1:4" x14ac:dyDescent="0.3">
      <c r="A877" s="48" t="s">
        <v>905</v>
      </c>
      <c r="B877" s="48">
        <v>75</v>
      </c>
      <c r="C877" s="48">
        <v>195</v>
      </c>
      <c r="D877" s="48">
        <v>31.2</v>
      </c>
    </row>
    <row r="878" spans="1:4" x14ac:dyDescent="0.3">
      <c r="A878" s="48" t="s">
        <v>906</v>
      </c>
      <c r="B878" s="48">
        <v>74</v>
      </c>
      <c r="C878" s="48">
        <v>200</v>
      </c>
      <c r="D878" s="48">
        <v>34.14</v>
      </c>
    </row>
    <row r="879" spans="1:4" x14ac:dyDescent="0.3">
      <c r="A879" s="48" t="s">
        <v>907</v>
      </c>
      <c r="B879" s="48">
        <v>70</v>
      </c>
      <c r="C879" s="48">
        <v>205</v>
      </c>
      <c r="D879" s="48">
        <v>36.11</v>
      </c>
    </row>
    <row r="880" spans="1:4" x14ac:dyDescent="0.3">
      <c r="A880" s="48" t="s">
        <v>908</v>
      </c>
      <c r="B880" s="48">
        <v>73</v>
      </c>
      <c r="C880" s="48">
        <v>200</v>
      </c>
      <c r="D880" s="48">
        <v>25.6</v>
      </c>
    </row>
    <row r="881" spans="1:4" x14ac:dyDescent="0.3">
      <c r="A881" s="48" t="s">
        <v>909</v>
      </c>
      <c r="B881" s="48">
        <v>76</v>
      </c>
      <c r="C881" s="48">
        <v>200</v>
      </c>
      <c r="D881" s="48">
        <v>26.31</v>
      </c>
    </row>
    <row r="882" spans="1:4" x14ac:dyDescent="0.3">
      <c r="A882" s="48" t="s">
        <v>910</v>
      </c>
      <c r="B882" s="48">
        <v>71</v>
      </c>
      <c r="C882" s="48">
        <v>190</v>
      </c>
      <c r="D882" s="48">
        <v>27.5</v>
      </c>
    </row>
    <row r="883" spans="1:4" x14ac:dyDescent="0.3">
      <c r="A883" s="48" t="s">
        <v>597</v>
      </c>
      <c r="B883" s="48">
        <v>82</v>
      </c>
      <c r="C883" s="48">
        <v>250</v>
      </c>
      <c r="D883" s="48">
        <v>27.77</v>
      </c>
    </row>
    <row r="884" spans="1:4" x14ac:dyDescent="0.3">
      <c r="A884" s="48" t="s">
        <v>911</v>
      </c>
      <c r="B884" s="48">
        <v>72</v>
      </c>
      <c r="C884" s="48">
        <v>185</v>
      </c>
      <c r="D884" s="48">
        <v>40.880000000000003</v>
      </c>
    </row>
    <row r="885" spans="1:4" x14ac:dyDescent="0.3">
      <c r="A885" s="48" t="s">
        <v>912</v>
      </c>
      <c r="B885" s="48">
        <v>73</v>
      </c>
      <c r="C885" s="48">
        <v>180</v>
      </c>
      <c r="D885" s="48">
        <v>25.75</v>
      </c>
    </row>
    <row r="886" spans="1:4" x14ac:dyDescent="0.3">
      <c r="A886" s="48" t="s">
        <v>913</v>
      </c>
      <c r="B886" s="48">
        <v>74</v>
      </c>
      <c r="C886" s="48">
        <v>170</v>
      </c>
      <c r="D886" s="48">
        <v>31.41</v>
      </c>
    </row>
    <row r="887" spans="1:4" x14ac:dyDescent="0.3">
      <c r="A887" s="48" t="s">
        <v>914</v>
      </c>
      <c r="B887" s="48">
        <v>71</v>
      </c>
      <c r="C887" s="48">
        <v>180</v>
      </c>
      <c r="D887" s="48">
        <v>30.84</v>
      </c>
    </row>
    <row r="888" spans="1:4" x14ac:dyDescent="0.3">
      <c r="A888" s="48" t="s">
        <v>915</v>
      </c>
      <c r="B888" s="48">
        <v>75</v>
      </c>
      <c r="C888" s="48">
        <v>208</v>
      </c>
      <c r="D888" s="48">
        <v>30.57</v>
      </c>
    </row>
    <row r="889" spans="1:4" x14ac:dyDescent="0.3">
      <c r="A889" s="48" t="s">
        <v>916</v>
      </c>
      <c r="B889" s="48">
        <v>77</v>
      </c>
      <c r="C889" s="48">
        <v>235</v>
      </c>
      <c r="D889" s="48">
        <v>39.79</v>
      </c>
    </row>
    <row r="890" spans="1:4" x14ac:dyDescent="0.3">
      <c r="A890" s="48" t="s">
        <v>917</v>
      </c>
      <c r="B890" s="48">
        <v>72</v>
      </c>
      <c r="C890" s="48">
        <v>215</v>
      </c>
      <c r="D890" s="48">
        <v>39.380000000000003</v>
      </c>
    </row>
    <row r="891" spans="1:4" x14ac:dyDescent="0.3">
      <c r="A891" s="48" t="s">
        <v>918</v>
      </c>
      <c r="B891" s="48">
        <v>74</v>
      </c>
      <c r="C891" s="48">
        <v>244</v>
      </c>
      <c r="D891" s="48">
        <v>29.42</v>
      </c>
    </row>
    <row r="892" spans="1:4" x14ac:dyDescent="0.3">
      <c r="A892" s="48" t="s">
        <v>919</v>
      </c>
      <c r="B892" s="48">
        <v>72</v>
      </c>
      <c r="C892" s="48">
        <v>220</v>
      </c>
      <c r="D892" s="48">
        <v>26.19</v>
      </c>
    </row>
    <row r="893" spans="1:4" x14ac:dyDescent="0.3">
      <c r="A893" s="48" t="s">
        <v>920</v>
      </c>
      <c r="B893" s="48">
        <v>73</v>
      </c>
      <c r="C893" s="48">
        <v>185</v>
      </c>
      <c r="D893" s="48">
        <v>23.74</v>
      </c>
    </row>
    <row r="894" spans="1:4" x14ac:dyDescent="0.3">
      <c r="A894" s="48" t="s">
        <v>921</v>
      </c>
      <c r="B894" s="48">
        <v>78</v>
      </c>
      <c r="C894" s="48">
        <v>230</v>
      </c>
      <c r="D894" s="48">
        <v>26.03</v>
      </c>
    </row>
    <row r="895" spans="1:4" x14ac:dyDescent="0.3">
      <c r="A895" s="48" t="s">
        <v>922</v>
      </c>
      <c r="B895" s="48">
        <v>77</v>
      </c>
      <c r="C895" s="48">
        <v>190</v>
      </c>
      <c r="D895" s="48">
        <v>28.59</v>
      </c>
    </row>
    <row r="896" spans="1:4" x14ac:dyDescent="0.3">
      <c r="A896" s="48" t="s">
        <v>923</v>
      </c>
      <c r="B896" s="48">
        <v>73</v>
      </c>
      <c r="C896" s="48">
        <v>200</v>
      </c>
      <c r="D896" s="48">
        <v>26.77</v>
      </c>
    </row>
    <row r="897" spans="1:4" x14ac:dyDescent="0.3">
      <c r="A897" s="48" t="s">
        <v>924</v>
      </c>
      <c r="B897" s="48">
        <v>73</v>
      </c>
      <c r="C897" s="48">
        <v>180</v>
      </c>
      <c r="D897" s="48">
        <v>27.21</v>
      </c>
    </row>
    <row r="898" spans="1:4" x14ac:dyDescent="0.3">
      <c r="A898" s="48" t="s">
        <v>925</v>
      </c>
      <c r="B898" s="48">
        <v>73</v>
      </c>
      <c r="C898" s="48">
        <v>190</v>
      </c>
      <c r="D898" s="48">
        <v>24.87</v>
      </c>
    </row>
    <row r="899" spans="1:4" x14ac:dyDescent="0.3">
      <c r="A899" s="48" t="s">
        <v>926</v>
      </c>
      <c r="B899" s="48">
        <v>73</v>
      </c>
      <c r="C899" s="48">
        <v>196</v>
      </c>
      <c r="D899" s="48">
        <v>30.26</v>
      </c>
    </row>
    <row r="900" spans="1:4" x14ac:dyDescent="0.3">
      <c r="A900" s="48" t="s">
        <v>927</v>
      </c>
      <c r="B900" s="48">
        <v>73</v>
      </c>
      <c r="C900" s="48">
        <v>180</v>
      </c>
      <c r="D900" s="48">
        <v>22.34</v>
      </c>
    </row>
    <row r="901" spans="1:4" x14ac:dyDescent="0.3">
      <c r="A901" s="48" t="s">
        <v>928</v>
      </c>
      <c r="B901" s="48">
        <v>76</v>
      </c>
      <c r="C901" s="48">
        <v>230</v>
      </c>
      <c r="D901" s="48">
        <v>26.2</v>
      </c>
    </row>
    <row r="902" spans="1:4" x14ac:dyDescent="0.3">
      <c r="A902" s="48" t="s">
        <v>929</v>
      </c>
      <c r="B902" s="48">
        <v>75</v>
      </c>
      <c r="C902" s="48">
        <v>224</v>
      </c>
      <c r="D902" s="48">
        <v>28.45</v>
      </c>
    </row>
    <row r="903" spans="1:4" x14ac:dyDescent="0.3">
      <c r="A903" s="48" t="s">
        <v>930</v>
      </c>
      <c r="B903" s="48">
        <v>70</v>
      </c>
      <c r="C903" s="48">
        <v>160</v>
      </c>
      <c r="D903" s="48">
        <v>27.63</v>
      </c>
    </row>
    <row r="904" spans="1:4" x14ac:dyDescent="0.3">
      <c r="A904" s="48" t="s">
        <v>931</v>
      </c>
      <c r="B904" s="48">
        <v>73</v>
      </c>
      <c r="C904" s="48">
        <v>178</v>
      </c>
      <c r="D904" s="48">
        <v>25.93</v>
      </c>
    </row>
    <row r="905" spans="1:4" x14ac:dyDescent="0.3">
      <c r="A905" s="48" t="s">
        <v>932</v>
      </c>
      <c r="B905" s="48">
        <v>72</v>
      </c>
      <c r="C905" s="48">
        <v>205</v>
      </c>
      <c r="D905" s="48">
        <v>28.94</v>
      </c>
    </row>
    <row r="906" spans="1:4" x14ac:dyDescent="0.3">
      <c r="A906" s="48" t="s">
        <v>933</v>
      </c>
      <c r="B906" s="48">
        <v>73</v>
      </c>
      <c r="C906" s="48">
        <v>185</v>
      </c>
      <c r="D906" s="48">
        <v>26.8</v>
      </c>
    </row>
    <row r="907" spans="1:4" x14ac:dyDescent="0.3">
      <c r="A907" s="48" t="s">
        <v>934</v>
      </c>
      <c r="B907" s="48">
        <v>75</v>
      </c>
      <c r="C907" s="48">
        <v>210</v>
      </c>
      <c r="D907" s="48">
        <v>22.42</v>
      </c>
    </row>
    <row r="908" spans="1:4" x14ac:dyDescent="0.3">
      <c r="A908" s="48" t="s">
        <v>935</v>
      </c>
      <c r="B908" s="48">
        <v>74</v>
      </c>
      <c r="C908" s="48">
        <v>180</v>
      </c>
      <c r="D908" s="48">
        <v>27.26</v>
      </c>
    </row>
    <row r="909" spans="1:4" x14ac:dyDescent="0.3">
      <c r="A909" s="48" t="s">
        <v>936</v>
      </c>
      <c r="B909" s="48">
        <v>73</v>
      </c>
      <c r="C909" s="48">
        <v>190</v>
      </c>
      <c r="D909" s="48">
        <v>28.38</v>
      </c>
    </row>
    <row r="910" spans="1:4" x14ac:dyDescent="0.3">
      <c r="A910" s="48" t="s">
        <v>937</v>
      </c>
      <c r="B910" s="48">
        <v>73</v>
      </c>
      <c r="C910" s="48">
        <v>200</v>
      </c>
      <c r="D910" s="48">
        <v>25.23</v>
      </c>
    </row>
    <row r="911" spans="1:4" x14ac:dyDescent="0.3">
      <c r="A911" s="48" t="s">
        <v>938</v>
      </c>
      <c r="B911" s="48">
        <v>76</v>
      </c>
      <c r="C911" s="48">
        <v>257</v>
      </c>
      <c r="D911" s="48">
        <v>28.16</v>
      </c>
    </row>
    <row r="912" spans="1:4" x14ac:dyDescent="0.3">
      <c r="A912" s="48" t="s">
        <v>939</v>
      </c>
      <c r="B912" s="48">
        <v>73</v>
      </c>
      <c r="C912" s="48">
        <v>190</v>
      </c>
      <c r="D912" s="48">
        <v>28.48</v>
      </c>
    </row>
    <row r="913" spans="1:4" x14ac:dyDescent="0.3">
      <c r="A913" s="48" t="s">
        <v>940</v>
      </c>
      <c r="B913" s="48">
        <v>75</v>
      </c>
      <c r="C913" s="48">
        <v>220</v>
      </c>
      <c r="D913" s="48">
        <v>26.78</v>
      </c>
    </row>
    <row r="914" spans="1:4" x14ac:dyDescent="0.3">
      <c r="A914" s="48" t="s">
        <v>941</v>
      </c>
      <c r="B914" s="48">
        <v>70</v>
      </c>
      <c r="C914" s="48">
        <v>165</v>
      </c>
      <c r="D914" s="48">
        <v>25.24</v>
      </c>
    </row>
    <row r="915" spans="1:4" x14ac:dyDescent="0.3">
      <c r="A915" s="48" t="s">
        <v>942</v>
      </c>
      <c r="B915" s="48">
        <v>77</v>
      </c>
      <c r="C915" s="48">
        <v>205</v>
      </c>
      <c r="D915" s="48">
        <v>27.45</v>
      </c>
    </row>
    <row r="916" spans="1:4" x14ac:dyDescent="0.3">
      <c r="A916" s="48" t="s">
        <v>943</v>
      </c>
      <c r="B916" s="48">
        <v>72</v>
      </c>
      <c r="C916" s="48">
        <v>200</v>
      </c>
      <c r="D916" s="48">
        <v>29.05</v>
      </c>
    </row>
    <row r="917" spans="1:4" x14ac:dyDescent="0.3">
      <c r="A917" s="48" t="s">
        <v>944</v>
      </c>
      <c r="B917" s="48">
        <v>77</v>
      </c>
      <c r="C917" s="48">
        <v>208</v>
      </c>
      <c r="D917" s="48">
        <v>29.08</v>
      </c>
    </row>
    <row r="918" spans="1:4" x14ac:dyDescent="0.3">
      <c r="A918" s="48" t="s">
        <v>945</v>
      </c>
      <c r="B918" s="48">
        <v>74</v>
      </c>
      <c r="C918" s="48">
        <v>185</v>
      </c>
      <c r="D918" s="48">
        <v>25.84</v>
      </c>
    </row>
    <row r="919" spans="1:4" x14ac:dyDescent="0.3">
      <c r="A919" s="48" t="s">
        <v>946</v>
      </c>
      <c r="B919" s="48">
        <v>75</v>
      </c>
      <c r="C919" s="48">
        <v>215</v>
      </c>
      <c r="D919" s="48">
        <v>25.4</v>
      </c>
    </row>
    <row r="920" spans="1:4" x14ac:dyDescent="0.3">
      <c r="A920" s="48" t="s">
        <v>947</v>
      </c>
      <c r="B920" s="48">
        <v>75</v>
      </c>
      <c r="C920" s="48">
        <v>170</v>
      </c>
      <c r="D920" s="48">
        <v>26.54</v>
      </c>
    </row>
    <row r="921" spans="1:4" x14ac:dyDescent="0.3">
      <c r="A921" s="48" t="s">
        <v>948</v>
      </c>
      <c r="B921" s="48">
        <v>75</v>
      </c>
      <c r="C921" s="48">
        <v>235</v>
      </c>
      <c r="D921" s="48">
        <v>22.73</v>
      </c>
    </row>
    <row r="922" spans="1:4" x14ac:dyDescent="0.3">
      <c r="A922" s="48" t="s">
        <v>949</v>
      </c>
      <c r="B922" s="48">
        <v>75</v>
      </c>
      <c r="C922" s="48">
        <v>210</v>
      </c>
      <c r="D922" s="48">
        <v>28.53</v>
      </c>
    </row>
    <row r="923" spans="1:4" x14ac:dyDescent="0.3">
      <c r="A923" s="48" t="s">
        <v>950</v>
      </c>
      <c r="B923" s="48">
        <v>72</v>
      </c>
      <c r="C923" s="48">
        <v>170</v>
      </c>
      <c r="D923" s="48">
        <v>25.37</v>
      </c>
    </row>
    <row r="924" spans="1:4" x14ac:dyDescent="0.3">
      <c r="A924" s="48" t="s">
        <v>951</v>
      </c>
      <c r="B924" s="48">
        <v>74</v>
      </c>
      <c r="C924" s="48">
        <v>180</v>
      </c>
      <c r="D924" s="48">
        <v>25.35</v>
      </c>
    </row>
    <row r="925" spans="1:4" x14ac:dyDescent="0.3">
      <c r="A925" s="48" t="s">
        <v>952</v>
      </c>
      <c r="B925" s="48">
        <v>71</v>
      </c>
      <c r="C925" s="48">
        <v>170</v>
      </c>
      <c r="D925" s="48">
        <v>26.43</v>
      </c>
    </row>
    <row r="926" spans="1:4" x14ac:dyDescent="0.3">
      <c r="A926" s="48" t="s">
        <v>953</v>
      </c>
      <c r="B926" s="48">
        <v>76</v>
      </c>
      <c r="C926" s="48">
        <v>190</v>
      </c>
      <c r="D926" s="48">
        <v>25.43</v>
      </c>
    </row>
    <row r="927" spans="1:4" x14ac:dyDescent="0.3">
      <c r="A927" s="48" t="s">
        <v>954</v>
      </c>
      <c r="B927" s="48">
        <v>71</v>
      </c>
      <c r="C927" s="48">
        <v>150</v>
      </c>
      <c r="D927" s="48">
        <v>29.23</v>
      </c>
    </row>
    <row r="928" spans="1:4" x14ac:dyDescent="0.3">
      <c r="A928" s="48" t="s">
        <v>955</v>
      </c>
      <c r="B928" s="48">
        <v>75</v>
      </c>
      <c r="C928" s="48">
        <v>230</v>
      </c>
      <c r="D928" s="48">
        <v>30.22</v>
      </c>
    </row>
    <row r="929" spans="1:4" x14ac:dyDescent="0.3">
      <c r="A929" s="48" t="s">
        <v>956</v>
      </c>
      <c r="B929" s="48">
        <v>76</v>
      </c>
      <c r="C929" s="48">
        <v>203</v>
      </c>
      <c r="D929" s="48">
        <v>32.299999999999997</v>
      </c>
    </row>
    <row r="930" spans="1:4" x14ac:dyDescent="0.3">
      <c r="A930" s="48" t="s">
        <v>957</v>
      </c>
      <c r="B930" s="48">
        <v>83</v>
      </c>
      <c r="C930" s="48">
        <v>260</v>
      </c>
      <c r="D930" s="48">
        <v>28.42</v>
      </c>
    </row>
    <row r="931" spans="1:4" x14ac:dyDescent="0.3">
      <c r="A931" s="48" t="s">
        <v>958</v>
      </c>
      <c r="B931" s="48">
        <v>75</v>
      </c>
      <c r="C931" s="48">
        <v>246</v>
      </c>
      <c r="D931" s="48">
        <v>25.24</v>
      </c>
    </row>
    <row r="932" spans="1:4" x14ac:dyDescent="0.3">
      <c r="A932" s="48" t="s">
        <v>959</v>
      </c>
      <c r="B932" s="48">
        <v>74</v>
      </c>
      <c r="C932" s="48">
        <v>186</v>
      </c>
      <c r="D932" s="48">
        <v>29.13</v>
      </c>
    </row>
    <row r="933" spans="1:4" x14ac:dyDescent="0.3">
      <c r="A933" s="48" t="s">
        <v>960</v>
      </c>
      <c r="B933" s="48">
        <v>76</v>
      </c>
      <c r="C933" s="48">
        <v>210</v>
      </c>
      <c r="D933" s="48">
        <v>24.63</v>
      </c>
    </row>
    <row r="934" spans="1:4" x14ac:dyDescent="0.3">
      <c r="A934" s="48" t="s">
        <v>961</v>
      </c>
      <c r="B934" s="48">
        <v>72</v>
      </c>
      <c r="C934" s="48">
        <v>198</v>
      </c>
      <c r="D934" s="48">
        <v>24.95</v>
      </c>
    </row>
    <row r="935" spans="1:4" x14ac:dyDescent="0.3">
      <c r="A935" s="48" t="s">
        <v>962</v>
      </c>
      <c r="B935" s="48">
        <v>72</v>
      </c>
      <c r="C935" s="48">
        <v>210</v>
      </c>
      <c r="D935" s="48">
        <v>28.06</v>
      </c>
    </row>
    <row r="936" spans="1:4" x14ac:dyDescent="0.3">
      <c r="A936" s="48" t="s">
        <v>963</v>
      </c>
      <c r="B936" s="48">
        <v>75</v>
      </c>
      <c r="C936" s="48">
        <v>215</v>
      </c>
      <c r="D936" s="48">
        <v>25.86</v>
      </c>
    </row>
    <row r="937" spans="1:4" x14ac:dyDescent="0.3">
      <c r="A937" s="48" t="s">
        <v>964</v>
      </c>
      <c r="B937" s="48">
        <v>75</v>
      </c>
      <c r="C937" s="48">
        <v>180</v>
      </c>
      <c r="D937" s="48">
        <v>27.32</v>
      </c>
    </row>
    <row r="938" spans="1:4" x14ac:dyDescent="0.3">
      <c r="A938" s="48" t="s">
        <v>965</v>
      </c>
      <c r="B938" s="48">
        <v>72</v>
      </c>
      <c r="C938" s="48">
        <v>200</v>
      </c>
      <c r="D938" s="48">
        <v>25.91</v>
      </c>
    </row>
    <row r="939" spans="1:4" x14ac:dyDescent="0.3">
      <c r="A939" s="48" t="s">
        <v>966</v>
      </c>
      <c r="B939" s="48">
        <v>77</v>
      </c>
      <c r="C939" s="48">
        <v>245</v>
      </c>
      <c r="D939" s="48">
        <v>26.63</v>
      </c>
    </row>
    <row r="940" spans="1:4" x14ac:dyDescent="0.3">
      <c r="A940" s="48" t="s">
        <v>967</v>
      </c>
      <c r="B940" s="48">
        <v>73</v>
      </c>
      <c r="C940" s="48">
        <v>200</v>
      </c>
      <c r="D940" s="48">
        <v>25.95</v>
      </c>
    </row>
    <row r="941" spans="1:4" x14ac:dyDescent="0.3">
      <c r="A941" s="48" t="s">
        <v>968</v>
      </c>
      <c r="B941" s="48">
        <v>72</v>
      </c>
      <c r="C941" s="48">
        <v>192</v>
      </c>
      <c r="D941" s="48">
        <v>29.17</v>
      </c>
    </row>
    <row r="942" spans="1:4" x14ac:dyDescent="0.3">
      <c r="A942" s="48" t="s">
        <v>969</v>
      </c>
      <c r="B942" s="48">
        <v>70</v>
      </c>
      <c r="C942" s="48">
        <v>192</v>
      </c>
      <c r="D942" s="48">
        <v>29.19</v>
      </c>
    </row>
    <row r="943" spans="1:4" x14ac:dyDescent="0.3">
      <c r="A943" s="48" t="s">
        <v>970</v>
      </c>
      <c r="B943" s="48">
        <v>74</v>
      </c>
      <c r="C943" s="48">
        <v>200</v>
      </c>
      <c r="D943" s="48">
        <v>28.44</v>
      </c>
    </row>
    <row r="944" spans="1:4" x14ac:dyDescent="0.3">
      <c r="A944" s="48" t="s">
        <v>971</v>
      </c>
      <c r="B944" s="48">
        <v>72</v>
      </c>
      <c r="C944" s="48">
        <v>192</v>
      </c>
      <c r="D944" s="48">
        <v>26.36</v>
      </c>
    </row>
    <row r="945" spans="1:4" x14ac:dyDescent="0.3">
      <c r="A945" s="48" t="s">
        <v>972</v>
      </c>
      <c r="B945" s="48">
        <v>74</v>
      </c>
      <c r="C945" s="48">
        <v>205</v>
      </c>
      <c r="D945" s="48">
        <v>28.29</v>
      </c>
    </row>
    <row r="946" spans="1:4" x14ac:dyDescent="0.3">
      <c r="A946" s="48" t="s">
        <v>973</v>
      </c>
      <c r="B946" s="48">
        <v>72</v>
      </c>
      <c r="C946" s="48">
        <v>190</v>
      </c>
      <c r="D946" s="48">
        <v>29.45</v>
      </c>
    </row>
    <row r="947" spans="1:4" x14ac:dyDescent="0.3">
      <c r="A947" s="48" t="s">
        <v>974</v>
      </c>
      <c r="B947" s="48">
        <v>71</v>
      </c>
      <c r="C947" s="48">
        <v>186</v>
      </c>
      <c r="D947" s="48">
        <v>25.34</v>
      </c>
    </row>
    <row r="948" spans="1:4" x14ac:dyDescent="0.3">
      <c r="A948" s="48" t="s">
        <v>975</v>
      </c>
      <c r="B948" s="48">
        <v>70</v>
      </c>
      <c r="C948" s="48">
        <v>170</v>
      </c>
      <c r="D948" s="48">
        <v>26.86</v>
      </c>
    </row>
    <row r="949" spans="1:4" x14ac:dyDescent="0.3">
      <c r="A949" s="48" t="s">
        <v>976</v>
      </c>
      <c r="B949" s="48">
        <v>71</v>
      </c>
      <c r="C949" s="48">
        <v>197</v>
      </c>
      <c r="D949" s="48">
        <v>26.36</v>
      </c>
    </row>
    <row r="950" spans="1:4" x14ac:dyDescent="0.3">
      <c r="A950" s="48" t="s">
        <v>977</v>
      </c>
      <c r="B950" s="48">
        <v>76</v>
      </c>
      <c r="C950" s="48">
        <v>219</v>
      </c>
      <c r="D950" s="48">
        <v>27.39</v>
      </c>
    </row>
    <row r="951" spans="1:4" x14ac:dyDescent="0.3">
      <c r="A951" s="48" t="s">
        <v>978</v>
      </c>
      <c r="B951" s="48">
        <v>74</v>
      </c>
      <c r="C951" s="48">
        <v>200</v>
      </c>
      <c r="D951" s="48">
        <v>25.84</v>
      </c>
    </row>
    <row r="952" spans="1:4" x14ac:dyDescent="0.3">
      <c r="A952" s="48" t="s">
        <v>979</v>
      </c>
      <c r="B952" s="48">
        <v>76</v>
      </c>
      <c r="C952" s="48">
        <v>220</v>
      </c>
      <c r="D952" s="48">
        <v>25.08</v>
      </c>
    </row>
    <row r="953" spans="1:4" x14ac:dyDescent="0.3">
      <c r="A953" s="48" t="s">
        <v>980</v>
      </c>
      <c r="B953" s="48">
        <v>74</v>
      </c>
      <c r="C953" s="48">
        <v>207</v>
      </c>
      <c r="D953" s="48">
        <v>23.87</v>
      </c>
    </row>
    <row r="954" spans="1:4" x14ac:dyDescent="0.3">
      <c r="A954" s="48" t="s">
        <v>981</v>
      </c>
      <c r="B954" s="48">
        <v>74</v>
      </c>
      <c r="C954" s="48">
        <v>225</v>
      </c>
      <c r="D954" s="48">
        <v>24.68</v>
      </c>
    </row>
    <row r="955" spans="1:4" x14ac:dyDescent="0.3">
      <c r="A955" s="48" t="s">
        <v>982</v>
      </c>
      <c r="B955" s="48">
        <v>74</v>
      </c>
      <c r="C955" s="48">
        <v>207</v>
      </c>
      <c r="D955" s="48">
        <v>24.64</v>
      </c>
    </row>
    <row r="956" spans="1:4" x14ac:dyDescent="0.3">
      <c r="A956" s="48" t="s">
        <v>983</v>
      </c>
      <c r="B956" s="48">
        <v>75</v>
      </c>
      <c r="C956" s="48">
        <v>212</v>
      </c>
      <c r="D956" s="48">
        <v>29.19</v>
      </c>
    </row>
    <row r="957" spans="1:4" x14ac:dyDescent="0.3">
      <c r="A957" s="48" t="s">
        <v>984</v>
      </c>
      <c r="B957" s="48">
        <v>75</v>
      </c>
      <c r="C957" s="48">
        <v>225</v>
      </c>
      <c r="D957" s="48">
        <v>28.84</v>
      </c>
    </row>
    <row r="958" spans="1:4" x14ac:dyDescent="0.3">
      <c r="A958" s="48" t="s">
        <v>985</v>
      </c>
      <c r="B958" s="48">
        <v>71</v>
      </c>
      <c r="C958" s="48">
        <v>170</v>
      </c>
      <c r="D958" s="48">
        <v>25.33</v>
      </c>
    </row>
    <row r="959" spans="1:4" x14ac:dyDescent="0.3">
      <c r="A959" s="48" t="s">
        <v>986</v>
      </c>
      <c r="B959" s="48">
        <v>71</v>
      </c>
      <c r="C959" s="48">
        <v>190</v>
      </c>
      <c r="D959" s="48">
        <v>24.45</v>
      </c>
    </row>
    <row r="960" spans="1:4" x14ac:dyDescent="0.3">
      <c r="A960" s="48" t="s">
        <v>987</v>
      </c>
      <c r="B960" s="48">
        <v>74</v>
      </c>
      <c r="C960" s="48">
        <v>210</v>
      </c>
      <c r="D960" s="48">
        <v>28.32</v>
      </c>
    </row>
    <row r="961" spans="1:4" x14ac:dyDescent="0.3">
      <c r="A961" s="48" t="s">
        <v>988</v>
      </c>
      <c r="B961" s="48">
        <v>77</v>
      </c>
      <c r="C961" s="48">
        <v>230</v>
      </c>
      <c r="D961" s="48">
        <v>32.340000000000003</v>
      </c>
    </row>
    <row r="962" spans="1:4" x14ac:dyDescent="0.3">
      <c r="A962" s="48" t="s">
        <v>989</v>
      </c>
      <c r="B962" s="48">
        <v>71</v>
      </c>
      <c r="C962" s="48">
        <v>210</v>
      </c>
      <c r="D962" s="48">
        <v>34.97</v>
      </c>
    </row>
    <row r="963" spans="1:4" x14ac:dyDescent="0.3">
      <c r="A963" s="48" t="s">
        <v>990</v>
      </c>
      <c r="B963" s="48">
        <v>74</v>
      </c>
      <c r="C963" s="48">
        <v>200</v>
      </c>
      <c r="D963" s="48">
        <v>32.04</v>
      </c>
    </row>
    <row r="964" spans="1:4" x14ac:dyDescent="0.3">
      <c r="A964" s="48" t="s">
        <v>991</v>
      </c>
      <c r="B964" s="48">
        <v>75</v>
      </c>
      <c r="C964" s="48">
        <v>238</v>
      </c>
      <c r="D964" s="48">
        <v>23.49</v>
      </c>
    </row>
    <row r="965" spans="1:4" x14ac:dyDescent="0.3">
      <c r="A965" s="48" t="s">
        <v>992</v>
      </c>
      <c r="B965" s="48">
        <v>77</v>
      </c>
      <c r="C965" s="48">
        <v>234</v>
      </c>
      <c r="D965" s="48">
        <v>26.09</v>
      </c>
    </row>
    <row r="966" spans="1:4" x14ac:dyDescent="0.3">
      <c r="A966" s="48" t="s">
        <v>993</v>
      </c>
      <c r="B966" s="48">
        <v>76</v>
      </c>
      <c r="C966" s="48">
        <v>222</v>
      </c>
      <c r="D966" s="48">
        <v>26.41</v>
      </c>
    </row>
    <row r="967" spans="1:4" x14ac:dyDescent="0.3">
      <c r="A967" s="48" t="s">
        <v>994</v>
      </c>
      <c r="B967" s="48">
        <v>74</v>
      </c>
      <c r="C967" s="48">
        <v>200</v>
      </c>
      <c r="D967" s="48">
        <v>26.55</v>
      </c>
    </row>
    <row r="968" spans="1:4" x14ac:dyDescent="0.3">
      <c r="A968" s="48" t="s">
        <v>995</v>
      </c>
      <c r="B968" s="48">
        <v>76</v>
      </c>
      <c r="C968" s="48">
        <v>190</v>
      </c>
      <c r="D968" s="48">
        <v>24.62</v>
      </c>
    </row>
    <row r="969" spans="1:4" x14ac:dyDescent="0.3">
      <c r="A969" s="48" t="s">
        <v>996</v>
      </c>
      <c r="B969" s="48">
        <v>72</v>
      </c>
      <c r="C969" s="48">
        <v>170</v>
      </c>
      <c r="D969" s="48">
        <v>28.49</v>
      </c>
    </row>
    <row r="970" spans="1:4" x14ac:dyDescent="0.3">
      <c r="A970" s="48" t="s">
        <v>997</v>
      </c>
      <c r="B970" s="48">
        <v>71</v>
      </c>
      <c r="C970" s="48">
        <v>220</v>
      </c>
      <c r="D970" s="48">
        <v>32.61</v>
      </c>
    </row>
    <row r="971" spans="1:4" x14ac:dyDescent="0.3">
      <c r="A971" s="48" t="s">
        <v>998</v>
      </c>
      <c r="B971" s="48">
        <v>72</v>
      </c>
      <c r="C971" s="48">
        <v>223</v>
      </c>
      <c r="D971" s="48">
        <v>28.06</v>
      </c>
    </row>
    <row r="972" spans="1:4" x14ac:dyDescent="0.3">
      <c r="A972" s="48" t="s">
        <v>999</v>
      </c>
      <c r="B972" s="48">
        <v>75</v>
      </c>
      <c r="C972" s="48">
        <v>210</v>
      </c>
      <c r="D972" s="48">
        <v>28.08</v>
      </c>
    </row>
    <row r="973" spans="1:4" x14ac:dyDescent="0.3">
      <c r="A973" s="48" t="s">
        <v>1000</v>
      </c>
      <c r="B973" s="48">
        <v>73</v>
      </c>
      <c r="C973" s="48">
        <v>215</v>
      </c>
      <c r="D973" s="48">
        <v>37.340000000000003</v>
      </c>
    </row>
    <row r="974" spans="1:4" x14ac:dyDescent="0.3">
      <c r="A974" s="48" t="s">
        <v>1001</v>
      </c>
      <c r="B974" s="48">
        <v>68</v>
      </c>
      <c r="C974" s="48">
        <v>196</v>
      </c>
      <c r="D974" s="48">
        <v>35.25</v>
      </c>
    </row>
    <row r="975" spans="1:4" x14ac:dyDescent="0.3">
      <c r="A975" s="48" t="s">
        <v>1002</v>
      </c>
      <c r="B975" s="48">
        <v>72</v>
      </c>
      <c r="C975" s="48">
        <v>175</v>
      </c>
      <c r="D975" s="48">
        <v>24.77</v>
      </c>
    </row>
    <row r="976" spans="1:4" x14ac:dyDescent="0.3">
      <c r="A976" s="48" t="s">
        <v>1003</v>
      </c>
      <c r="B976" s="48">
        <v>69</v>
      </c>
      <c r="C976" s="48">
        <v>175</v>
      </c>
      <c r="D976" s="48">
        <v>39.85</v>
      </c>
    </row>
    <row r="977" spans="1:4" x14ac:dyDescent="0.3">
      <c r="A977" s="48" t="s">
        <v>1004</v>
      </c>
      <c r="B977" s="48">
        <v>73</v>
      </c>
      <c r="C977" s="48">
        <v>189</v>
      </c>
      <c r="D977" s="48">
        <v>35.49</v>
      </c>
    </row>
    <row r="978" spans="1:4" x14ac:dyDescent="0.3">
      <c r="A978" s="48" t="s">
        <v>1005</v>
      </c>
      <c r="B978" s="48">
        <v>73</v>
      </c>
      <c r="C978" s="48">
        <v>205</v>
      </c>
      <c r="D978" s="48">
        <v>31.84</v>
      </c>
    </row>
    <row r="979" spans="1:4" x14ac:dyDescent="0.3">
      <c r="A979" s="48" t="s">
        <v>1006</v>
      </c>
      <c r="B979" s="48">
        <v>75</v>
      </c>
      <c r="C979" s="48">
        <v>210</v>
      </c>
      <c r="D979" s="48">
        <v>26.67</v>
      </c>
    </row>
    <row r="980" spans="1:4" x14ac:dyDescent="0.3">
      <c r="A980" s="48" t="s">
        <v>1007</v>
      </c>
      <c r="B980" s="48">
        <v>70</v>
      </c>
      <c r="C980" s="48">
        <v>180</v>
      </c>
      <c r="D980" s="48">
        <v>34.75</v>
      </c>
    </row>
    <row r="981" spans="1:4" x14ac:dyDescent="0.3">
      <c r="A981" s="48" t="s">
        <v>1008</v>
      </c>
      <c r="B981" s="48">
        <v>70</v>
      </c>
      <c r="C981" s="48">
        <v>180</v>
      </c>
      <c r="D981" s="48">
        <v>28.91</v>
      </c>
    </row>
    <row r="982" spans="1:4" x14ac:dyDescent="0.3">
      <c r="A982" s="48" t="s">
        <v>1009</v>
      </c>
      <c r="B982" s="48">
        <v>74</v>
      </c>
      <c r="C982" s="48">
        <v>197</v>
      </c>
      <c r="D982" s="48">
        <v>32.729999999999997</v>
      </c>
    </row>
    <row r="983" spans="1:4" x14ac:dyDescent="0.3">
      <c r="A983" s="48" t="s">
        <v>1010</v>
      </c>
      <c r="B983" s="48">
        <v>75</v>
      </c>
      <c r="C983" s="48">
        <v>220</v>
      </c>
      <c r="D983" s="48">
        <v>35.72</v>
      </c>
    </row>
    <row r="984" spans="1:4" x14ac:dyDescent="0.3">
      <c r="A984" s="48" t="s">
        <v>1011</v>
      </c>
      <c r="B984" s="48">
        <v>74</v>
      </c>
      <c r="C984" s="48">
        <v>228</v>
      </c>
      <c r="D984" s="48">
        <v>42.6</v>
      </c>
    </row>
    <row r="985" spans="1:4" x14ac:dyDescent="0.3">
      <c r="A985" s="48" t="s">
        <v>1012</v>
      </c>
      <c r="B985" s="48">
        <v>74</v>
      </c>
      <c r="C985" s="48">
        <v>190</v>
      </c>
      <c r="D985" s="48">
        <v>26.22</v>
      </c>
    </row>
    <row r="986" spans="1:4" x14ac:dyDescent="0.3">
      <c r="A986" s="48" t="s">
        <v>1013</v>
      </c>
      <c r="B986" s="48">
        <v>73</v>
      </c>
      <c r="C986" s="48">
        <v>204</v>
      </c>
      <c r="D986" s="48">
        <v>21.85</v>
      </c>
    </row>
    <row r="987" spans="1:4" x14ac:dyDescent="0.3">
      <c r="A987" s="48" t="s">
        <v>1014</v>
      </c>
      <c r="B987" s="48">
        <v>74</v>
      </c>
      <c r="C987" s="48">
        <v>165</v>
      </c>
      <c r="D987" s="48">
        <v>24.28</v>
      </c>
    </row>
    <row r="988" spans="1:4" x14ac:dyDescent="0.3">
      <c r="A988" s="48" t="s">
        <v>1015</v>
      </c>
      <c r="B988" s="48">
        <v>75</v>
      </c>
      <c r="C988" s="48">
        <v>216</v>
      </c>
      <c r="D988" s="48">
        <v>22.41</v>
      </c>
    </row>
    <row r="989" spans="1:4" x14ac:dyDescent="0.3">
      <c r="A989" s="48" t="s">
        <v>1016</v>
      </c>
      <c r="B989" s="48">
        <v>77</v>
      </c>
      <c r="C989" s="48">
        <v>220</v>
      </c>
      <c r="D989" s="48">
        <v>32.56</v>
      </c>
    </row>
    <row r="990" spans="1:4" x14ac:dyDescent="0.3">
      <c r="A990" s="48" t="s">
        <v>1017</v>
      </c>
      <c r="B990" s="48">
        <v>73</v>
      </c>
      <c r="C990" s="48">
        <v>208</v>
      </c>
      <c r="D990" s="48">
        <v>32.74</v>
      </c>
    </row>
    <row r="991" spans="1:4" x14ac:dyDescent="0.3">
      <c r="A991" s="48" t="s">
        <v>1018</v>
      </c>
      <c r="B991" s="48">
        <v>74</v>
      </c>
      <c r="C991" s="48">
        <v>210</v>
      </c>
      <c r="D991" s="48">
        <v>26.39</v>
      </c>
    </row>
    <row r="992" spans="1:4" x14ac:dyDescent="0.3">
      <c r="A992" s="48" t="s">
        <v>1019</v>
      </c>
      <c r="B992" s="48">
        <v>76</v>
      </c>
      <c r="C992" s="48">
        <v>215</v>
      </c>
      <c r="D992" s="48">
        <v>28.8</v>
      </c>
    </row>
    <row r="993" spans="1:4" x14ac:dyDescent="0.3">
      <c r="A993" s="48" t="s">
        <v>1020</v>
      </c>
      <c r="B993" s="48">
        <v>74</v>
      </c>
      <c r="C993" s="48">
        <v>195</v>
      </c>
      <c r="D993" s="48">
        <v>28.2</v>
      </c>
    </row>
    <row r="994" spans="1:4" x14ac:dyDescent="0.3">
      <c r="A994" s="48" t="s">
        <v>1021</v>
      </c>
      <c r="B994" s="48">
        <v>75</v>
      </c>
      <c r="C994" s="48">
        <v>200</v>
      </c>
      <c r="D994" s="48">
        <v>26.52</v>
      </c>
    </row>
    <row r="995" spans="1:4" x14ac:dyDescent="0.3">
      <c r="A995" s="48" t="s">
        <v>1022</v>
      </c>
      <c r="B995" s="48">
        <v>73</v>
      </c>
      <c r="C995" s="48">
        <v>215</v>
      </c>
      <c r="D995" s="48">
        <v>34.520000000000003</v>
      </c>
    </row>
    <row r="996" spans="1:4" x14ac:dyDescent="0.3">
      <c r="A996" s="48" t="s">
        <v>1023</v>
      </c>
      <c r="B996" s="48">
        <v>76</v>
      </c>
      <c r="C996" s="48">
        <v>229</v>
      </c>
      <c r="D996" s="48">
        <v>34.32</v>
      </c>
    </row>
    <row r="997" spans="1:4" x14ac:dyDescent="0.3">
      <c r="A997" s="48" t="s">
        <v>1024</v>
      </c>
      <c r="B997" s="48">
        <v>78</v>
      </c>
      <c r="C997" s="48">
        <v>240</v>
      </c>
      <c r="D997" s="48">
        <v>26.98</v>
      </c>
    </row>
    <row r="998" spans="1:4" x14ac:dyDescent="0.3">
      <c r="A998" s="48" t="s">
        <v>1025</v>
      </c>
      <c r="B998" s="48">
        <v>75</v>
      </c>
      <c r="C998" s="48">
        <v>207</v>
      </c>
      <c r="D998" s="48">
        <v>28.86</v>
      </c>
    </row>
    <row r="999" spans="1:4" x14ac:dyDescent="0.3">
      <c r="A999" s="48" t="s">
        <v>1026</v>
      </c>
      <c r="B999" s="48">
        <v>73</v>
      </c>
      <c r="C999" s="48">
        <v>205</v>
      </c>
      <c r="D999" s="48">
        <v>24.96</v>
      </c>
    </row>
    <row r="1000" spans="1:4" x14ac:dyDescent="0.3">
      <c r="A1000" s="48" t="s">
        <v>1027</v>
      </c>
      <c r="B1000" s="48">
        <v>77</v>
      </c>
      <c r="C1000" s="48">
        <v>208</v>
      </c>
      <c r="D1000" s="48">
        <v>25.3</v>
      </c>
    </row>
    <row r="1001" spans="1:4" x14ac:dyDescent="0.3">
      <c r="A1001" s="48" t="s">
        <v>1028</v>
      </c>
      <c r="B1001" s="48">
        <v>74</v>
      </c>
      <c r="C1001" s="48">
        <v>185</v>
      </c>
      <c r="D1001" s="48">
        <v>27.06</v>
      </c>
    </row>
    <row r="1002" spans="1:4" x14ac:dyDescent="0.3">
      <c r="A1002" s="48" t="s">
        <v>1029</v>
      </c>
      <c r="B1002" s="48">
        <v>72</v>
      </c>
      <c r="C1002" s="48">
        <v>190</v>
      </c>
      <c r="D1002" s="48">
        <v>25.44</v>
      </c>
    </row>
    <row r="1003" spans="1:4" x14ac:dyDescent="0.3">
      <c r="A1003" s="48" t="s">
        <v>1030</v>
      </c>
      <c r="B1003" s="48">
        <v>74</v>
      </c>
      <c r="C1003" s="48">
        <v>170</v>
      </c>
      <c r="D1003" s="48">
        <v>25.53</v>
      </c>
    </row>
    <row r="1004" spans="1:4" x14ac:dyDescent="0.3">
      <c r="A1004" s="48" t="s">
        <v>1031</v>
      </c>
      <c r="B1004" s="48">
        <v>72</v>
      </c>
      <c r="C1004" s="48">
        <v>208</v>
      </c>
      <c r="D1004" s="48">
        <v>34.869999999999997</v>
      </c>
    </row>
    <row r="1005" spans="1:4" x14ac:dyDescent="0.3">
      <c r="A1005" s="48" t="s">
        <v>1032</v>
      </c>
      <c r="B1005" s="48">
        <v>71</v>
      </c>
      <c r="C1005" s="48">
        <v>225</v>
      </c>
      <c r="D1005" s="48">
        <v>24.63</v>
      </c>
    </row>
    <row r="1006" spans="1:4" x14ac:dyDescent="0.3">
      <c r="A1006" s="48" t="s">
        <v>1033</v>
      </c>
      <c r="B1006" s="48">
        <v>73</v>
      </c>
      <c r="C1006" s="48">
        <v>190</v>
      </c>
      <c r="D1006" s="48">
        <v>27.99</v>
      </c>
    </row>
    <row r="1007" spans="1:4" x14ac:dyDescent="0.3">
      <c r="A1007" s="48" t="s">
        <v>1034</v>
      </c>
      <c r="B1007" s="48">
        <v>75</v>
      </c>
      <c r="C1007" s="48">
        <v>225</v>
      </c>
      <c r="D1007" s="48">
        <v>27.12</v>
      </c>
    </row>
    <row r="1008" spans="1:4" x14ac:dyDescent="0.3">
      <c r="A1008" s="48" t="s">
        <v>1035</v>
      </c>
      <c r="B1008" s="48">
        <v>73</v>
      </c>
      <c r="C1008" s="48">
        <v>185</v>
      </c>
      <c r="D1008" s="48">
        <v>31.14</v>
      </c>
    </row>
    <row r="1009" spans="1:4" x14ac:dyDescent="0.3">
      <c r="A1009" s="48" t="s">
        <v>1036</v>
      </c>
      <c r="B1009" s="48">
        <v>67</v>
      </c>
      <c r="C1009" s="48">
        <v>180</v>
      </c>
      <c r="D1009" s="48">
        <v>30.21</v>
      </c>
    </row>
    <row r="1010" spans="1:4" x14ac:dyDescent="0.3">
      <c r="A1010" s="48" t="s">
        <v>1037</v>
      </c>
      <c r="B1010" s="48">
        <v>67</v>
      </c>
      <c r="C1010" s="48">
        <v>165</v>
      </c>
      <c r="D1010" s="48">
        <v>32.11</v>
      </c>
    </row>
    <row r="1011" spans="1:4" x14ac:dyDescent="0.3">
      <c r="A1011" s="48" t="s">
        <v>1038</v>
      </c>
      <c r="B1011" s="48">
        <v>76</v>
      </c>
      <c r="C1011" s="48">
        <v>240</v>
      </c>
      <c r="D1011" s="48">
        <v>31.91</v>
      </c>
    </row>
    <row r="1012" spans="1:4" x14ac:dyDescent="0.3">
      <c r="A1012" s="48" t="s">
        <v>1039</v>
      </c>
      <c r="B1012" s="48">
        <v>74</v>
      </c>
      <c r="C1012" s="48">
        <v>220</v>
      </c>
      <c r="D1012" s="48">
        <v>34.44</v>
      </c>
    </row>
    <row r="1013" spans="1:4" x14ac:dyDescent="0.3">
      <c r="A1013" s="48" t="s">
        <v>1040</v>
      </c>
      <c r="B1013" s="48">
        <v>73</v>
      </c>
      <c r="C1013" s="48">
        <v>212</v>
      </c>
      <c r="D1013" s="48">
        <v>36.68</v>
      </c>
    </row>
    <row r="1014" spans="1:4" x14ac:dyDescent="0.3">
      <c r="A1014" s="48" t="s">
        <v>1041</v>
      </c>
      <c r="B1014" s="48">
        <v>70</v>
      </c>
      <c r="C1014" s="48">
        <v>163</v>
      </c>
      <c r="D1014" s="48">
        <v>37.659999999999997</v>
      </c>
    </row>
    <row r="1015" spans="1:4" x14ac:dyDescent="0.3">
      <c r="A1015" s="48" t="s">
        <v>1042</v>
      </c>
      <c r="B1015" s="48">
        <v>75</v>
      </c>
      <c r="C1015" s="48">
        <v>215</v>
      </c>
      <c r="D1015" s="48">
        <v>30.98</v>
      </c>
    </row>
    <row r="1016" spans="1:4" x14ac:dyDescent="0.3">
      <c r="A1016" s="48" t="s">
        <v>1043</v>
      </c>
      <c r="B1016" s="48">
        <v>70</v>
      </c>
      <c r="C1016" s="48">
        <v>175</v>
      </c>
      <c r="D1016" s="48">
        <v>27.07</v>
      </c>
    </row>
    <row r="1017" spans="1:4" x14ac:dyDescent="0.3">
      <c r="A1017" s="48" t="s">
        <v>1044</v>
      </c>
      <c r="B1017" s="48">
        <v>72</v>
      </c>
      <c r="C1017" s="48">
        <v>205</v>
      </c>
      <c r="D1017" s="48">
        <v>29.11</v>
      </c>
    </row>
    <row r="1018" spans="1:4" x14ac:dyDescent="0.3">
      <c r="A1018" s="48" t="s">
        <v>1045</v>
      </c>
      <c r="B1018" s="48">
        <v>77</v>
      </c>
      <c r="C1018" s="48">
        <v>210</v>
      </c>
      <c r="D1018" s="48">
        <v>25.82</v>
      </c>
    </row>
    <row r="1019" spans="1:4" x14ac:dyDescent="0.3">
      <c r="A1019" s="48" t="s">
        <v>1046</v>
      </c>
      <c r="B1019" s="48">
        <v>79</v>
      </c>
      <c r="C1019" s="48">
        <v>205</v>
      </c>
      <c r="D1019" s="48">
        <v>25.5</v>
      </c>
    </row>
    <row r="1020" spans="1:4" x14ac:dyDescent="0.3">
      <c r="A1020" s="48" t="s">
        <v>1047</v>
      </c>
      <c r="B1020" s="48">
        <v>78</v>
      </c>
      <c r="C1020" s="48">
        <v>208</v>
      </c>
      <c r="D1020" s="48">
        <v>29.57</v>
      </c>
    </row>
    <row r="1021" spans="1:4" x14ac:dyDescent="0.3">
      <c r="A1021" s="48" t="s">
        <v>1048</v>
      </c>
      <c r="B1021" s="48">
        <v>74</v>
      </c>
      <c r="C1021" s="48">
        <v>215</v>
      </c>
      <c r="D1021" s="48">
        <v>25.37</v>
      </c>
    </row>
    <row r="1022" spans="1:4" x14ac:dyDescent="0.3">
      <c r="A1022" s="48" t="s">
        <v>1049</v>
      </c>
      <c r="B1022" s="48">
        <v>75</v>
      </c>
      <c r="C1022" s="48">
        <v>180</v>
      </c>
      <c r="D1022" s="48">
        <v>33.99</v>
      </c>
    </row>
    <row r="1023" spans="1:4" x14ac:dyDescent="0.3">
      <c r="A1023" s="48" t="s">
        <v>1050</v>
      </c>
      <c r="B1023" s="48">
        <v>75</v>
      </c>
      <c r="C1023" s="48">
        <v>200</v>
      </c>
      <c r="D1023" s="48">
        <v>29.86</v>
      </c>
    </row>
    <row r="1024" spans="1:4" x14ac:dyDescent="0.3">
      <c r="A1024" s="48" t="s">
        <v>1051</v>
      </c>
      <c r="B1024" s="48">
        <v>78</v>
      </c>
      <c r="C1024" s="48">
        <v>230</v>
      </c>
      <c r="D1024" s="48">
        <v>31.84</v>
      </c>
    </row>
    <row r="1025" spans="1:4" x14ac:dyDescent="0.3">
      <c r="A1025" s="48" t="s">
        <v>1052</v>
      </c>
      <c r="B1025" s="48">
        <v>76</v>
      </c>
      <c r="C1025" s="48">
        <v>211</v>
      </c>
      <c r="D1025" s="48">
        <v>38.31</v>
      </c>
    </row>
    <row r="1026" spans="1:4" x14ac:dyDescent="0.3">
      <c r="A1026" s="48" t="s">
        <v>1053</v>
      </c>
      <c r="B1026" s="48">
        <v>75</v>
      </c>
      <c r="C1026" s="48">
        <v>230</v>
      </c>
      <c r="D1026" s="48">
        <v>34.479999999999997</v>
      </c>
    </row>
    <row r="1027" spans="1:4" x14ac:dyDescent="0.3">
      <c r="A1027" s="48" t="s">
        <v>1054</v>
      </c>
      <c r="B1027" s="48">
        <v>69</v>
      </c>
      <c r="C1027" s="48">
        <v>190</v>
      </c>
      <c r="D1027" s="48">
        <v>36.880000000000003</v>
      </c>
    </row>
    <row r="1028" spans="1:4" x14ac:dyDescent="0.3">
      <c r="A1028" s="48" t="s">
        <v>1055</v>
      </c>
      <c r="B1028" s="48">
        <v>75</v>
      </c>
      <c r="C1028" s="48">
        <v>220</v>
      </c>
      <c r="D1028" s="48">
        <v>32.340000000000003</v>
      </c>
    </row>
    <row r="1029" spans="1:4" x14ac:dyDescent="0.3">
      <c r="A1029" s="48" t="s">
        <v>1056</v>
      </c>
      <c r="B1029" s="48">
        <v>72</v>
      </c>
      <c r="C1029" s="48">
        <v>180</v>
      </c>
      <c r="D1029" s="48">
        <v>31.58</v>
      </c>
    </row>
    <row r="1030" spans="1:4" x14ac:dyDescent="0.3">
      <c r="A1030" s="48" t="s">
        <v>1057</v>
      </c>
      <c r="B1030" s="48">
        <v>75</v>
      </c>
      <c r="C1030" s="48">
        <v>205</v>
      </c>
      <c r="D1030" s="48">
        <v>28.89</v>
      </c>
    </row>
    <row r="1031" spans="1:4" x14ac:dyDescent="0.3">
      <c r="A1031" s="48" t="s">
        <v>1058</v>
      </c>
      <c r="B1031" s="48">
        <v>73</v>
      </c>
      <c r="C1031" s="48">
        <v>190</v>
      </c>
      <c r="D1031" s="48">
        <v>25.08</v>
      </c>
    </row>
    <row r="1032" spans="1:4" x14ac:dyDescent="0.3">
      <c r="A1032" s="48" t="s">
        <v>1059</v>
      </c>
      <c r="B1032" s="48">
        <v>74</v>
      </c>
      <c r="C1032" s="48">
        <v>180</v>
      </c>
      <c r="D1032" s="48">
        <v>25.73</v>
      </c>
    </row>
    <row r="1033" spans="1:4" x14ac:dyDescent="0.3">
      <c r="A1033" s="48" t="s">
        <v>1060</v>
      </c>
      <c r="B1033" s="48">
        <v>75</v>
      </c>
      <c r="C1033" s="48">
        <v>205</v>
      </c>
      <c r="D1033" s="48">
        <v>25.19</v>
      </c>
    </row>
    <row r="1034" spans="1:4" x14ac:dyDescent="0.3">
      <c r="A1034" s="48" t="s">
        <v>1061</v>
      </c>
      <c r="B1034" s="48">
        <v>75</v>
      </c>
      <c r="C1034" s="48">
        <v>190</v>
      </c>
      <c r="D1034" s="48">
        <v>31.01</v>
      </c>
    </row>
    <row r="1035" spans="1:4" x14ac:dyDescent="0.3">
      <c r="A1035" s="48" t="s">
        <v>1062</v>
      </c>
      <c r="B1035" s="48">
        <v>73</v>
      </c>
      <c r="C1035" s="48">
        <v>195</v>
      </c>
      <c r="D1035" s="48">
        <v>27.92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U9" sqref="U9"/>
    </sheetView>
  </sheetViews>
  <sheetFormatPr defaultColWidth="8.88671875" defaultRowHeight="14.4" x14ac:dyDescent="0.3"/>
  <cols>
    <col min="1" max="1" width="11.44140625" style="35" customWidth="1"/>
    <col min="2" max="2" width="10.6640625" style="30" customWidth="1"/>
    <col min="3" max="3" width="12.88671875" style="30" customWidth="1"/>
  </cols>
  <sheetData>
    <row r="1" spans="1:3" x14ac:dyDescent="0.3">
      <c r="A1" s="61" t="s">
        <v>1063</v>
      </c>
      <c r="B1" s="29" t="s">
        <v>1064</v>
      </c>
      <c r="C1" s="29" t="s">
        <v>1065</v>
      </c>
    </row>
    <row r="2" spans="1:3" x14ac:dyDescent="0.3">
      <c r="A2" s="35">
        <v>42159</v>
      </c>
      <c r="B2" s="30">
        <v>555.29</v>
      </c>
      <c r="C2" s="30">
        <v>436.59</v>
      </c>
    </row>
    <row r="3" spans="1:3" x14ac:dyDescent="0.3">
      <c r="A3" s="35">
        <v>42160</v>
      </c>
      <c r="B3" s="30">
        <v>551.69000000000005</v>
      </c>
      <c r="C3" s="30">
        <v>430.78</v>
      </c>
    </row>
    <row r="4" spans="1:3" x14ac:dyDescent="0.3">
      <c r="A4" s="35">
        <v>42163</v>
      </c>
      <c r="B4" s="30">
        <v>549.53</v>
      </c>
      <c r="C4" s="30">
        <v>426.95</v>
      </c>
    </row>
    <row r="5" spans="1:3" x14ac:dyDescent="0.3">
      <c r="A5" s="35">
        <v>42164</v>
      </c>
      <c r="B5" s="30">
        <v>543.48</v>
      </c>
      <c r="C5" s="30">
        <v>423.5</v>
      </c>
    </row>
    <row r="6" spans="1:3" x14ac:dyDescent="0.3">
      <c r="A6" s="35">
        <v>42165</v>
      </c>
      <c r="B6" s="30">
        <v>542.16</v>
      </c>
      <c r="C6" s="30">
        <v>425.48</v>
      </c>
    </row>
    <row r="7" spans="1:3" x14ac:dyDescent="0.3">
      <c r="A7" s="35">
        <v>42166</v>
      </c>
      <c r="B7" s="30">
        <v>552.6</v>
      </c>
      <c r="C7" s="30">
        <v>430.77</v>
      </c>
    </row>
    <row r="8" spans="1:3" x14ac:dyDescent="0.3">
      <c r="A8" s="35">
        <v>42167</v>
      </c>
      <c r="B8" s="30">
        <v>550.04</v>
      </c>
      <c r="C8" s="30">
        <v>432.97</v>
      </c>
    </row>
    <row r="9" spans="1:3" x14ac:dyDescent="0.3">
      <c r="A9" s="35">
        <v>42170</v>
      </c>
      <c r="B9" s="30">
        <v>547.47</v>
      </c>
      <c r="C9" s="30">
        <v>429.92</v>
      </c>
    </row>
    <row r="10" spans="1:3" x14ac:dyDescent="0.3">
      <c r="A10" s="35">
        <v>42171</v>
      </c>
      <c r="B10" s="30">
        <v>543</v>
      </c>
      <c r="C10" s="30">
        <v>423.67</v>
      </c>
    </row>
    <row r="11" spans="1:3" x14ac:dyDescent="0.3">
      <c r="A11" s="35">
        <v>42172</v>
      </c>
      <c r="B11" s="30">
        <v>544.87</v>
      </c>
      <c r="C11" s="30">
        <v>427.26</v>
      </c>
    </row>
    <row r="12" spans="1:3" x14ac:dyDescent="0.3">
      <c r="A12" s="35">
        <v>42173</v>
      </c>
      <c r="B12" s="30">
        <v>546.6</v>
      </c>
      <c r="C12" s="30">
        <v>427.81</v>
      </c>
    </row>
    <row r="13" spans="1:3" x14ac:dyDescent="0.3">
      <c r="A13" s="35">
        <v>42174</v>
      </c>
      <c r="B13" s="30">
        <v>556.17999999999995</v>
      </c>
      <c r="C13" s="30">
        <v>439.7</v>
      </c>
    </row>
    <row r="14" spans="1:3" x14ac:dyDescent="0.3">
      <c r="A14" s="35">
        <v>42177</v>
      </c>
      <c r="B14" s="30">
        <v>557.52</v>
      </c>
      <c r="C14" s="30">
        <v>434.92</v>
      </c>
    </row>
    <row r="15" spans="1:3" x14ac:dyDescent="0.3">
      <c r="A15" s="35">
        <v>42178</v>
      </c>
      <c r="B15" s="30">
        <v>559.67999999999995</v>
      </c>
      <c r="C15" s="30">
        <v>436.29</v>
      </c>
    </row>
    <row r="16" spans="1:3" x14ac:dyDescent="0.3">
      <c r="A16" s="35">
        <v>42179</v>
      </c>
      <c r="B16" s="30">
        <v>563.39</v>
      </c>
      <c r="C16" s="30">
        <v>445.99</v>
      </c>
    </row>
    <row r="17" spans="1:3" x14ac:dyDescent="0.3">
      <c r="A17" s="35">
        <v>42180</v>
      </c>
      <c r="B17" s="30">
        <v>558.57000000000005</v>
      </c>
      <c r="C17" s="30">
        <v>440.84</v>
      </c>
    </row>
    <row r="18" spans="1:3" x14ac:dyDescent="0.3">
      <c r="A18" s="35">
        <v>42181</v>
      </c>
      <c r="B18" s="30">
        <v>557.95000000000005</v>
      </c>
      <c r="C18" s="30">
        <v>440.1</v>
      </c>
    </row>
    <row r="19" spans="1:3" x14ac:dyDescent="0.3">
      <c r="A19" s="35">
        <v>42184</v>
      </c>
      <c r="B19" s="30">
        <v>553.05999999999995</v>
      </c>
      <c r="C19" s="30">
        <v>438.57</v>
      </c>
    </row>
    <row r="20" spans="1:3" x14ac:dyDescent="0.3">
      <c r="A20" s="35">
        <v>42185</v>
      </c>
      <c r="B20" s="30">
        <v>541.25</v>
      </c>
      <c r="C20" s="30">
        <v>429.86</v>
      </c>
    </row>
    <row r="21" spans="1:3" x14ac:dyDescent="0.3">
      <c r="A21" s="35">
        <v>42186</v>
      </c>
      <c r="B21" s="30">
        <v>540.04</v>
      </c>
      <c r="C21" s="30">
        <v>434.09</v>
      </c>
    </row>
    <row r="22" spans="1:3" x14ac:dyDescent="0.3">
      <c r="A22" s="35">
        <v>42187</v>
      </c>
      <c r="B22" s="30">
        <v>543.29999999999995</v>
      </c>
      <c r="C22" s="30">
        <v>437.39</v>
      </c>
    </row>
    <row r="23" spans="1:3" x14ac:dyDescent="0.3">
      <c r="A23" s="35">
        <v>42191</v>
      </c>
      <c r="B23" s="30">
        <v>547.34</v>
      </c>
      <c r="C23" s="30">
        <v>437.71</v>
      </c>
    </row>
    <row r="24" spans="1:3" x14ac:dyDescent="0.3">
      <c r="A24" s="35">
        <v>42192</v>
      </c>
      <c r="B24" s="30">
        <v>545.62</v>
      </c>
      <c r="C24" s="30">
        <v>436.04</v>
      </c>
    </row>
    <row r="25" spans="1:3" x14ac:dyDescent="0.3">
      <c r="A25" s="35">
        <v>42193</v>
      </c>
      <c r="B25" s="30">
        <v>550.03</v>
      </c>
      <c r="C25" s="30">
        <v>436.72</v>
      </c>
    </row>
    <row r="26" spans="1:3" x14ac:dyDescent="0.3">
      <c r="A26" s="35">
        <v>42194</v>
      </c>
      <c r="B26" s="30">
        <v>541.70000000000005</v>
      </c>
      <c r="C26" s="30">
        <v>429.7</v>
      </c>
    </row>
    <row r="27" spans="1:3" x14ac:dyDescent="0.3">
      <c r="A27" s="35">
        <v>42195</v>
      </c>
      <c r="B27" s="30">
        <v>544.65</v>
      </c>
      <c r="C27" s="30">
        <v>434.39</v>
      </c>
    </row>
    <row r="28" spans="1:3" x14ac:dyDescent="0.3">
      <c r="A28" s="35">
        <v>42198</v>
      </c>
      <c r="B28" s="30">
        <v>556.11</v>
      </c>
      <c r="C28" s="30">
        <v>443.51</v>
      </c>
    </row>
    <row r="29" spans="1:3" x14ac:dyDescent="0.3">
      <c r="A29" s="35">
        <v>42199</v>
      </c>
      <c r="B29" s="30">
        <v>584.17999999999995</v>
      </c>
      <c r="C29" s="30">
        <v>465.57</v>
      </c>
    </row>
    <row r="30" spans="1:3" x14ac:dyDescent="0.3">
      <c r="A30" s="35">
        <v>42200</v>
      </c>
      <c r="B30" s="30">
        <v>583.96</v>
      </c>
      <c r="C30" s="30">
        <v>461.19</v>
      </c>
    </row>
    <row r="31" spans="1:3" x14ac:dyDescent="0.3">
      <c r="A31" s="35">
        <v>42201</v>
      </c>
      <c r="B31" s="30">
        <v>601.78</v>
      </c>
      <c r="C31" s="30">
        <v>475.48</v>
      </c>
    </row>
    <row r="32" spans="1:3" x14ac:dyDescent="0.3">
      <c r="A32" s="35">
        <v>42202</v>
      </c>
      <c r="B32" s="30">
        <v>699.62</v>
      </c>
      <c r="C32" s="30">
        <v>483.01</v>
      </c>
    </row>
    <row r="33" spans="1:3" x14ac:dyDescent="0.3">
      <c r="A33" s="35">
        <v>42205</v>
      </c>
      <c r="B33" s="30">
        <v>692.84</v>
      </c>
      <c r="C33" s="30">
        <v>488.1</v>
      </c>
    </row>
    <row r="34" spans="1:3" x14ac:dyDescent="0.3">
      <c r="A34" s="35">
        <v>42206</v>
      </c>
      <c r="B34" s="30">
        <v>695.35</v>
      </c>
      <c r="C34" s="30">
        <v>488</v>
      </c>
    </row>
    <row r="35" spans="1:3" x14ac:dyDescent="0.3">
      <c r="A35" s="35">
        <v>42207</v>
      </c>
      <c r="B35" s="30">
        <v>695.1</v>
      </c>
      <c r="C35" s="30">
        <v>488.27</v>
      </c>
    </row>
    <row r="36" spans="1:3" x14ac:dyDescent="0.3">
      <c r="A36" s="35">
        <v>42208</v>
      </c>
      <c r="B36" s="30">
        <v>674.73</v>
      </c>
      <c r="C36" s="30">
        <v>482.18</v>
      </c>
    </row>
    <row r="37" spans="1:3" x14ac:dyDescent="0.3">
      <c r="A37" s="35">
        <v>42209</v>
      </c>
      <c r="B37" s="30">
        <v>654.77</v>
      </c>
      <c r="C37" s="30">
        <v>530.5</v>
      </c>
    </row>
    <row r="38" spans="1:3" x14ac:dyDescent="0.3">
      <c r="A38" s="35">
        <v>42212</v>
      </c>
      <c r="B38" s="30">
        <v>658.27</v>
      </c>
      <c r="C38" s="30">
        <v>531.41</v>
      </c>
    </row>
    <row r="39" spans="1:3" x14ac:dyDescent="0.3">
      <c r="A39" s="35">
        <v>42213</v>
      </c>
      <c r="B39" s="30">
        <v>659.66</v>
      </c>
      <c r="C39" s="30">
        <v>526.03</v>
      </c>
    </row>
    <row r="40" spans="1:3" x14ac:dyDescent="0.3">
      <c r="A40" s="35">
        <v>42214</v>
      </c>
      <c r="B40" s="30">
        <v>661.43</v>
      </c>
      <c r="C40" s="30">
        <v>529</v>
      </c>
    </row>
    <row r="41" spans="1:3" x14ac:dyDescent="0.3">
      <c r="A41" s="35">
        <v>42215</v>
      </c>
      <c r="B41" s="30">
        <v>664.56</v>
      </c>
      <c r="C41" s="30">
        <v>536.76</v>
      </c>
    </row>
    <row r="42" spans="1:3" x14ac:dyDescent="0.3">
      <c r="A42" s="35">
        <v>42216</v>
      </c>
      <c r="B42" s="30">
        <v>657.5</v>
      </c>
      <c r="C42" s="30">
        <v>536.35</v>
      </c>
    </row>
    <row r="43" spans="1:3" x14ac:dyDescent="0.3">
      <c r="A43" s="35">
        <v>42219</v>
      </c>
      <c r="B43" s="30">
        <v>664.72</v>
      </c>
      <c r="C43" s="30">
        <v>534.59</v>
      </c>
    </row>
    <row r="44" spans="1:3" x14ac:dyDescent="0.3">
      <c r="A44" s="35">
        <v>42220</v>
      </c>
      <c r="B44" s="30">
        <v>661.28</v>
      </c>
      <c r="C44" s="30">
        <v>531.9</v>
      </c>
    </row>
    <row r="45" spans="1:3" x14ac:dyDescent="0.3">
      <c r="A45" s="35">
        <v>42221</v>
      </c>
      <c r="B45" s="30">
        <v>673.29</v>
      </c>
      <c r="C45" s="30">
        <v>537.01</v>
      </c>
    </row>
    <row r="46" spans="1:3" x14ac:dyDescent="0.3">
      <c r="A46" s="35">
        <v>42222</v>
      </c>
      <c r="B46" s="30">
        <v>670.15</v>
      </c>
      <c r="C46" s="30">
        <v>529.46</v>
      </c>
    </row>
    <row r="47" spans="1:3" x14ac:dyDescent="0.3">
      <c r="A47" s="35">
        <v>42223</v>
      </c>
      <c r="B47" s="30">
        <v>664.39</v>
      </c>
      <c r="C47" s="30">
        <v>522.62</v>
      </c>
    </row>
    <row r="48" spans="1:3" x14ac:dyDescent="0.3">
      <c r="A48" s="35">
        <v>42226</v>
      </c>
      <c r="B48" s="30">
        <v>663.14</v>
      </c>
      <c r="C48" s="30">
        <v>524</v>
      </c>
    </row>
    <row r="49" spans="1:3" x14ac:dyDescent="0.3">
      <c r="A49" s="35">
        <v>42227</v>
      </c>
      <c r="B49" s="30">
        <v>690.3</v>
      </c>
      <c r="C49" s="30">
        <v>527.46</v>
      </c>
    </row>
    <row r="50" spans="1:3" x14ac:dyDescent="0.3">
      <c r="A50" s="35">
        <v>42228</v>
      </c>
      <c r="B50" s="30">
        <v>691.47</v>
      </c>
      <c r="C50" s="30">
        <v>525.91</v>
      </c>
    </row>
    <row r="51" spans="1:3" x14ac:dyDescent="0.3">
      <c r="A51" s="35">
        <v>42229</v>
      </c>
      <c r="B51" s="30">
        <v>686.51</v>
      </c>
      <c r="C51" s="30">
        <v>529.66</v>
      </c>
    </row>
    <row r="52" spans="1:3" x14ac:dyDescent="0.3">
      <c r="A52" s="35">
        <v>42230</v>
      </c>
      <c r="B52" s="30">
        <v>689.37</v>
      </c>
      <c r="C52" s="30">
        <v>531.52</v>
      </c>
    </row>
    <row r="53" spans="1:3" x14ac:dyDescent="0.3">
      <c r="A53" s="35">
        <v>42233</v>
      </c>
      <c r="B53" s="30">
        <v>694.11</v>
      </c>
      <c r="C53" s="30">
        <v>535.22</v>
      </c>
    </row>
    <row r="54" spans="1:3" x14ac:dyDescent="0.3">
      <c r="A54" s="35">
        <v>42234</v>
      </c>
      <c r="B54" s="30">
        <v>688.73</v>
      </c>
      <c r="C54" s="30">
        <v>535.02</v>
      </c>
    </row>
    <row r="55" spans="1:3" x14ac:dyDescent="0.3">
      <c r="A55" s="35">
        <v>42235</v>
      </c>
      <c r="B55" s="30">
        <v>694.04</v>
      </c>
      <c r="C55" s="30">
        <v>532.91999999999996</v>
      </c>
    </row>
    <row r="56" spans="1:3" x14ac:dyDescent="0.3">
      <c r="A56" s="35">
        <v>42236</v>
      </c>
      <c r="B56" s="30">
        <v>679.48</v>
      </c>
      <c r="C56" s="30">
        <v>515.78</v>
      </c>
    </row>
    <row r="57" spans="1:3" x14ac:dyDescent="0.3">
      <c r="A57" s="35">
        <v>42237</v>
      </c>
      <c r="B57" s="30">
        <v>645.87</v>
      </c>
      <c r="C57" s="30">
        <v>496.38</v>
      </c>
    </row>
    <row r="58" spans="1:3" x14ac:dyDescent="0.3">
      <c r="A58" s="35">
        <v>42240</v>
      </c>
      <c r="B58" s="30">
        <v>620.58000000000004</v>
      </c>
      <c r="C58" s="30">
        <v>465.78</v>
      </c>
    </row>
    <row r="59" spans="1:3" x14ac:dyDescent="0.3">
      <c r="A59" s="35">
        <v>42241</v>
      </c>
      <c r="B59" s="30">
        <v>626.37</v>
      </c>
      <c r="C59" s="30">
        <v>474</v>
      </c>
    </row>
    <row r="60" spans="1:3" x14ac:dyDescent="0.3">
      <c r="A60" s="35">
        <v>42242</v>
      </c>
      <c r="B60" s="30">
        <v>659.74</v>
      </c>
      <c r="C60" s="30">
        <v>501.19</v>
      </c>
    </row>
    <row r="61" spans="1:3" x14ac:dyDescent="0.3">
      <c r="A61" s="35">
        <v>42243</v>
      </c>
      <c r="B61" s="30">
        <v>667.96</v>
      </c>
      <c r="C61" s="30">
        <v>518.37</v>
      </c>
    </row>
    <row r="62" spans="1:3" x14ac:dyDescent="0.3">
      <c r="A62" s="35">
        <v>42244</v>
      </c>
      <c r="B62" s="30">
        <v>659.69</v>
      </c>
      <c r="C62" s="30">
        <v>518.01</v>
      </c>
    </row>
    <row r="63" spans="1:3" x14ac:dyDescent="0.3">
      <c r="A63" s="35">
        <v>42247</v>
      </c>
      <c r="B63" s="30">
        <v>647.82000000000005</v>
      </c>
      <c r="C63" s="30">
        <v>512.89</v>
      </c>
    </row>
    <row r="64" spans="1:3" x14ac:dyDescent="0.3">
      <c r="A64" s="35">
        <v>42248</v>
      </c>
      <c r="B64" s="30">
        <v>629.55999999999995</v>
      </c>
      <c r="C64" s="30">
        <v>496.54</v>
      </c>
    </row>
    <row r="65" spans="1:3" x14ac:dyDescent="0.3">
      <c r="A65" s="35">
        <v>42249</v>
      </c>
      <c r="B65" s="30">
        <v>644.91</v>
      </c>
      <c r="C65" s="30">
        <v>510.55</v>
      </c>
    </row>
    <row r="66" spans="1:3" x14ac:dyDescent="0.3">
      <c r="A66" s="35">
        <v>42250</v>
      </c>
      <c r="B66" s="30">
        <v>637.04999999999995</v>
      </c>
      <c r="C66" s="30">
        <v>504.72</v>
      </c>
    </row>
    <row r="67" spans="1:3" x14ac:dyDescent="0.3">
      <c r="A67" s="35">
        <v>42251</v>
      </c>
      <c r="B67" s="30">
        <v>628.96</v>
      </c>
      <c r="C67" s="30">
        <v>499</v>
      </c>
    </row>
    <row r="68" spans="1:3" x14ac:dyDescent="0.3">
      <c r="A68" s="35">
        <v>42255</v>
      </c>
      <c r="B68" s="30">
        <v>643.88</v>
      </c>
      <c r="C68" s="30">
        <v>517.54</v>
      </c>
    </row>
    <row r="69" spans="1:3" x14ac:dyDescent="0.3">
      <c r="A69" s="35">
        <v>42256</v>
      </c>
      <c r="B69" s="30">
        <v>643.41</v>
      </c>
      <c r="C69" s="30">
        <v>516.89</v>
      </c>
    </row>
    <row r="70" spans="1:3" x14ac:dyDescent="0.3">
      <c r="A70" s="35">
        <v>42257</v>
      </c>
      <c r="B70" s="30">
        <v>651.08000000000004</v>
      </c>
      <c r="C70" s="30">
        <v>522.24</v>
      </c>
    </row>
    <row r="71" spans="1:3" x14ac:dyDescent="0.3">
      <c r="A71" s="35">
        <v>42258</v>
      </c>
      <c r="B71" s="30">
        <v>655.29999999999995</v>
      </c>
      <c r="C71" s="30">
        <v>529.44000000000005</v>
      </c>
    </row>
    <row r="72" spans="1:3" x14ac:dyDescent="0.3">
      <c r="A72" s="35">
        <v>42261</v>
      </c>
      <c r="B72" s="30">
        <v>652.47</v>
      </c>
      <c r="C72" s="30">
        <v>521.38</v>
      </c>
    </row>
    <row r="73" spans="1:3" x14ac:dyDescent="0.3">
      <c r="A73" s="35">
        <v>42262</v>
      </c>
      <c r="B73" s="30">
        <v>665.07</v>
      </c>
      <c r="C73" s="30">
        <v>522.37</v>
      </c>
    </row>
    <row r="74" spans="1:3" x14ac:dyDescent="0.3">
      <c r="A74" s="35">
        <v>42263</v>
      </c>
      <c r="B74" s="30">
        <v>665.52</v>
      </c>
      <c r="C74" s="30">
        <v>527.24</v>
      </c>
    </row>
    <row r="75" spans="1:3" x14ac:dyDescent="0.3">
      <c r="A75" s="35">
        <v>42264</v>
      </c>
      <c r="B75" s="30">
        <v>671.67</v>
      </c>
      <c r="C75" s="30">
        <v>538.87</v>
      </c>
    </row>
    <row r="76" spans="1:3" x14ac:dyDescent="0.3">
      <c r="A76" s="35">
        <v>42265</v>
      </c>
      <c r="B76" s="30">
        <v>660.92</v>
      </c>
      <c r="C76" s="30">
        <v>540.26</v>
      </c>
    </row>
    <row r="77" spans="1:3" x14ac:dyDescent="0.3">
      <c r="A77" s="35">
        <v>42268</v>
      </c>
      <c r="B77" s="30">
        <v>666.98</v>
      </c>
      <c r="C77" s="30">
        <v>548.39</v>
      </c>
    </row>
    <row r="78" spans="1:3" x14ac:dyDescent="0.3">
      <c r="A78" s="35">
        <v>42269</v>
      </c>
      <c r="B78" s="30">
        <v>653.20000000000005</v>
      </c>
      <c r="C78" s="30">
        <v>538.4</v>
      </c>
    </row>
    <row r="79" spans="1:3" x14ac:dyDescent="0.3">
      <c r="A79" s="35">
        <v>42270</v>
      </c>
      <c r="B79" s="30">
        <v>653.29</v>
      </c>
      <c r="C79" s="30">
        <v>536.07000000000005</v>
      </c>
    </row>
    <row r="80" spans="1:3" x14ac:dyDescent="0.3">
      <c r="A80" s="35">
        <v>42271</v>
      </c>
      <c r="B80" s="30">
        <v>654.91</v>
      </c>
      <c r="C80" s="30">
        <v>533.75</v>
      </c>
    </row>
    <row r="81" spans="1:3" x14ac:dyDescent="0.3">
      <c r="A81" s="35">
        <v>42272</v>
      </c>
      <c r="B81" s="30">
        <v>640.15</v>
      </c>
      <c r="C81" s="30">
        <v>524.25</v>
      </c>
    </row>
    <row r="82" spans="1:3" x14ac:dyDescent="0.3">
      <c r="A82" s="35">
        <v>42275</v>
      </c>
      <c r="B82" s="30">
        <v>624.25</v>
      </c>
      <c r="C82" s="30">
        <v>504.06</v>
      </c>
    </row>
    <row r="83" spans="1:3" x14ac:dyDescent="0.3">
      <c r="A83" s="35">
        <v>42276</v>
      </c>
      <c r="B83" s="30">
        <v>622.61</v>
      </c>
      <c r="C83" s="30">
        <v>496.07</v>
      </c>
    </row>
    <row r="84" spans="1:3" x14ac:dyDescent="0.3">
      <c r="A84" s="35">
        <v>42277</v>
      </c>
      <c r="B84" s="30">
        <v>637.20000000000005</v>
      </c>
      <c r="C84" s="30">
        <v>511.67</v>
      </c>
    </row>
    <row r="85" spans="1:3" x14ac:dyDescent="0.3">
      <c r="A85" s="35">
        <v>42278</v>
      </c>
      <c r="B85" s="30">
        <v>642</v>
      </c>
      <c r="C85" s="30">
        <v>520.72</v>
      </c>
    </row>
    <row r="86" spans="1:3" x14ac:dyDescent="0.3">
      <c r="A86" s="35">
        <v>42279</v>
      </c>
      <c r="B86" s="30">
        <v>656.99</v>
      </c>
      <c r="C86" s="30">
        <v>532.54</v>
      </c>
    </row>
    <row r="87" spans="1:3" x14ac:dyDescent="0.3">
      <c r="A87" s="35">
        <v>42282</v>
      </c>
      <c r="B87" s="30">
        <v>671.68</v>
      </c>
      <c r="C87" s="30">
        <v>543.67999999999995</v>
      </c>
    </row>
    <row r="88" spans="1:3" x14ac:dyDescent="0.3">
      <c r="A88" s="35">
        <v>42283</v>
      </c>
      <c r="B88" s="30">
        <v>671.64</v>
      </c>
      <c r="C88" s="30">
        <v>537.48</v>
      </c>
    </row>
    <row r="89" spans="1:3" x14ac:dyDescent="0.3">
      <c r="A89" s="35">
        <v>42284</v>
      </c>
      <c r="B89" s="30">
        <v>670</v>
      </c>
      <c r="C89" s="30">
        <v>541.66</v>
      </c>
    </row>
    <row r="90" spans="1:3" x14ac:dyDescent="0.3">
      <c r="A90" s="35">
        <v>42285</v>
      </c>
      <c r="B90" s="30">
        <v>667</v>
      </c>
      <c r="C90" s="30">
        <v>533.16</v>
      </c>
    </row>
    <row r="91" spans="1:3" x14ac:dyDescent="0.3">
      <c r="A91" s="35">
        <v>42286</v>
      </c>
      <c r="B91" s="30">
        <v>671.24</v>
      </c>
      <c r="C91" s="30">
        <v>539.79999999999995</v>
      </c>
    </row>
    <row r="92" spans="1:3" x14ac:dyDescent="0.3">
      <c r="A92" s="35">
        <v>42289</v>
      </c>
      <c r="B92" s="30">
        <v>676.43</v>
      </c>
      <c r="C92" s="30">
        <v>550.19000000000005</v>
      </c>
    </row>
    <row r="93" spans="1:3" x14ac:dyDescent="0.3">
      <c r="A93" s="35">
        <v>42290</v>
      </c>
      <c r="B93" s="30">
        <v>683.17</v>
      </c>
      <c r="C93" s="30">
        <v>548.9</v>
      </c>
    </row>
    <row r="94" spans="1:3" x14ac:dyDescent="0.3">
      <c r="A94" s="35">
        <v>42291</v>
      </c>
      <c r="B94" s="30">
        <v>680.41</v>
      </c>
      <c r="C94" s="30">
        <v>544.83000000000004</v>
      </c>
    </row>
    <row r="95" spans="1:3" x14ac:dyDescent="0.3">
      <c r="A95" s="35">
        <v>42292</v>
      </c>
      <c r="B95" s="30">
        <v>693.17</v>
      </c>
      <c r="C95" s="30">
        <v>562.36</v>
      </c>
    </row>
    <row r="96" spans="1:3" x14ac:dyDescent="0.3">
      <c r="A96" s="35">
        <v>42293</v>
      </c>
      <c r="B96" s="30">
        <v>695.32</v>
      </c>
      <c r="C96" s="30">
        <v>570.73</v>
      </c>
    </row>
    <row r="97" spans="1:3" x14ac:dyDescent="0.3">
      <c r="A97" s="35">
        <v>42296</v>
      </c>
      <c r="B97" s="30">
        <v>699.95</v>
      </c>
      <c r="C97" s="30">
        <v>573.15</v>
      </c>
    </row>
    <row r="98" spans="1:3" x14ac:dyDescent="0.3">
      <c r="A98" s="35">
        <v>42297</v>
      </c>
      <c r="B98" s="30">
        <v>680</v>
      </c>
      <c r="C98" s="30">
        <v>560.81010000000003</v>
      </c>
    </row>
    <row r="99" spans="1:3" x14ac:dyDescent="0.3">
      <c r="A99" s="35">
        <v>42298</v>
      </c>
      <c r="B99" s="30">
        <v>671.8</v>
      </c>
      <c r="C99" s="30">
        <v>555.77</v>
      </c>
    </row>
    <row r="100" spans="1:3" x14ac:dyDescent="0.3">
      <c r="A100" s="35">
        <v>42299</v>
      </c>
      <c r="B100" s="30">
        <v>681.14</v>
      </c>
      <c r="C100" s="30">
        <v>563.91</v>
      </c>
    </row>
    <row r="101" spans="1:3" x14ac:dyDescent="0.3">
      <c r="A101" s="35">
        <v>42300</v>
      </c>
      <c r="B101" s="30">
        <v>719.33</v>
      </c>
      <c r="C101" s="30">
        <v>599.03</v>
      </c>
    </row>
    <row r="102" spans="1:3" x14ac:dyDescent="0.3">
      <c r="A102" s="35">
        <v>42303</v>
      </c>
      <c r="B102" s="30">
        <v>731.12</v>
      </c>
      <c r="C102" s="30">
        <v>608.61</v>
      </c>
    </row>
    <row r="103" spans="1:3" x14ac:dyDescent="0.3">
      <c r="A103" s="35">
        <v>42304</v>
      </c>
      <c r="B103" s="30">
        <v>732.82</v>
      </c>
      <c r="C103" s="30">
        <v>610.48</v>
      </c>
    </row>
    <row r="104" spans="1:3" x14ac:dyDescent="0.3">
      <c r="A104" s="35">
        <v>42305</v>
      </c>
      <c r="B104" s="30">
        <v>736.92</v>
      </c>
      <c r="C104" s="30">
        <v>617.1</v>
      </c>
    </row>
    <row r="105" spans="1:3" x14ac:dyDescent="0.3">
      <c r="A105" s="35">
        <v>42306</v>
      </c>
      <c r="B105" s="30">
        <v>744.85</v>
      </c>
      <c r="C105" s="30">
        <v>626.54999999999995</v>
      </c>
    </row>
    <row r="106" spans="1:3" x14ac:dyDescent="0.3">
      <c r="A106" s="35">
        <v>42307</v>
      </c>
      <c r="B106" s="30">
        <v>737.39</v>
      </c>
      <c r="C106" s="30">
        <v>625.9</v>
      </c>
    </row>
    <row r="107" spans="1:3" x14ac:dyDescent="0.3">
      <c r="A107" s="35">
        <v>42310</v>
      </c>
      <c r="B107" s="30">
        <v>747.74</v>
      </c>
      <c r="C107" s="30">
        <v>628.35</v>
      </c>
    </row>
    <row r="108" spans="1:3" x14ac:dyDescent="0.3">
      <c r="A108" s="35">
        <v>42311</v>
      </c>
      <c r="B108" s="30">
        <v>748.82</v>
      </c>
      <c r="C108" s="30">
        <v>625.30999999999995</v>
      </c>
    </row>
    <row r="109" spans="1:3" x14ac:dyDescent="0.3">
      <c r="A109" s="35">
        <v>42312</v>
      </c>
      <c r="B109" s="30">
        <v>755.28</v>
      </c>
      <c r="C109" s="30">
        <v>640.95000000000005</v>
      </c>
    </row>
    <row r="110" spans="1:3" x14ac:dyDescent="0.3">
      <c r="A110" s="35">
        <v>42313</v>
      </c>
      <c r="B110" s="30">
        <v>760.67</v>
      </c>
      <c r="C110" s="30">
        <v>655.65</v>
      </c>
    </row>
    <row r="111" spans="1:3" x14ac:dyDescent="0.3">
      <c r="A111" s="35">
        <v>42314</v>
      </c>
      <c r="B111" s="30">
        <v>761.6</v>
      </c>
      <c r="C111" s="30">
        <v>659.37</v>
      </c>
    </row>
    <row r="112" spans="1:3" x14ac:dyDescent="0.3">
      <c r="A112" s="35">
        <v>42317</v>
      </c>
      <c r="B112" s="30">
        <v>754.77</v>
      </c>
      <c r="C112" s="30">
        <v>655.49</v>
      </c>
    </row>
    <row r="113" spans="1:3" x14ac:dyDescent="0.3">
      <c r="A113" s="35">
        <v>42318</v>
      </c>
      <c r="B113" s="30">
        <v>758.26</v>
      </c>
      <c r="C113" s="30">
        <v>659.68</v>
      </c>
    </row>
    <row r="114" spans="1:3" x14ac:dyDescent="0.3">
      <c r="A114" s="35">
        <v>42319</v>
      </c>
      <c r="B114" s="30">
        <v>765.25</v>
      </c>
      <c r="C114" s="30">
        <v>673.86</v>
      </c>
    </row>
    <row r="115" spans="1:3" x14ac:dyDescent="0.3">
      <c r="A115" s="35">
        <v>42320</v>
      </c>
      <c r="B115" s="30">
        <v>756.37</v>
      </c>
      <c r="C115" s="30">
        <v>665.6</v>
      </c>
    </row>
    <row r="116" spans="1:3" x14ac:dyDescent="0.3">
      <c r="A116" s="35">
        <v>42321</v>
      </c>
      <c r="B116" s="30">
        <v>740.07</v>
      </c>
      <c r="C116" s="30">
        <v>642.35</v>
      </c>
    </row>
    <row r="117" spans="1:3" x14ac:dyDescent="0.3">
      <c r="A117" s="35">
        <v>42324</v>
      </c>
      <c r="B117" s="30">
        <v>750.42</v>
      </c>
      <c r="C117" s="30">
        <v>647.80999999999995</v>
      </c>
    </row>
    <row r="118" spans="1:3" x14ac:dyDescent="0.3">
      <c r="A118" s="35">
        <v>42325</v>
      </c>
      <c r="B118" s="30">
        <v>745.98</v>
      </c>
      <c r="C118" s="30">
        <v>643.29999999999995</v>
      </c>
    </row>
    <row r="119" spans="1:3" x14ac:dyDescent="0.3">
      <c r="A119" s="35">
        <v>42326</v>
      </c>
      <c r="B119" s="30">
        <v>760.01</v>
      </c>
      <c r="C119" s="30">
        <v>663.54</v>
      </c>
    </row>
    <row r="120" spans="1:3" x14ac:dyDescent="0.3">
      <c r="A120" s="35">
        <v>42327</v>
      </c>
      <c r="B120" s="30">
        <v>759.52</v>
      </c>
      <c r="C120" s="30">
        <v>661.27</v>
      </c>
    </row>
    <row r="121" spans="1:3" x14ac:dyDescent="0.3">
      <c r="A121" s="35">
        <v>42328</v>
      </c>
      <c r="B121" s="30">
        <v>777</v>
      </c>
      <c r="C121" s="30">
        <v>668.45</v>
      </c>
    </row>
    <row r="122" spans="1:3" x14ac:dyDescent="0.3">
      <c r="A122" s="35">
        <v>42331</v>
      </c>
      <c r="B122" s="30">
        <v>776.7</v>
      </c>
      <c r="C122" s="30">
        <v>678.99</v>
      </c>
    </row>
    <row r="123" spans="1:3" x14ac:dyDescent="0.3">
      <c r="A123" s="35">
        <v>42332</v>
      </c>
      <c r="B123" s="30">
        <v>769.63</v>
      </c>
      <c r="C123" s="30">
        <v>671.15</v>
      </c>
    </row>
    <row r="124" spans="1:3" x14ac:dyDescent="0.3">
      <c r="A124" s="35">
        <v>42333</v>
      </c>
      <c r="B124" s="30">
        <v>769.26</v>
      </c>
      <c r="C124" s="30">
        <v>675.34</v>
      </c>
    </row>
    <row r="125" spans="1:3" x14ac:dyDescent="0.3">
      <c r="A125" s="35">
        <v>42335</v>
      </c>
      <c r="B125" s="30">
        <v>771.97</v>
      </c>
      <c r="C125" s="30">
        <v>673.26</v>
      </c>
    </row>
    <row r="126" spans="1:3" x14ac:dyDescent="0.3">
      <c r="A126" s="35">
        <v>42338</v>
      </c>
      <c r="B126" s="30">
        <v>762.85</v>
      </c>
      <c r="C126" s="30">
        <v>664.8</v>
      </c>
    </row>
    <row r="127" spans="1:3" x14ac:dyDescent="0.3">
      <c r="A127" s="35">
        <v>42339</v>
      </c>
      <c r="B127" s="30">
        <v>783.79</v>
      </c>
      <c r="C127" s="30">
        <v>679.06</v>
      </c>
    </row>
    <row r="128" spans="1:3" x14ac:dyDescent="0.3">
      <c r="A128" s="35">
        <v>42340</v>
      </c>
      <c r="B128" s="30">
        <v>777.85</v>
      </c>
      <c r="C128" s="30">
        <v>676.01</v>
      </c>
    </row>
    <row r="129" spans="1:3" x14ac:dyDescent="0.3">
      <c r="A129" s="35">
        <v>42341</v>
      </c>
      <c r="B129" s="30">
        <v>768.2</v>
      </c>
      <c r="C129" s="30">
        <v>666.25</v>
      </c>
    </row>
    <row r="130" spans="1:3" x14ac:dyDescent="0.3">
      <c r="A130" s="35">
        <v>42342</v>
      </c>
      <c r="B130" s="30">
        <v>779.21</v>
      </c>
      <c r="C130" s="30">
        <v>672.64</v>
      </c>
    </row>
    <row r="131" spans="1:3" x14ac:dyDescent="0.3">
      <c r="A131" s="35">
        <v>42345</v>
      </c>
      <c r="B131" s="30">
        <v>772.99</v>
      </c>
      <c r="C131" s="30">
        <v>669.83</v>
      </c>
    </row>
    <row r="132" spans="1:3" x14ac:dyDescent="0.3">
      <c r="A132" s="35">
        <v>42346</v>
      </c>
      <c r="B132" s="30">
        <v>775.14</v>
      </c>
      <c r="C132" s="30">
        <v>677.33</v>
      </c>
    </row>
    <row r="133" spans="1:3" x14ac:dyDescent="0.3">
      <c r="A133" s="35">
        <v>42347</v>
      </c>
      <c r="B133" s="30">
        <v>762.55</v>
      </c>
      <c r="C133" s="30">
        <v>664.79</v>
      </c>
    </row>
    <row r="134" spans="1:3" x14ac:dyDescent="0.3">
      <c r="A134" s="35">
        <v>42348</v>
      </c>
      <c r="B134" s="30">
        <v>760.04</v>
      </c>
      <c r="C134" s="30">
        <v>662.32</v>
      </c>
    </row>
    <row r="135" spans="1:3" x14ac:dyDescent="0.3">
      <c r="A135" s="35">
        <v>42349</v>
      </c>
      <c r="B135" s="30">
        <v>750.42</v>
      </c>
      <c r="C135" s="30">
        <v>640.15</v>
      </c>
    </row>
    <row r="136" spans="1:3" x14ac:dyDescent="0.3">
      <c r="A136" s="35">
        <v>42352</v>
      </c>
      <c r="B136" s="30">
        <v>762.54</v>
      </c>
      <c r="C136" s="30">
        <v>657.91</v>
      </c>
    </row>
    <row r="137" spans="1:3" x14ac:dyDescent="0.3">
      <c r="A137" s="35">
        <v>42353</v>
      </c>
      <c r="B137" s="30">
        <v>760.09</v>
      </c>
      <c r="C137" s="30">
        <v>658.64</v>
      </c>
    </row>
    <row r="138" spans="1:3" x14ac:dyDescent="0.3">
      <c r="A138" s="35">
        <v>42354</v>
      </c>
      <c r="B138" s="30">
        <v>776.59</v>
      </c>
      <c r="C138" s="30">
        <v>675.77</v>
      </c>
    </row>
    <row r="139" spans="1:3" x14ac:dyDescent="0.3">
      <c r="A139" s="35">
        <v>42355</v>
      </c>
      <c r="B139" s="30">
        <v>769.83</v>
      </c>
      <c r="C139" s="30">
        <v>670.65</v>
      </c>
    </row>
    <row r="140" spans="1:3" x14ac:dyDescent="0.3">
      <c r="A140" s="35">
        <v>42356</v>
      </c>
      <c r="B140" s="30">
        <v>756.85</v>
      </c>
      <c r="C140" s="30">
        <v>664.74</v>
      </c>
    </row>
    <row r="141" spans="1:3" x14ac:dyDescent="0.3">
      <c r="A141" s="35">
        <v>42359</v>
      </c>
      <c r="B141" s="30">
        <v>760.8</v>
      </c>
      <c r="C141" s="30">
        <v>664.51</v>
      </c>
    </row>
    <row r="142" spans="1:3" x14ac:dyDescent="0.3">
      <c r="A142" s="35">
        <v>42360</v>
      </c>
      <c r="B142" s="30">
        <v>767.13</v>
      </c>
      <c r="C142" s="30">
        <v>663.15</v>
      </c>
    </row>
    <row r="143" spans="1:3" x14ac:dyDescent="0.3">
      <c r="A143" s="35">
        <v>42361</v>
      </c>
      <c r="B143" s="30">
        <v>768.51</v>
      </c>
      <c r="C143" s="30">
        <v>663.54</v>
      </c>
    </row>
    <row r="144" spans="1:3" x14ac:dyDescent="0.3">
      <c r="A144" s="35">
        <v>42362</v>
      </c>
      <c r="B144" s="30">
        <v>765.84</v>
      </c>
      <c r="C144" s="30">
        <v>662.79</v>
      </c>
    </row>
    <row r="145" spans="1:3" x14ac:dyDescent="0.3">
      <c r="A145" s="35">
        <v>42366</v>
      </c>
      <c r="B145" s="30">
        <v>782.24</v>
      </c>
      <c r="C145" s="30">
        <v>675.25</v>
      </c>
    </row>
    <row r="146" spans="1:3" x14ac:dyDescent="0.3">
      <c r="A146" s="35">
        <v>42367</v>
      </c>
      <c r="B146" s="30">
        <v>793.96</v>
      </c>
      <c r="C146" s="30">
        <v>693.97</v>
      </c>
    </row>
    <row r="147" spans="1:3" x14ac:dyDescent="0.3">
      <c r="A147" s="35">
        <v>42368</v>
      </c>
      <c r="B147" s="30">
        <v>790.3</v>
      </c>
      <c r="C147" s="30">
        <v>689.07</v>
      </c>
    </row>
    <row r="148" spans="1:3" x14ac:dyDescent="0.3">
      <c r="A148" s="35">
        <v>42369</v>
      </c>
      <c r="B148" s="30">
        <v>778.01</v>
      </c>
      <c r="C148" s="30">
        <v>675.89</v>
      </c>
    </row>
    <row r="149" spans="1:3" x14ac:dyDescent="0.3">
      <c r="A149" s="35">
        <v>42373</v>
      </c>
      <c r="B149" s="30">
        <v>758.03369999999995</v>
      </c>
      <c r="C149" s="30">
        <v>636.25</v>
      </c>
    </row>
    <row r="150" spans="1:3" x14ac:dyDescent="0.3">
      <c r="A150" s="35">
        <v>42374</v>
      </c>
      <c r="B150" s="30">
        <v>761.53</v>
      </c>
      <c r="C150" s="30">
        <v>633.79</v>
      </c>
    </row>
    <row r="151" spans="1:3" x14ac:dyDescent="0.3">
      <c r="A151" s="35">
        <v>42375</v>
      </c>
      <c r="B151" s="30">
        <v>759.33</v>
      </c>
      <c r="C151" s="30">
        <v>632.65</v>
      </c>
    </row>
    <row r="152" spans="1:3" x14ac:dyDescent="0.3">
      <c r="A152" s="35">
        <v>42376</v>
      </c>
      <c r="B152" s="30">
        <v>741</v>
      </c>
      <c r="C152" s="30">
        <v>607.94000000000005</v>
      </c>
    </row>
    <row r="153" spans="1:3" x14ac:dyDescent="0.3">
      <c r="A153" s="35">
        <v>42377</v>
      </c>
      <c r="B153" s="30">
        <v>730.91</v>
      </c>
      <c r="C153" s="30">
        <v>607.04999999999995</v>
      </c>
    </row>
    <row r="154" spans="1:3" x14ac:dyDescent="0.3">
      <c r="A154" s="35">
        <v>42380</v>
      </c>
      <c r="B154" s="30">
        <v>733.07</v>
      </c>
      <c r="C154" s="30">
        <v>617.74</v>
      </c>
    </row>
    <row r="155" spans="1:3" x14ac:dyDescent="0.3">
      <c r="A155" s="35">
        <v>42381</v>
      </c>
      <c r="B155" s="30">
        <v>745.34</v>
      </c>
      <c r="C155" s="30">
        <v>617.89</v>
      </c>
    </row>
    <row r="156" spans="1:3" x14ac:dyDescent="0.3">
      <c r="A156" s="35">
        <v>42382</v>
      </c>
      <c r="B156" s="30">
        <v>719.57</v>
      </c>
      <c r="C156" s="30">
        <v>581.80999999999995</v>
      </c>
    </row>
    <row r="157" spans="1:3" x14ac:dyDescent="0.3">
      <c r="A157" s="35">
        <v>42383</v>
      </c>
      <c r="B157" s="30">
        <v>731.39</v>
      </c>
      <c r="C157" s="30">
        <v>593</v>
      </c>
    </row>
    <row r="158" spans="1:3" x14ac:dyDescent="0.3">
      <c r="A158" s="35">
        <v>42384</v>
      </c>
      <c r="B158" s="30">
        <v>711.18</v>
      </c>
      <c r="C158" s="30">
        <v>569.71</v>
      </c>
    </row>
    <row r="159" spans="1:3" x14ac:dyDescent="0.3">
      <c r="A159" s="35">
        <v>42388</v>
      </c>
      <c r="B159" s="30">
        <v>719.08</v>
      </c>
      <c r="C159" s="30">
        <v>574.48</v>
      </c>
    </row>
    <row r="160" spans="1:3" x14ac:dyDescent="0.3">
      <c r="A160" s="35">
        <v>42389</v>
      </c>
      <c r="B160" s="30">
        <v>718.56</v>
      </c>
      <c r="C160" s="30">
        <v>571.77</v>
      </c>
    </row>
    <row r="161" spans="1:3" x14ac:dyDescent="0.3">
      <c r="A161" s="35">
        <v>42390</v>
      </c>
      <c r="B161" s="30">
        <v>726.67</v>
      </c>
      <c r="C161" s="30">
        <v>575.02</v>
      </c>
    </row>
    <row r="162" spans="1:3" x14ac:dyDescent="0.3">
      <c r="A162" s="35">
        <v>42391</v>
      </c>
      <c r="B162" s="30">
        <v>745.46</v>
      </c>
      <c r="C162" s="30">
        <v>596.38</v>
      </c>
    </row>
    <row r="163" spans="1:3" x14ac:dyDescent="0.3">
      <c r="A163" s="35">
        <v>42394</v>
      </c>
      <c r="B163" s="30">
        <v>733.62</v>
      </c>
      <c r="C163" s="30">
        <v>596.53</v>
      </c>
    </row>
    <row r="164" spans="1:3" x14ac:dyDescent="0.3">
      <c r="A164" s="35">
        <v>42395</v>
      </c>
      <c r="B164" s="30">
        <v>733.79</v>
      </c>
      <c r="C164" s="30">
        <v>601.25</v>
      </c>
    </row>
    <row r="165" spans="1:3" x14ac:dyDescent="0.3">
      <c r="A165" s="35">
        <v>42396</v>
      </c>
      <c r="B165" s="30">
        <v>717.58</v>
      </c>
      <c r="C165" s="30">
        <v>583.35</v>
      </c>
    </row>
    <row r="166" spans="1:3" x14ac:dyDescent="0.3">
      <c r="A166" s="35">
        <v>42397</v>
      </c>
      <c r="B166" s="30">
        <v>748.3</v>
      </c>
      <c r="C166" s="30">
        <v>635.35</v>
      </c>
    </row>
    <row r="167" spans="1:3" x14ac:dyDescent="0.3">
      <c r="A167" s="35">
        <v>42398</v>
      </c>
      <c r="B167" s="30">
        <v>761.35</v>
      </c>
      <c r="C167" s="30">
        <v>587</v>
      </c>
    </row>
    <row r="168" spans="1:3" x14ac:dyDescent="0.3">
      <c r="A168" s="35">
        <v>42401</v>
      </c>
      <c r="B168" s="30">
        <v>770.77</v>
      </c>
      <c r="C168" s="30">
        <v>574.80999999999995</v>
      </c>
    </row>
    <row r="169" spans="1:3" x14ac:dyDescent="0.3">
      <c r="A169" s="35">
        <v>42402</v>
      </c>
      <c r="B169" s="30">
        <v>780.91</v>
      </c>
      <c r="C169" s="30">
        <v>552.1</v>
      </c>
    </row>
    <row r="170" spans="1:3" x14ac:dyDescent="0.3">
      <c r="A170" s="35">
        <v>42403</v>
      </c>
      <c r="B170" s="30">
        <v>749.38</v>
      </c>
      <c r="C170" s="30">
        <v>531.07000000000005</v>
      </c>
    </row>
    <row r="171" spans="1:3" x14ac:dyDescent="0.3">
      <c r="A171" s="35">
        <v>42404</v>
      </c>
      <c r="B171" s="30">
        <v>730.03</v>
      </c>
      <c r="C171" s="30">
        <v>536.26</v>
      </c>
    </row>
    <row r="172" spans="1:3" x14ac:dyDescent="0.3">
      <c r="A172" s="35">
        <v>42405</v>
      </c>
      <c r="B172" s="30">
        <v>703.76</v>
      </c>
      <c r="C172" s="30">
        <v>502.13</v>
      </c>
    </row>
    <row r="173" spans="1:3" x14ac:dyDescent="0.3">
      <c r="A173" s="35">
        <v>42408</v>
      </c>
      <c r="B173" s="30">
        <v>704.16</v>
      </c>
      <c r="C173" s="30">
        <v>488.1</v>
      </c>
    </row>
    <row r="174" spans="1:3" x14ac:dyDescent="0.3">
      <c r="A174" s="35">
        <v>42409</v>
      </c>
      <c r="B174" s="30">
        <v>701.02</v>
      </c>
      <c r="C174" s="30">
        <v>482.07</v>
      </c>
    </row>
    <row r="175" spans="1:3" x14ac:dyDescent="0.3">
      <c r="A175" s="35">
        <v>42410</v>
      </c>
      <c r="B175" s="30">
        <v>706.85</v>
      </c>
      <c r="C175" s="30">
        <v>490.48</v>
      </c>
    </row>
    <row r="176" spans="1:3" x14ac:dyDescent="0.3">
      <c r="A176" s="35">
        <v>42411</v>
      </c>
      <c r="B176" s="30">
        <v>706.36</v>
      </c>
      <c r="C176" s="30">
        <v>503.82</v>
      </c>
    </row>
    <row r="177" spans="1:3" x14ac:dyDescent="0.3">
      <c r="A177" s="35">
        <v>42412</v>
      </c>
      <c r="B177" s="30">
        <v>706.89</v>
      </c>
      <c r="C177" s="30">
        <v>507.08</v>
      </c>
    </row>
    <row r="178" spans="1:3" x14ac:dyDescent="0.3">
      <c r="A178" s="35">
        <v>42416</v>
      </c>
      <c r="B178" s="30">
        <v>717.64</v>
      </c>
      <c r="C178" s="30">
        <v>521.1</v>
      </c>
    </row>
    <row r="179" spans="1:3" x14ac:dyDescent="0.3">
      <c r="A179" s="35">
        <v>42417</v>
      </c>
      <c r="B179" s="30">
        <v>731.97</v>
      </c>
      <c r="C179" s="30">
        <v>534.1</v>
      </c>
    </row>
    <row r="180" spans="1:3" x14ac:dyDescent="0.3">
      <c r="A180" s="35">
        <v>42418</v>
      </c>
      <c r="B180" s="30">
        <v>717.51</v>
      </c>
      <c r="C180" s="30">
        <v>525</v>
      </c>
    </row>
    <row r="181" spans="1:3" x14ac:dyDescent="0.3">
      <c r="A181" s="35">
        <v>42419</v>
      </c>
      <c r="B181" s="30">
        <v>722.11</v>
      </c>
      <c r="C181" s="30">
        <v>534.9</v>
      </c>
    </row>
    <row r="182" spans="1:3" x14ac:dyDescent="0.3">
      <c r="A182" s="35">
        <v>42422</v>
      </c>
      <c r="B182" s="30">
        <v>729.05</v>
      </c>
      <c r="C182" s="30">
        <v>559.5</v>
      </c>
    </row>
    <row r="183" spans="1:3" x14ac:dyDescent="0.3">
      <c r="A183" s="35">
        <v>42423</v>
      </c>
      <c r="B183" s="30">
        <v>717.29</v>
      </c>
      <c r="C183" s="30">
        <v>552.94000000000005</v>
      </c>
    </row>
    <row r="184" spans="1:3" x14ac:dyDescent="0.3">
      <c r="A184" s="35">
        <v>42424</v>
      </c>
      <c r="B184" s="30">
        <v>720.9</v>
      </c>
      <c r="C184" s="30">
        <v>554.04</v>
      </c>
    </row>
    <row r="185" spans="1:3" x14ac:dyDescent="0.3">
      <c r="A185" s="35">
        <v>42425</v>
      </c>
      <c r="B185" s="30">
        <v>729.12</v>
      </c>
      <c r="C185" s="30">
        <v>555.29999999999995</v>
      </c>
    </row>
    <row r="186" spans="1:3" x14ac:dyDescent="0.3">
      <c r="A186" s="35">
        <v>42426</v>
      </c>
      <c r="B186" s="30">
        <v>724.86</v>
      </c>
      <c r="C186" s="30">
        <v>555.23</v>
      </c>
    </row>
    <row r="187" spans="1:3" x14ac:dyDescent="0.3">
      <c r="A187" s="35">
        <v>42429</v>
      </c>
      <c r="B187" s="30">
        <v>717.22</v>
      </c>
      <c r="C187" s="30">
        <v>552.52</v>
      </c>
    </row>
    <row r="188" spans="1:3" x14ac:dyDescent="0.3">
      <c r="A188" s="35">
        <v>42430</v>
      </c>
      <c r="B188" s="30">
        <v>742.17</v>
      </c>
      <c r="C188" s="30">
        <v>579.04</v>
      </c>
    </row>
    <row r="189" spans="1:3" x14ac:dyDescent="0.3">
      <c r="A189" s="35">
        <v>42431</v>
      </c>
      <c r="B189" s="30">
        <v>739.48</v>
      </c>
      <c r="C189" s="30">
        <v>580.21</v>
      </c>
    </row>
    <row r="190" spans="1:3" x14ac:dyDescent="0.3">
      <c r="A190" s="35">
        <v>42432</v>
      </c>
      <c r="B190" s="30">
        <v>731.59</v>
      </c>
      <c r="C190" s="30">
        <v>577.49</v>
      </c>
    </row>
    <row r="191" spans="1:3" x14ac:dyDescent="0.3">
      <c r="A191" s="35">
        <v>42433</v>
      </c>
      <c r="B191" s="30">
        <v>730.22</v>
      </c>
      <c r="C191" s="30">
        <v>575.14</v>
      </c>
    </row>
    <row r="192" spans="1:3" x14ac:dyDescent="0.3">
      <c r="A192" s="35">
        <v>42436</v>
      </c>
      <c r="B192" s="30">
        <v>712.8</v>
      </c>
      <c r="C192" s="30">
        <v>562.79999999999995</v>
      </c>
    </row>
    <row r="193" spans="1:3" x14ac:dyDescent="0.3">
      <c r="A193" s="35">
        <v>42437</v>
      </c>
      <c r="B193" s="30">
        <v>713.53</v>
      </c>
      <c r="C193" s="30">
        <v>560.26</v>
      </c>
    </row>
    <row r="194" spans="1:3" x14ac:dyDescent="0.3">
      <c r="A194" s="35">
        <v>42438</v>
      </c>
      <c r="B194" s="30">
        <v>725.41</v>
      </c>
      <c r="C194" s="30">
        <v>559.47</v>
      </c>
    </row>
    <row r="195" spans="1:3" x14ac:dyDescent="0.3">
      <c r="A195" s="35">
        <v>42439</v>
      </c>
      <c r="B195" s="30">
        <v>732.17</v>
      </c>
      <c r="C195" s="30">
        <v>558.92999999999995</v>
      </c>
    </row>
    <row r="196" spans="1:3" x14ac:dyDescent="0.3">
      <c r="A196" s="35">
        <v>42440</v>
      </c>
      <c r="B196" s="30">
        <v>744.87</v>
      </c>
      <c r="C196" s="30">
        <v>569.61</v>
      </c>
    </row>
    <row r="197" spans="1:3" x14ac:dyDescent="0.3">
      <c r="A197" s="35">
        <v>42443</v>
      </c>
      <c r="B197" s="30">
        <v>750.24</v>
      </c>
      <c r="C197" s="30">
        <v>573.37</v>
      </c>
    </row>
    <row r="198" spans="1:3" x14ac:dyDescent="0.3">
      <c r="A198" s="35">
        <v>42444</v>
      </c>
      <c r="B198" s="30">
        <v>750.57</v>
      </c>
      <c r="C198" s="30">
        <v>577.02</v>
      </c>
    </row>
    <row r="199" spans="1:3" x14ac:dyDescent="0.3">
      <c r="A199" s="35">
        <v>42445</v>
      </c>
      <c r="B199" s="30">
        <v>757.36</v>
      </c>
      <c r="C199" s="30">
        <v>574.27</v>
      </c>
    </row>
    <row r="200" spans="1:3" x14ac:dyDescent="0.3">
      <c r="A200" s="35">
        <v>42446</v>
      </c>
      <c r="B200" s="30">
        <v>758.48</v>
      </c>
      <c r="C200" s="30">
        <v>559.44000000000005</v>
      </c>
    </row>
    <row r="201" spans="1:3" x14ac:dyDescent="0.3">
      <c r="A201" s="35">
        <v>42447</v>
      </c>
      <c r="B201" s="30">
        <v>755.41</v>
      </c>
      <c r="C201" s="30">
        <v>552.08000000000004</v>
      </c>
    </row>
    <row r="202" spans="1:3" x14ac:dyDescent="0.3">
      <c r="A202" s="35">
        <v>42450</v>
      </c>
      <c r="B202" s="30">
        <v>762.16</v>
      </c>
      <c r="C202" s="30">
        <v>553.98</v>
      </c>
    </row>
    <row r="203" spans="1:3" x14ac:dyDescent="0.3">
      <c r="A203" s="35">
        <v>42451</v>
      </c>
      <c r="B203" s="30">
        <v>760.05</v>
      </c>
      <c r="C203" s="30">
        <v>560.48</v>
      </c>
    </row>
    <row r="204" spans="1:3" x14ac:dyDescent="0.3">
      <c r="A204" s="35">
        <v>42452</v>
      </c>
      <c r="B204" s="30">
        <v>757.56</v>
      </c>
      <c r="C204" s="30">
        <v>569.63</v>
      </c>
    </row>
    <row r="205" spans="1:3" x14ac:dyDescent="0.3">
      <c r="A205" s="35">
        <v>42453</v>
      </c>
      <c r="B205" s="30">
        <v>754.84</v>
      </c>
      <c r="C205" s="30">
        <v>582.95000000000005</v>
      </c>
    </row>
    <row r="206" spans="1:3" x14ac:dyDescent="0.3">
      <c r="A206" s="35">
        <v>42457</v>
      </c>
      <c r="B206" s="30">
        <v>753.28</v>
      </c>
      <c r="C206" s="30">
        <v>579.87</v>
      </c>
    </row>
    <row r="207" spans="1:3" x14ac:dyDescent="0.3">
      <c r="A207" s="35">
        <v>42458</v>
      </c>
      <c r="B207" s="30">
        <v>765.89</v>
      </c>
      <c r="C207" s="30">
        <v>593.86</v>
      </c>
    </row>
    <row r="208" spans="1:3" x14ac:dyDescent="0.3">
      <c r="A208" s="35">
        <v>42459</v>
      </c>
      <c r="B208" s="30">
        <v>768.34</v>
      </c>
      <c r="C208" s="30">
        <v>598.69000000000005</v>
      </c>
    </row>
    <row r="209" spans="1:3" x14ac:dyDescent="0.3">
      <c r="A209" s="35">
        <v>42460</v>
      </c>
      <c r="B209" s="30">
        <v>762.9</v>
      </c>
      <c r="C209" s="30">
        <v>593.64</v>
      </c>
    </row>
    <row r="210" spans="1:3" x14ac:dyDescent="0.3">
      <c r="A210" s="35">
        <v>42461</v>
      </c>
      <c r="B210" s="30">
        <v>769.67</v>
      </c>
      <c r="C210" s="30">
        <v>598.5</v>
      </c>
    </row>
    <row r="211" spans="1:3" x14ac:dyDescent="0.3">
      <c r="A211" s="35">
        <v>42464</v>
      </c>
      <c r="B211" s="30">
        <v>765.12</v>
      </c>
      <c r="C211" s="30">
        <v>593.19000000000005</v>
      </c>
    </row>
    <row r="212" spans="1:3" x14ac:dyDescent="0.3">
      <c r="A212" s="35">
        <v>42465</v>
      </c>
      <c r="B212" s="30">
        <v>758.57</v>
      </c>
      <c r="C212" s="30">
        <v>586.14</v>
      </c>
    </row>
    <row r="213" spans="1:3" x14ac:dyDescent="0.3">
      <c r="A213" s="35">
        <v>42466</v>
      </c>
      <c r="B213" s="30">
        <v>768.07</v>
      </c>
      <c r="C213" s="30">
        <v>602.08000000000004</v>
      </c>
    </row>
    <row r="214" spans="1:3" x14ac:dyDescent="0.3">
      <c r="A214" s="35">
        <v>42467</v>
      </c>
      <c r="B214" s="30">
        <v>760.12</v>
      </c>
      <c r="C214" s="30">
        <v>591.42999999999995</v>
      </c>
    </row>
    <row r="215" spans="1:3" x14ac:dyDescent="0.3">
      <c r="A215" s="35">
        <v>42468</v>
      </c>
      <c r="B215" s="30">
        <v>759.47</v>
      </c>
      <c r="C215" s="30">
        <v>594.6</v>
      </c>
    </row>
    <row r="216" spans="1:3" x14ac:dyDescent="0.3">
      <c r="A216" s="35">
        <v>42471</v>
      </c>
      <c r="B216" s="30">
        <v>757.54</v>
      </c>
      <c r="C216" s="30">
        <v>595.92999999999995</v>
      </c>
    </row>
    <row r="217" spans="1:3" x14ac:dyDescent="0.3">
      <c r="A217" s="35">
        <v>42472</v>
      </c>
      <c r="B217" s="30">
        <v>764.32</v>
      </c>
      <c r="C217" s="30">
        <v>603.16999999999996</v>
      </c>
    </row>
    <row r="218" spans="1:3" x14ac:dyDescent="0.3">
      <c r="A218" s="35">
        <v>42473</v>
      </c>
      <c r="B218" s="30">
        <v>771.91</v>
      </c>
      <c r="C218" s="30">
        <v>614.82000000000005</v>
      </c>
    </row>
    <row r="219" spans="1:3" x14ac:dyDescent="0.3">
      <c r="A219" s="35">
        <v>42474</v>
      </c>
      <c r="B219" s="30">
        <v>775.39</v>
      </c>
      <c r="C219" s="30">
        <v>620.75</v>
      </c>
    </row>
    <row r="220" spans="1:3" x14ac:dyDescent="0.3">
      <c r="A220" s="35">
        <v>42475</v>
      </c>
      <c r="B220" s="30">
        <v>780</v>
      </c>
      <c r="C220" s="30">
        <v>625.89</v>
      </c>
    </row>
    <row r="221" spans="1:3" x14ac:dyDescent="0.3">
      <c r="A221" s="35">
        <v>42478</v>
      </c>
      <c r="B221" s="30">
        <v>787.68</v>
      </c>
      <c r="C221" s="30">
        <v>635.35</v>
      </c>
    </row>
    <row r="222" spans="1:3" x14ac:dyDescent="0.3">
      <c r="A222" s="35">
        <v>42479</v>
      </c>
      <c r="B222" s="30">
        <v>776.25</v>
      </c>
      <c r="C222" s="30">
        <v>627.9</v>
      </c>
    </row>
    <row r="223" spans="1:3" x14ac:dyDescent="0.3">
      <c r="A223" s="35">
        <v>42480</v>
      </c>
      <c r="B223" s="30">
        <v>774.92</v>
      </c>
      <c r="C223" s="30">
        <v>632.99</v>
      </c>
    </row>
    <row r="224" spans="1:3" x14ac:dyDescent="0.3">
      <c r="A224" s="35">
        <v>42481</v>
      </c>
      <c r="B224" s="30">
        <v>780</v>
      </c>
      <c r="C224" s="30">
        <v>631</v>
      </c>
    </row>
    <row r="225" spans="1:3" x14ac:dyDescent="0.3">
      <c r="A225" s="35">
        <v>42482</v>
      </c>
      <c r="B225" s="30">
        <v>737.42</v>
      </c>
      <c r="C225" s="30">
        <v>620.5</v>
      </c>
    </row>
    <row r="226" spans="1:3" x14ac:dyDescent="0.3">
      <c r="A226" s="35">
        <v>42485</v>
      </c>
      <c r="B226" s="30">
        <v>742.21</v>
      </c>
      <c r="C226" s="30">
        <v>626.20000000000005</v>
      </c>
    </row>
    <row r="227" spans="1:3" x14ac:dyDescent="0.3">
      <c r="A227" s="35">
        <v>42486</v>
      </c>
      <c r="B227" s="30">
        <v>725.37</v>
      </c>
      <c r="C227" s="30">
        <v>616.88</v>
      </c>
    </row>
    <row r="228" spans="1:3" x14ac:dyDescent="0.3">
      <c r="A228" s="35">
        <v>42487</v>
      </c>
      <c r="B228" s="30">
        <v>721.46</v>
      </c>
      <c r="C228" s="30">
        <v>606.57000000000005</v>
      </c>
    </row>
    <row r="229" spans="1:3" x14ac:dyDescent="0.3">
      <c r="A229" s="35">
        <v>42488</v>
      </c>
      <c r="B229" s="30">
        <v>705.06</v>
      </c>
      <c r="C229" s="30">
        <v>602</v>
      </c>
    </row>
    <row r="230" spans="1:3" x14ac:dyDescent="0.3">
      <c r="A230" s="35">
        <v>42489</v>
      </c>
      <c r="B230" s="30">
        <v>707.88</v>
      </c>
      <c r="C230" s="30">
        <v>659.59</v>
      </c>
    </row>
    <row r="231" spans="1:3" x14ac:dyDescent="0.3">
      <c r="A231" s="35">
        <v>42492</v>
      </c>
      <c r="B231" s="30">
        <v>714.41</v>
      </c>
      <c r="C231" s="30">
        <v>683.85</v>
      </c>
    </row>
    <row r="232" spans="1:3" x14ac:dyDescent="0.3">
      <c r="A232" s="35">
        <v>42493</v>
      </c>
      <c r="B232" s="30">
        <v>708.39</v>
      </c>
      <c r="C232" s="30">
        <v>671.32</v>
      </c>
    </row>
    <row r="233" spans="1:3" x14ac:dyDescent="0.3">
      <c r="A233" s="35">
        <v>42494</v>
      </c>
      <c r="B233" s="30">
        <v>711.37</v>
      </c>
      <c r="C233" s="30">
        <v>670.9</v>
      </c>
    </row>
    <row r="234" spans="1:3" x14ac:dyDescent="0.3">
      <c r="A234" s="35">
        <v>42495</v>
      </c>
      <c r="B234" s="30">
        <v>714.71</v>
      </c>
      <c r="C234" s="30">
        <v>659.09</v>
      </c>
    </row>
    <row r="235" spans="1:3" x14ac:dyDescent="0.3">
      <c r="A235" s="35">
        <v>42496</v>
      </c>
      <c r="B235" s="30">
        <v>725.18</v>
      </c>
      <c r="C235" s="30">
        <v>673.95</v>
      </c>
    </row>
    <row r="236" spans="1:3" x14ac:dyDescent="0.3">
      <c r="A236" s="35">
        <v>42499</v>
      </c>
      <c r="B236" s="30">
        <v>729.13</v>
      </c>
      <c r="C236" s="30">
        <v>679.75</v>
      </c>
    </row>
    <row r="237" spans="1:3" x14ac:dyDescent="0.3">
      <c r="A237" s="35">
        <v>42500</v>
      </c>
      <c r="B237" s="30">
        <v>739.38</v>
      </c>
      <c r="C237" s="30">
        <v>703.245</v>
      </c>
    </row>
    <row r="238" spans="1:3" x14ac:dyDescent="0.3">
      <c r="A238" s="35">
        <v>42501</v>
      </c>
      <c r="B238" s="30">
        <v>730.55</v>
      </c>
      <c r="C238" s="30">
        <v>713.23</v>
      </c>
    </row>
    <row r="239" spans="1:3" x14ac:dyDescent="0.3">
      <c r="A239" s="35">
        <v>42502</v>
      </c>
      <c r="B239" s="30">
        <v>728.07</v>
      </c>
      <c r="C239" s="30">
        <v>717.93</v>
      </c>
    </row>
    <row r="240" spans="1:3" x14ac:dyDescent="0.3">
      <c r="A240" s="35">
        <v>42503</v>
      </c>
      <c r="B240" s="30">
        <v>724.83</v>
      </c>
      <c r="C240" s="30">
        <v>710.22</v>
      </c>
    </row>
    <row r="241" spans="1:3" x14ac:dyDescent="0.3">
      <c r="A241" s="35">
        <v>42506</v>
      </c>
      <c r="B241" s="30">
        <v>730.3</v>
      </c>
      <c r="C241" s="30">
        <v>710.66</v>
      </c>
    </row>
    <row r="242" spans="1:3" x14ac:dyDescent="0.3">
      <c r="A242" s="35">
        <v>42507</v>
      </c>
      <c r="B242" s="30">
        <v>720.19</v>
      </c>
      <c r="C242" s="30">
        <v>695.27</v>
      </c>
    </row>
    <row r="243" spans="1:3" x14ac:dyDescent="0.3">
      <c r="A243" s="35">
        <v>42508</v>
      </c>
      <c r="B243" s="30">
        <v>721.78</v>
      </c>
      <c r="C243" s="30">
        <v>697.45</v>
      </c>
    </row>
    <row r="244" spans="1:3" x14ac:dyDescent="0.3">
      <c r="A244" s="35">
        <v>42509</v>
      </c>
      <c r="B244" s="30">
        <v>715.31</v>
      </c>
      <c r="C244" s="30">
        <v>698.52</v>
      </c>
    </row>
    <row r="245" spans="1:3" x14ac:dyDescent="0.3">
      <c r="A245" s="35">
        <v>42510</v>
      </c>
      <c r="B245" s="30">
        <v>721.71</v>
      </c>
      <c r="C245" s="30">
        <v>702.8</v>
      </c>
    </row>
    <row r="246" spans="1:3" x14ac:dyDescent="0.3">
      <c r="A246" s="35">
        <v>42513</v>
      </c>
      <c r="B246" s="30">
        <v>717.24</v>
      </c>
      <c r="C246" s="30">
        <v>696.75</v>
      </c>
    </row>
    <row r="247" spans="1:3" x14ac:dyDescent="0.3">
      <c r="A247" s="35">
        <v>42514</v>
      </c>
      <c r="B247" s="30">
        <v>733.03</v>
      </c>
      <c r="C247" s="30">
        <v>704.2</v>
      </c>
    </row>
    <row r="248" spans="1:3" x14ac:dyDescent="0.3">
      <c r="A248" s="35">
        <v>42515</v>
      </c>
      <c r="B248" s="30">
        <v>738.1</v>
      </c>
      <c r="C248" s="30">
        <v>708.35</v>
      </c>
    </row>
    <row r="249" spans="1:3" x14ac:dyDescent="0.3">
      <c r="A249" s="35">
        <v>42516</v>
      </c>
      <c r="B249" s="30">
        <v>736.93</v>
      </c>
      <c r="C249" s="30">
        <v>714.91</v>
      </c>
    </row>
    <row r="250" spans="1:3" x14ac:dyDescent="0.3">
      <c r="A250" s="35">
        <v>42517</v>
      </c>
      <c r="B250" s="30">
        <v>747.6</v>
      </c>
      <c r="C250" s="30">
        <v>712.24</v>
      </c>
    </row>
    <row r="251" spans="1:3" x14ac:dyDescent="0.3">
      <c r="A251" s="35">
        <v>42521</v>
      </c>
      <c r="B251" s="30">
        <v>748.85</v>
      </c>
      <c r="C251" s="30">
        <v>722.79</v>
      </c>
    </row>
    <row r="252" spans="1:3" x14ac:dyDescent="0.3">
      <c r="A252" s="35">
        <v>42522</v>
      </c>
      <c r="B252" s="30">
        <v>748.46</v>
      </c>
      <c r="C252" s="30">
        <v>719.44</v>
      </c>
    </row>
    <row r="253" spans="1:3" x14ac:dyDescent="0.3">
      <c r="A253" s="35">
        <v>42523</v>
      </c>
      <c r="B253" s="30">
        <v>744.27</v>
      </c>
      <c r="C253" s="30">
        <v>728.24</v>
      </c>
    </row>
    <row r="254" spans="1:3" x14ac:dyDescent="0.3">
      <c r="A254" s="35">
        <v>42524</v>
      </c>
      <c r="B254" s="30">
        <v>735.86</v>
      </c>
      <c r="C254" s="30">
        <v>725.54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Q19" sqref="Q19"/>
    </sheetView>
  </sheetViews>
  <sheetFormatPr defaultColWidth="8.88671875" defaultRowHeight="14.4" x14ac:dyDescent="0.3"/>
  <cols>
    <col min="1" max="1" width="14" style="13" customWidth="1"/>
    <col min="2" max="5" width="12" style="30" customWidth="1"/>
    <col min="11" max="11" width="9.6640625" customWidth="1"/>
    <col min="12" max="12" width="10.44140625" customWidth="1"/>
    <col min="13" max="13" width="11.33203125" customWidth="1"/>
  </cols>
  <sheetData>
    <row r="1" spans="1:14" x14ac:dyDescent="0.3">
      <c r="A1" s="48"/>
      <c r="B1" s="108" t="s">
        <v>20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48"/>
    </row>
    <row r="2" spans="1:14" x14ac:dyDescent="0.3">
      <c r="A2" s="14" t="s">
        <v>21</v>
      </c>
      <c r="B2" s="47" t="s">
        <v>8</v>
      </c>
      <c r="C2" s="47" t="s">
        <v>9</v>
      </c>
      <c r="D2" s="47" t="s">
        <v>10</v>
      </c>
      <c r="E2" s="47" t="s">
        <v>11</v>
      </c>
      <c r="F2" s="47" t="s">
        <v>12</v>
      </c>
      <c r="G2" s="47" t="s">
        <v>13</v>
      </c>
      <c r="H2" s="47" t="s">
        <v>14</v>
      </c>
      <c r="I2" s="47" t="s">
        <v>15</v>
      </c>
      <c r="J2" s="47" t="s">
        <v>16</v>
      </c>
      <c r="K2" s="47" t="s">
        <v>17</v>
      </c>
      <c r="L2" s="47" t="s">
        <v>18</v>
      </c>
      <c r="M2" s="47" t="s">
        <v>19</v>
      </c>
      <c r="N2" s="87" t="s">
        <v>22</v>
      </c>
    </row>
    <row r="3" spans="1:14" x14ac:dyDescent="0.3">
      <c r="A3" s="48" t="s">
        <v>23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86">
        <f>SUM(B3:M3)</f>
        <v>421099</v>
      </c>
    </row>
    <row r="4" spans="1:14" x14ac:dyDescent="0.3">
      <c r="A4" s="48" t="s">
        <v>24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86">
        <f>SUM(B4:M4)</f>
        <v>350354</v>
      </c>
    </row>
    <row r="5" spans="1:14" x14ac:dyDescent="0.3">
      <c r="A5" s="48" t="s">
        <v>25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86">
        <f>SUM(B5:M5)</f>
        <v>91033</v>
      </c>
    </row>
    <row r="6" spans="1:14" x14ac:dyDescent="0.3">
      <c r="A6" s="48" t="s">
        <v>26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86">
        <f>SUM(B6:M6)</f>
        <v>164050</v>
      </c>
    </row>
    <row r="7" spans="1:14" x14ac:dyDescent="0.3">
      <c r="A7" s="85" t="s">
        <v>22</v>
      </c>
      <c r="B7" s="86">
        <f>SUM(B3:B6)</f>
        <v>86170</v>
      </c>
      <c r="C7" s="86">
        <f t="shared" ref="C7:M7" si="0">SUM(C3:C6)</f>
        <v>88618</v>
      </c>
      <c r="D7" s="86">
        <f t="shared" si="0"/>
        <v>75067</v>
      </c>
      <c r="E7" s="86">
        <f t="shared" si="0"/>
        <v>77805</v>
      </c>
      <c r="F7" s="86">
        <f t="shared" si="0"/>
        <v>77260</v>
      </c>
      <c r="G7" s="86">
        <f t="shared" si="0"/>
        <v>84694</v>
      </c>
      <c r="H7" s="86">
        <f t="shared" si="0"/>
        <v>83986</v>
      </c>
      <c r="I7" s="86">
        <f t="shared" si="0"/>
        <v>95006</v>
      </c>
      <c r="J7" s="86">
        <f t="shared" si="0"/>
        <v>95384</v>
      </c>
      <c r="K7" s="86">
        <f t="shared" si="0"/>
        <v>92403</v>
      </c>
      <c r="L7" s="86">
        <f t="shared" si="0"/>
        <v>86309</v>
      </c>
      <c r="M7" s="86">
        <f t="shared" si="0"/>
        <v>83834</v>
      </c>
      <c r="N7" s="48"/>
    </row>
  </sheetData>
  <mergeCells count="1">
    <mergeCell ref="B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zoomScale="125" zoomScaleNormal="125" workbookViewId="0">
      <selection activeCell="N15" sqref="N15"/>
    </sheetView>
  </sheetViews>
  <sheetFormatPr defaultColWidth="8.88671875" defaultRowHeight="14.4" x14ac:dyDescent="0.3"/>
  <cols>
    <col min="1" max="1" width="15.109375" customWidth="1"/>
    <col min="2" max="2" width="10.109375" customWidth="1"/>
    <col min="3" max="3" width="10.33203125" customWidth="1"/>
    <col min="4" max="4" width="10.44140625" customWidth="1"/>
    <col min="5" max="5" width="12.109375" customWidth="1"/>
    <col min="6" max="6" width="11.109375" style="13" customWidth="1"/>
  </cols>
  <sheetData>
    <row r="1" spans="1:6" x14ac:dyDescent="0.3">
      <c r="A1" s="27" t="s">
        <v>1066</v>
      </c>
      <c r="B1" s="27" t="s">
        <v>1067</v>
      </c>
      <c r="C1" s="27" t="s">
        <v>1068</v>
      </c>
      <c r="D1" s="27" t="s">
        <v>1069</v>
      </c>
      <c r="E1" s="27" t="s">
        <v>1070</v>
      </c>
      <c r="F1" s="27" t="s">
        <v>1071</v>
      </c>
    </row>
    <row r="2" spans="1:6" x14ac:dyDescent="0.3">
      <c r="A2" s="48" t="s">
        <v>1072</v>
      </c>
      <c r="B2" s="30">
        <v>35000</v>
      </c>
      <c r="C2" s="30">
        <v>118000</v>
      </c>
      <c r="D2" s="30">
        <f>E2-C2</f>
        <v>72000</v>
      </c>
      <c r="E2" s="30">
        <v>190000</v>
      </c>
      <c r="F2" s="40">
        <f>C2/E2</f>
        <v>0.62105263157894741</v>
      </c>
    </row>
    <row r="3" spans="1:6" x14ac:dyDescent="0.3">
      <c r="A3" s="48" t="s">
        <v>1073</v>
      </c>
      <c r="B3" s="30">
        <v>24500</v>
      </c>
      <c r="C3" s="30">
        <v>120000</v>
      </c>
      <c r="D3" s="30">
        <f>E3-C3</f>
        <v>10000</v>
      </c>
      <c r="E3" s="30">
        <v>130000</v>
      </c>
      <c r="F3" s="40">
        <f>C3/E3</f>
        <v>0.92307692307692313</v>
      </c>
    </row>
    <row r="4" spans="1:6" x14ac:dyDescent="0.3">
      <c r="A4" s="48" t="s">
        <v>1074</v>
      </c>
      <c r="B4" s="30">
        <v>20000</v>
      </c>
      <c r="C4" s="30">
        <v>75000</v>
      </c>
      <c r="D4" s="30">
        <f>E4-C4</f>
        <v>150000</v>
      </c>
      <c r="E4" s="30">
        <v>225000</v>
      </c>
      <c r="F4" s="40">
        <f>C4/E4</f>
        <v>0.33333333333333331</v>
      </c>
    </row>
    <row r="5" spans="1:6" x14ac:dyDescent="0.3">
      <c r="A5" s="48" t="s">
        <v>1075</v>
      </c>
      <c r="B5" s="30">
        <v>12000</v>
      </c>
      <c r="C5" s="30">
        <v>62000</v>
      </c>
      <c r="D5" s="30">
        <f>E5-C5</f>
        <v>38000</v>
      </c>
      <c r="E5" s="30">
        <v>100000</v>
      </c>
      <c r="F5" s="40">
        <f>C5/E5</f>
        <v>0.62</v>
      </c>
    </row>
    <row r="9" spans="1:6" x14ac:dyDescent="0.3">
      <c r="A9" s="48"/>
      <c r="B9" s="48"/>
      <c r="C9" s="48"/>
      <c r="F9" s="48"/>
    </row>
    <row r="11" spans="1:6" x14ac:dyDescent="0.3">
      <c r="B11" s="30"/>
      <c r="C11" s="30"/>
      <c r="F11" s="48"/>
    </row>
    <row r="20" spans="1:1" x14ac:dyDescent="0.3">
      <c r="A20" s="48"/>
    </row>
    <row r="21" spans="1:1" x14ac:dyDescent="0.3">
      <c r="A21" s="48"/>
    </row>
    <row r="22" spans="1:1" x14ac:dyDescent="0.3">
      <c r="A22" s="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6" sqref="O16"/>
    </sheetView>
  </sheetViews>
  <sheetFormatPr defaultColWidth="8.88671875" defaultRowHeight="14.4" x14ac:dyDescent="0.3"/>
  <cols>
    <col min="1" max="1" width="10.44140625" style="13" customWidth="1"/>
    <col min="2" max="2" width="21.44140625" style="13" customWidth="1"/>
    <col min="3" max="3" width="10.88671875" style="13" customWidth="1"/>
    <col min="4" max="4" width="10" style="13" customWidth="1"/>
    <col min="5" max="6" width="8.88671875" style="13"/>
    <col min="7" max="7" width="12.88671875" style="13" customWidth="1"/>
    <col min="8" max="12" width="8.88671875" style="13"/>
    <col min="13" max="13" width="15.44140625" style="30" customWidth="1"/>
  </cols>
  <sheetData>
    <row r="1" spans="1:13" x14ac:dyDescent="0.3">
      <c r="A1" s="27" t="s">
        <v>1076</v>
      </c>
      <c r="B1" s="27" t="s">
        <v>1077</v>
      </c>
      <c r="C1" s="27" t="s">
        <v>1078</v>
      </c>
      <c r="D1" s="27" t="s">
        <v>1079</v>
      </c>
      <c r="E1" s="27" t="s">
        <v>1080</v>
      </c>
      <c r="F1" s="27" t="s">
        <v>1081</v>
      </c>
      <c r="G1" s="27" t="s">
        <v>1082</v>
      </c>
      <c r="H1" s="27" t="s">
        <v>1083</v>
      </c>
      <c r="I1" s="27" t="s">
        <v>1084</v>
      </c>
      <c r="J1" s="27" t="s">
        <v>1085</v>
      </c>
      <c r="K1" s="27" t="s">
        <v>1086</v>
      </c>
      <c r="L1" s="27" t="s">
        <v>1087</v>
      </c>
      <c r="M1" s="29" t="s">
        <v>1088</v>
      </c>
    </row>
    <row r="2" spans="1:13" x14ac:dyDescent="0.3">
      <c r="A2" s="48">
        <v>2000</v>
      </c>
      <c r="B2" s="48" t="s">
        <v>1089</v>
      </c>
      <c r="C2" s="48" t="s">
        <v>1090</v>
      </c>
      <c r="D2" s="48" t="s">
        <v>1091</v>
      </c>
      <c r="E2" s="48" t="s">
        <v>1092</v>
      </c>
      <c r="F2" s="48">
        <v>116</v>
      </c>
      <c r="G2" s="48">
        <v>748</v>
      </c>
      <c r="H2" s="48">
        <v>880</v>
      </c>
      <c r="I2" s="48">
        <v>-132</v>
      </c>
      <c r="J2" s="48">
        <v>5</v>
      </c>
      <c r="K2" s="48">
        <v>69</v>
      </c>
      <c r="L2" s="48">
        <v>93</v>
      </c>
      <c r="M2" s="30">
        <v>16519500</v>
      </c>
    </row>
    <row r="3" spans="1:13" x14ac:dyDescent="0.3">
      <c r="A3" s="48">
        <v>2000</v>
      </c>
      <c r="B3" s="48" t="s">
        <v>1093</v>
      </c>
      <c r="C3" s="48" t="s">
        <v>1094</v>
      </c>
      <c r="D3" s="48" t="s">
        <v>1095</v>
      </c>
      <c r="E3" s="48" t="s">
        <v>1096</v>
      </c>
      <c r="F3" s="48">
        <v>160</v>
      </c>
      <c r="G3" s="48">
        <v>731</v>
      </c>
      <c r="H3" s="48">
        <v>797</v>
      </c>
      <c r="I3" s="48">
        <v>-66</v>
      </c>
      <c r="J3" s="48">
        <v>3</v>
      </c>
      <c r="K3" s="48">
        <v>79</v>
      </c>
      <c r="L3" s="48">
        <v>82</v>
      </c>
      <c r="M3" s="30">
        <v>19872000</v>
      </c>
    </row>
    <row r="4" spans="1:13" x14ac:dyDescent="0.3">
      <c r="A4" s="48">
        <v>2000</v>
      </c>
      <c r="B4" s="48" t="s">
        <v>1097</v>
      </c>
      <c r="C4" s="48" t="s">
        <v>1098</v>
      </c>
      <c r="D4" s="48" t="s">
        <v>1091</v>
      </c>
      <c r="E4" s="48" t="s">
        <v>1092</v>
      </c>
      <c r="F4" s="48">
        <v>150</v>
      </c>
      <c r="G4" s="48">
        <v>879</v>
      </c>
      <c r="H4" s="48">
        <v>930</v>
      </c>
      <c r="I4" s="48">
        <v>-51</v>
      </c>
      <c r="J4" s="48">
        <v>4</v>
      </c>
      <c r="K4" s="48">
        <v>77</v>
      </c>
      <c r="L4" s="48">
        <v>85</v>
      </c>
      <c r="M4" s="30">
        <v>23433000</v>
      </c>
    </row>
    <row r="5" spans="1:13" x14ac:dyDescent="0.3">
      <c r="A5" s="48">
        <v>2000</v>
      </c>
      <c r="B5" s="48" t="s">
        <v>1099</v>
      </c>
      <c r="C5" s="48" t="s">
        <v>1100</v>
      </c>
      <c r="D5" s="48" t="s">
        <v>1095</v>
      </c>
      <c r="E5" s="48" t="s">
        <v>1092</v>
      </c>
      <c r="F5" s="48">
        <v>168</v>
      </c>
      <c r="G5" s="48">
        <v>793</v>
      </c>
      <c r="H5" s="48">
        <v>888</v>
      </c>
      <c r="I5" s="48">
        <v>-95</v>
      </c>
      <c r="J5" s="48">
        <v>5</v>
      </c>
      <c r="K5" s="48">
        <v>69</v>
      </c>
      <c r="L5" s="48">
        <v>93</v>
      </c>
      <c r="M5" s="30">
        <v>28928334</v>
      </c>
    </row>
    <row r="6" spans="1:13" x14ac:dyDescent="0.3">
      <c r="A6" s="48">
        <v>2000</v>
      </c>
      <c r="B6" s="48" t="s">
        <v>1101</v>
      </c>
      <c r="C6" s="48" t="s">
        <v>1102</v>
      </c>
      <c r="D6" s="48" t="s">
        <v>1091</v>
      </c>
      <c r="E6" s="48" t="s">
        <v>1092</v>
      </c>
      <c r="F6" s="48">
        <v>216</v>
      </c>
      <c r="G6" s="48">
        <v>978</v>
      </c>
      <c r="H6" s="48">
        <v>839</v>
      </c>
      <c r="I6" s="48">
        <v>139</v>
      </c>
      <c r="J6" s="48">
        <v>1</v>
      </c>
      <c r="K6" s="48">
        <v>95</v>
      </c>
      <c r="L6" s="48">
        <v>67</v>
      </c>
      <c r="M6" s="30">
        <v>31133500</v>
      </c>
    </row>
    <row r="7" spans="1:13" x14ac:dyDescent="0.3">
      <c r="A7" s="48">
        <v>2000</v>
      </c>
      <c r="B7" s="48" t="s">
        <v>1103</v>
      </c>
      <c r="C7" s="48" t="s">
        <v>1104</v>
      </c>
      <c r="D7" s="48" t="s">
        <v>1091</v>
      </c>
      <c r="E7" s="48" t="s">
        <v>1086</v>
      </c>
      <c r="F7" s="48">
        <v>239</v>
      </c>
      <c r="G7" s="48">
        <v>947</v>
      </c>
      <c r="H7" s="48">
        <v>813</v>
      </c>
      <c r="I7" s="48">
        <v>134</v>
      </c>
      <c r="J7" s="48">
        <v>1</v>
      </c>
      <c r="K7" s="48">
        <v>91</v>
      </c>
      <c r="L7" s="48">
        <v>70</v>
      </c>
      <c r="M7" s="30">
        <v>31971333</v>
      </c>
    </row>
    <row r="8" spans="1:13" x14ac:dyDescent="0.3">
      <c r="A8" s="48">
        <v>2000</v>
      </c>
      <c r="B8" s="48" t="s">
        <v>1105</v>
      </c>
      <c r="C8" s="48" t="s">
        <v>1106</v>
      </c>
      <c r="D8" s="48" t="s">
        <v>1095</v>
      </c>
      <c r="E8" s="48" t="s">
        <v>1096</v>
      </c>
      <c r="F8" s="48">
        <v>178</v>
      </c>
      <c r="G8" s="48">
        <v>738</v>
      </c>
      <c r="H8" s="48">
        <v>902</v>
      </c>
      <c r="I8" s="48">
        <v>-164</v>
      </c>
      <c r="J8" s="48">
        <v>4</v>
      </c>
      <c r="K8" s="48">
        <v>67</v>
      </c>
      <c r="L8" s="48">
        <v>95</v>
      </c>
      <c r="M8" s="30">
        <v>32994333</v>
      </c>
    </row>
    <row r="9" spans="1:13" x14ac:dyDescent="0.3">
      <c r="A9" s="48">
        <v>2000</v>
      </c>
      <c r="B9" s="48" t="s">
        <v>1107</v>
      </c>
      <c r="C9" s="48" t="s">
        <v>1108</v>
      </c>
      <c r="D9" s="48" t="s">
        <v>1095</v>
      </c>
      <c r="E9" s="48" t="s">
        <v>1092</v>
      </c>
      <c r="F9" s="48">
        <v>177</v>
      </c>
      <c r="G9" s="48">
        <v>740</v>
      </c>
      <c r="H9" s="48">
        <v>826</v>
      </c>
      <c r="I9" s="48">
        <v>-86</v>
      </c>
      <c r="J9" s="48">
        <v>3</v>
      </c>
      <c r="K9" s="48">
        <v>73</v>
      </c>
      <c r="L9" s="48">
        <v>89</v>
      </c>
      <c r="M9" s="30">
        <v>36505333</v>
      </c>
    </row>
    <row r="10" spans="1:13" x14ac:dyDescent="0.3">
      <c r="A10" s="48">
        <v>2000</v>
      </c>
      <c r="B10" s="48" t="s">
        <v>1109</v>
      </c>
      <c r="C10" s="48" t="s">
        <v>1110</v>
      </c>
      <c r="D10" s="48" t="s">
        <v>1091</v>
      </c>
      <c r="E10" s="48" t="s">
        <v>1096</v>
      </c>
      <c r="F10" s="48">
        <v>244</v>
      </c>
      <c r="G10" s="48">
        <v>861</v>
      </c>
      <c r="H10" s="48">
        <v>908</v>
      </c>
      <c r="I10" s="48">
        <v>-47</v>
      </c>
      <c r="J10" s="48">
        <v>3</v>
      </c>
      <c r="K10" s="48">
        <v>83</v>
      </c>
      <c r="L10" s="48">
        <v>79</v>
      </c>
      <c r="M10" s="30">
        <v>44838332</v>
      </c>
    </row>
    <row r="11" spans="1:13" x14ac:dyDescent="0.3">
      <c r="A11" s="48">
        <v>2000</v>
      </c>
      <c r="B11" s="48" t="s">
        <v>1111</v>
      </c>
      <c r="C11" s="48" t="s">
        <v>1112</v>
      </c>
      <c r="D11" s="48" t="s">
        <v>1095</v>
      </c>
      <c r="E11" s="48" t="s">
        <v>1092</v>
      </c>
      <c r="F11" s="48">
        <v>200</v>
      </c>
      <c r="G11" s="48">
        <v>825</v>
      </c>
      <c r="H11" s="48">
        <v>765</v>
      </c>
      <c r="I11" s="48">
        <v>60</v>
      </c>
      <c r="J11" s="48">
        <v>2</v>
      </c>
      <c r="K11" s="48">
        <v>85</v>
      </c>
      <c r="L11" s="48">
        <v>77</v>
      </c>
      <c r="M11" s="30">
        <v>46867200</v>
      </c>
    </row>
    <row r="12" spans="1:13" x14ac:dyDescent="0.3">
      <c r="A12" s="48">
        <v>2000</v>
      </c>
      <c r="B12" s="48" t="s">
        <v>1113</v>
      </c>
      <c r="C12" s="48" t="s">
        <v>1114</v>
      </c>
      <c r="D12" s="48" t="s">
        <v>1095</v>
      </c>
      <c r="E12" s="48" t="s">
        <v>1096</v>
      </c>
      <c r="F12" s="48">
        <v>144</v>
      </c>
      <c r="G12" s="48">
        <v>708</v>
      </c>
      <c r="H12" s="48">
        <v>830</v>
      </c>
      <c r="I12" s="48">
        <v>-122</v>
      </c>
      <c r="J12" s="48">
        <v>5</v>
      </c>
      <c r="K12" s="48">
        <v>65</v>
      </c>
      <c r="L12" s="48">
        <v>97</v>
      </c>
      <c r="M12" s="30">
        <v>47308000</v>
      </c>
    </row>
    <row r="13" spans="1:13" x14ac:dyDescent="0.3">
      <c r="A13" s="48">
        <v>2000</v>
      </c>
      <c r="B13" s="48" t="s">
        <v>1115</v>
      </c>
      <c r="C13" s="48" t="s">
        <v>1116</v>
      </c>
      <c r="D13" s="48" t="s">
        <v>1095</v>
      </c>
      <c r="E13" s="48" t="s">
        <v>1092</v>
      </c>
      <c r="F13" s="48">
        <v>249</v>
      </c>
      <c r="G13" s="48">
        <v>938</v>
      </c>
      <c r="H13" s="48">
        <v>944</v>
      </c>
      <c r="I13" s="48">
        <v>-6</v>
      </c>
      <c r="J13" s="48">
        <v>4</v>
      </c>
      <c r="K13" s="48">
        <v>72</v>
      </c>
      <c r="L13" s="48">
        <v>90</v>
      </c>
      <c r="M13" s="30">
        <v>51289111</v>
      </c>
    </row>
    <row r="14" spans="1:13" x14ac:dyDescent="0.3">
      <c r="A14" s="48">
        <v>2000</v>
      </c>
      <c r="B14" s="48" t="s">
        <v>1117</v>
      </c>
      <c r="C14" s="48" t="s">
        <v>1118</v>
      </c>
      <c r="D14" s="48" t="s">
        <v>1091</v>
      </c>
      <c r="E14" s="48" t="s">
        <v>1086</v>
      </c>
      <c r="F14" s="48">
        <v>236</v>
      </c>
      <c r="G14" s="48">
        <v>864</v>
      </c>
      <c r="H14" s="48">
        <v>869</v>
      </c>
      <c r="I14" s="48">
        <v>-5</v>
      </c>
      <c r="J14" s="48">
        <v>3</v>
      </c>
      <c r="K14" s="48">
        <v>82</v>
      </c>
      <c r="L14" s="48">
        <v>80</v>
      </c>
      <c r="M14" s="30">
        <v>51464167</v>
      </c>
    </row>
    <row r="15" spans="1:13" x14ac:dyDescent="0.3">
      <c r="A15" s="48">
        <v>2000</v>
      </c>
      <c r="B15" s="48" t="s">
        <v>1119</v>
      </c>
      <c r="C15" s="48" t="s">
        <v>1120</v>
      </c>
      <c r="D15" s="48" t="s">
        <v>1095</v>
      </c>
      <c r="E15" s="48" t="s">
        <v>1086</v>
      </c>
      <c r="F15" s="48">
        <v>226</v>
      </c>
      <c r="G15" s="48">
        <v>925</v>
      </c>
      <c r="H15" s="48">
        <v>747</v>
      </c>
      <c r="I15" s="48">
        <v>178</v>
      </c>
      <c r="J15" s="48">
        <v>1</v>
      </c>
      <c r="K15" s="48">
        <v>97</v>
      </c>
      <c r="L15" s="48">
        <v>65</v>
      </c>
      <c r="M15" s="30">
        <v>53737826</v>
      </c>
    </row>
    <row r="16" spans="1:13" x14ac:dyDescent="0.3">
      <c r="A16" s="48">
        <v>2000</v>
      </c>
      <c r="B16" s="48" t="s">
        <v>1121</v>
      </c>
      <c r="C16" s="48" t="s">
        <v>1122</v>
      </c>
      <c r="D16" s="48" t="s">
        <v>1095</v>
      </c>
      <c r="E16" s="48" t="s">
        <v>1086</v>
      </c>
      <c r="F16" s="48">
        <v>157</v>
      </c>
      <c r="G16" s="48">
        <v>752</v>
      </c>
      <c r="H16" s="48">
        <v>815</v>
      </c>
      <c r="I16" s="48">
        <v>-63</v>
      </c>
      <c r="J16" s="48">
        <v>5</v>
      </c>
      <c r="K16" s="48">
        <v>76</v>
      </c>
      <c r="L16" s="48">
        <v>86</v>
      </c>
      <c r="M16" s="30">
        <v>54821000</v>
      </c>
    </row>
    <row r="17" spans="1:13" x14ac:dyDescent="0.3">
      <c r="A17" s="48">
        <v>2000</v>
      </c>
      <c r="B17" s="48" t="s">
        <v>1123</v>
      </c>
      <c r="C17" s="48" t="s">
        <v>1124</v>
      </c>
      <c r="D17" s="48" t="s">
        <v>1091</v>
      </c>
      <c r="E17" s="48" t="s">
        <v>1092</v>
      </c>
      <c r="F17" s="48">
        <v>177</v>
      </c>
      <c r="G17" s="48">
        <v>823</v>
      </c>
      <c r="H17" s="48">
        <v>827</v>
      </c>
      <c r="I17" s="48">
        <v>-4</v>
      </c>
      <c r="J17" s="48">
        <v>3</v>
      </c>
      <c r="K17" s="48">
        <v>79</v>
      </c>
      <c r="L17" s="48">
        <v>83</v>
      </c>
      <c r="M17" s="30">
        <v>58265167</v>
      </c>
    </row>
    <row r="18" spans="1:13" x14ac:dyDescent="0.3">
      <c r="A18" s="48">
        <v>2000</v>
      </c>
      <c r="B18" s="48" t="s">
        <v>1125</v>
      </c>
      <c r="C18" s="48" t="s">
        <v>1126</v>
      </c>
      <c r="D18" s="48" t="s">
        <v>1091</v>
      </c>
      <c r="E18" s="48" t="s">
        <v>1086</v>
      </c>
      <c r="F18" s="48">
        <v>198</v>
      </c>
      <c r="G18" s="48">
        <v>907</v>
      </c>
      <c r="H18" s="48">
        <v>780</v>
      </c>
      <c r="I18" s="48">
        <v>127</v>
      </c>
      <c r="J18" s="48">
        <v>2</v>
      </c>
      <c r="K18" s="48">
        <v>91</v>
      </c>
      <c r="L18" s="48">
        <v>71</v>
      </c>
      <c r="M18" s="30">
        <v>58915000</v>
      </c>
    </row>
    <row r="19" spans="1:13" x14ac:dyDescent="0.3">
      <c r="A19" s="48">
        <v>2000</v>
      </c>
      <c r="B19" s="48" t="s">
        <v>1127</v>
      </c>
      <c r="C19" s="48" t="s">
        <v>1128</v>
      </c>
      <c r="D19" s="48" t="s">
        <v>1095</v>
      </c>
      <c r="E19" s="48" t="s">
        <v>1092</v>
      </c>
      <c r="F19" s="48">
        <v>183</v>
      </c>
      <c r="G19" s="48">
        <v>764</v>
      </c>
      <c r="H19" s="48">
        <v>904</v>
      </c>
      <c r="I19" s="48">
        <v>-140</v>
      </c>
      <c r="J19" s="48">
        <v>6</v>
      </c>
      <c r="K19" s="48">
        <v>65</v>
      </c>
      <c r="L19" s="48">
        <v>97</v>
      </c>
      <c r="M19" s="30">
        <v>60539333</v>
      </c>
    </row>
    <row r="20" spans="1:13" x14ac:dyDescent="0.3">
      <c r="A20" s="48">
        <v>2000</v>
      </c>
      <c r="B20" s="48" t="s">
        <v>1129</v>
      </c>
      <c r="C20" s="48" t="s">
        <v>1130</v>
      </c>
      <c r="D20" s="48" t="s">
        <v>1095</v>
      </c>
      <c r="E20" s="48" t="s">
        <v>1086</v>
      </c>
      <c r="F20" s="48">
        <v>161</v>
      </c>
      <c r="G20" s="48">
        <v>968</v>
      </c>
      <c r="H20" s="48">
        <v>897</v>
      </c>
      <c r="I20" s="48">
        <v>71</v>
      </c>
      <c r="J20" s="48">
        <v>4</v>
      </c>
      <c r="K20" s="48">
        <v>82</v>
      </c>
      <c r="L20" s="48">
        <v>80</v>
      </c>
      <c r="M20" s="30">
        <v>61111190</v>
      </c>
    </row>
    <row r="21" spans="1:13" x14ac:dyDescent="0.3">
      <c r="A21" s="48">
        <v>2000</v>
      </c>
      <c r="B21" s="48" t="s">
        <v>1131</v>
      </c>
      <c r="C21" s="48" t="s">
        <v>1132</v>
      </c>
      <c r="D21" s="48" t="s">
        <v>1095</v>
      </c>
      <c r="E21" s="48" t="s">
        <v>1092</v>
      </c>
      <c r="F21" s="48">
        <v>235</v>
      </c>
      <c r="G21" s="48">
        <v>887</v>
      </c>
      <c r="H21" s="48">
        <v>771</v>
      </c>
      <c r="I21" s="48">
        <v>116</v>
      </c>
      <c r="J21" s="48">
        <v>1</v>
      </c>
      <c r="K21" s="48">
        <v>95</v>
      </c>
      <c r="L21" s="48">
        <v>67</v>
      </c>
      <c r="M21" s="30">
        <v>61453863</v>
      </c>
    </row>
    <row r="22" spans="1:13" x14ac:dyDescent="0.3">
      <c r="A22" s="48">
        <v>2000</v>
      </c>
      <c r="B22" s="48" t="s">
        <v>1133</v>
      </c>
      <c r="C22" s="48" t="s">
        <v>1134</v>
      </c>
      <c r="D22" s="48" t="s">
        <v>1091</v>
      </c>
      <c r="E22" s="48" t="s">
        <v>1096</v>
      </c>
      <c r="F22" s="48">
        <v>162</v>
      </c>
      <c r="G22" s="48">
        <v>733</v>
      </c>
      <c r="H22" s="48">
        <v>842</v>
      </c>
      <c r="I22" s="48">
        <v>-109</v>
      </c>
      <c r="J22" s="48">
        <v>5</v>
      </c>
      <c r="K22" s="48">
        <v>69</v>
      </c>
      <c r="L22" s="48">
        <v>92</v>
      </c>
      <c r="M22" s="30">
        <v>62765129</v>
      </c>
    </row>
    <row r="23" spans="1:13" x14ac:dyDescent="0.3">
      <c r="A23" s="48">
        <v>2000</v>
      </c>
      <c r="B23" s="48" t="s">
        <v>1135</v>
      </c>
      <c r="C23" s="48" t="s">
        <v>1136</v>
      </c>
      <c r="D23" s="48" t="s">
        <v>1091</v>
      </c>
      <c r="E23" s="48" t="s">
        <v>1086</v>
      </c>
      <c r="F23" s="48">
        <v>173</v>
      </c>
      <c r="G23" s="48">
        <v>848</v>
      </c>
      <c r="H23" s="48">
        <v>974</v>
      </c>
      <c r="I23" s="48">
        <v>-126</v>
      </c>
      <c r="J23" s="48">
        <v>4</v>
      </c>
      <c r="K23" s="48">
        <v>71</v>
      </c>
      <c r="L23" s="48">
        <v>91</v>
      </c>
      <c r="M23" s="30">
        <v>70795921</v>
      </c>
    </row>
    <row r="24" spans="1:13" x14ac:dyDescent="0.3">
      <c r="A24" s="48">
        <v>2000</v>
      </c>
      <c r="B24" s="48" t="s">
        <v>1137</v>
      </c>
      <c r="C24" s="48" t="s">
        <v>1138</v>
      </c>
      <c r="D24" s="48" t="s">
        <v>1091</v>
      </c>
      <c r="E24" s="48" t="s">
        <v>1092</v>
      </c>
      <c r="F24" s="48">
        <v>221</v>
      </c>
      <c r="G24" s="48">
        <v>950</v>
      </c>
      <c r="H24" s="48">
        <v>816</v>
      </c>
      <c r="I24" s="48">
        <v>134</v>
      </c>
      <c r="J24" s="48">
        <v>2</v>
      </c>
      <c r="K24" s="48">
        <v>90</v>
      </c>
      <c r="L24" s="48">
        <v>72</v>
      </c>
      <c r="M24" s="30">
        <v>75880771</v>
      </c>
    </row>
    <row r="25" spans="1:13" x14ac:dyDescent="0.3">
      <c r="A25" s="48">
        <v>2000</v>
      </c>
      <c r="B25" s="48" t="s">
        <v>1139</v>
      </c>
      <c r="C25" s="48" t="s">
        <v>1140</v>
      </c>
      <c r="D25" s="48" t="s">
        <v>1091</v>
      </c>
      <c r="E25" s="48" t="s">
        <v>1096</v>
      </c>
      <c r="F25" s="48">
        <v>167</v>
      </c>
      <c r="G25" s="48">
        <v>792</v>
      </c>
      <c r="H25" s="48">
        <v>745</v>
      </c>
      <c r="I25" s="48">
        <v>47</v>
      </c>
      <c r="J25" s="48">
        <v>2</v>
      </c>
      <c r="K25" s="48">
        <v>85</v>
      </c>
      <c r="L25" s="48">
        <v>77</v>
      </c>
      <c r="M25" s="30">
        <v>77940333</v>
      </c>
    </row>
    <row r="26" spans="1:13" x14ac:dyDescent="0.3">
      <c r="A26" s="48">
        <v>2000</v>
      </c>
      <c r="B26" s="48" t="s">
        <v>1141</v>
      </c>
      <c r="C26" s="48" t="s">
        <v>1142</v>
      </c>
      <c r="D26" s="48" t="s">
        <v>1095</v>
      </c>
      <c r="E26" s="48" t="s">
        <v>1096</v>
      </c>
      <c r="F26" s="48">
        <v>198</v>
      </c>
      <c r="G26" s="48">
        <v>807</v>
      </c>
      <c r="H26" s="48">
        <v>738</v>
      </c>
      <c r="I26" s="48">
        <v>69</v>
      </c>
      <c r="J26" s="48">
        <v>2</v>
      </c>
      <c r="K26" s="48">
        <v>94</v>
      </c>
      <c r="L26" s="48">
        <v>68</v>
      </c>
      <c r="M26" s="30">
        <v>79509776</v>
      </c>
    </row>
    <row r="27" spans="1:13" x14ac:dyDescent="0.3">
      <c r="A27" s="48">
        <v>2000</v>
      </c>
      <c r="B27" s="48" t="s">
        <v>1143</v>
      </c>
      <c r="C27" s="48" t="s">
        <v>1144</v>
      </c>
      <c r="D27" s="48" t="s">
        <v>1095</v>
      </c>
      <c r="E27" s="48" t="s">
        <v>1086</v>
      </c>
      <c r="F27" s="48">
        <v>179</v>
      </c>
      <c r="G27" s="48">
        <v>792</v>
      </c>
      <c r="H27" s="48">
        <v>754</v>
      </c>
      <c r="I27" s="48">
        <v>38</v>
      </c>
      <c r="J27" s="48">
        <v>3</v>
      </c>
      <c r="K27" s="48">
        <v>85</v>
      </c>
      <c r="L27" s="48">
        <v>77</v>
      </c>
      <c r="M27" s="30">
        <v>81027833</v>
      </c>
    </row>
    <row r="28" spans="1:13" x14ac:dyDescent="0.3">
      <c r="A28" s="48">
        <v>2000</v>
      </c>
      <c r="B28" s="48" t="s">
        <v>1145</v>
      </c>
      <c r="C28" s="48" t="s">
        <v>1146</v>
      </c>
      <c r="D28" s="48" t="s">
        <v>1091</v>
      </c>
      <c r="E28" s="48" t="s">
        <v>1096</v>
      </c>
      <c r="F28" s="48">
        <v>184</v>
      </c>
      <c r="G28" s="48">
        <v>794</v>
      </c>
      <c r="H28" s="48">
        <v>913</v>
      </c>
      <c r="I28" s="48">
        <v>-119</v>
      </c>
      <c r="J28" s="48">
        <v>4</v>
      </c>
      <c r="K28" s="48">
        <v>74</v>
      </c>
      <c r="L28" s="48">
        <v>88</v>
      </c>
      <c r="M28" s="30">
        <v>81447435</v>
      </c>
    </row>
    <row r="29" spans="1:13" x14ac:dyDescent="0.3">
      <c r="A29" s="48">
        <v>2000</v>
      </c>
      <c r="B29" s="48" t="s">
        <v>1147</v>
      </c>
      <c r="C29" s="48" t="s">
        <v>1148</v>
      </c>
      <c r="D29" s="48" t="s">
        <v>1095</v>
      </c>
      <c r="E29" s="48" t="s">
        <v>1096</v>
      </c>
      <c r="F29" s="48">
        <v>179</v>
      </c>
      <c r="G29" s="48">
        <v>810</v>
      </c>
      <c r="H29" s="48">
        <v>714</v>
      </c>
      <c r="I29" s="48">
        <v>96</v>
      </c>
      <c r="J29" s="48">
        <v>1</v>
      </c>
      <c r="K29" s="48">
        <v>95</v>
      </c>
      <c r="L29" s="48">
        <v>67</v>
      </c>
      <c r="M29" s="30">
        <v>84537836</v>
      </c>
    </row>
    <row r="30" spans="1:13" x14ac:dyDescent="0.3">
      <c r="A30" s="48">
        <v>2000</v>
      </c>
      <c r="B30" s="48" t="s">
        <v>1149</v>
      </c>
      <c r="C30" s="48" t="s">
        <v>1150</v>
      </c>
      <c r="D30" s="48" t="s">
        <v>1095</v>
      </c>
      <c r="E30" s="48" t="s">
        <v>1086</v>
      </c>
      <c r="F30" s="48">
        <v>211</v>
      </c>
      <c r="G30" s="48">
        <v>798</v>
      </c>
      <c r="H30" s="48">
        <v>729</v>
      </c>
      <c r="I30" s="48">
        <v>69</v>
      </c>
      <c r="J30" s="48">
        <v>2</v>
      </c>
      <c r="K30" s="48">
        <v>86</v>
      </c>
      <c r="L30" s="48">
        <v>76</v>
      </c>
      <c r="M30" s="30">
        <v>87924286</v>
      </c>
    </row>
    <row r="31" spans="1:13" x14ac:dyDescent="0.3">
      <c r="A31" s="48">
        <v>2000</v>
      </c>
      <c r="B31" s="48" t="s">
        <v>1151</v>
      </c>
      <c r="C31" s="48" t="s">
        <v>1152</v>
      </c>
      <c r="D31" s="48" t="s">
        <v>1091</v>
      </c>
      <c r="E31" s="48" t="s">
        <v>1096</v>
      </c>
      <c r="F31" s="48">
        <v>205</v>
      </c>
      <c r="G31" s="48">
        <v>871</v>
      </c>
      <c r="H31" s="48">
        <v>814</v>
      </c>
      <c r="I31" s="48">
        <v>57</v>
      </c>
      <c r="J31" s="48">
        <v>1</v>
      </c>
      <c r="K31" s="48">
        <v>87</v>
      </c>
      <c r="L31" s="48">
        <v>74</v>
      </c>
      <c r="M31" s="30">
        <v>92338260</v>
      </c>
    </row>
    <row r="32" spans="1:13" x14ac:dyDescent="0.3">
      <c r="A32" s="48">
        <v>2001</v>
      </c>
      <c r="B32" s="48" t="s">
        <v>1089</v>
      </c>
      <c r="C32" s="48" t="s">
        <v>1090</v>
      </c>
      <c r="D32" s="48" t="s">
        <v>1091</v>
      </c>
      <c r="E32" s="48" t="s">
        <v>1092</v>
      </c>
      <c r="F32" s="48">
        <v>164</v>
      </c>
      <c r="G32" s="48">
        <v>771</v>
      </c>
      <c r="H32" s="48">
        <v>766</v>
      </c>
      <c r="I32" s="48">
        <v>5</v>
      </c>
      <c r="J32" s="48">
        <v>2</v>
      </c>
      <c r="K32" s="48">
        <v>85</v>
      </c>
      <c r="L32" s="48">
        <v>77</v>
      </c>
      <c r="M32" s="30">
        <v>24130000</v>
      </c>
    </row>
    <row r="33" spans="1:13" x14ac:dyDescent="0.3">
      <c r="A33" s="48">
        <v>2001</v>
      </c>
      <c r="B33" s="48" t="s">
        <v>1103</v>
      </c>
      <c r="C33" s="48" t="s">
        <v>1104</v>
      </c>
      <c r="D33" s="48" t="s">
        <v>1091</v>
      </c>
      <c r="E33" s="48" t="s">
        <v>1086</v>
      </c>
      <c r="F33" s="48">
        <v>199</v>
      </c>
      <c r="G33" s="48">
        <v>884</v>
      </c>
      <c r="H33" s="48">
        <v>645</v>
      </c>
      <c r="I33" s="48">
        <v>239</v>
      </c>
      <c r="J33" s="48">
        <v>2</v>
      </c>
      <c r="K33" s="48">
        <v>102</v>
      </c>
      <c r="L33" s="48">
        <v>60</v>
      </c>
      <c r="M33" s="30">
        <v>33810750</v>
      </c>
    </row>
    <row r="34" spans="1:13" x14ac:dyDescent="0.3">
      <c r="A34" s="48">
        <v>2001</v>
      </c>
      <c r="B34" s="48" t="s">
        <v>1105</v>
      </c>
      <c r="C34" s="48" t="s">
        <v>1106</v>
      </c>
      <c r="D34" s="48" t="s">
        <v>1095</v>
      </c>
      <c r="E34" s="48" t="s">
        <v>1096</v>
      </c>
      <c r="F34" s="48">
        <v>131</v>
      </c>
      <c r="G34" s="48">
        <v>670</v>
      </c>
      <c r="H34" s="48">
        <v>812</v>
      </c>
      <c r="I34" s="48">
        <v>-142</v>
      </c>
      <c r="J34" s="48">
        <v>5</v>
      </c>
      <c r="K34" s="48">
        <v>68</v>
      </c>
      <c r="L34" s="48">
        <v>94</v>
      </c>
      <c r="M34" s="30">
        <v>35159500</v>
      </c>
    </row>
    <row r="35" spans="1:13" x14ac:dyDescent="0.3">
      <c r="A35" s="48">
        <v>2001</v>
      </c>
      <c r="B35" s="48" t="s">
        <v>1097</v>
      </c>
      <c r="C35" s="48" t="s">
        <v>1098</v>
      </c>
      <c r="D35" s="48" t="s">
        <v>1091</v>
      </c>
      <c r="E35" s="48" t="s">
        <v>1092</v>
      </c>
      <c r="F35" s="48">
        <v>152</v>
      </c>
      <c r="G35" s="48">
        <v>729</v>
      </c>
      <c r="H35" s="48">
        <v>858</v>
      </c>
      <c r="I35" s="48">
        <v>-129</v>
      </c>
      <c r="J35" s="48">
        <v>5</v>
      </c>
      <c r="K35" s="48">
        <v>65</v>
      </c>
      <c r="L35" s="48">
        <v>97</v>
      </c>
      <c r="M35" s="30">
        <v>35422500</v>
      </c>
    </row>
    <row r="36" spans="1:13" x14ac:dyDescent="0.3">
      <c r="A36" s="48">
        <v>2001</v>
      </c>
      <c r="B36" s="48" t="s">
        <v>1093</v>
      </c>
      <c r="C36" s="48" t="s">
        <v>1094</v>
      </c>
      <c r="D36" s="48" t="s">
        <v>1095</v>
      </c>
      <c r="E36" s="48" t="s">
        <v>1096</v>
      </c>
      <c r="F36" s="48">
        <v>166</v>
      </c>
      <c r="G36" s="48">
        <v>742</v>
      </c>
      <c r="H36" s="48">
        <v>744</v>
      </c>
      <c r="I36" s="48">
        <v>-2</v>
      </c>
      <c r="J36" s="48">
        <v>4</v>
      </c>
      <c r="K36" s="48">
        <v>76</v>
      </c>
      <c r="L36" s="48">
        <v>86</v>
      </c>
      <c r="M36" s="30">
        <v>35762500</v>
      </c>
    </row>
    <row r="37" spans="1:13" x14ac:dyDescent="0.3">
      <c r="A37" s="48">
        <v>2001</v>
      </c>
      <c r="B37" s="48" t="s">
        <v>1121</v>
      </c>
      <c r="C37" s="48" t="s">
        <v>1122</v>
      </c>
      <c r="D37" s="48" t="s">
        <v>1095</v>
      </c>
      <c r="E37" s="48" t="s">
        <v>1086</v>
      </c>
      <c r="F37" s="48">
        <v>161</v>
      </c>
      <c r="G37" s="48">
        <v>789</v>
      </c>
      <c r="H37" s="48">
        <v>812</v>
      </c>
      <c r="I37" s="48">
        <v>-23</v>
      </c>
      <c r="J37" s="48">
        <v>4</v>
      </c>
      <c r="K37" s="48">
        <v>79</v>
      </c>
      <c r="L37" s="48">
        <v>83</v>
      </c>
      <c r="M37" s="30">
        <v>39182833</v>
      </c>
    </row>
    <row r="38" spans="1:13" x14ac:dyDescent="0.3">
      <c r="A38" s="48">
        <v>2001</v>
      </c>
      <c r="B38" s="48" t="s">
        <v>1113</v>
      </c>
      <c r="C38" s="48" t="s">
        <v>1114</v>
      </c>
      <c r="D38" s="48" t="s">
        <v>1095</v>
      </c>
      <c r="E38" s="48" t="s">
        <v>1096</v>
      </c>
      <c r="F38" s="48">
        <v>164</v>
      </c>
      <c r="G38" s="48">
        <v>746</v>
      </c>
      <c r="H38" s="48">
        <v>719</v>
      </c>
      <c r="I38" s="48">
        <v>27</v>
      </c>
      <c r="J38" s="48">
        <v>2</v>
      </c>
      <c r="K38" s="48">
        <v>86</v>
      </c>
      <c r="L38" s="48">
        <v>76</v>
      </c>
      <c r="M38" s="30">
        <v>41663833</v>
      </c>
    </row>
    <row r="39" spans="1:13" x14ac:dyDescent="0.3">
      <c r="A39" s="48">
        <v>2001</v>
      </c>
      <c r="B39" s="48" t="s">
        <v>1107</v>
      </c>
      <c r="C39" s="48" t="s">
        <v>1108</v>
      </c>
      <c r="D39" s="48" t="s">
        <v>1095</v>
      </c>
      <c r="E39" s="48" t="s">
        <v>1092</v>
      </c>
      <c r="F39" s="48">
        <v>209</v>
      </c>
      <c r="G39" s="48">
        <v>740</v>
      </c>
      <c r="H39" s="48">
        <v>806</v>
      </c>
      <c r="I39" s="48">
        <v>-66</v>
      </c>
      <c r="J39" s="48">
        <v>4</v>
      </c>
      <c r="K39" s="48">
        <v>68</v>
      </c>
      <c r="L39" s="48">
        <v>94</v>
      </c>
      <c r="M39" s="30">
        <v>43886833</v>
      </c>
    </row>
    <row r="40" spans="1:13" x14ac:dyDescent="0.3">
      <c r="A40" s="48">
        <v>2001</v>
      </c>
      <c r="B40" s="48" t="s">
        <v>1117</v>
      </c>
      <c r="C40" s="48" t="s">
        <v>1118</v>
      </c>
      <c r="D40" s="48" t="s">
        <v>1091</v>
      </c>
      <c r="E40" s="48" t="s">
        <v>1086</v>
      </c>
      <c r="F40" s="48">
        <v>158</v>
      </c>
      <c r="G40" s="48">
        <v>691</v>
      </c>
      <c r="H40" s="48">
        <v>730</v>
      </c>
      <c r="I40" s="48">
        <v>-39</v>
      </c>
      <c r="J40" s="48">
        <v>3</v>
      </c>
      <c r="K40" s="48">
        <v>75</v>
      </c>
      <c r="L40" s="48">
        <v>87</v>
      </c>
      <c r="M40" s="30">
        <v>47535167</v>
      </c>
    </row>
    <row r="41" spans="1:13" x14ac:dyDescent="0.3">
      <c r="A41" s="48">
        <v>2001</v>
      </c>
      <c r="B41" s="48" t="s">
        <v>1111</v>
      </c>
      <c r="C41" s="48" t="s">
        <v>1112</v>
      </c>
      <c r="D41" s="48" t="s">
        <v>1095</v>
      </c>
      <c r="E41" s="48" t="s">
        <v>1092</v>
      </c>
      <c r="F41" s="48">
        <v>176</v>
      </c>
      <c r="G41" s="48">
        <v>735</v>
      </c>
      <c r="H41" s="48">
        <v>850</v>
      </c>
      <c r="I41" s="48">
        <v>-115</v>
      </c>
      <c r="J41" s="48">
        <v>5</v>
      </c>
      <c r="K41" s="48">
        <v>66</v>
      </c>
      <c r="L41" s="48">
        <v>96</v>
      </c>
      <c r="M41" s="30">
        <v>48986000</v>
      </c>
    </row>
    <row r="42" spans="1:13" x14ac:dyDescent="0.3">
      <c r="A42" s="48">
        <v>2001</v>
      </c>
      <c r="B42" s="48" t="s">
        <v>1123</v>
      </c>
      <c r="C42" s="48" t="s">
        <v>1124</v>
      </c>
      <c r="D42" s="48" t="s">
        <v>1091</v>
      </c>
      <c r="E42" s="48" t="s">
        <v>1092</v>
      </c>
      <c r="F42" s="48">
        <v>139</v>
      </c>
      <c r="G42" s="48">
        <v>724</v>
      </c>
      <c r="H42" s="48">
        <v>876</v>
      </c>
      <c r="I42" s="48">
        <v>-152</v>
      </c>
      <c r="J42" s="48">
        <v>4</v>
      </c>
      <c r="K42" s="48">
        <v>66</v>
      </c>
      <c r="L42" s="48">
        <v>96</v>
      </c>
      <c r="M42" s="30">
        <v>53416167</v>
      </c>
    </row>
    <row r="43" spans="1:13" x14ac:dyDescent="0.3">
      <c r="A43" s="48">
        <v>2001</v>
      </c>
      <c r="B43" s="48" t="s">
        <v>1133</v>
      </c>
      <c r="C43" s="48" t="s">
        <v>1134</v>
      </c>
      <c r="D43" s="48" t="s">
        <v>1091</v>
      </c>
      <c r="E43" s="48" t="s">
        <v>1096</v>
      </c>
      <c r="F43" s="48">
        <v>121</v>
      </c>
      <c r="G43" s="48">
        <v>672</v>
      </c>
      <c r="H43" s="48">
        <v>887</v>
      </c>
      <c r="I43" s="48">
        <v>-215</v>
      </c>
      <c r="J43" s="48">
        <v>5</v>
      </c>
      <c r="K43" s="48">
        <v>62</v>
      </c>
      <c r="L43" s="48">
        <v>100</v>
      </c>
      <c r="M43" s="30">
        <v>56980000</v>
      </c>
    </row>
    <row r="44" spans="1:13" x14ac:dyDescent="0.3">
      <c r="A44" s="48">
        <v>2001</v>
      </c>
      <c r="B44" s="48" t="s">
        <v>1099</v>
      </c>
      <c r="C44" s="48" t="s">
        <v>1100</v>
      </c>
      <c r="D44" s="48" t="s">
        <v>1095</v>
      </c>
      <c r="E44" s="48" t="s">
        <v>1092</v>
      </c>
      <c r="F44" s="48">
        <v>161</v>
      </c>
      <c r="G44" s="48">
        <v>657</v>
      </c>
      <c r="H44" s="48">
        <v>858</v>
      </c>
      <c r="I44" s="48">
        <v>-201</v>
      </c>
      <c r="J44" s="48">
        <v>6</v>
      </c>
      <c r="K44" s="48">
        <v>62</v>
      </c>
      <c r="L44" s="48">
        <v>100</v>
      </c>
      <c r="M44" s="30">
        <v>57760833</v>
      </c>
    </row>
    <row r="45" spans="1:13" x14ac:dyDescent="0.3">
      <c r="A45" s="48">
        <v>2001</v>
      </c>
      <c r="B45" s="48" t="s">
        <v>1115</v>
      </c>
      <c r="C45" s="48" t="s">
        <v>1116</v>
      </c>
      <c r="D45" s="48" t="s">
        <v>1095</v>
      </c>
      <c r="E45" s="48" t="s">
        <v>1092</v>
      </c>
      <c r="F45" s="48">
        <v>208</v>
      </c>
      <c r="G45" s="48">
        <v>847</v>
      </c>
      <c r="H45" s="48">
        <v>769</v>
      </c>
      <c r="I45" s="48">
        <v>78</v>
      </c>
      <c r="J45" s="48">
        <v>1</v>
      </c>
      <c r="K45" s="48">
        <v>93</v>
      </c>
      <c r="L45" s="48">
        <v>69</v>
      </c>
      <c r="M45" s="30">
        <v>60612667</v>
      </c>
    </row>
    <row r="46" spans="1:13" x14ac:dyDescent="0.3">
      <c r="A46" s="48">
        <v>2001</v>
      </c>
      <c r="B46" s="48" t="s">
        <v>1119</v>
      </c>
      <c r="C46" s="48" t="s">
        <v>1120</v>
      </c>
      <c r="D46" s="48" t="s">
        <v>1095</v>
      </c>
      <c r="E46" s="48" t="s">
        <v>1086</v>
      </c>
      <c r="F46" s="48">
        <v>235</v>
      </c>
      <c r="G46" s="48">
        <v>799</v>
      </c>
      <c r="H46" s="48">
        <v>748</v>
      </c>
      <c r="I46" s="48">
        <v>51</v>
      </c>
      <c r="J46" s="48">
        <v>2</v>
      </c>
      <c r="K46" s="48">
        <v>90</v>
      </c>
      <c r="L46" s="48">
        <v>72</v>
      </c>
      <c r="M46" s="30">
        <v>63280167</v>
      </c>
    </row>
    <row r="47" spans="1:13" x14ac:dyDescent="0.3">
      <c r="A47" s="48">
        <v>2001</v>
      </c>
      <c r="B47" s="48" t="s">
        <v>1127</v>
      </c>
      <c r="C47" s="48" t="s">
        <v>1128</v>
      </c>
      <c r="D47" s="48" t="s">
        <v>1095</v>
      </c>
      <c r="E47" s="48" t="s">
        <v>1092</v>
      </c>
      <c r="F47" s="48">
        <v>194</v>
      </c>
      <c r="G47" s="48">
        <v>777</v>
      </c>
      <c r="H47" s="48">
        <v>701</v>
      </c>
      <c r="I47" s="48">
        <v>76</v>
      </c>
      <c r="J47" s="48">
        <v>3</v>
      </c>
      <c r="K47" s="48">
        <v>88</v>
      </c>
      <c r="L47" s="48">
        <v>74</v>
      </c>
      <c r="M47" s="30">
        <v>64715833</v>
      </c>
    </row>
    <row r="48" spans="1:13" x14ac:dyDescent="0.3">
      <c r="A48" s="48">
        <v>2001</v>
      </c>
      <c r="B48" s="48" t="s">
        <v>1101</v>
      </c>
      <c r="C48" s="48" t="s">
        <v>1102</v>
      </c>
      <c r="D48" s="48" t="s">
        <v>1091</v>
      </c>
      <c r="E48" s="48" t="s">
        <v>1092</v>
      </c>
      <c r="F48" s="48">
        <v>214</v>
      </c>
      <c r="G48" s="48">
        <v>798</v>
      </c>
      <c r="H48" s="48">
        <v>795</v>
      </c>
      <c r="I48" s="48">
        <v>3</v>
      </c>
      <c r="J48" s="48">
        <v>3</v>
      </c>
      <c r="K48" s="48">
        <v>83</v>
      </c>
      <c r="L48" s="48">
        <v>79</v>
      </c>
      <c r="M48" s="30">
        <v>65653667</v>
      </c>
    </row>
    <row r="49" spans="1:13" x14ac:dyDescent="0.3">
      <c r="A49" s="48">
        <v>2001</v>
      </c>
      <c r="B49" s="48" t="s">
        <v>1145</v>
      </c>
      <c r="C49" s="48" t="s">
        <v>1146</v>
      </c>
      <c r="D49" s="48" t="s">
        <v>1091</v>
      </c>
      <c r="E49" s="48" t="s">
        <v>1096</v>
      </c>
      <c r="F49" s="48">
        <v>136</v>
      </c>
      <c r="G49" s="48">
        <v>687</v>
      </c>
      <c r="H49" s="48">
        <v>829</v>
      </c>
      <c r="I49" s="48">
        <v>-142</v>
      </c>
      <c r="J49" s="48">
        <v>4</v>
      </c>
      <c r="K49" s="48">
        <v>63</v>
      </c>
      <c r="L49" s="48">
        <v>98</v>
      </c>
      <c r="M49" s="30">
        <v>67599540</v>
      </c>
    </row>
    <row r="50" spans="1:13" x14ac:dyDescent="0.3">
      <c r="A50" s="48">
        <v>2001</v>
      </c>
      <c r="B50" s="48" t="s">
        <v>1129</v>
      </c>
      <c r="C50" s="48" t="s">
        <v>1130</v>
      </c>
      <c r="D50" s="48" t="s">
        <v>1095</v>
      </c>
      <c r="E50" s="48" t="s">
        <v>1086</v>
      </c>
      <c r="F50" s="48">
        <v>213</v>
      </c>
      <c r="G50" s="48">
        <v>923</v>
      </c>
      <c r="H50" s="48">
        <v>906</v>
      </c>
      <c r="I50" s="48">
        <v>17</v>
      </c>
      <c r="J50" s="48">
        <v>5</v>
      </c>
      <c r="K50" s="48">
        <v>73</v>
      </c>
      <c r="L50" s="48">
        <v>89</v>
      </c>
      <c r="M50" s="30">
        <v>71541334</v>
      </c>
    </row>
    <row r="51" spans="1:13" x14ac:dyDescent="0.3">
      <c r="A51" s="48">
        <v>2001</v>
      </c>
      <c r="B51" s="48" t="s">
        <v>1125</v>
      </c>
      <c r="C51" s="48" t="s">
        <v>1126</v>
      </c>
      <c r="D51" s="48" t="s">
        <v>1091</v>
      </c>
      <c r="E51" s="48" t="s">
        <v>1086</v>
      </c>
      <c r="F51" s="48">
        <v>169</v>
      </c>
      <c r="G51" s="48">
        <v>927</v>
      </c>
      <c r="H51" s="48">
        <v>627</v>
      </c>
      <c r="I51" s="48">
        <v>300</v>
      </c>
      <c r="J51" s="48">
        <v>1</v>
      </c>
      <c r="K51" s="48">
        <v>116</v>
      </c>
      <c r="L51" s="48">
        <v>46</v>
      </c>
      <c r="M51" s="30">
        <v>74720834</v>
      </c>
    </row>
    <row r="52" spans="1:13" x14ac:dyDescent="0.3">
      <c r="A52" s="48">
        <v>2001</v>
      </c>
      <c r="B52" s="48" t="s">
        <v>1109</v>
      </c>
      <c r="C52" s="48" t="s">
        <v>1110</v>
      </c>
      <c r="D52" s="48" t="s">
        <v>1091</v>
      </c>
      <c r="E52" s="48" t="s">
        <v>1096</v>
      </c>
      <c r="F52" s="48">
        <v>195</v>
      </c>
      <c r="G52" s="48">
        <v>767</v>
      </c>
      <c r="H52" s="48">
        <v>753</v>
      </c>
      <c r="I52" s="48">
        <v>14</v>
      </c>
      <c r="J52" s="48">
        <v>3</v>
      </c>
      <c r="K52" s="48">
        <v>80</v>
      </c>
      <c r="L52" s="48">
        <v>82</v>
      </c>
      <c r="M52" s="30">
        <v>76895999</v>
      </c>
    </row>
    <row r="53" spans="1:13" x14ac:dyDescent="0.3">
      <c r="A53" s="48">
        <v>2001</v>
      </c>
      <c r="B53" s="48" t="s">
        <v>1131</v>
      </c>
      <c r="C53" s="48" t="s">
        <v>1132</v>
      </c>
      <c r="D53" s="48" t="s">
        <v>1095</v>
      </c>
      <c r="E53" s="48" t="s">
        <v>1092</v>
      </c>
      <c r="F53" s="48">
        <v>199</v>
      </c>
      <c r="G53" s="48">
        <v>814</v>
      </c>
      <c r="H53" s="48">
        <v>684</v>
      </c>
      <c r="I53" s="48">
        <v>130</v>
      </c>
      <c r="J53" s="48">
        <v>2</v>
      </c>
      <c r="K53" s="48">
        <v>93</v>
      </c>
      <c r="L53" s="48">
        <v>69</v>
      </c>
      <c r="M53" s="30">
        <v>78538333</v>
      </c>
    </row>
    <row r="54" spans="1:13" x14ac:dyDescent="0.3">
      <c r="A54" s="48">
        <v>2001</v>
      </c>
      <c r="B54" s="48" t="s">
        <v>1143</v>
      </c>
      <c r="C54" s="48" t="s">
        <v>1144</v>
      </c>
      <c r="D54" s="48" t="s">
        <v>1095</v>
      </c>
      <c r="E54" s="48" t="s">
        <v>1086</v>
      </c>
      <c r="F54" s="48">
        <v>208</v>
      </c>
      <c r="G54" s="48">
        <v>818</v>
      </c>
      <c r="H54" s="48">
        <v>677</v>
      </c>
      <c r="I54" s="48">
        <v>141</v>
      </c>
      <c r="J54" s="48">
        <v>1</v>
      </c>
      <c r="K54" s="48">
        <v>92</v>
      </c>
      <c r="L54" s="48">
        <v>70</v>
      </c>
      <c r="M54" s="30">
        <v>85082999</v>
      </c>
    </row>
    <row r="55" spans="1:13" x14ac:dyDescent="0.3">
      <c r="A55" s="48">
        <v>2001</v>
      </c>
      <c r="B55" s="48" t="s">
        <v>1135</v>
      </c>
      <c r="C55" s="48" t="s">
        <v>1136</v>
      </c>
      <c r="D55" s="48" t="s">
        <v>1091</v>
      </c>
      <c r="E55" s="48" t="s">
        <v>1086</v>
      </c>
      <c r="F55" s="48">
        <v>246</v>
      </c>
      <c r="G55" s="48">
        <v>890</v>
      </c>
      <c r="H55" s="48">
        <v>968</v>
      </c>
      <c r="I55" s="48">
        <v>-78</v>
      </c>
      <c r="J55" s="48">
        <v>4</v>
      </c>
      <c r="K55" s="48">
        <v>73</v>
      </c>
      <c r="L55" s="48">
        <v>89</v>
      </c>
      <c r="M55" s="30">
        <v>88633500</v>
      </c>
    </row>
    <row r="56" spans="1:13" x14ac:dyDescent="0.3">
      <c r="A56" s="48">
        <v>2001</v>
      </c>
      <c r="B56" s="48" t="s">
        <v>1147</v>
      </c>
      <c r="C56" s="48" t="s">
        <v>1148</v>
      </c>
      <c r="D56" s="48" t="s">
        <v>1095</v>
      </c>
      <c r="E56" s="48" t="s">
        <v>1096</v>
      </c>
      <c r="F56" s="48">
        <v>174</v>
      </c>
      <c r="G56" s="48">
        <v>729</v>
      </c>
      <c r="H56" s="48">
        <v>643</v>
      </c>
      <c r="I56" s="48">
        <v>86</v>
      </c>
      <c r="J56" s="48">
        <v>1</v>
      </c>
      <c r="K56" s="48">
        <v>88</v>
      </c>
      <c r="L56" s="48">
        <v>74</v>
      </c>
      <c r="M56" s="30">
        <v>91936166</v>
      </c>
    </row>
    <row r="57" spans="1:13" x14ac:dyDescent="0.3">
      <c r="A57" s="48">
        <v>2001</v>
      </c>
      <c r="B57" s="48" t="s">
        <v>1137</v>
      </c>
      <c r="C57" s="48" t="s">
        <v>1138</v>
      </c>
      <c r="D57" s="48" t="s">
        <v>1091</v>
      </c>
      <c r="E57" s="48" t="s">
        <v>1092</v>
      </c>
      <c r="F57" s="48">
        <v>212</v>
      </c>
      <c r="G57" s="48">
        <v>897</v>
      </c>
      <c r="H57" s="48">
        <v>821</v>
      </c>
      <c r="I57" s="48">
        <v>76</v>
      </c>
      <c r="J57" s="48">
        <v>1</v>
      </c>
      <c r="K57" s="48">
        <v>91</v>
      </c>
      <c r="L57" s="48">
        <v>71</v>
      </c>
      <c r="M57" s="30">
        <v>93152001</v>
      </c>
    </row>
    <row r="58" spans="1:13" x14ac:dyDescent="0.3">
      <c r="A58" s="48">
        <v>2001</v>
      </c>
      <c r="B58" s="48" t="s">
        <v>1141</v>
      </c>
      <c r="C58" s="48" t="s">
        <v>1142</v>
      </c>
      <c r="D58" s="48" t="s">
        <v>1095</v>
      </c>
      <c r="E58" s="48" t="s">
        <v>1096</v>
      </c>
      <c r="F58" s="48">
        <v>147</v>
      </c>
      <c r="G58" s="48">
        <v>642</v>
      </c>
      <c r="H58" s="48">
        <v>713</v>
      </c>
      <c r="I58" s="48">
        <v>-71</v>
      </c>
      <c r="J58" s="48">
        <v>3</v>
      </c>
      <c r="K58" s="48">
        <v>82</v>
      </c>
      <c r="L58" s="48">
        <v>80</v>
      </c>
      <c r="M58" s="30">
        <v>93174428</v>
      </c>
    </row>
    <row r="59" spans="1:13" x14ac:dyDescent="0.3">
      <c r="A59" s="48">
        <v>2001</v>
      </c>
      <c r="B59" s="48" t="s">
        <v>1149</v>
      </c>
      <c r="C59" s="48" t="s">
        <v>1150</v>
      </c>
      <c r="D59" s="48" t="s">
        <v>1095</v>
      </c>
      <c r="E59" s="48" t="s">
        <v>1086</v>
      </c>
      <c r="F59" s="48">
        <v>206</v>
      </c>
      <c r="G59" s="48">
        <v>758</v>
      </c>
      <c r="H59" s="48">
        <v>744</v>
      </c>
      <c r="I59" s="48">
        <v>14</v>
      </c>
      <c r="J59" s="48">
        <v>3</v>
      </c>
      <c r="K59" s="48">
        <v>86</v>
      </c>
      <c r="L59" s="48">
        <v>76</v>
      </c>
      <c r="M59" s="30">
        <v>109105953</v>
      </c>
    </row>
    <row r="60" spans="1:13" x14ac:dyDescent="0.3">
      <c r="A60" s="48">
        <v>2001</v>
      </c>
      <c r="B60" s="48" t="s">
        <v>1139</v>
      </c>
      <c r="C60" s="48" t="s">
        <v>1140</v>
      </c>
      <c r="D60" s="48" t="s">
        <v>1091</v>
      </c>
      <c r="E60" s="48" t="s">
        <v>1096</v>
      </c>
      <c r="F60" s="48">
        <v>198</v>
      </c>
      <c r="G60" s="48">
        <v>772</v>
      </c>
      <c r="H60" s="48">
        <v>745</v>
      </c>
      <c r="I60" s="48">
        <v>27</v>
      </c>
      <c r="J60" s="48">
        <v>2</v>
      </c>
      <c r="K60" s="48">
        <v>82</v>
      </c>
      <c r="L60" s="48">
        <v>79</v>
      </c>
      <c r="M60" s="30">
        <v>110035833</v>
      </c>
    </row>
    <row r="61" spans="1:13" x14ac:dyDescent="0.3">
      <c r="A61" s="48">
        <v>2001</v>
      </c>
      <c r="B61" s="48" t="s">
        <v>1151</v>
      </c>
      <c r="C61" s="48" t="s">
        <v>1152</v>
      </c>
      <c r="D61" s="48" t="s">
        <v>1091</v>
      </c>
      <c r="E61" s="48" t="s">
        <v>1096</v>
      </c>
      <c r="F61" s="48">
        <v>203</v>
      </c>
      <c r="G61" s="48">
        <v>804</v>
      </c>
      <c r="H61" s="48">
        <v>713</v>
      </c>
      <c r="I61" s="48">
        <v>91</v>
      </c>
      <c r="J61" s="48">
        <v>1</v>
      </c>
      <c r="K61" s="48">
        <v>95</v>
      </c>
      <c r="L61" s="48">
        <v>65</v>
      </c>
      <c r="M61" s="30">
        <v>112287143</v>
      </c>
    </row>
    <row r="62" spans="1:13" x14ac:dyDescent="0.3">
      <c r="A62" s="48">
        <v>2002</v>
      </c>
      <c r="B62" s="48" t="s">
        <v>1133</v>
      </c>
      <c r="C62" s="48" t="s">
        <v>1134</v>
      </c>
      <c r="D62" s="48" t="s">
        <v>1091</v>
      </c>
      <c r="E62" s="48" t="s">
        <v>1096</v>
      </c>
      <c r="F62" s="48">
        <v>133</v>
      </c>
      <c r="G62" s="48">
        <v>673</v>
      </c>
      <c r="H62" s="48">
        <v>918</v>
      </c>
      <c r="I62" s="48">
        <v>-245</v>
      </c>
      <c r="J62" s="48">
        <v>5</v>
      </c>
      <c r="K62" s="48">
        <v>55</v>
      </c>
      <c r="L62" s="48">
        <v>106</v>
      </c>
      <c r="M62" s="30">
        <v>34380000</v>
      </c>
    </row>
    <row r="63" spans="1:13" x14ac:dyDescent="0.3">
      <c r="A63" s="48">
        <v>2002</v>
      </c>
      <c r="B63" s="48" t="s">
        <v>1105</v>
      </c>
      <c r="C63" s="48" t="s">
        <v>1106</v>
      </c>
      <c r="D63" s="48" t="s">
        <v>1095</v>
      </c>
      <c r="E63" s="48" t="s">
        <v>1096</v>
      </c>
      <c r="F63" s="48">
        <v>162</v>
      </c>
      <c r="G63" s="48">
        <v>735</v>
      </c>
      <c r="H63" s="48">
        <v>718</v>
      </c>
      <c r="I63" s="48">
        <v>17</v>
      </c>
      <c r="J63" s="48">
        <v>2</v>
      </c>
      <c r="K63" s="48">
        <v>83</v>
      </c>
      <c r="L63" s="48">
        <v>79</v>
      </c>
      <c r="M63" s="30">
        <v>38670500</v>
      </c>
    </row>
    <row r="64" spans="1:13" x14ac:dyDescent="0.3">
      <c r="A64" s="48">
        <v>2002</v>
      </c>
      <c r="B64" s="48" t="s">
        <v>1103</v>
      </c>
      <c r="C64" s="48" t="s">
        <v>1104</v>
      </c>
      <c r="D64" s="48" t="s">
        <v>1091</v>
      </c>
      <c r="E64" s="48" t="s">
        <v>1086</v>
      </c>
      <c r="F64" s="48">
        <v>205</v>
      </c>
      <c r="G64" s="48">
        <v>800</v>
      </c>
      <c r="H64" s="48">
        <v>654</v>
      </c>
      <c r="I64" s="48">
        <v>146</v>
      </c>
      <c r="J64" s="48">
        <v>1</v>
      </c>
      <c r="K64" s="48">
        <v>103</v>
      </c>
      <c r="L64" s="48">
        <v>59</v>
      </c>
      <c r="M64" s="30">
        <v>40004167</v>
      </c>
    </row>
    <row r="65" spans="1:13" x14ac:dyDescent="0.3">
      <c r="A65" s="48">
        <v>2002</v>
      </c>
      <c r="B65" s="48" t="s">
        <v>1089</v>
      </c>
      <c r="C65" s="48" t="s">
        <v>1090</v>
      </c>
      <c r="D65" s="48" t="s">
        <v>1091</v>
      </c>
      <c r="E65" s="48" t="s">
        <v>1092</v>
      </c>
      <c r="F65" s="48">
        <v>167</v>
      </c>
      <c r="G65" s="48">
        <v>768</v>
      </c>
      <c r="H65" s="48">
        <v>712</v>
      </c>
      <c r="I65" s="48">
        <v>56</v>
      </c>
      <c r="J65" s="48">
        <v>1</v>
      </c>
      <c r="K65" s="48">
        <v>94</v>
      </c>
      <c r="L65" s="48">
        <v>67</v>
      </c>
      <c r="M65" s="30">
        <v>40425000</v>
      </c>
    </row>
    <row r="66" spans="1:13" x14ac:dyDescent="0.3">
      <c r="A66" s="48">
        <v>2002</v>
      </c>
      <c r="B66" s="48" t="s">
        <v>1121</v>
      </c>
      <c r="C66" s="48" t="s">
        <v>1122</v>
      </c>
      <c r="D66" s="48" t="s">
        <v>1095</v>
      </c>
      <c r="E66" s="48" t="s">
        <v>1086</v>
      </c>
      <c r="F66" s="48">
        <v>136</v>
      </c>
      <c r="G66" s="48">
        <v>662</v>
      </c>
      <c r="H66" s="48">
        <v>815</v>
      </c>
      <c r="I66" s="48">
        <v>-153</v>
      </c>
      <c r="J66" s="48">
        <v>5</v>
      </c>
      <c r="K66" s="48">
        <v>66</v>
      </c>
      <c r="L66" s="48">
        <v>96</v>
      </c>
      <c r="M66" s="30">
        <v>41425000</v>
      </c>
    </row>
    <row r="67" spans="1:13" x14ac:dyDescent="0.3">
      <c r="A67" s="48">
        <v>2002</v>
      </c>
      <c r="B67" s="48" t="s">
        <v>1093</v>
      </c>
      <c r="C67" s="48" t="s">
        <v>1094</v>
      </c>
      <c r="D67" s="48" t="s">
        <v>1095</v>
      </c>
      <c r="E67" s="48" t="s">
        <v>1096</v>
      </c>
      <c r="F67" s="48">
        <v>146</v>
      </c>
      <c r="G67" s="48">
        <v>699</v>
      </c>
      <c r="H67" s="48">
        <v>763</v>
      </c>
      <c r="I67" s="48">
        <v>-64</v>
      </c>
      <c r="J67" s="48">
        <v>4</v>
      </c>
      <c r="K67" s="48">
        <v>79</v>
      </c>
      <c r="L67" s="48">
        <v>83</v>
      </c>
      <c r="M67" s="30">
        <v>41979917</v>
      </c>
    </row>
    <row r="68" spans="1:13" x14ac:dyDescent="0.3">
      <c r="A68" s="48">
        <v>2002</v>
      </c>
      <c r="B68" s="48" t="s">
        <v>1099</v>
      </c>
      <c r="C68" s="48" t="s">
        <v>1100</v>
      </c>
      <c r="D68" s="48" t="s">
        <v>1095</v>
      </c>
      <c r="E68" s="48" t="s">
        <v>1092</v>
      </c>
      <c r="F68" s="48">
        <v>142</v>
      </c>
      <c r="G68" s="48">
        <v>641</v>
      </c>
      <c r="H68" s="48">
        <v>730</v>
      </c>
      <c r="I68" s="48">
        <v>-89</v>
      </c>
      <c r="J68" s="48">
        <v>4</v>
      </c>
      <c r="K68" s="48">
        <v>72</v>
      </c>
      <c r="L68" s="48">
        <v>89</v>
      </c>
      <c r="M68" s="30">
        <v>42323599</v>
      </c>
    </row>
    <row r="69" spans="1:13" x14ac:dyDescent="0.3">
      <c r="A69" s="48">
        <v>2002</v>
      </c>
      <c r="B69" s="48" t="s">
        <v>1111</v>
      </c>
      <c r="C69" s="48" t="s">
        <v>1112</v>
      </c>
      <c r="D69" s="48" t="s">
        <v>1095</v>
      </c>
      <c r="E69" s="48" t="s">
        <v>1092</v>
      </c>
      <c r="F69" s="48">
        <v>169</v>
      </c>
      <c r="G69" s="48">
        <v>709</v>
      </c>
      <c r="H69" s="48">
        <v>774</v>
      </c>
      <c r="I69" s="48">
        <v>-65</v>
      </c>
      <c r="J69" s="48">
        <v>3</v>
      </c>
      <c r="K69" s="48">
        <v>78</v>
      </c>
      <c r="L69" s="48">
        <v>84</v>
      </c>
      <c r="M69" s="30">
        <v>45050390</v>
      </c>
    </row>
    <row r="70" spans="1:13" x14ac:dyDescent="0.3">
      <c r="A70" s="48">
        <v>2002</v>
      </c>
      <c r="B70" s="48" t="s">
        <v>1097</v>
      </c>
      <c r="C70" s="48" t="s">
        <v>1098</v>
      </c>
      <c r="D70" s="48" t="s">
        <v>1091</v>
      </c>
      <c r="E70" s="48" t="s">
        <v>1092</v>
      </c>
      <c r="F70" s="48">
        <v>140</v>
      </c>
      <c r="G70" s="48">
        <v>737</v>
      </c>
      <c r="H70" s="48">
        <v>891</v>
      </c>
      <c r="I70" s="48">
        <v>-154</v>
      </c>
      <c r="J70" s="48">
        <v>4</v>
      </c>
      <c r="K70" s="48">
        <v>62</v>
      </c>
      <c r="L70" s="48">
        <v>100</v>
      </c>
      <c r="M70" s="30">
        <v>47257000</v>
      </c>
    </row>
    <row r="71" spans="1:13" x14ac:dyDescent="0.3">
      <c r="A71" s="48">
        <v>2002</v>
      </c>
      <c r="B71" s="48" t="s">
        <v>1107</v>
      </c>
      <c r="C71" s="48" t="s">
        <v>1108</v>
      </c>
      <c r="D71" s="48" t="s">
        <v>1095</v>
      </c>
      <c r="E71" s="48" t="s">
        <v>1092</v>
      </c>
      <c r="F71" s="48">
        <v>139</v>
      </c>
      <c r="G71" s="48">
        <v>627</v>
      </c>
      <c r="H71" s="48">
        <v>821</v>
      </c>
      <c r="I71" s="48">
        <v>-194</v>
      </c>
      <c r="J71" s="48">
        <v>6</v>
      </c>
      <c r="K71" s="48">
        <v>56</v>
      </c>
      <c r="L71" s="48">
        <v>106</v>
      </c>
      <c r="M71" s="30">
        <v>50287833</v>
      </c>
    </row>
    <row r="72" spans="1:13" x14ac:dyDescent="0.3">
      <c r="A72" s="48">
        <v>2002</v>
      </c>
      <c r="B72" s="48" t="s">
        <v>1123</v>
      </c>
      <c r="C72" s="48" t="s">
        <v>1124</v>
      </c>
      <c r="D72" s="48" t="s">
        <v>1091</v>
      </c>
      <c r="E72" s="48" t="s">
        <v>1092</v>
      </c>
      <c r="F72" s="48">
        <v>124</v>
      </c>
      <c r="G72" s="48">
        <v>575</v>
      </c>
      <c r="H72" s="48">
        <v>864</v>
      </c>
      <c r="I72" s="48">
        <v>-289</v>
      </c>
      <c r="J72" s="48">
        <v>5</v>
      </c>
      <c r="K72" s="48">
        <v>55</v>
      </c>
      <c r="L72" s="48">
        <v>106</v>
      </c>
      <c r="M72" s="30">
        <v>55048000</v>
      </c>
    </row>
    <row r="73" spans="1:13" x14ac:dyDescent="0.3">
      <c r="A73" s="48">
        <v>2002</v>
      </c>
      <c r="B73" s="48" t="s">
        <v>1129</v>
      </c>
      <c r="C73" s="48" t="s">
        <v>1130</v>
      </c>
      <c r="D73" s="48" t="s">
        <v>1095</v>
      </c>
      <c r="E73" s="48" t="s">
        <v>1086</v>
      </c>
      <c r="F73" s="48">
        <v>152</v>
      </c>
      <c r="G73" s="48">
        <v>778</v>
      </c>
      <c r="H73" s="48">
        <v>898</v>
      </c>
      <c r="I73" s="48">
        <v>-120</v>
      </c>
      <c r="J73" s="48">
        <v>4</v>
      </c>
      <c r="K73" s="48">
        <v>73</v>
      </c>
      <c r="L73" s="48">
        <v>89</v>
      </c>
      <c r="M73" s="30">
        <v>56851043</v>
      </c>
    </row>
    <row r="74" spans="1:13" x14ac:dyDescent="0.3">
      <c r="A74" s="48">
        <v>2002</v>
      </c>
      <c r="B74" s="48" t="s">
        <v>1101</v>
      </c>
      <c r="C74" s="48" t="s">
        <v>1102</v>
      </c>
      <c r="D74" s="48" t="s">
        <v>1091</v>
      </c>
      <c r="E74" s="48" t="s">
        <v>1092</v>
      </c>
      <c r="F74" s="48">
        <v>217</v>
      </c>
      <c r="G74" s="48">
        <v>856</v>
      </c>
      <c r="H74" s="48">
        <v>798</v>
      </c>
      <c r="I74" s="48">
        <v>58</v>
      </c>
      <c r="J74" s="48">
        <v>2</v>
      </c>
      <c r="K74" s="48">
        <v>81</v>
      </c>
      <c r="L74" s="48">
        <v>81</v>
      </c>
      <c r="M74" s="30">
        <v>57052833</v>
      </c>
    </row>
    <row r="75" spans="1:13" x14ac:dyDescent="0.3">
      <c r="A75" s="48">
        <v>2002</v>
      </c>
      <c r="B75" s="48" t="s">
        <v>1113</v>
      </c>
      <c r="C75" s="48" t="s">
        <v>1114</v>
      </c>
      <c r="D75" s="48" t="s">
        <v>1095</v>
      </c>
      <c r="E75" s="48" t="s">
        <v>1096</v>
      </c>
      <c r="F75" s="48">
        <v>165</v>
      </c>
      <c r="G75" s="48">
        <v>710</v>
      </c>
      <c r="H75" s="48">
        <v>724</v>
      </c>
      <c r="I75" s="48">
        <v>-14</v>
      </c>
      <c r="J75" s="48">
        <v>3</v>
      </c>
      <c r="K75" s="48">
        <v>80</v>
      </c>
      <c r="L75" s="48">
        <v>81</v>
      </c>
      <c r="M75" s="30">
        <v>57954999</v>
      </c>
    </row>
    <row r="76" spans="1:13" x14ac:dyDescent="0.3">
      <c r="A76" s="48">
        <v>2002</v>
      </c>
      <c r="B76" s="48" t="s">
        <v>1145</v>
      </c>
      <c r="C76" s="48" t="s">
        <v>1146</v>
      </c>
      <c r="D76" s="48" t="s">
        <v>1091</v>
      </c>
      <c r="E76" s="48" t="s">
        <v>1096</v>
      </c>
      <c r="F76" s="48">
        <v>165</v>
      </c>
      <c r="G76" s="48">
        <v>667</v>
      </c>
      <c r="H76" s="48">
        <v>773</v>
      </c>
      <c r="I76" s="48">
        <v>-106</v>
      </c>
      <c r="J76" s="48">
        <v>4</v>
      </c>
      <c r="K76" s="48">
        <v>67</v>
      </c>
      <c r="L76" s="48">
        <v>95</v>
      </c>
      <c r="M76" s="30">
        <v>60493487</v>
      </c>
    </row>
    <row r="77" spans="1:13" x14ac:dyDescent="0.3">
      <c r="A77" s="48">
        <v>2002</v>
      </c>
      <c r="B77" s="48" t="s">
        <v>1117</v>
      </c>
      <c r="C77" s="48" t="s">
        <v>1118</v>
      </c>
      <c r="D77" s="48" t="s">
        <v>1091</v>
      </c>
      <c r="E77" s="48" t="s">
        <v>1086</v>
      </c>
      <c r="F77" s="48">
        <v>152</v>
      </c>
      <c r="G77" s="48">
        <v>851</v>
      </c>
      <c r="H77" s="48">
        <v>644</v>
      </c>
      <c r="I77" s="48">
        <v>207</v>
      </c>
      <c r="J77" s="48">
        <v>2</v>
      </c>
      <c r="K77" s="48">
        <v>99</v>
      </c>
      <c r="L77" s="48">
        <v>63</v>
      </c>
      <c r="M77" s="30">
        <v>61721667</v>
      </c>
    </row>
    <row r="78" spans="1:13" x14ac:dyDescent="0.3">
      <c r="A78" s="48">
        <v>2002</v>
      </c>
      <c r="B78" s="48" t="s">
        <v>1115</v>
      </c>
      <c r="C78" s="48" t="s">
        <v>1116</v>
      </c>
      <c r="D78" s="48" t="s">
        <v>1095</v>
      </c>
      <c r="E78" s="48" t="s">
        <v>1092</v>
      </c>
      <c r="F78" s="48">
        <v>167</v>
      </c>
      <c r="G78" s="48">
        <v>749</v>
      </c>
      <c r="H78" s="48">
        <v>695</v>
      </c>
      <c r="I78" s="48">
        <v>54</v>
      </c>
      <c r="J78" s="48">
        <v>2</v>
      </c>
      <c r="K78" s="48">
        <v>84</v>
      </c>
      <c r="L78" s="48">
        <v>78</v>
      </c>
      <c r="M78" s="30">
        <v>63448417</v>
      </c>
    </row>
    <row r="79" spans="1:13" x14ac:dyDescent="0.3">
      <c r="A79" s="48">
        <v>2002</v>
      </c>
      <c r="B79" s="48" t="s">
        <v>1131</v>
      </c>
      <c r="C79" s="48" t="s">
        <v>1132</v>
      </c>
      <c r="D79" s="48" t="s">
        <v>1095</v>
      </c>
      <c r="E79" s="48" t="s">
        <v>1092</v>
      </c>
      <c r="F79" s="48">
        <v>175</v>
      </c>
      <c r="G79" s="48">
        <v>787</v>
      </c>
      <c r="H79" s="48">
        <v>648</v>
      </c>
      <c r="I79" s="48">
        <v>139</v>
      </c>
      <c r="J79" s="48">
        <v>1</v>
      </c>
      <c r="K79" s="48">
        <v>97</v>
      </c>
      <c r="L79" s="48">
        <v>65</v>
      </c>
      <c r="M79" s="30">
        <v>74660875</v>
      </c>
    </row>
    <row r="80" spans="1:13" x14ac:dyDescent="0.3">
      <c r="A80" s="48">
        <v>2002</v>
      </c>
      <c r="B80" s="48" t="s">
        <v>1127</v>
      </c>
      <c r="C80" s="48" t="s">
        <v>1128</v>
      </c>
      <c r="D80" s="48" t="s">
        <v>1095</v>
      </c>
      <c r="E80" s="48" t="s">
        <v>1092</v>
      </c>
      <c r="F80" s="48">
        <v>200</v>
      </c>
      <c r="G80" s="48">
        <v>706</v>
      </c>
      <c r="H80" s="48">
        <v>759</v>
      </c>
      <c r="I80" s="48">
        <v>-53</v>
      </c>
      <c r="J80" s="48">
        <v>5</v>
      </c>
      <c r="K80" s="48">
        <v>67</v>
      </c>
      <c r="L80" s="48">
        <v>95</v>
      </c>
      <c r="M80" s="30">
        <v>75690833</v>
      </c>
    </row>
    <row r="81" spans="1:13" x14ac:dyDescent="0.3">
      <c r="A81" s="48">
        <v>2002</v>
      </c>
      <c r="B81" s="48" t="s">
        <v>1109</v>
      </c>
      <c r="C81" s="48" t="s">
        <v>1110</v>
      </c>
      <c r="D81" s="48" t="s">
        <v>1091</v>
      </c>
      <c r="E81" s="48" t="s">
        <v>1096</v>
      </c>
      <c r="F81" s="48">
        <v>187</v>
      </c>
      <c r="G81" s="48">
        <v>813</v>
      </c>
      <c r="H81" s="48">
        <v>828</v>
      </c>
      <c r="I81" s="48">
        <v>-15</v>
      </c>
      <c r="J81" s="48">
        <v>3</v>
      </c>
      <c r="K81" s="48">
        <v>78</v>
      </c>
      <c r="L81" s="48">
        <v>84</v>
      </c>
      <c r="M81" s="30">
        <v>76864333</v>
      </c>
    </row>
    <row r="82" spans="1:13" x14ac:dyDescent="0.3">
      <c r="A82" s="48">
        <v>2002</v>
      </c>
      <c r="B82" s="48" t="s">
        <v>1119</v>
      </c>
      <c r="C82" s="48" t="s">
        <v>1120</v>
      </c>
      <c r="D82" s="48" t="s">
        <v>1095</v>
      </c>
      <c r="E82" s="48" t="s">
        <v>1086</v>
      </c>
      <c r="F82" s="48">
        <v>198</v>
      </c>
      <c r="G82" s="48">
        <v>783</v>
      </c>
      <c r="H82" s="48">
        <v>616</v>
      </c>
      <c r="I82" s="48">
        <v>167</v>
      </c>
      <c r="J82" s="48">
        <v>2</v>
      </c>
      <c r="K82" s="48">
        <v>95</v>
      </c>
      <c r="L82" s="48">
        <v>66</v>
      </c>
      <c r="M82" s="30">
        <v>78299835</v>
      </c>
    </row>
    <row r="83" spans="1:13" x14ac:dyDescent="0.3">
      <c r="A83" s="48">
        <v>2002</v>
      </c>
      <c r="B83" s="48" t="s">
        <v>1137</v>
      </c>
      <c r="C83" s="48" t="s">
        <v>1138</v>
      </c>
      <c r="D83" s="48" t="s">
        <v>1091</v>
      </c>
      <c r="E83" s="48" t="s">
        <v>1092</v>
      </c>
      <c r="F83" s="48">
        <v>192</v>
      </c>
      <c r="G83" s="48">
        <v>739</v>
      </c>
      <c r="H83" s="48">
        <v>837</v>
      </c>
      <c r="I83" s="48">
        <v>-98</v>
      </c>
      <c r="J83" s="48">
        <v>3</v>
      </c>
      <c r="K83" s="48">
        <v>74</v>
      </c>
      <c r="L83" s="48">
        <v>88</v>
      </c>
      <c r="M83" s="30">
        <v>78909449</v>
      </c>
    </row>
    <row r="84" spans="1:13" x14ac:dyDescent="0.3">
      <c r="A84" s="48">
        <v>2002</v>
      </c>
      <c r="B84" s="48" t="s">
        <v>1125</v>
      </c>
      <c r="C84" s="48" t="s">
        <v>1126</v>
      </c>
      <c r="D84" s="48" t="s">
        <v>1091</v>
      </c>
      <c r="E84" s="48" t="s">
        <v>1086</v>
      </c>
      <c r="F84" s="48">
        <v>152</v>
      </c>
      <c r="G84" s="48">
        <v>814</v>
      </c>
      <c r="H84" s="48">
        <v>699</v>
      </c>
      <c r="I84" s="48">
        <v>115</v>
      </c>
      <c r="J84" s="48">
        <v>3</v>
      </c>
      <c r="K84" s="48">
        <v>93</v>
      </c>
      <c r="L84" s="48">
        <v>69</v>
      </c>
      <c r="M84" s="30">
        <v>80282668</v>
      </c>
    </row>
    <row r="85" spans="1:13" x14ac:dyDescent="0.3">
      <c r="A85" s="48">
        <v>2002</v>
      </c>
      <c r="B85" s="48" t="s">
        <v>1147</v>
      </c>
      <c r="C85" s="48" t="s">
        <v>1148</v>
      </c>
      <c r="D85" s="48" t="s">
        <v>1095</v>
      </c>
      <c r="E85" s="48" t="s">
        <v>1096</v>
      </c>
      <c r="F85" s="48">
        <v>164</v>
      </c>
      <c r="G85" s="48">
        <v>708</v>
      </c>
      <c r="H85" s="48">
        <v>565</v>
      </c>
      <c r="I85" s="48">
        <v>143</v>
      </c>
      <c r="J85" s="48">
        <v>1</v>
      </c>
      <c r="K85" s="48">
        <v>101</v>
      </c>
      <c r="L85" s="48">
        <v>59</v>
      </c>
      <c r="M85" s="30">
        <v>92870367</v>
      </c>
    </row>
    <row r="86" spans="1:13" x14ac:dyDescent="0.3">
      <c r="A86" s="48">
        <v>2002</v>
      </c>
      <c r="B86" s="48" t="s">
        <v>1141</v>
      </c>
      <c r="C86" s="48" t="s">
        <v>1142</v>
      </c>
      <c r="D86" s="48" t="s">
        <v>1095</v>
      </c>
      <c r="E86" s="48" t="s">
        <v>1096</v>
      </c>
      <c r="F86" s="48">
        <v>160</v>
      </c>
      <c r="G86" s="48">
        <v>690</v>
      </c>
      <c r="H86" s="48">
        <v>703</v>
      </c>
      <c r="I86" s="48">
        <v>-13</v>
      </c>
      <c r="J86" s="48">
        <v>5</v>
      </c>
      <c r="K86" s="48">
        <v>75</v>
      </c>
      <c r="L86" s="48">
        <v>86</v>
      </c>
      <c r="M86" s="30">
        <v>94633593</v>
      </c>
    </row>
    <row r="87" spans="1:13" x14ac:dyDescent="0.3">
      <c r="A87" s="48">
        <v>2002</v>
      </c>
      <c r="B87" s="48" t="s">
        <v>1149</v>
      </c>
      <c r="C87" s="48" t="s">
        <v>1150</v>
      </c>
      <c r="D87" s="48" t="s">
        <v>1095</v>
      </c>
      <c r="E87" s="48" t="s">
        <v>1086</v>
      </c>
      <c r="F87" s="48">
        <v>155</v>
      </c>
      <c r="G87" s="48">
        <v>713</v>
      </c>
      <c r="H87" s="48">
        <v>643</v>
      </c>
      <c r="I87" s="48">
        <v>70</v>
      </c>
      <c r="J87" s="48">
        <v>3</v>
      </c>
      <c r="K87" s="48">
        <v>92</v>
      </c>
      <c r="L87" s="48">
        <v>70</v>
      </c>
      <c r="M87" s="30">
        <v>94850953</v>
      </c>
    </row>
    <row r="88" spans="1:13" x14ac:dyDescent="0.3">
      <c r="A88" s="48">
        <v>2002</v>
      </c>
      <c r="B88" s="48" t="s">
        <v>1143</v>
      </c>
      <c r="C88" s="48" t="s">
        <v>1144</v>
      </c>
      <c r="D88" s="48" t="s">
        <v>1095</v>
      </c>
      <c r="E88" s="48" t="s">
        <v>1086</v>
      </c>
      <c r="F88" s="48">
        <v>165</v>
      </c>
      <c r="G88" s="48">
        <v>819</v>
      </c>
      <c r="H88" s="48">
        <v>674</v>
      </c>
      <c r="I88" s="48">
        <v>145</v>
      </c>
      <c r="J88" s="48">
        <v>1</v>
      </c>
      <c r="K88" s="48">
        <v>98</v>
      </c>
      <c r="L88" s="48">
        <v>64</v>
      </c>
      <c r="M88" s="30">
        <v>102819999</v>
      </c>
    </row>
    <row r="89" spans="1:13" x14ac:dyDescent="0.3">
      <c r="A89" s="48">
        <v>2002</v>
      </c>
      <c r="B89" s="48" t="s">
        <v>1135</v>
      </c>
      <c r="C89" s="48" t="s">
        <v>1136</v>
      </c>
      <c r="D89" s="48" t="s">
        <v>1091</v>
      </c>
      <c r="E89" s="48" t="s">
        <v>1086</v>
      </c>
      <c r="F89" s="48">
        <v>230</v>
      </c>
      <c r="G89" s="48">
        <v>843</v>
      </c>
      <c r="H89" s="48">
        <v>882</v>
      </c>
      <c r="I89" s="48">
        <v>-39</v>
      </c>
      <c r="J89" s="48">
        <v>4</v>
      </c>
      <c r="K89" s="48">
        <v>72</v>
      </c>
      <c r="L89" s="48">
        <v>90</v>
      </c>
      <c r="M89" s="30">
        <v>105526122</v>
      </c>
    </row>
    <row r="90" spans="1:13" x14ac:dyDescent="0.3">
      <c r="A90" s="48">
        <v>2002</v>
      </c>
      <c r="B90" s="48" t="s">
        <v>1139</v>
      </c>
      <c r="C90" s="48" t="s">
        <v>1140</v>
      </c>
      <c r="D90" s="48" t="s">
        <v>1091</v>
      </c>
      <c r="E90" s="48" t="s">
        <v>1096</v>
      </c>
      <c r="F90" s="48">
        <v>177</v>
      </c>
      <c r="G90" s="48">
        <v>859</v>
      </c>
      <c r="H90" s="48">
        <v>665</v>
      </c>
      <c r="I90" s="48">
        <v>194</v>
      </c>
      <c r="J90" s="48">
        <v>2</v>
      </c>
      <c r="K90" s="48">
        <v>93</v>
      </c>
      <c r="L90" s="48">
        <v>69</v>
      </c>
      <c r="M90" s="30">
        <v>108366060</v>
      </c>
    </row>
    <row r="91" spans="1:13" x14ac:dyDescent="0.3">
      <c r="A91" s="48">
        <v>2002</v>
      </c>
      <c r="B91" s="48" t="s">
        <v>1151</v>
      </c>
      <c r="C91" s="48" t="s">
        <v>1152</v>
      </c>
      <c r="D91" s="48" t="s">
        <v>1091</v>
      </c>
      <c r="E91" s="48" t="s">
        <v>1096</v>
      </c>
      <c r="F91" s="48">
        <v>223</v>
      </c>
      <c r="G91" s="48">
        <v>897</v>
      </c>
      <c r="H91" s="48">
        <v>697</v>
      </c>
      <c r="I91" s="48">
        <v>200</v>
      </c>
      <c r="J91" s="48">
        <v>1</v>
      </c>
      <c r="K91" s="48">
        <v>103</v>
      </c>
      <c r="L91" s="48">
        <v>58</v>
      </c>
      <c r="M91" s="30">
        <v>125928583</v>
      </c>
    </row>
    <row r="92" spans="1:13" x14ac:dyDescent="0.3">
      <c r="A92" s="48">
        <v>2003</v>
      </c>
      <c r="B92" s="48" t="s">
        <v>1133</v>
      </c>
      <c r="C92" s="48" t="s">
        <v>1134</v>
      </c>
      <c r="D92" s="48" t="s">
        <v>1091</v>
      </c>
      <c r="E92" s="48" t="s">
        <v>1096</v>
      </c>
      <c r="F92" s="48">
        <v>137</v>
      </c>
      <c r="G92" s="48">
        <v>715</v>
      </c>
      <c r="H92" s="48">
        <v>852</v>
      </c>
      <c r="I92" s="48">
        <v>-137</v>
      </c>
      <c r="J92" s="48">
        <v>5</v>
      </c>
      <c r="K92" s="48">
        <v>63</v>
      </c>
      <c r="L92" s="48">
        <v>99</v>
      </c>
      <c r="M92" s="30">
        <v>19630000</v>
      </c>
    </row>
    <row r="93" spans="1:13" x14ac:dyDescent="0.3">
      <c r="A93" s="48">
        <v>2003</v>
      </c>
      <c r="B93" s="48" t="s">
        <v>1097</v>
      </c>
      <c r="C93" s="48" t="s">
        <v>1098</v>
      </c>
      <c r="D93" s="48" t="s">
        <v>1091</v>
      </c>
      <c r="E93" s="48" t="s">
        <v>1092</v>
      </c>
      <c r="F93" s="48">
        <v>162</v>
      </c>
      <c r="G93" s="48">
        <v>836</v>
      </c>
      <c r="H93" s="48">
        <v>867</v>
      </c>
      <c r="I93" s="48">
        <v>-31</v>
      </c>
      <c r="J93" s="48">
        <v>3</v>
      </c>
      <c r="K93" s="48">
        <v>83</v>
      </c>
      <c r="L93" s="48">
        <v>79</v>
      </c>
      <c r="M93" s="30">
        <v>40518000</v>
      </c>
    </row>
    <row r="94" spans="1:13" x14ac:dyDescent="0.3">
      <c r="A94" s="48">
        <v>2003</v>
      </c>
      <c r="B94" s="48" t="s">
        <v>1107</v>
      </c>
      <c r="C94" s="48" t="s">
        <v>1108</v>
      </c>
      <c r="D94" s="48" t="s">
        <v>1095</v>
      </c>
      <c r="E94" s="48" t="s">
        <v>1092</v>
      </c>
      <c r="F94" s="48">
        <v>196</v>
      </c>
      <c r="G94" s="48">
        <v>714</v>
      </c>
      <c r="H94" s="48">
        <v>873</v>
      </c>
      <c r="I94" s="48">
        <v>-159</v>
      </c>
      <c r="J94" s="48">
        <v>6</v>
      </c>
      <c r="K94" s="48">
        <v>68</v>
      </c>
      <c r="L94" s="48">
        <v>94</v>
      </c>
      <c r="M94" s="30">
        <v>40627000</v>
      </c>
    </row>
    <row r="95" spans="1:13" x14ac:dyDescent="0.3">
      <c r="A95" s="48">
        <v>2003</v>
      </c>
      <c r="B95" s="48" t="s">
        <v>1121</v>
      </c>
      <c r="C95" s="48" t="s">
        <v>1122</v>
      </c>
      <c r="D95" s="48" t="s">
        <v>1095</v>
      </c>
      <c r="E95" s="48" t="s">
        <v>1086</v>
      </c>
      <c r="F95" s="48">
        <v>128</v>
      </c>
      <c r="G95" s="48">
        <v>678</v>
      </c>
      <c r="H95" s="48">
        <v>831</v>
      </c>
      <c r="I95" s="48">
        <v>-153</v>
      </c>
      <c r="J95" s="48">
        <v>5</v>
      </c>
      <c r="K95" s="48">
        <v>64</v>
      </c>
      <c r="L95" s="48">
        <v>98</v>
      </c>
      <c r="M95" s="30">
        <v>45210000</v>
      </c>
    </row>
    <row r="96" spans="1:13" x14ac:dyDescent="0.3">
      <c r="A96" s="48">
        <v>2003</v>
      </c>
      <c r="B96" s="48" t="s">
        <v>1137</v>
      </c>
      <c r="C96" s="48" t="s">
        <v>1138</v>
      </c>
      <c r="D96" s="48" t="s">
        <v>1091</v>
      </c>
      <c r="E96" s="48" t="s">
        <v>1092</v>
      </c>
      <c r="F96" s="48">
        <v>158</v>
      </c>
      <c r="G96" s="48">
        <v>699</v>
      </c>
      <c r="H96" s="48">
        <v>778</v>
      </c>
      <c r="I96" s="48">
        <v>-79</v>
      </c>
      <c r="J96" s="48">
        <v>4</v>
      </c>
      <c r="K96" s="48">
        <v>68</v>
      </c>
      <c r="L96" s="48">
        <v>94</v>
      </c>
      <c r="M96" s="30">
        <v>48584834</v>
      </c>
    </row>
    <row r="97" spans="1:13" x14ac:dyDescent="0.3">
      <c r="A97" s="48">
        <v>2003</v>
      </c>
      <c r="B97" s="48" t="s">
        <v>1123</v>
      </c>
      <c r="C97" s="48" t="s">
        <v>1124</v>
      </c>
      <c r="D97" s="48" t="s">
        <v>1091</v>
      </c>
      <c r="E97" s="48" t="s">
        <v>1092</v>
      </c>
      <c r="F97" s="48">
        <v>153</v>
      </c>
      <c r="G97" s="48">
        <v>591</v>
      </c>
      <c r="H97" s="48">
        <v>928</v>
      </c>
      <c r="I97" s="48">
        <v>-337</v>
      </c>
      <c r="J97" s="48">
        <v>5</v>
      </c>
      <c r="K97" s="48">
        <v>43</v>
      </c>
      <c r="L97" s="48">
        <v>119</v>
      </c>
      <c r="M97" s="30">
        <v>49168000</v>
      </c>
    </row>
    <row r="98" spans="1:13" x14ac:dyDescent="0.3">
      <c r="A98" s="48">
        <v>2003</v>
      </c>
      <c r="B98" s="48" t="s">
        <v>1093</v>
      </c>
      <c r="C98" s="48" t="s">
        <v>1094</v>
      </c>
      <c r="D98" s="48" t="s">
        <v>1095</v>
      </c>
      <c r="E98" s="48" t="s">
        <v>1096</v>
      </c>
      <c r="F98" s="48">
        <v>157</v>
      </c>
      <c r="G98" s="48">
        <v>751</v>
      </c>
      <c r="H98" s="48">
        <v>692</v>
      </c>
      <c r="I98" s="48">
        <v>59</v>
      </c>
      <c r="J98" s="48">
        <v>2</v>
      </c>
      <c r="K98" s="48">
        <v>91</v>
      </c>
      <c r="L98" s="48">
        <v>71</v>
      </c>
      <c r="M98" s="30">
        <v>49450000</v>
      </c>
    </row>
    <row r="99" spans="1:13" x14ac:dyDescent="0.3">
      <c r="A99" s="48">
        <v>2003</v>
      </c>
      <c r="B99" s="48" t="s">
        <v>1103</v>
      </c>
      <c r="C99" s="48" t="s">
        <v>1104</v>
      </c>
      <c r="D99" s="48" t="s">
        <v>1091</v>
      </c>
      <c r="E99" s="48" t="s">
        <v>1086</v>
      </c>
      <c r="F99" s="48">
        <v>176</v>
      </c>
      <c r="G99" s="48">
        <v>768</v>
      </c>
      <c r="H99" s="48">
        <v>643</v>
      </c>
      <c r="I99" s="48">
        <v>125</v>
      </c>
      <c r="J99" s="48">
        <v>1</v>
      </c>
      <c r="K99" s="48">
        <v>96</v>
      </c>
      <c r="L99" s="48">
        <v>66</v>
      </c>
      <c r="M99" s="30">
        <v>50260834</v>
      </c>
    </row>
    <row r="100" spans="1:13" x14ac:dyDescent="0.3">
      <c r="A100" s="48">
        <v>2003</v>
      </c>
      <c r="B100" s="48" t="s">
        <v>1101</v>
      </c>
      <c r="C100" s="48" t="s">
        <v>1102</v>
      </c>
      <c r="D100" s="48" t="s">
        <v>1091</v>
      </c>
      <c r="E100" s="48" t="s">
        <v>1092</v>
      </c>
      <c r="F100" s="48">
        <v>220</v>
      </c>
      <c r="G100" s="48">
        <v>791</v>
      </c>
      <c r="H100" s="48">
        <v>715</v>
      </c>
      <c r="I100" s="48">
        <v>76</v>
      </c>
      <c r="J100" s="48">
        <v>2</v>
      </c>
      <c r="K100" s="48">
        <v>86</v>
      </c>
      <c r="L100" s="48">
        <v>76</v>
      </c>
      <c r="M100" s="30">
        <v>51010000</v>
      </c>
    </row>
    <row r="101" spans="1:13" x14ac:dyDescent="0.3">
      <c r="A101" s="48">
        <v>2003</v>
      </c>
      <c r="B101" s="48" t="s">
        <v>1109</v>
      </c>
      <c r="C101" s="48" t="s">
        <v>1110</v>
      </c>
      <c r="D101" s="48" t="s">
        <v>1091</v>
      </c>
      <c r="E101" s="48" t="s">
        <v>1096</v>
      </c>
      <c r="F101" s="48">
        <v>190</v>
      </c>
      <c r="G101" s="48">
        <v>894</v>
      </c>
      <c r="H101" s="48">
        <v>826</v>
      </c>
      <c r="I101" s="48">
        <v>68</v>
      </c>
      <c r="J101" s="48">
        <v>3</v>
      </c>
      <c r="K101" s="48">
        <v>86</v>
      </c>
      <c r="L101" s="48">
        <v>76</v>
      </c>
      <c r="M101" s="30">
        <v>51269000</v>
      </c>
    </row>
    <row r="102" spans="1:13" x14ac:dyDescent="0.3">
      <c r="A102" s="48">
        <v>2003</v>
      </c>
      <c r="B102" s="48" t="s">
        <v>1105</v>
      </c>
      <c r="C102" s="48" t="s">
        <v>1106</v>
      </c>
      <c r="D102" s="48" t="s">
        <v>1095</v>
      </c>
      <c r="E102" s="48" t="s">
        <v>1096</v>
      </c>
      <c r="F102" s="48">
        <v>144</v>
      </c>
      <c r="G102" s="48">
        <v>711</v>
      </c>
      <c r="H102" s="48">
        <v>716</v>
      </c>
      <c r="I102" s="48">
        <v>-5</v>
      </c>
      <c r="J102" s="48">
        <v>4</v>
      </c>
      <c r="K102" s="48">
        <v>83</v>
      </c>
      <c r="L102" s="48">
        <v>79</v>
      </c>
      <c r="M102" s="30">
        <v>51948500</v>
      </c>
    </row>
    <row r="103" spans="1:13" x14ac:dyDescent="0.3">
      <c r="A103" s="48">
        <v>2003</v>
      </c>
      <c r="B103" s="48" t="s">
        <v>1099</v>
      </c>
      <c r="C103" s="48" t="s">
        <v>1100</v>
      </c>
      <c r="D103" s="48" t="s">
        <v>1095</v>
      </c>
      <c r="E103" s="48" t="s">
        <v>1092</v>
      </c>
      <c r="F103" s="48">
        <v>163</v>
      </c>
      <c r="G103" s="48">
        <v>753</v>
      </c>
      <c r="H103" s="48">
        <v>801</v>
      </c>
      <c r="I103" s="48">
        <v>-48</v>
      </c>
      <c r="J103" s="48">
        <v>4</v>
      </c>
      <c r="K103" s="48">
        <v>75</v>
      </c>
      <c r="L103" s="48">
        <v>87</v>
      </c>
      <c r="M103" s="30">
        <v>54812429</v>
      </c>
    </row>
    <row r="104" spans="1:13" x14ac:dyDescent="0.3">
      <c r="A104" s="48">
        <v>2003</v>
      </c>
      <c r="B104" s="48" t="s">
        <v>1089</v>
      </c>
      <c r="C104" s="48" t="s">
        <v>1090</v>
      </c>
      <c r="D104" s="48" t="s">
        <v>1091</v>
      </c>
      <c r="E104" s="48" t="s">
        <v>1092</v>
      </c>
      <c r="F104" s="48">
        <v>155</v>
      </c>
      <c r="G104" s="48">
        <v>801</v>
      </c>
      <c r="H104" s="48">
        <v>758</v>
      </c>
      <c r="I104" s="48">
        <v>43</v>
      </c>
      <c r="J104" s="48">
        <v>1</v>
      </c>
      <c r="K104" s="48">
        <v>90</v>
      </c>
      <c r="L104" s="48">
        <v>72</v>
      </c>
      <c r="M104" s="30">
        <v>55505000</v>
      </c>
    </row>
    <row r="105" spans="1:13" x14ac:dyDescent="0.3">
      <c r="A105" s="48">
        <v>2003</v>
      </c>
      <c r="B105" s="48" t="s">
        <v>1111</v>
      </c>
      <c r="C105" s="48" t="s">
        <v>1112</v>
      </c>
      <c r="D105" s="48" t="s">
        <v>1095</v>
      </c>
      <c r="E105" s="48" t="s">
        <v>1092</v>
      </c>
      <c r="F105" s="48">
        <v>182</v>
      </c>
      <c r="G105" s="48">
        <v>694</v>
      </c>
      <c r="H105" s="48">
        <v>886</v>
      </c>
      <c r="I105" s="48">
        <v>-192</v>
      </c>
      <c r="J105" s="48">
        <v>5</v>
      </c>
      <c r="K105" s="48">
        <v>69</v>
      </c>
      <c r="L105" s="48">
        <v>93</v>
      </c>
      <c r="M105" s="30">
        <v>59355667</v>
      </c>
    </row>
    <row r="106" spans="1:13" x14ac:dyDescent="0.3">
      <c r="A106" s="48">
        <v>2003</v>
      </c>
      <c r="B106" s="48" t="s">
        <v>1129</v>
      </c>
      <c r="C106" s="48" t="s">
        <v>1130</v>
      </c>
      <c r="D106" s="48" t="s">
        <v>1095</v>
      </c>
      <c r="E106" s="48" t="s">
        <v>1086</v>
      </c>
      <c r="F106" s="48">
        <v>198</v>
      </c>
      <c r="G106" s="48">
        <v>853</v>
      </c>
      <c r="H106" s="48">
        <v>892</v>
      </c>
      <c r="I106" s="48">
        <v>-39</v>
      </c>
      <c r="J106" s="48">
        <v>4</v>
      </c>
      <c r="K106" s="48">
        <v>74</v>
      </c>
      <c r="L106" s="48">
        <v>88</v>
      </c>
      <c r="M106" s="30">
        <v>67179667</v>
      </c>
    </row>
    <row r="107" spans="1:13" x14ac:dyDescent="0.3">
      <c r="A107" s="48">
        <v>2003</v>
      </c>
      <c r="B107" s="48" t="s">
        <v>1113</v>
      </c>
      <c r="C107" s="48" t="s">
        <v>1114</v>
      </c>
      <c r="D107" s="48" t="s">
        <v>1095</v>
      </c>
      <c r="E107" s="48" t="s">
        <v>1096</v>
      </c>
      <c r="F107" s="48">
        <v>166</v>
      </c>
      <c r="G107" s="48">
        <v>791</v>
      </c>
      <c r="H107" s="48">
        <v>697</v>
      </c>
      <c r="I107" s="48">
        <v>94</v>
      </c>
      <c r="J107" s="48">
        <v>3</v>
      </c>
      <c r="K107" s="48">
        <v>86</v>
      </c>
      <c r="L107" s="48">
        <v>76</v>
      </c>
      <c r="M107" s="30">
        <v>70780000</v>
      </c>
    </row>
    <row r="108" spans="1:13" x14ac:dyDescent="0.3">
      <c r="A108" s="48">
        <v>2003</v>
      </c>
      <c r="B108" s="48" t="s">
        <v>1115</v>
      </c>
      <c r="C108" s="48" t="s">
        <v>1116</v>
      </c>
      <c r="D108" s="48" t="s">
        <v>1095</v>
      </c>
      <c r="E108" s="48" t="s">
        <v>1092</v>
      </c>
      <c r="F108" s="48">
        <v>191</v>
      </c>
      <c r="G108" s="48">
        <v>805</v>
      </c>
      <c r="H108" s="48">
        <v>677</v>
      </c>
      <c r="I108" s="48">
        <v>128</v>
      </c>
      <c r="J108" s="48">
        <v>2</v>
      </c>
      <c r="K108" s="48">
        <v>87</v>
      </c>
      <c r="L108" s="48">
        <v>75</v>
      </c>
      <c r="M108" s="30">
        <v>71040000</v>
      </c>
    </row>
    <row r="109" spans="1:13" x14ac:dyDescent="0.3">
      <c r="A109" s="48">
        <v>2003</v>
      </c>
      <c r="B109" s="48" t="s">
        <v>1145</v>
      </c>
      <c r="C109" s="48" t="s">
        <v>1146</v>
      </c>
      <c r="D109" s="48" t="s">
        <v>1091</v>
      </c>
      <c r="E109" s="48" t="s">
        <v>1096</v>
      </c>
      <c r="F109" s="48">
        <v>152</v>
      </c>
      <c r="G109" s="48">
        <v>743</v>
      </c>
      <c r="H109" s="48">
        <v>820</v>
      </c>
      <c r="I109" s="48">
        <v>-77</v>
      </c>
      <c r="J109" s="48">
        <v>4</v>
      </c>
      <c r="K109" s="48">
        <v>71</v>
      </c>
      <c r="L109" s="48">
        <v>91</v>
      </c>
      <c r="M109" s="30">
        <v>73877500</v>
      </c>
    </row>
    <row r="110" spans="1:13" x14ac:dyDescent="0.3">
      <c r="A110" s="48">
        <v>2003</v>
      </c>
      <c r="B110" s="48" t="s">
        <v>1117</v>
      </c>
      <c r="C110" s="48" t="s">
        <v>1118</v>
      </c>
      <c r="D110" s="48" t="s">
        <v>1091</v>
      </c>
      <c r="E110" s="48" t="s">
        <v>1086</v>
      </c>
      <c r="F110" s="48">
        <v>150</v>
      </c>
      <c r="G110" s="48">
        <v>736</v>
      </c>
      <c r="H110" s="48">
        <v>743</v>
      </c>
      <c r="I110" s="48">
        <v>-7</v>
      </c>
      <c r="J110" s="48">
        <v>3</v>
      </c>
      <c r="K110" s="48">
        <v>77</v>
      </c>
      <c r="L110" s="48">
        <v>85</v>
      </c>
      <c r="M110" s="30">
        <v>79031667</v>
      </c>
    </row>
    <row r="111" spans="1:13" x14ac:dyDescent="0.3">
      <c r="A111" s="48">
        <v>2003</v>
      </c>
      <c r="B111" s="48" t="s">
        <v>1127</v>
      </c>
      <c r="C111" s="48" t="s">
        <v>1128</v>
      </c>
      <c r="D111" s="48" t="s">
        <v>1095</v>
      </c>
      <c r="E111" s="48" t="s">
        <v>1092</v>
      </c>
      <c r="F111" s="48">
        <v>172</v>
      </c>
      <c r="G111" s="48">
        <v>724</v>
      </c>
      <c r="H111" s="48">
        <v>683</v>
      </c>
      <c r="I111" s="48">
        <v>41</v>
      </c>
      <c r="J111" s="48">
        <v>1</v>
      </c>
      <c r="K111" s="48">
        <v>88</v>
      </c>
      <c r="L111" s="48">
        <v>74</v>
      </c>
      <c r="M111" s="30">
        <v>79868333</v>
      </c>
    </row>
    <row r="112" spans="1:13" x14ac:dyDescent="0.3">
      <c r="A112" s="48">
        <v>2003</v>
      </c>
      <c r="B112" s="48" t="s">
        <v>1143</v>
      </c>
      <c r="C112" s="48" t="s">
        <v>1144</v>
      </c>
      <c r="D112" s="48" t="s">
        <v>1095</v>
      </c>
      <c r="E112" s="48" t="s">
        <v>1086</v>
      </c>
      <c r="F112" s="48">
        <v>152</v>
      </c>
      <c r="G112" s="48">
        <v>717</v>
      </c>
      <c r="H112" s="48">
        <v>685</v>
      </c>
      <c r="I112" s="48">
        <v>32</v>
      </c>
      <c r="J112" s="48">
        <v>3</v>
      </c>
      <c r="K112" s="48">
        <v>84</v>
      </c>
      <c r="L112" s="48">
        <v>78</v>
      </c>
      <c r="M112" s="30">
        <v>80657000</v>
      </c>
    </row>
    <row r="113" spans="1:13" x14ac:dyDescent="0.3">
      <c r="A113" s="48">
        <v>2003</v>
      </c>
      <c r="B113" s="48" t="s">
        <v>1119</v>
      </c>
      <c r="C113" s="48" t="s">
        <v>1120</v>
      </c>
      <c r="D113" s="48" t="s">
        <v>1095</v>
      </c>
      <c r="E113" s="48" t="s">
        <v>1086</v>
      </c>
      <c r="F113" s="48">
        <v>180</v>
      </c>
      <c r="G113" s="48">
        <v>755</v>
      </c>
      <c r="H113" s="48">
        <v>638</v>
      </c>
      <c r="I113" s="48">
        <v>117</v>
      </c>
      <c r="J113" s="48">
        <v>1</v>
      </c>
      <c r="K113" s="48">
        <v>100</v>
      </c>
      <c r="L113" s="48">
        <v>61</v>
      </c>
      <c r="M113" s="30">
        <v>82852167</v>
      </c>
    </row>
    <row r="114" spans="1:13" x14ac:dyDescent="0.3">
      <c r="A114" s="48">
        <v>2003</v>
      </c>
      <c r="B114" s="48" t="s">
        <v>1131</v>
      </c>
      <c r="C114" s="48" t="s">
        <v>1132</v>
      </c>
      <c r="D114" s="48" t="s">
        <v>1095</v>
      </c>
      <c r="E114" s="48" t="s">
        <v>1092</v>
      </c>
      <c r="F114" s="48">
        <v>196</v>
      </c>
      <c r="G114" s="48">
        <v>876</v>
      </c>
      <c r="H114" s="48">
        <v>796</v>
      </c>
      <c r="I114" s="48">
        <v>80</v>
      </c>
      <c r="J114" s="48">
        <v>3</v>
      </c>
      <c r="K114" s="48">
        <v>85</v>
      </c>
      <c r="L114" s="48">
        <v>77</v>
      </c>
      <c r="M114" s="30">
        <v>83786666</v>
      </c>
    </row>
    <row r="115" spans="1:13" x14ac:dyDescent="0.3">
      <c r="A115" s="48">
        <v>2003</v>
      </c>
      <c r="B115" s="48" t="s">
        <v>1125</v>
      </c>
      <c r="C115" s="48" t="s">
        <v>1126</v>
      </c>
      <c r="D115" s="48" t="s">
        <v>1091</v>
      </c>
      <c r="E115" s="48" t="s">
        <v>1086</v>
      </c>
      <c r="F115" s="48">
        <v>139</v>
      </c>
      <c r="G115" s="48">
        <v>795</v>
      </c>
      <c r="H115" s="48">
        <v>637</v>
      </c>
      <c r="I115" s="48">
        <v>158</v>
      </c>
      <c r="J115" s="48">
        <v>2</v>
      </c>
      <c r="K115" s="48">
        <v>93</v>
      </c>
      <c r="L115" s="48">
        <v>69</v>
      </c>
      <c r="M115" s="30">
        <v>86959167</v>
      </c>
    </row>
    <row r="116" spans="1:13" x14ac:dyDescent="0.3">
      <c r="A116" s="48">
        <v>2003</v>
      </c>
      <c r="B116" s="48" t="s">
        <v>1139</v>
      </c>
      <c r="C116" s="48" t="s">
        <v>1140</v>
      </c>
      <c r="D116" s="48" t="s">
        <v>1091</v>
      </c>
      <c r="E116" s="48" t="s">
        <v>1096</v>
      </c>
      <c r="F116" s="48">
        <v>238</v>
      </c>
      <c r="G116" s="48">
        <v>961</v>
      </c>
      <c r="H116" s="48">
        <v>809</v>
      </c>
      <c r="I116" s="48">
        <v>152</v>
      </c>
      <c r="J116" s="48">
        <v>2</v>
      </c>
      <c r="K116" s="48">
        <v>95</v>
      </c>
      <c r="L116" s="48">
        <v>67</v>
      </c>
      <c r="M116" s="30">
        <v>99946500</v>
      </c>
    </row>
    <row r="117" spans="1:13" x14ac:dyDescent="0.3">
      <c r="A117" s="48">
        <v>2003</v>
      </c>
      <c r="B117" s="48" t="s">
        <v>1135</v>
      </c>
      <c r="C117" s="48" t="s">
        <v>1136</v>
      </c>
      <c r="D117" s="48" t="s">
        <v>1091</v>
      </c>
      <c r="E117" s="48" t="s">
        <v>1086</v>
      </c>
      <c r="F117" s="48">
        <v>239</v>
      </c>
      <c r="G117" s="48">
        <v>826</v>
      </c>
      <c r="H117" s="48">
        <v>969</v>
      </c>
      <c r="I117" s="48">
        <v>-143</v>
      </c>
      <c r="J117" s="48">
        <v>4</v>
      </c>
      <c r="K117" s="48">
        <v>71</v>
      </c>
      <c r="L117" s="48">
        <v>91</v>
      </c>
      <c r="M117" s="30">
        <v>103491667</v>
      </c>
    </row>
    <row r="118" spans="1:13" x14ac:dyDescent="0.3">
      <c r="A118" s="48">
        <v>2003</v>
      </c>
      <c r="B118" s="48" t="s">
        <v>1149</v>
      </c>
      <c r="C118" s="48" t="s">
        <v>1150</v>
      </c>
      <c r="D118" s="48" t="s">
        <v>1095</v>
      </c>
      <c r="E118" s="48" t="s">
        <v>1086</v>
      </c>
      <c r="F118" s="48">
        <v>124</v>
      </c>
      <c r="G118" s="48">
        <v>574</v>
      </c>
      <c r="H118" s="48">
        <v>556</v>
      </c>
      <c r="I118" s="48">
        <v>18</v>
      </c>
      <c r="J118" s="48">
        <v>2</v>
      </c>
      <c r="K118" s="48">
        <v>85</v>
      </c>
      <c r="L118" s="48">
        <v>77</v>
      </c>
      <c r="M118" s="30">
        <v>105572620</v>
      </c>
    </row>
    <row r="119" spans="1:13" x14ac:dyDescent="0.3">
      <c r="A119" s="48">
        <v>2003</v>
      </c>
      <c r="B119" s="48" t="s">
        <v>1147</v>
      </c>
      <c r="C119" s="48" t="s">
        <v>1148</v>
      </c>
      <c r="D119" s="48" t="s">
        <v>1095</v>
      </c>
      <c r="E119" s="48" t="s">
        <v>1096</v>
      </c>
      <c r="F119" s="48">
        <v>235</v>
      </c>
      <c r="G119" s="48">
        <v>907</v>
      </c>
      <c r="H119" s="48">
        <v>740</v>
      </c>
      <c r="I119" s="48">
        <v>167</v>
      </c>
      <c r="J119" s="48">
        <v>1</v>
      </c>
      <c r="K119" s="48">
        <v>101</v>
      </c>
      <c r="L119" s="48">
        <v>61</v>
      </c>
      <c r="M119" s="30">
        <v>106243667</v>
      </c>
    </row>
    <row r="120" spans="1:13" x14ac:dyDescent="0.3">
      <c r="A120" s="48">
        <v>2003</v>
      </c>
      <c r="B120" s="48" t="s">
        <v>1141</v>
      </c>
      <c r="C120" s="48" t="s">
        <v>1142</v>
      </c>
      <c r="D120" s="48" t="s">
        <v>1095</v>
      </c>
      <c r="E120" s="48" t="s">
        <v>1096</v>
      </c>
      <c r="F120" s="48">
        <v>124</v>
      </c>
      <c r="G120" s="48">
        <v>642</v>
      </c>
      <c r="H120" s="48">
        <v>754</v>
      </c>
      <c r="I120" s="48">
        <v>-112</v>
      </c>
      <c r="J120" s="48">
        <v>5</v>
      </c>
      <c r="K120" s="48">
        <v>66</v>
      </c>
      <c r="L120" s="48">
        <v>95</v>
      </c>
      <c r="M120" s="30">
        <v>116876429</v>
      </c>
    </row>
    <row r="121" spans="1:13" x14ac:dyDescent="0.3">
      <c r="A121" s="48">
        <v>2003</v>
      </c>
      <c r="B121" s="48" t="s">
        <v>1151</v>
      </c>
      <c r="C121" s="48" t="s">
        <v>1152</v>
      </c>
      <c r="D121" s="48" t="s">
        <v>1091</v>
      </c>
      <c r="E121" s="48" t="s">
        <v>1096</v>
      </c>
      <c r="F121" s="48">
        <v>230</v>
      </c>
      <c r="G121" s="48">
        <v>877</v>
      </c>
      <c r="H121" s="48">
        <v>716</v>
      </c>
      <c r="I121" s="48">
        <v>161</v>
      </c>
      <c r="J121" s="48">
        <v>1</v>
      </c>
      <c r="K121" s="48">
        <v>101</v>
      </c>
      <c r="L121" s="48">
        <v>61</v>
      </c>
      <c r="M121" s="30">
        <v>152749814</v>
      </c>
    </row>
    <row r="122" spans="1:13" x14ac:dyDescent="0.3">
      <c r="A122" s="48">
        <v>2004</v>
      </c>
      <c r="B122" s="48" t="s">
        <v>1107</v>
      </c>
      <c r="C122" s="48" t="s">
        <v>1108</v>
      </c>
      <c r="D122" s="48" t="s">
        <v>1095</v>
      </c>
      <c r="E122" s="48" t="s">
        <v>1092</v>
      </c>
      <c r="F122" s="48">
        <v>135</v>
      </c>
      <c r="G122" s="48">
        <v>634</v>
      </c>
      <c r="H122" s="48">
        <v>757</v>
      </c>
      <c r="I122" s="48">
        <v>-123</v>
      </c>
      <c r="J122" s="48">
        <v>6</v>
      </c>
      <c r="K122" s="48">
        <v>67</v>
      </c>
      <c r="L122" s="48">
        <v>94</v>
      </c>
      <c r="M122" s="30">
        <v>27528500</v>
      </c>
    </row>
    <row r="123" spans="1:13" x14ac:dyDescent="0.3">
      <c r="A123" s="48">
        <v>2004</v>
      </c>
      <c r="B123" s="48" t="s">
        <v>1133</v>
      </c>
      <c r="C123" s="48" t="s">
        <v>1134</v>
      </c>
      <c r="D123" s="48" t="s">
        <v>1091</v>
      </c>
      <c r="E123" s="48" t="s">
        <v>1096</v>
      </c>
      <c r="F123" s="48">
        <v>145</v>
      </c>
      <c r="G123" s="48">
        <v>714</v>
      </c>
      <c r="H123" s="48">
        <v>842</v>
      </c>
      <c r="I123" s="48">
        <v>-128</v>
      </c>
      <c r="J123" s="48">
        <v>4</v>
      </c>
      <c r="K123" s="48">
        <v>70</v>
      </c>
      <c r="L123" s="48">
        <v>91</v>
      </c>
      <c r="M123" s="30">
        <v>29556667</v>
      </c>
    </row>
    <row r="124" spans="1:13" x14ac:dyDescent="0.3">
      <c r="A124" s="48">
        <v>2004</v>
      </c>
      <c r="B124" s="48" t="s">
        <v>1099</v>
      </c>
      <c r="C124" s="48" t="s">
        <v>1100</v>
      </c>
      <c r="D124" s="48" t="s">
        <v>1095</v>
      </c>
      <c r="E124" s="48" t="s">
        <v>1092</v>
      </c>
      <c r="F124" s="48">
        <v>142</v>
      </c>
      <c r="G124" s="48">
        <v>680</v>
      </c>
      <c r="H124" s="48">
        <v>744</v>
      </c>
      <c r="I124" s="48">
        <v>-64</v>
      </c>
      <c r="J124" s="48">
        <v>5</v>
      </c>
      <c r="K124" s="48">
        <v>72</v>
      </c>
      <c r="L124" s="48">
        <v>89</v>
      </c>
      <c r="M124" s="30">
        <v>32227929</v>
      </c>
    </row>
    <row r="125" spans="1:13" x14ac:dyDescent="0.3">
      <c r="A125" s="48">
        <v>2004</v>
      </c>
      <c r="B125" s="48" t="s">
        <v>1137</v>
      </c>
      <c r="C125" s="48" t="s">
        <v>1138</v>
      </c>
      <c r="D125" s="48" t="s">
        <v>1091</v>
      </c>
      <c r="E125" s="48" t="s">
        <v>1092</v>
      </c>
      <c r="F125" s="48">
        <v>184</v>
      </c>
      <c r="G125" s="48">
        <v>858</v>
      </c>
      <c r="H125" s="48">
        <v>857</v>
      </c>
      <c r="I125" s="48">
        <v>1</v>
      </c>
      <c r="J125" s="48">
        <v>3</v>
      </c>
      <c r="K125" s="48">
        <v>80</v>
      </c>
      <c r="L125" s="48">
        <v>82</v>
      </c>
      <c r="M125" s="30">
        <v>34319300</v>
      </c>
    </row>
    <row r="126" spans="1:13" x14ac:dyDescent="0.3">
      <c r="A126" s="48">
        <v>2004</v>
      </c>
      <c r="B126" s="48" t="s">
        <v>1105</v>
      </c>
      <c r="C126" s="48" t="s">
        <v>1106</v>
      </c>
      <c r="D126" s="48" t="s">
        <v>1095</v>
      </c>
      <c r="E126" s="48" t="s">
        <v>1096</v>
      </c>
      <c r="F126" s="48">
        <v>151</v>
      </c>
      <c r="G126" s="48">
        <v>635</v>
      </c>
      <c r="H126" s="48">
        <v>769</v>
      </c>
      <c r="I126" s="48">
        <v>-134</v>
      </c>
      <c r="J126" s="48">
        <v>5</v>
      </c>
      <c r="K126" s="48">
        <v>67</v>
      </c>
      <c r="L126" s="48">
        <v>95</v>
      </c>
      <c r="M126" s="30">
        <v>40897500</v>
      </c>
    </row>
    <row r="127" spans="1:13" x14ac:dyDescent="0.3">
      <c r="A127" s="48">
        <v>2004</v>
      </c>
      <c r="B127" s="48" t="s">
        <v>1093</v>
      </c>
      <c r="C127" s="48" t="s">
        <v>1094</v>
      </c>
      <c r="D127" s="48" t="s">
        <v>1095</v>
      </c>
      <c r="E127" s="48" t="s">
        <v>1096</v>
      </c>
      <c r="F127" s="48">
        <v>148</v>
      </c>
      <c r="G127" s="48">
        <v>718</v>
      </c>
      <c r="H127" s="48">
        <v>700</v>
      </c>
      <c r="I127" s="48">
        <v>18</v>
      </c>
      <c r="J127" s="48">
        <v>3</v>
      </c>
      <c r="K127" s="48">
        <v>83</v>
      </c>
      <c r="L127" s="48">
        <v>79</v>
      </c>
      <c r="M127" s="30">
        <v>42143042</v>
      </c>
    </row>
    <row r="128" spans="1:13" x14ac:dyDescent="0.3">
      <c r="A128" s="48">
        <v>2004</v>
      </c>
      <c r="B128" s="48" t="s">
        <v>1111</v>
      </c>
      <c r="C128" s="48" t="s">
        <v>1112</v>
      </c>
      <c r="D128" s="48" t="s">
        <v>1095</v>
      </c>
      <c r="E128" s="48" t="s">
        <v>1092</v>
      </c>
      <c r="F128" s="48">
        <v>194</v>
      </c>
      <c r="G128" s="48">
        <v>750</v>
      </c>
      <c r="H128" s="48">
        <v>907</v>
      </c>
      <c r="I128" s="48">
        <v>-157</v>
      </c>
      <c r="J128" s="48">
        <v>4</v>
      </c>
      <c r="K128" s="48">
        <v>76</v>
      </c>
      <c r="L128" s="48">
        <v>86</v>
      </c>
      <c r="M128" s="30">
        <v>46615250</v>
      </c>
    </row>
    <row r="129" spans="1:13" x14ac:dyDescent="0.3">
      <c r="A129" s="48">
        <v>2004</v>
      </c>
      <c r="B129" s="48" t="s">
        <v>1123</v>
      </c>
      <c r="C129" s="48" t="s">
        <v>1124</v>
      </c>
      <c r="D129" s="48" t="s">
        <v>1091</v>
      </c>
      <c r="E129" s="48" t="s">
        <v>1092</v>
      </c>
      <c r="F129" s="48">
        <v>201</v>
      </c>
      <c r="G129" s="48">
        <v>827</v>
      </c>
      <c r="H129" s="48">
        <v>844</v>
      </c>
      <c r="I129" s="48">
        <v>-17</v>
      </c>
      <c r="J129" s="48">
        <v>4</v>
      </c>
      <c r="K129" s="48">
        <v>72</v>
      </c>
      <c r="L129" s="48">
        <v>90</v>
      </c>
      <c r="M129" s="30">
        <v>46832000</v>
      </c>
    </row>
    <row r="130" spans="1:13" x14ac:dyDescent="0.3">
      <c r="A130" s="48">
        <v>2004</v>
      </c>
      <c r="B130" s="48" t="s">
        <v>1097</v>
      </c>
      <c r="C130" s="48" t="s">
        <v>1098</v>
      </c>
      <c r="D130" s="48" t="s">
        <v>1091</v>
      </c>
      <c r="E130" s="48" t="s">
        <v>1092</v>
      </c>
      <c r="F130" s="48">
        <v>150</v>
      </c>
      <c r="G130" s="48">
        <v>720</v>
      </c>
      <c r="H130" s="48">
        <v>905</v>
      </c>
      <c r="I130" s="48">
        <v>-185</v>
      </c>
      <c r="J130" s="48">
        <v>5</v>
      </c>
      <c r="K130" s="48">
        <v>58</v>
      </c>
      <c r="L130" s="48">
        <v>104</v>
      </c>
      <c r="M130" s="30">
        <v>47609000</v>
      </c>
    </row>
    <row r="131" spans="1:13" x14ac:dyDescent="0.3">
      <c r="A131" s="48">
        <v>2004</v>
      </c>
      <c r="B131" s="48" t="s">
        <v>1109</v>
      </c>
      <c r="C131" s="48" t="s">
        <v>1110</v>
      </c>
      <c r="D131" s="48" t="s">
        <v>1091</v>
      </c>
      <c r="E131" s="48" t="s">
        <v>1096</v>
      </c>
      <c r="F131" s="48">
        <v>145</v>
      </c>
      <c r="G131" s="48">
        <v>719</v>
      </c>
      <c r="H131" s="48">
        <v>823</v>
      </c>
      <c r="I131" s="48">
        <v>-104</v>
      </c>
      <c r="J131" s="48">
        <v>5</v>
      </c>
      <c r="K131" s="48">
        <v>67</v>
      </c>
      <c r="L131" s="48">
        <v>94</v>
      </c>
      <c r="M131" s="30">
        <v>50017000</v>
      </c>
    </row>
    <row r="132" spans="1:13" x14ac:dyDescent="0.3">
      <c r="A132" s="48">
        <v>2004</v>
      </c>
      <c r="B132" s="48" t="s">
        <v>1145</v>
      </c>
      <c r="C132" s="48" t="s">
        <v>1146</v>
      </c>
      <c r="D132" s="48" t="s">
        <v>1091</v>
      </c>
      <c r="E132" s="48" t="s">
        <v>1096</v>
      </c>
      <c r="F132" s="48">
        <v>169</v>
      </c>
      <c r="G132" s="48">
        <v>842</v>
      </c>
      <c r="H132" s="48">
        <v>830</v>
      </c>
      <c r="I132" s="48">
        <v>12</v>
      </c>
      <c r="J132" s="48">
        <v>3</v>
      </c>
      <c r="K132" s="48">
        <v>78</v>
      </c>
      <c r="L132" s="48">
        <v>84</v>
      </c>
      <c r="M132" s="30">
        <v>51623333</v>
      </c>
    </row>
    <row r="133" spans="1:13" x14ac:dyDescent="0.3">
      <c r="A133" s="48">
        <v>2004</v>
      </c>
      <c r="B133" s="48" t="s">
        <v>1089</v>
      </c>
      <c r="C133" s="48" t="s">
        <v>1090</v>
      </c>
      <c r="D133" s="48" t="s">
        <v>1091</v>
      </c>
      <c r="E133" s="48" t="s">
        <v>1092</v>
      </c>
      <c r="F133" s="48">
        <v>191</v>
      </c>
      <c r="G133" s="48">
        <v>780</v>
      </c>
      <c r="H133" s="48">
        <v>715</v>
      </c>
      <c r="I133" s="48">
        <v>65</v>
      </c>
      <c r="J133" s="48">
        <v>1</v>
      </c>
      <c r="K133" s="48">
        <v>92</v>
      </c>
      <c r="L133" s="48">
        <v>70</v>
      </c>
      <c r="M133" s="30">
        <v>53585000</v>
      </c>
    </row>
    <row r="134" spans="1:13" x14ac:dyDescent="0.3">
      <c r="A134" s="48">
        <v>2004</v>
      </c>
      <c r="B134" s="48" t="s">
        <v>1135</v>
      </c>
      <c r="C134" s="48" t="s">
        <v>1136</v>
      </c>
      <c r="D134" s="48" t="s">
        <v>1091</v>
      </c>
      <c r="E134" s="48" t="s">
        <v>1086</v>
      </c>
      <c r="F134" s="48">
        <v>227</v>
      </c>
      <c r="G134" s="48">
        <v>860</v>
      </c>
      <c r="H134" s="48">
        <v>794</v>
      </c>
      <c r="I134" s="48">
        <v>66</v>
      </c>
      <c r="J134" s="48">
        <v>3</v>
      </c>
      <c r="K134" s="48">
        <v>89</v>
      </c>
      <c r="L134" s="48">
        <v>73</v>
      </c>
      <c r="M134" s="30">
        <v>55050417</v>
      </c>
    </row>
    <row r="135" spans="1:13" x14ac:dyDescent="0.3">
      <c r="A135" s="48">
        <v>2004</v>
      </c>
      <c r="B135" s="48" t="s">
        <v>1121</v>
      </c>
      <c r="C135" s="48" t="s">
        <v>1122</v>
      </c>
      <c r="D135" s="48" t="s">
        <v>1095</v>
      </c>
      <c r="E135" s="48" t="s">
        <v>1086</v>
      </c>
      <c r="F135" s="48">
        <v>139</v>
      </c>
      <c r="G135" s="48">
        <v>768</v>
      </c>
      <c r="H135" s="48">
        <v>705</v>
      </c>
      <c r="I135" s="48">
        <v>63</v>
      </c>
      <c r="J135" s="48">
        <v>3</v>
      </c>
      <c r="K135" s="48">
        <v>87</v>
      </c>
      <c r="L135" s="48">
        <v>75</v>
      </c>
      <c r="M135" s="30">
        <v>55384833</v>
      </c>
    </row>
    <row r="136" spans="1:13" x14ac:dyDescent="0.3">
      <c r="A136" s="48">
        <v>2004</v>
      </c>
      <c r="B136" s="48" t="s">
        <v>1103</v>
      </c>
      <c r="C136" s="48" t="s">
        <v>1104</v>
      </c>
      <c r="D136" s="48" t="s">
        <v>1091</v>
      </c>
      <c r="E136" s="48" t="s">
        <v>1086</v>
      </c>
      <c r="F136" s="48">
        <v>189</v>
      </c>
      <c r="G136" s="48">
        <v>793</v>
      </c>
      <c r="H136" s="48">
        <v>742</v>
      </c>
      <c r="I136" s="48">
        <v>51</v>
      </c>
      <c r="J136" s="48">
        <v>2</v>
      </c>
      <c r="K136" s="48">
        <v>91</v>
      </c>
      <c r="L136" s="48">
        <v>71</v>
      </c>
      <c r="M136" s="30">
        <v>59425667</v>
      </c>
    </row>
    <row r="137" spans="1:13" x14ac:dyDescent="0.3">
      <c r="A137" s="48">
        <v>2004</v>
      </c>
      <c r="B137" s="48" t="s">
        <v>1101</v>
      </c>
      <c r="C137" s="48" t="s">
        <v>1102</v>
      </c>
      <c r="D137" s="48" t="s">
        <v>1091</v>
      </c>
      <c r="E137" s="48" t="s">
        <v>1092</v>
      </c>
      <c r="F137" s="48">
        <v>242</v>
      </c>
      <c r="G137" s="48">
        <v>865</v>
      </c>
      <c r="H137" s="48">
        <v>831</v>
      </c>
      <c r="I137" s="48">
        <v>34</v>
      </c>
      <c r="J137" s="48">
        <v>2</v>
      </c>
      <c r="K137" s="48">
        <v>83</v>
      </c>
      <c r="L137" s="48">
        <v>79</v>
      </c>
      <c r="M137" s="30">
        <v>65212500</v>
      </c>
    </row>
    <row r="138" spans="1:13" x14ac:dyDescent="0.3">
      <c r="A138" s="48">
        <v>2004</v>
      </c>
      <c r="B138" s="48" t="s">
        <v>1129</v>
      </c>
      <c r="C138" s="48" t="s">
        <v>1130</v>
      </c>
      <c r="D138" s="48" t="s">
        <v>1095</v>
      </c>
      <c r="E138" s="48" t="s">
        <v>1086</v>
      </c>
      <c r="F138" s="48">
        <v>202</v>
      </c>
      <c r="G138" s="48">
        <v>833</v>
      </c>
      <c r="H138" s="48">
        <v>923</v>
      </c>
      <c r="I138" s="48">
        <v>-90</v>
      </c>
      <c r="J138" s="48">
        <v>4</v>
      </c>
      <c r="K138" s="48">
        <v>68</v>
      </c>
      <c r="L138" s="48">
        <v>94</v>
      </c>
      <c r="M138" s="30">
        <v>65445167</v>
      </c>
    </row>
    <row r="139" spans="1:13" x14ac:dyDescent="0.3">
      <c r="A139" s="48">
        <v>2004</v>
      </c>
      <c r="B139" s="48" t="s">
        <v>1143</v>
      </c>
      <c r="C139" s="48" t="s">
        <v>1144</v>
      </c>
      <c r="D139" s="48" t="s">
        <v>1095</v>
      </c>
      <c r="E139" s="48" t="s">
        <v>1086</v>
      </c>
      <c r="F139" s="48">
        <v>135</v>
      </c>
      <c r="G139" s="48">
        <v>615</v>
      </c>
      <c r="H139" s="48">
        <v>899</v>
      </c>
      <c r="I139" s="48">
        <v>-284</v>
      </c>
      <c r="J139" s="48">
        <v>5</v>
      </c>
      <c r="K139" s="48">
        <v>51</v>
      </c>
      <c r="L139" s="48">
        <v>111</v>
      </c>
      <c r="M139" s="30">
        <v>69780750</v>
      </c>
    </row>
    <row r="140" spans="1:13" x14ac:dyDescent="0.3">
      <c r="A140" s="48">
        <v>2004</v>
      </c>
      <c r="B140" s="48" t="s">
        <v>1115</v>
      </c>
      <c r="C140" s="48" t="s">
        <v>1116</v>
      </c>
      <c r="D140" s="48" t="s">
        <v>1095</v>
      </c>
      <c r="E140" s="48" t="s">
        <v>1092</v>
      </c>
      <c r="F140" s="48">
        <v>187</v>
      </c>
      <c r="G140" s="48">
        <v>803</v>
      </c>
      <c r="H140" s="48">
        <v>698</v>
      </c>
      <c r="I140" s="48">
        <v>105</v>
      </c>
      <c r="J140" s="48">
        <v>2</v>
      </c>
      <c r="K140" s="48">
        <v>92</v>
      </c>
      <c r="L140" s="48">
        <v>70</v>
      </c>
      <c r="M140" s="30">
        <v>75397000</v>
      </c>
    </row>
    <row r="141" spans="1:13" x14ac:dyDescent="0.3">
      <c r="A141" s="48">
        <v>2004</v>
      </c>
      <c r="B141" s="48" t="s">
        <v>1125</v>
      </c>
      <c r="C141" s="48" t="s">
        <v>1126</v>
      </c>
      <c r="D141" s="48" t="s">
        <v>1091</v>
      </c>
      <c r="E141" s="48" t="s">
        <v>1086</v>
      </c>
      <c r="F141" s="48">
        <v>136</v>
      </c>
      <c r="G141" s="48">
        <v>698</v>
      </c>
      <c r="H141" s="48">
        <v>823</v>
      </c>
      <c r="I141" s="48">
        <v>-125</v>
      </c>
      <c r="J141" s="48">
        <v>4</v>
      </c>
      <c r="K141" s="48">
        <v>63</v>
      </c>
      <c r="L141" s="48">
        <v>99</v>
      </c>
      <c r="M141" s="30">
        <v>81515834</v>
      </c>
    </row>
    <row r="142" spans="1:13" x14ac:dyDescent="0.3">
      <c r="A142" s="48">
        <v>2004</v>
      </c>
      <c r="B142" s="48" t="s">
        <v>1119</v>
      </c>
      <c r="C142" s="48" t="s">
        <v>1120</v>
      </c>
      <c r="D142" s="48" t="s">
        <v>1095</v>
      </c>
      <c r="E142" s="48" t="s">
        <v>1086</v>
      </c>
      <c r="F142" s="48">
        <v>183</v>
      </c>
      <c r="G142" s="48">
        <v>850</v>
      </c>
      <c r="H142" s="48">
        <v>770</v>
      </c>
      <c r="I142" s="48">
        <v>80</v>
      </c>
      <c r="J142" s="48">
        <v>2</v>
      </c>
      <c r="K142" s="48">
        <v>91</v>
      </c>
      <c r="L142" s="48">
        <v>71</v>
      </c>
      <c r="M142" s="30">
        <v>82019166</v>
      </c>
    </row>
    <row r="143" spans="1:13" x14ac:dyDescent="0.3">
      <c r="A143" s="48">
        <v>2004</v>
      </c>
      <c r="B143" s="48" t="s">
        <v>1131</v>
      </c>
      <c r="C143" s="48" t="s">
        <v>1132</v>
      </c>
      <c r="D143" s="48" t="s">
        <v>1095</v>
      </c>
      <c r="E143" s="48" t="s">
        <v>1092</v>
      </c>
      <c r="F143" s="48">
        <v>214</v>
      </c>
      <c r="G143" s="48">
        <v>855</v>
      </c>
      <c r="H143" s="48">
        <v>659</v>
      </c>
      <c r="I143" s="48">
        <v>196</v>
      </c>
      <c r="J143" s="48">
        <v>1</v>
      </c>
      <c r="K143" s="48">
        <v>105</v>
      </c>
      <c r="L143" s="48">
        <v>57</v>
      </c>
      <c r="M143" s="30">
        <v>83228333</v>
      </c>
    </row>
    <row r="144" spans="1:13" x14ac:dyDescent="0.3">
      <c r="A144" s="48">
        <v>2004</v>
      </c>
      <c r="B144" s="48" t="s">
        <v>1147</v>
      </c>
      <c r="C144" s="48" t="s">
        <v>1148</v>
      </c>
      <c r="D144" s="48" t="s">
        <v>1095</v>
      </c>
      <c r="E144" s="48" t="s">
        <v>1096</v>
      </c>
      <c r="F144" s="48">
        <v>178</v>
      </c>
      <c r="G144" s="48">
        <v>803</v>
      </c>
      <c r="H144" s="48">
        <v>668</v>
      </c>
      <c r="I144" s="48">
        <v>135</v>
      </c>
      <c r="J144" s="48">
        <v>1</v>
      </c>
      <c r="K144" s="48">
        <v>96</v>
      </c>
      <c r="L144" s="48">
        <v>66</v>
      </c>
      <c r="M144" s="30">
        <v>90182500</v>
      </c>
    </row>
    <row r="145" spans="1:13" x14ac:dyDescent="0.3">
      <c r="A145" s="48">
        <v>2004</v>
      </c>
      <c r="B145" s="48" t="s">
        <v>1127</v>
      </c>
      <c r="C145" s="48" t="s">
        <v>1128</v>
      </c>
      <c r="D145" s="48" t="s">
        <v>1095</v>
      </c>
      <c r="E145" s="48" t="s">
        <v>1092</v>
      </c>
      <c r="F145" s="48">
        <v>235</v>
      </c>
      <c r="G145" s="48">
        <v>789</v>
      </c>
      <c r="H145" s="48">
        <v>665</v>
      </c>
      <c r="I145" s="48">
        <v>124</v>
      </c>
      <c r="J145" s="48">
        <v>3</v>
      </c>
      <c r="K145" s="48">
        <v>89</v>
      </c>
      <c r="L145" s="48">
        <v>73</v>
      </c>
      <c r="M145" s="30">
        <v>90560000</v>
      </c>
    </row>
    <row r="146" spans="1:13" x14ac:dyDescent="0.3">
      <c r="A146" s="48">
        <v>2004</v>
      </c>
      <c r="B146" s="48" t="s">
        <v>1149</v>
      </c>
      <c r="C146" s="48" t="s">
        <v>1150</v>
      </c>
      <c r="D146" s="48" t="s">
        <v>1095</v>
      </c>
      <c r="E146" s="48" t="s">
        <v>1086</v>
      </c>
      <c r="F146" s="48">
        <v>203</v>
      </c>
      <c r="G146" s="48">
        <v>761</v>
      </c>
      <c r="H146" s="48">
        <v>684</v>
      </c>
      <c r="I146" s="48">
        <v>77</v>
      </c>
      <c r="J146" s="48">
        <v>1</v>
      </c>
      <c r="K146" s="48">
        <v>93</v>
      </c>
      <c r="L146" s="48">
        <v>69</v>
      </c>
      <c r="M146" s="30">
        <v>92902001</v>
      </c>
    </row>
    <row r="147" spans="1:13" x14ac:dyDescent="0.3">
      <c r="A147" s="48">
        <v>2004</v>
      </c>
      <c r="B147" s="48" t="s">
        <v>1113</v>
      </c>
      <c r="C147" s="48" t="s">
        <v>1114</v>
      </c>
      <c r="D147" s="48" t="s">
        <v>1095</v>
      </c>
      <c r="E147" s="48" t="s">
        <v>1096</v>
      </c>
      <c r="F147" s="48">
        <v>215</v>
      </c>
      <c r="G147" s="48">
        <v>840</v>
      </c>
      <c r="H147" s="48">
        <v>781</v>
      </c>
      <c r="I147" s="48">
        <v>59</v>
      </c>
      <c r="J147" s="48">
        <v>2</v>
      </c>
      <c r="K147" s="48">
        <v>86</v>
      </c>
      <c r="L147" s="48">
        <v>76</v>
      </c>
      <c r="M147" s="30">
        <v>92919167</v>
      </c>
    </row>
    <row r="148" spans="1:13" x14ac:dyDescent="0.3">
      <c r="A148" s="48">
        <v>2004</v>
      </c>
      <c r="B148" s="48" t="s">
        <v>1141</v>
      </c>
      <c r="C148" s="48" t="s">
        <v>1142</v>
      </c>
      <c r="D148" s="48" t="s">
        <v>1095</v>
      </c>
      <c r="E148" s="48" t="s">
        <v>1096</v>
      </c>
      <c r="F148" s="48">
        <v>185</v>
      </c>
      <c r="G148" s="48">
        <v>684</v>
      </c>
      <c r="H148" s="48">
        <v>731</v>
      </c>
      <c r="I148" s="48">
        <v>-47</v>
      </c>
      <c r="J148" s="48">
        <v>4</v>
      </c>
      <c r="K148" s="48">
        <v>71</v>
      </c>
      <c r="L148" s="48">
        <v>91</v>
      </c>
      <c r="M148" s="30">
        <v>96660970</v>
      </c>
    </row>
    <row r="149" spans="1:13" x14ac:dyDescent="0.3">
      <c r="A149" s="48">
        <v>2004</v>
      </c>
      <c r="B149" s="48" t="s">
        <v>1117</v>
      </c>
      <c r="C149" s="48" t="s">
        <v>1118</v>
      </c>
      <c r="D149" s="48" t="s">
        <v>1091</v>
      </c>
      <c r="E149" s="48" t="s">
        <v>1086</v>
      </c>
      <c r="F149" s="48">
        <v>162</v>
      </c>
      <c r="G149" s="48">
        <v>836</v>
      </c>
      <c r="H149" s="48">
        <v>734</v>
      </c>
      <c r="I149" s="48">
        <v>102</v>
      </c>
      <c r="J149" s="48">
        <v>1</v>
      </c>
      <c r="K149" s="48">
        <v>92</v>
      </c>
      <c r="L149" s="48">
        <v>70</v>
      </c>
      <c r="M149" s="30">
        <v>100534667</v>
      </c>
    </row>
    <row r="150" spans="1:13" x14ac:dyDescent="0.3">
      <c r="A150" s="48">
        <v>2004</v>
      </c>
      <c r="B150" s="48" t="s">
        <v>1139</v>
      </c>
      <c r="C150" s="48" t="s">
        <v>1140</v>
      </c>
      <c r="D150" s="48" t="s">
        <v>1091</v>
      </c>
      <c r="E150" s="48" t="s">
        <v>1096</v>
      </c>
      <c r="F150" s="48">
        <v>222</v>
      </c>
      <c r="G150" s="48">
        <v>949</v>
      </c>
      <c r="H150" s="48">
        <v>768</v>
      </c>
      <c r="I150" s="48">
        <v>181</v>
      </c>
      <c r="J150" s="48">
        <v>2</v>
      </c>
      <c r="K150" s="48">
        <v>98</v>
      </c>
      <c r="L150" s="48">
        <v>64</v>
      </c>
      <c r="M150" s="30">
        <v>127298500</v>
      </c>
    </row>
    <row r="151" spans="1:13" x14ac:dyDescent="0.3">
      <c r="A151" s="48">
        <v>2004</v>
      </c>
      <c r="B151" s="48" t="s">
        <v>1151</v>
      </c>
      <c r="C151" s="48" t="s">
        <v>1152</v>
      </c>
      <c r="D151" s="48" t="s">
        <v>1091</v>
      </c>
      <c r="E151" s="48" t="s">
        <v>1096</v>
      </c>
      <c r="F151" s="48">
        <v>242</v>
      </c>
      <c r="G151" s="48">
        <v>897</v>
      </c>
      <c r="H151" s="48">
        <v>808</v>
      </c>
      <c r="I151" s="48">
        <v>89</v>
      </c>
      <c r="J151" s="48">
        <v>1</v>
      </c>
      <c r="K151" s="48">
        <v>101</v>
      </c>
      <c r="L151" s="48">
        <v>61</v>
      </c>
      <c r="M151" s="30">
        <v>184193950</v>
      </c>
    </row>
    <row r="152" spans="1:13" x14ac:dyDescent="0.3">
      <c r="A152" s="48">
        <v>2005</v>
      </c>
      <c r="B152" s="48" t="s">
        <v>1133</v>
      </c>
      <c r="C152" s="48" t="s">
        <v>1134</v>
      </c>
      <c r="D152" s="48" t="s">
        <v>1091</v>
      </c>
      <c r="E152" s="48" t="s">
        <v>1096</v>
      </c>
      <c r="F152" s="48">
        <v>157</v>
      </c>
      <c r="G152" s="48">
        <v>750</v>
      </c>
      <c r="H152" s="48">
        <v>936</v>
      </c>
      <c r="I152" s="48">
        <v>-186</v>
      </c>
      <c r="J152" s="48">
        <v>5</v>
      </c>
      <c r="K152" s="48">
        <v>67</v>
      </c>
      <c r="L152" s="48">
        <v>95</v>
      </c>
      <c r="M152" s="30">
        <v>29679067</v>
      </c>
    </row>
    <row r="153" spans="1:13" x14ac:dyDescent="0.3">
      <c r="A153" s="48">
        <v>2005</v>
      </c>
      <c r="B153" s="48" t="s">
        <v>1097</v>
      </c>
      <c r="C153" s="48" t="s">
        <v>1098</v>
      </c>
      <c r="D153" s="48" t="s">
        <v>1091</v>
      </c>
      <c r="E153" s="48" t="s">
        <v>1092</v>
      </c>
      <c r="F153" s="48">
        <v>126</v>
      </c>
      <c r="G153" s="48">
        <v>701</v>
      </c>
      <c r="H153" s="48">
        <v>935</v>
      </c>
      <c r="I153" s="48">
        <v>-234</v>
      </c>
      <c r="J153" s="48">
        <v>5</v>
      </c>
      <c r="K153" s="48">
        <v>56</v>
      </c>
      <c r="L153" s="48">
        <v>106</v>
      </c>
      <c r="M153" s="30">
        <v>36881000</v>
      </c>
    </row>
    <row r="154" spans="1:13" x14ac:dyDescent="0.3">
      <c r="A154" s="48">
        <v>2005</v>
      </c>
      <c r="B154" s="48" t="s">
        <v>1099</v>
      </c>
      <c r="C154" s="48" t="s">
        <v>1100</v>
      </c>
      <c r="D154" s="48" t="s">
        <v>1095</v>
      </c>
      <c r="E154" s="48" t="s">
        <v>1092</v>
      </c>
      <c r="F154" s="48">
        <v>139</v>
      </c>
      <c r="G154" s="48">
        <v>680</v>
      </c>
      <c r="H154" s="48">
        <v>769</v>
      </c>
      <c r="I154" s="48">
        <v>-89</v>
      </c>
      <c r="J154" s="48">
        <v>6</v>
      </c>
      <c r="K154" s="48">
        <v>67</v>
      </c>
      <c r="L154" s="48">
        <v>95</v>
      </c>
      <c r="M154" s="30">
        <v>38133000</v>
      </c>
    </row>
    <row r="155" spans="1:13" x14ac:dyDescent="0.3">
      <c r="A155" s="48">
        <v>2005</v>
      </c>
      <c r="B155" s="48" t="s">
        <v>1107</v>
      </c>
      <c r="C155" s="48" t="s">
        <v>1108</v>
      </c>
      <c r="D155" s="48" t="s">
        <v>1095</v>
      </c>
      <c r="E155" s="48" t="s">
        <v>1092</v>
      </c>
      <c r="F155" s="48">
        <v>175</v>
      </c>
      <c r="G155" s="48">
        <v>726</v>
      </c>
      <c r="H155" s="48">
        <v>697</v>
      </c>
      <c r="I155" s="48">
        <v>29</v>
      </c>
      <c r="J155" s="48">
        <v>3</v>
      </c>
      <c r="K155" s="48">
        <v>81</v>
      </c>
      <c r="L155" s="48">
        <v>81</v>
      </c>
      <c r="M155" s="30">
        <v>39934833</v>
      </c>
    </row>
    <row r="156" spans="1:13" x14ac:dyDescent="0.3">
      <c r="A156" s="48">
        <v>2005</v>
      </c>
      <c r="B156" s="48" t="s">
        <v>1137</v>
      </c>
      <c r="C156" s="48" t="s">
        <v>1138</v>
      </c>
      <c r="D156" s="48" t="s">
        <v>1091</v>
      </c>
      <c r="E156" s="48" t="s">
        <v>1092</v>
      </c>
      <c r="F156" s="48">
        <v>207</v>
      </c>
      <c r="G156" s="48">
        <v>790</v>
      </c>
      <c r="H156" s="48">
        <v>642</v>
      </c>
      <c r="I156" s="48">
        <v>148</v>
      </c>
      <c r="J156" s="48">
        <v>2</v>
      </c>
      <c r="K156" s="48">
        <v>93</v>
      </c>
      <c r="L156" s="48">
        <v>69</v>
      </c>
      <c r="M156" s="30">
        <v>41502500</v>
      </c>
    </row>
    <row r="157" spans="1:13" x14ac:dyDescent="0.3">
      <c r="A157" s="48">
        <v>2005</v>
      </c>
      <c r="B157" s="48" t="s">
        <v>1109</v>
      </c>
      <c r="C157" s="48" t="s">
        <v>1110</v>
      </c>
      <c r="D157" s="48" t="s">
        <v>1091</v>
      </c>
      <c r="E157" s="48" t="s">
        <v>1096</v>
      </c>
      <c r="F157" s="48">
        <v>136</v>
      </c>
      <c r="G157" s="48">
        <v>775</v>
      </c>
      <c r="H157" s="48">
        <v>705</v>
      </c>
      <c r="I157" s="48">
        <v>70</v>
      </c>
      <c r="J157" s="48">
        <v>3</v>
      </c>
      <c r="K157" s="48">
        <v>80</v>
      </c>
      <c r="L157" s="48">
        <v>82</v>
      </c>
      <c r="M157" s="30">
        <v>45719500</v>
      </c>
    </row>
    <row r="158" spans="1:13" x14ac:dyDescent="0.3">
      <c r="A158" s="48">
        <v>2005</v>
      </c>
      <c r="B158" s="48" t="s">
        <v>1129</v>
      </c>
      <c r="C158" s="48" t="s">
        <v>1130</v>
      </c>
      <c r="D158" s="48" t="s">
        <v>1095</v>
      </c>
      <c r="E158" s="48" t="s">
        <v>1086</v>
      </c>
      <c r="F158" s="48">
        <v>150</v>
      </c>
      <c r="G158" s="48">
        <v>740</v>
      </c>
      <c r="H158" s="48">
        <v>862</v>
      </c>
      <c r="I158" s="48">
        <v>-122</v>
      </c>
      <c r="J158" s="48">
        <v>5</v>
      </c>
      <c r="K158" s="48">
        <v>67</v>
      </c>
      <c r="L158" s="48">
        <v>95</v>
      </c>
      <c r="M158" s="30">
        <v>47839000</v>
      </c>
    </row>
    <row r="159" spans="1:13" x14ac:dyDescent="0.3">
      <c r="A159" s="48">
        <v>2005</v>
      </c>
      <c r="B159" s="48" t="s">
        <v>1153</v>
      </c>
      <c r="C159" s="48" t="s">
        <v>1154</v>
      </c>
      <c r="D159" s="48" t="s">
        <v>1095</v>
      </c>
      <c r="E159" s="48" t="s">
        <v>1096</v>
      </c>
      <c r="F159" s="48">
        <v>117</v>
      </c>
      <c r="G159" s="48">
        <v>639</v>
      </c>
      <c r="H159" s="48">
        <v>673</v>
      </c>
      <c r="I159" s="48">
        <v>-34</v>
      </c>
      <c r="J159" s="48">
        <v>5</v>
      </c>
      <c r="K159" s="48">
        <v>81</v>
      </c>
      <c r="L159" s="48">
        <v>81</v>
      </c>
      <c r="M159" s="30">
        <v>48581500</v>
      </c>
    </row>
    <row r="160" spans="1:13" x14ac:dyDescent="0.3">
      <c r="A160" s="48">
        <v>2005</v>
      </c>
      <c r="B160" s="48" t="s">
        <v>1103</v>
      </c>
      <c r="C160" s="48" t="s">
        <v>1104</v>
      </c>
      <c r="D160" s="48" t="s">
        <v>1091</v>
      </c>
      <c r="E160" s="48" t="s">
        <v>1086</v>
      </c>
      <c r="F160" s="48">
        <v>155</v>
      </c>
      <c r="G160" s="48">
        <v>772</v>
      </c>
      <c r="H160" s="48">
        <v>658</v>
      </c>
      <c r="I160" s="48">
        <v>114</v>
      </c>
      <c r="J160" s="48">
        <v>2</v>
      </c>
      <c r="K160" s="48">
        <v>88</v>
      </c>
      <c r="L160" s="48">
        <v>74</v>
      </c>
      <c r="M160" s="30">
        <v>55425762</v>
      </c>
    </row>
    <row r="161" spans="1:13" x14ac:dyDescent="0.3">
      <c r="A161" s="48">
        <v>2005</v>
      </c>
      <c r="B161" s="48" t="s">
        <v>1135</v>
      </c>
      <c r="C161" s="48" t="s">
        <v>1136</v>
      </c>
      <c r="D161" s="48" t="s">
        <v>1091</v>
      </c>
      <c r="E161" s="48" t="s">
        <v>1086</v>
      </c>
      <c r="F161" s="48">
        <v>260</v>
      </c>
      <c r="G161" s="48">
        <v>865</v>
      </c>
      <c r="H161" s="48">
        <v>858</v>
      </c>
      <c r="I161" s="48">
        <v>7</v>
      </c>
      <c r="J161" s="48">
        <v>3</v>
      </c>
      <c r="K161" s="48">
        <v>79</v>
      </c>
      <c r="L161" s="48">
        <v>83</v>
      </c>
      <c r="M161" s="30">
        <v>55849000</v>
      </c>
    </row>
    <row r="162" spans="1:13" x14ac:dyDescent="0.3">
      <c r="A162" s="48">
        <v>2005</v>
      </c>
      <c r="B162" s="48" t="s">
        <v>1089</v>
      </c>
      <c r="C162" s="48" t="s">
        <v>1090</v>
      </c>
      <c r="D162" s="48" t="s">
        <v>1091</v>
      </c>
      <c r="E162" s="48" t="s">
        <v>1092</v>
      </c>
      <c r="F162" s="48">
        <v>134</v>
      </c>
      <c r="G162" s="48">
        <v>688</v>
      </c>
      <c r="H162" s="48">
        <v>662</v>
      </c>
      <c r="I162" s="48">
        <v>26</v>
      </c>
      <c r="J162" s="48">
        <v>3</v>
      </c>
      <c r="K162" s="48">
        <v>83</v>
      </c>
      <c r="L162" s="48">
        <v>79</v>
      </c>
      <c r="M162" s="30">
        <v>56186000</v>
      </c>
    </row>
    <row r="163" spans="1:13" x14ac:dyDescent="0.3">
      <c r="A163" s="48">
        <v>2005</v>
      </c>
      <c r="B163" s="48" t="s">
        <v>1093</v>
      </c>
      <c r="C163" s="48" t="s">
        <v>1094</v>
      </c>
      <c r="D163" s="48" t="s">
        <v>1095</v>
      </c>
      <c r="E163" s="48" t="s">
        <v>1096</v>
      </c>
      <c r="F163" s="48">
        <v>128</v>
      </c>
      <c r="G163" s="48">
        <v>717</v>
      </c>
      <c r="H163" s="48">
        <v>732</v>
      </c>
      <c r="I163" s="48">
        <v>-15</v>
      </c>
      <c r="J163" s="48">
        <v>3</v>
      </c>
      <c r="K163" s="48">
        <v>83</v>
      </c>
      <c r="L163" s="48">
        <v>79</v>
      </c>
      <c r="M163" s="30">
        <v>60408834</v>
      </c>
    </row>
    <row r="164" spans="1:13" x14ac:dyDescent="0.3">
      <c r="A164" s="48">
        <v>2005</v>
      </c>
      <c r="B164" s="48" t="s">
        <v>1111</v>
      </c>
      <c r="C164" s="48" t="s">
        <v>1112</v>
      </c>
      <c r="D164" s="48" t="s">
        <v>1095</v>
      </c>
      <c r="E164" s="48" t="s">
        <v>1092</v>
      </c>
      <c r="F164" s="48">
        <v>222</v>
      </c>
      <c r="G164" s="48">
        <v>820</v>
      </c>
      <c r="H164" s="48">
        <v>889</v>
      </c>
      <c r="I164" s="48">
        <v>-69</v>
      </c>
      <c r="J164" s="48">
        <v>5</v>
      </c>
      <c r="K164" s="48">
        <v>73</v>
      </c>
      <c r="L164" s="48">
        <v>89</v>
      </c>
      <c r="M164" s="30">
        <v>61892583</v>
      </c>
    </row>
    <row r="165" spans="1:13" x14ac:dyDescent="0.3">
      <c r="A165" s="48">
        <v>2005</v>
      </c>
      <c r="B165" s="48" t="s">
        <v>1143</v>
      </c>
      <c r="C165" s="48" t="s">
        <v>1144</v>
      </c>
      <c r="D165" s="48" t="s">
        <v>1095</v>
      </c>
      <c r="E165" s="48" t="s">
        <v>1086</v>
      </c>
      <c r="F165" s="48">
        <v>191</v>
      </c>
      <c r="G165" s="48">
        <v>696</v>
      </c>
      <c r="H165" s="48">
        <v>856</v>
      </c>
      <c r="I165" s="48">
        <v>-160</v>
      </c>
      <c r="J165" s="48">
        <v>2</v>
      </c>
      <c r="K165" s="48">
        <v>77</v>
      </c>
      <c r="L165" s="48">
        <v>85</v>
      </c>
      <c r="M165" s="30">
        <v>62329166</v>
      </c>
    </row>
    <row r="166" spans="1:13" x14ac:dyDescent="0.3">
      <c r="A166" s="48">
        <v>2005</v>
      </c>
      <c r="B166" s="48" t="s">
        <v>1121</v>
      </c>
      <c r="C166" s="48" t="s">
        <v>1122</v>
      </c>
      <c r="D166" s="48" t="s">
        <v>1095</v>
      </c>
      <c r="E166" s="48" t="s">
        <v>1086</v>
      </c>
      <c r="F166" s="48">
        <v>130</v>
      </c>
      <c r="G166" s="48">
        <v>684</v>
      </c>
      <c r="H166" s="48">
        <v>726</v>
      </c>
      <c r="I166" s="48">
        <v>-42</v>
      </c>
      <c r="J166" s="48">
        <v>1</v>
      </c>
      <c r="K166" s="48">
        <v>82</v>
      </c>
      <c r="L166" s="48">
        <v>80</v>
      </c>
      <c r="M166" s="30">
        <v>63290833</v>
      </c>
    </row>
    <row r="167" spans="1:13" x14ac:dyDescent="0.3">
      <c r="A167" s="48">
        <v>2005</v>
      </c>
      <c r="B167" s="48" t="s">
        <v>1123</v>
      </c>
      <c r="C167" s="48" t="s">
        <v>1124</v>
      </c>
      <c r="D167" s="48" t="s">
        <v>1091</v>
      </c>
      <c r="E167" s="48" t="s">
        <v>1092</v>
      </c>
      <c r="F167" s="48">
        <v>168</v>
      </c>
      <c r="G167" s="48">
        <v>723</v>
      </c>
      <c r="H167" s="48">
        <v>787</v>
      </c>
      <c r="I167" s="48">
        <v>-64</v>
      </c>
      <c r="J167" s="48">
        <v>4</v>
      </c>
      <c r="K167" s="48">
        <v>71</v>
      </c>
      <c r="L167" s="48">
        <v>91</v>
      </c>
      <c r="M167" s="30">
        <v>69092000</v>
      </c>
    </row>
    <row r="168" spans="1:13" x14ac:dyDescent="0.3">
      <c r="A168" s="48">
        <v>2005</v>
      </c>
      <c r="B168" s="48" t="s">
        <v>1145</v>
      </c>
      <c r="C168" s="48" t="s">
        <v>1146</v>
      </c>
      <c r="D168" s="48" t="s">
        <v>1091</v>
      </c>
      <c r="E168" s="48" t="s">
        <v>1096</v>
      </c>
      <c r="F168" s="48">
        <v>189</v>
      </c>
      <c r="G168" s="48">
        <v>729</v>
      </c>
      <c r="H168" s="48">
        <v>800</v>
      </c>
      <c r="I168" s="48">
        <v>-71</v>
      </c>
      <c r="J168" s="48">
        <v>4</v>
      </c>
      <c r="K168" s="48">
        <v>74</v>
      </c>
      <c r="L168" s="48">
        <v>88</v>
      </c>
      <c r="M168" s="30">
        <v>73914333</v>
      </c>
    </row>
    <row r="169" spans="1:13" x14ac:dyDescent="0.3">
      <c r="A169" s="48">
        <v>2005</v>
      </c>
      <c r="B169" s="48" t="s">
        <v>1101</v>
      </c>
      <c r="C169" s="48" t="s">
        <v>1102</v>
      </c>
      <c r="D169" s="48" t="s">
        <v>1091</v>
      </c>
      <c r="E169" s="48" t="s">
        <v>1092</v>
      </c>
      <c r="F169" s="48">
        <v>200</v>
      </c>
      <c r="G169" s="48">
        <v>741</v>
      </c>
      <c r="H169" s="48">
        <v>645</v>
      </c>
      <c r="I169" s="48">
        <v>96</v>
      </c>
      <c r="J169" s="48">
        <v>1</v>
      </c>
      <c r="K169" s="48">
        <v>99</v>
      </c>
      <c r="L169" s="48">
        <v>63</v>
      </c>
      <c r="M169" s="30">
        <v>75178000</v>
      </c>
    </row>
    <row r="170" spans="1:13" x14ac:dyDescent="0.3">
      <c r="A170" s="48">
        <v>2005</v>
      </c>
      <c r="B170" s="48" t="s">
        <v>1115</v>
      </c>
      <c r="C170" s="48" t="s">
        <v>1116</v>
      </c>
      <c r="D170" s="48" t="s">
        <v>1095</v>
      </c>
      <c r="E170" s="48" t="s">
        <v>1092</v>
      </c>
      <c r="F170" s="48">
        <v>161</v>
      </c>
      <c r="G170" s="48">
        <v>693</v>
      </c>
      <c r="H170" s="48">
        <v>609</v>
      </c>
      <c r="I170" s="48">
        <v>84</v>
      </c>
      <c r="J170" s="48">
        <v>2</v>
      </c>
      <c r="K170" s="48">
        <v>89</v>
      </c>
      <c r="L170" s="48">
        <v>73</v>
      </c>
      <c r="M170" s="30">
        <v>76779000</v>
      </c>
    </row>
    <row r="171" spans="1:13" x14ac:dyDescent="0.3">
      <c r="A171" s="48">
        <v>2005</v>
      </c>
      <c r="B171" s="48" t="s">
        <v>1149</v>
      </c>
      <c r="C171" s="48" t="s">
        <v>1150</v>
      </c>
      <c r="D171" s="48" t="s">
        <v>1095</v>
      </c>
      <c r="E171" s="48" t="s">
        <v>1086</v>
      </c>
      <c r="F171" s="48">
        <v>149</v>
      </c>
      <c r="G171" s="48">
        <v>685</v>
      </c>
      <c r="H171" s="48">
        <v>755</v>
      </c>
      <c r="I171" s="48">
        <v>-70</v>
      </c>
      <c r="J171" s="48">
        <v>4</v>
      </c>
      <c r="K171" s="48">
        <v>71</v>
      </c>
      <c r="L171" s="48">
        <v>91</v>
      </c>
      <c r="M171" s="30">
        <v>83039000</v>
      </c>
    </row>
    <row r="172" spans="1:13" x14ac:dyDescent="0.3">
      <c r="A172" s="48">
        <v>2005</v>
      </c>
      <c r="B172" s="48" t="s">
        <v>1147</v>
      </c>
      <c r="C172" s="48" t="s">
        <v>1148</v>
      </c>
      <c r="D172" s="48" t="s">
        <v>1095</v>
      </c>
      <c r="E172" s="48" t="s">
        <v>1096</v>
      </c>
      <c r="F172" s="48">
        <v>184</v>
      </c>
      <c r="G172" s="48">
        <v>769</v>
      </c>
      <c r="H172" s="48">
        <v>674</v>
      </c>
      <c r="I172" s="48">
        <v>95</v>
      </c>
      <c r="J172" s="48">
        <v>1</v>
      </c>
      <c r="K172" s="48">
        <v>90</v>
      </c>
      <c r="L172" s="48">
        <v>72</v>
      </c>
      <c r="M172" s="30">
        <v>86457302</v>
      </c>
    </row>
    <row r="173" spans="1:13" x14ac:dyDescent="0.3">
      <c r="A173" s="48">
        <v>2005</v>
      </c>
      <c r="B173" s="48" t="s">
        <v>1127</v>
      </c>
      <c r="C173" s="48" t="s">
        <v>1128</v>
      </c>
      <c r="D173" s="48" t="s">
        <v>1095</v>
      </c>
      <c r="E173" s="48" t="s">
        <v>1092</v>
      </c>
      <c r="F173" s="48">
        <v>194</v>
      </c>
      <c r="G173" s="48">
        <v>703</v>
      </c>
      <c r="H173" s="48">
        <v>714</v>
      </c>
      <c r="I173" s="48">
        <v>-11</v>
      </c>
      <c r="J173" s="48">
        <v>4</v>
      </c>
      <c r="K173" s="48">
        <v>79</v>
      </c>
      <c r="L173" s="48">
        <v>83</v>
      </c>
      <c r="M173" s="30">
        <v>87032933</v>
      </c>
    </row>
    <row r="174" spans="1:13" x14ac:dyDescent="0.3">
      <c r="A174" s="48">
        <v>2005</v>
      </c>
      <c r="B174" s="48" t="s">
        <v>1125</v>
      </c>
      <c r="C174" s="48" t="s">
        <v>1126</v>
      </c>
      <c r="D174" s="48" t="s">
        <v>1091</v>
      </c>
      <c r="E174" s="48" t="s">
        <v>1086</v>
      </c>
      <c r="F174" s="48">
        <v>130</v>
      </c>
      <c r="G174" s="48">
        <v>699</v>
      </c>
      <c r="H174" s="48">
        <v>751</v>
      </c>
      <c r="I174" s="48">
        <v>-52</v>
      </c>
      <c r="J174" s="48">
        <v>4</v>
      </c>
      <c r="K174" s="48">
        <v>69</v>
      </c>
      <c r="L174" s="48">
        <v>93</v>
      </c>
      <c r="M174" s="30">
        <v>87754334</v>
      </c>
    </row>
    <row r="175" spans="1:13" x14ac:dyDescent="0.3">
      <c r="A175" s="48">
        <v>2005</v>
      </c>
      <c r="B175" s="48" t="s">
        <v>1119</v>
      </c>
      <c r="C175" s="48" t="s">
        <v>1120</v>
      </c>
      <c r="D175" s="48" t="s">
        <v>1095</v>
      </c>
      <c r="E175" s="48" t="s">
        <v>1086</v>
      </c>
      <c r="F175" s="48">
        <v>128</v>
      </c>
      <c r="G175" s="48">
        <v>649</v>
      </c>
      <c r="H175" s="48">
        <v>745</v>
      </c>
      <c r="I175" s="48">
        <v>-96</v>
      </c>
      <c r="J175" s="48">
        <v>3</v>
      </c>
      <c r="K175" s="48">
        <v>75</v>
      </c>
      <c r="L175" s="48">
        <v>87</v>
      </c>
      <c r="M175" s="30">
        <v>90199500</v>
      </c>
    </row>
    <row r="176" spans="1:13" x14ac:dyDescent="0.3">
      <c r="A176" s="48">
        <v>2005</v>
      </c>
      <c r="B176" s="48" t="s">
        <v>1131</v>
      </c>
      <c r="C176" s="48" t="s">
        <v>1132</v>
      </c>
      <c r="D176" s="48" t="s">
        <v>1095</v>
      </c>
      <c r="E176" s="48" t="s">
        <v>1092</v>
      </c>
      <c r="F176" s="48">
        <v>170</v>
      </c>
      <c r="G176" s="48">
        <v>805</v>
      </c>
      <c r="H176" s="48">
        <v>634</v>
      </c>
      <c r="I176" s="48">
        <v>171</v>
      </c>
      <c r="J176" s="48">
        <v>1</v>
      </c>
      <c r="K176" s="48">
        <v>100</v>
      </c>
      <c r="L176" s="48">
        <v>62</v>
      </c>
      <c r="M176" s="30">
        <v>92106833</v>
      </c>
    </row>
    <row r="177" spans="1:13" x14ac:dyDescent="0.3">
      <c r="A177" s="48">
        <v>2005</v>
      </c>
      <c r="B177" s="48" t="s">
        <v>1155</v>
      </c>
      <c r="C177" s="48" t="s">
        <v>1156</v>
      </c>
      <c r="D177" s="48" t="s">
        <v>1091</v>
      </c>
      <c r="E177" s="48" t="s">
        <v>1086</v>
      </c>
      <c r="F177" s="48">
        <v>147</v>
      </c>
      <c r="G177" s="48">
        <v>761</v>
      </c>
      <c r="H177" s="48">
        <v>643</v>
      </c>
      <c r="I177" s="48">
        <v>118</v>
      </c>
      <c r="J177" s="48">
        <v>1</v>
      </c>
      <c r="K177" s="48">
        <v>95</v>
      </c>
      <c r="L177" s="48">
        <v>67</v>
      </c>
      <c r="M177" s="30">
        <v>94867822</v>
      </c>
    </row>
    <row r="178" spans="1:13" x14ac:dyDescent="0.3">
      <c r="A178" s="48">
        <v>2005</v>
      </c>
      <c r="B178" s="48" t="s">
        <v>1113</v>
      </c>
      <c r="C178" s="48" t="s">
        <v>1114</v>
      </c>
      <c r="D178" s="48" t="s">
        <v>1095</v>
      </c>
      <c r="E178" s="48" t="s">
        <v>1096</v>
      </c>
      <c r="F178" s="48">
        <v>167</v>
      </c>
      <c r="G178" s="48">
        <v>807</v>
      </c>
      <c r="H178" s="48">
        <v>726</v>
      </c>
      <c r="I178" s="48">
        <v>81</v>
      </c>
      <c r="J178" s="48">
        <v>2</v>
      </c>
      <c r="K178" s="48">
        <v>88</v>
      </c>
      <c r="L178" s="48">
        <v>74</v>
      </c>
      <c r="M178" s="30">
        <v>95522000</v>
      </c>
    </row>
    <row r="179" spans="1:13" x14ac:dyDescent="0.3">
      <c r="A179" s="48">
        <v>2005</v>
      </c>
      <c r="B179" s="48" t="s">
        <v>1141</v>
      </c>
      <c r="C179" s="48" t="s">
        <v>1142</v>
      </c>
      <c r="D179" s="48" t="s">
        <v>1095</v>
      </c>
      <c r="E179" s="48" t="s">
        <v>1096</v>
      </c>
      <c r="F179" s="48">
        <v>175</v>
      </c>
      <c r="G179" s="48">
        <v>722</v>
      </c>
      <c r="H179" s="48">
        <v>648</v>
      </c>
      <c r="I179" s="48">
        <v>74</v>
      </c>
      <c r="J179" s="48">
        <v>3</v>
      </c>
      <c r="K179" s="48">
        <v>83</v>
      </c>
      <c r="L179" s="48">
        <v>79</v>
      </c>
      <c r="M179" s="30">
        <v>101305821</v>
      </c>
    </row>
    <row r="180" spans="1:13" x14ac:dyDescent="0.3">
      <c r="A180" s="48">
        <v>2005</v>
      </c>
      <c r="B180" s="48" t="s">
        <v>1139</v>
      </c>
      <c r="C180" s="48" t="s">
        <v>1140</v>
      </c>
      <c r="D180" s="48" t="s">
        <v>1091</v>
      </c>
      <c r="E180" s="48" t="s">
        <v>1096</v>
      </c>
      <c r="F180" s="48">
        <v>199</v>
      </c>
      <c r="G180" s="48">
        <v>910</v>
      </c>
      <c r="H180" s="48">
        <v>805</v>
      </c>
      <c r="I180" s="48">
        <v>105</v>
      </c>
      <c r="J180" s="48">
        <v>2</v>
      </c>
      <c r="K180" s="48">
        <v>95</v>
      </c>
      <c r="L180" s="48">
        <v>67</v>
      </c>
      <c r="M180" s="30">
        <v>123505125</v>
      </c>
    </row>
    <row r="181" spans="1:13" x14ac:dyDescent="0.3">
      <c r="A181" s="48">
        <v>2005</v>
      </c>
      <c r="B181" s="48" t="s">
        <v>1151</v>
      </c>
      <c r="C181" s="48" t="s">
        <v>1152</v>
      </c>
      <c r="D181" s="48" t="s">
        <v>1091</v>
      </c>
      <c r="E181" s="48" t="s">
        <v>1096</v>
      </c>
      <c r="F181" s="48">
        <v>229</v>
      </c>
      <c r="G181" s="48">
        <v>886</v>
      </c>
      <c r="H181" s="48">
        <v>789</v>
      </c>
      <c r="I181" s="48">
        <v>97</v>
      </c>
      <c r="J181" s="48">
        <v>1</v>
      </c>
      <c r="K181" s="48">
        <v>95</v>
      </c>
      <c r="L181" s="48">
        <v>67</v>
      </c>
      <c r="M181" s="30">
        <v>208306817</v>
      </c>
    </row>
    <row r="182" spans="1:13" x14ac:dyDescent="0.3">
      <c r="A182" s="48">
        <v>2006</v>
      </c>
      <c r="B182" s="48" t="s">
        <v>1093</v>
      </c>
      <c r="C182" s="48" t="s">
        <v>1094</v>
      </c>
      <c r="D182" s="48" t="s">
        <v>1095</v>
      </c>
      <c r="E182" s="48" t="s">
        <v>1096</v>
      </c>
      <c r="F182" s="48">
        <v>182</v>
      </c>
      <c r="G182" s="48">
        <v>758</v>
      </c>
      <c r="H182" s="48">
        <v>772</v>
      </c>
      <c r="I182" s="48">
        <v>-14</v>
      </c>
      <c r="J182" s="48">
        <v>4</v>
      </c>
      <c r="K182" s="48">
        <v>78</v>
      </c>
      <c r="L182" s="48">
        <v>84</v>
      </c>
      <c r="M182" s="30">
        <v>14671500</v>
      </c>
    </row>
    <row r="183" spans="1:13" x14ac:dyDescent="0.3">
      <c r="A183" s="48">
        <v>2006</v>
      </c>
      <c r="B183" s="48" t="s">
        <v>1133</v>
      </c>
      <c r="C183" s="48" t="s">
        <v>1134</v>
      </c>
      <c r="D183" s="48" t="s">
        <v>1091</v>
      </c>
      <c r="E183" s="48" t="s">
        <v>1096</v>
      </c>
      <c r="F183" s="48">
        <v>190</v>
      </c>
      <c r="G183" s="48">
        <v>689</v>
      </c>
      <c r="H183" s="48">
        <v>856</v>
      </c>
      <c r="I183" s="48">
        <v>-167</v>
      </c>
      <c r="J183" s="48">
        <v>5</v>
      </c>
      <c r="K183" s="48">
        <v>61</v>
      </c>
      <c r="L183" s="48">
        <v>101</v>
      </c>
      <c r="M183" s="30">
        <v>34917967</v>
      </c>
    </row>
    <row r="184" spans="1:13" x14ac:dyDescent="0.3">
      <c r="A184" s="48">
        <v>2006</v>
      </c>
      <c r="B184" s="48" t="s">
        <v>1129</v>
      </c>
      <c r="C184" s="48" t="s">
        <v>1130</v>
      </c>
      <c r="D184" s="48" t="s">
        <v>1095</v>
      </c>
      <c r="E184" s="48" t="s">
        <v>1086</v>
      </c>
      <c r="F184" s="48">
        <v>157</v>
      </c>
      <c r="G184" s="48">
        <v>813</v>
      </c>
      <c r="H184" s="48">
        <v>812</v>
      </c>
      <c r="I184" s="48">
        <v>1</v>
      </c>
      <c r="J184" s="48">
        <v>4</v>
      </c>
      <c r="K184" s="48">
        <v>76</v>
      </c>
      <c r="L184" s="48">
        <v>86</v>
      </c>
      <c r="M184" s="30">
        <v>41233000</v>
      </c>
    </row>
    <row r="185" spans="1:13" x14ac:dyDescent="0.3">
      <c r="A185" s="48">
        <v>2006</v>
      </c>
      <c r="B185" s="48" t="s">
        <v>1099</v>
      </c>
      <c r="C185" s="48" t="s">
        <v>1100</v>
      </c>
      <c r="D185" s="48" t="s">
        <v>1095</v>
      </c>
      <c r="E185" s="48" t="s">
        <v>1092</v>
      </c>
      <c r="F185" s="48">
        <v>141</v>
      </c>
      <c r="G185" s="48">
        <v>691</v>
      </c>
      <c r="H185" s="48">
        <v>797</v>
      </c>
      <c r="I185" s="48">
        <v>-106</v>
      </c>
      <c r="J185" s="48">
        <v>5</v>
      </c>
      <c r="K185" s="48">
        <v>67</v>
      </c>
      <c r="L185" s="48">
        <v>95</v>
      </c>
      <c r="M185" s="30">
        <v>46717750</v>
      </c>
    </row>
    <row r="186" spans="1:13" x14ac:dyDescent="0.3">
      <c r="A186" s="48">
        <v>2006</v>
      </c>
      <c r="B186" s="48" t="s">
        <v>1097</v>
      </c>
      <c r="C186" s="48" t="s">
        <v>1098</v>
      </c>
      <c r="D186" s="48" t="s">
        <v>1091</v>
      </c>
      <c r="E186" s="48" t="s">
        <v>1092</v>
      </c>
      <c r="F186" s="48">
        <v>124</v>
      </c>
      <c r="G186" s="48">
        <v>757</v>
      </c>
      <c r="H186" s="48">
        <v>971</v>
      </c>
      <c r="I186" s="48">
        <v>-214</v>
      </c>
      <c r="J186" s="48">
        <v>5</v>
      </c>
      <c r="K186" s="48">
        <v>62</v>
      </c>
      <c r="L186" s="48">
        <v>100</v>
      </c>
      <c r="M186" s="30">
        <v>47294000</v>
      </c>
    </row>
    <row r="187" spans="1:13" x14ac:dyDescent="0.3">
      <c r="A187" s="48">
        <v>2006</v>
      </c>
      <c r="B187" s="48" t="s">
        <v>1137</v>
      </c>
      <c r="C187" s="48" t="s">
        <v>1138</v>
      </c>
      <c r="D187" s="48" t="s">
        <v>1091</v>
      </c>
      <c r="E187" s="48" t="s">
        <v>1092</v>
      </c>
      <c r="F187" s="48">
        <v>196</v>
      </c>
      <c r="G187" s="48">
        <v>870</v>
      </c>
      <c r="H187" s="48">
        <v>782</v>
      </c>
      <c r="I187" s="48">
        <v>88</v>
      </c>
      <c r="J187" s="48">
        <v>4</v>
      </c>
      <c r="K187" s="48">
        <v>78</v>
      </c>
      <c r="L187" s="48">
        <v>84</v>
      </c>
      <c r="M187" s="30">
        <v>56031500</v>
      </c>
    </row>
    <row r="188" spans="1:13" x14ac:dyDescent="0.3">
      <c r="A188" s="48">
        <v>2006</v>
      </c>
      <c r="B188" s="48" t="s">
        <v>1107</v>
      </c>
      <c r="C188" s="48" t="s">
        <v>1108</v>
      </c>
      <c r="D188" s="48" t="s">
        <v>1095</v>
      </c>
      <c r="E188" s="48" t="s">
        <v>1092</v>
      </c>
      <c r="F188" s="48">
        <v>180</v>
      </c>
      <c r="G188" s="48">
        <v>730</v>
      </c>
      <c r="H188" s="48">
        <v>833</v>
      </c>
      <c r="I188" s="48">
        <v>-103</v>
      </c>
      <c r="J188" s="48">
        <v>4</v>
      </c>
      <c r="K188" s="48">
        <v>75</v>
      </c>
      <c r="L188" s="48">
        <v>87</v>
      </c>
      <c r="M188" s="30">
        <v>57568333</v>
      </c>
    </row>
    <row r="189" spans="1:13" x14ac:dyDescent="0.3">
      <c r="A189" s="48">
        <v>2006</v>
      </c>
      <c r="B189" s="48" t="s">
        <v>1143</v>
      </c>
      <c r="C189" s="48" t="s">
        <v>1144</v>
      </c>
      <c r="D189" s="48" t="s">
        <v>1095</v>
      </c>
      <c r="E189" s="48" t="s">
        <v>1086</v>
      </c>
      <c r="F189" s="48">
        <v>160</v>
      </c>
      <c r="G189" s="48">
        <v>773</v>
      </c>
      <c r="H189" s="48">
        <v>788</v>
      </c>
      <c r="I189" s="48">
        <v>-15</v>
      </c>
      <c r="J189" s="48">
        <v>4</v>
      </c>
      <c r="K189" s="48">
        <v>76</v>
      </c>
      <c r="L189" s="48">
        <v>86</v>
      </c>
      <c r="M189" s="30">
        <v>59684226</v>
      </c>
    </row>
    <row r="190" spans="1:13" x14ac:dyDescent="0.3">
      <c r="A190" s="48">
        <v>2006</v>
      </c>
      <c r="B190" s="48" t="s">
        <v>1111</v>
      </c>
      <c r="C190" s="48" t="s">
        <v>1112</v>
      </c>
      <c r="D190" s="48" t="s">
        <v>1095</v>
      </c>
      <c r="E190" s="48" t="s">
        <v>1092</v>
      </c>
      <c r="F190" s="48">
        <v>217</v>
      </c>
      <c r="G190" s="48">
        <v>749</v>
      </c>
      <c r="H190" s="48">
        <v>801</v>
      </c>
      <c r="I190" s="48">
        <v>-52</v>
      </c>
      <c r="J190" s="48">
        <v>3</v>
      </c>
      <c r="K190" s="48">
        <v>80</v>
      </c>
      <c r="L190" s="48">
        <v>82</v>
      </c>
      <c r="M190" s="30">
        <v>60909519</v>
      </c>
    </row>
    <row r="191" spans="1:13" x14ac:dyDescent="0.3">
      <c r="A191" s="48">
        <v>2006</v>
      </c>
      <c r="B191" s="48" t="s">
        <v>1103</v>
      </c>
      <c r="C191" s="48" t="s">
        <v>1104</v>
      </c>
      <c r="D191" s="48" t="s">
        <v>1091</v>
      </c>
      <c r="E191" s="48" t="s">
        <v>1086</v>
      </c>
      <c r="F191" s="48">
        <v>175</v>
      </c>
      <c r="G191" s="48">
        <v>771</v>
      </c>
      <c r="H191" s="48">
        <v>727</v>
      </c>
      <c r="I191" s="48">
        <v>44</v>
      </c>
      <c r="J191" s="48">
        <v>1</v>
      </c>
      <c r="K191" s="48">
        <v>93</v>
      </c>
      <c r="L191" s="48">
        <v>69</v>
      </c>
      <c r="M191" s="30">
        <v>62243079</v>
      </c>
    </row>
    <row r="192" spans="1:13" x14ac:dyDescent="0.3">
      <c r="A192" s="48">
        <v>2006</v>
      </c>
      <c r="B192" s="48" t="s">
        <v>1153</v>
      </c>
      <c r="C192" s="48" t="s">
        <v>1154</v>
      </c>
      <c r="D192" s="48" t="s">
        <v>1095</v>
      </c>
      <c r="E192" s="48" t="s">
        <v>1096</v>
      </c>
      <c r="F192" s="48">
        <v>164</v>
      </c>
      <c r="G192" s="48">
        <v>746</v>
      </c>
      <c r="H192" s="48">
        <v>872</v>
      </c>
      <c r="I192" s="48">
        <v>-126</v>
      </c>
      <c r="J192" s="48">
        <v>5</v>
      </c>
      <c r="K192" s="48">
        <v>71</v>
      </c>
      <c r="L192" s="48">
        <v>91</v>
      </c>
      <c r="M192" s="30">
        <v>63143000</v>
      </c>
    </row>
    <row r="193" spans="1:13" x14ac:dyDescent="0.3">
      <c r="A193" s="48">
        <v>2006</v>
      </c>
      <c r="B193" s="48" t="s">
        <v>1089</v>
      </c>
      <c r="C193" s="48" t="s">
        <v>1090</v>
      </c>
      <c r="D193" s="48" t="s">
        <v>1091</v>
      </c>
      <c r="E193" s="48" t="s">
        <v>1092</v>
      </c>
      <c r="F193" s="48">
        <v>143</v>
      </c>
      <c r="G193" s="48">
        <v>801</v>
      </c>
      <c r="H193" s="48">
        <v>683</v>
      </c>
      <c r="I193" s="48">
        <v>118</v>
      </c>
      <c r="J193" s="48">
        <v>1</v>
      </c>
      <c r="K193" s="48">
        <v>96</v>
      </c>
      <c r="L193" s="48">
        <v>66</v>
      </c>
      <c r="M193" s="30">
        <v>63396006</v>
      </c>
    </row>
    <row r="194" spans="1:13" x14ac:dyDescent="0.3">
      <c r="A194" s="48">
        <v>2006</v>
      </c>
      <c r="B194" s="48" t="s">
        <v>1135</v>
      </c>
      <c r="C194" s="48" t="s">
        <v>1136</v>
      </c>
      <c r="D194" s="48" t="s">
        <v>1091</v>
      </c>
      <c r="E194" s="48" t="s">
        <v>1086</v>
      </c>
      <c r="F194" s="48">
        <v>183</v>
      </c>
      <c r="G194" s="48">
        <v>835</v>
      </c>
      <c r="H194" s="48">
        <v>784</v>
      </c>
      <c r="I194" s="48">
        <v>51</v>
      </c>
      <c r="J194" s="48">
        <v>3</v>
      </c>
      <c r="K194" s="48">
        <v>80</v>
      </c>
      <c r="L194" s="48">
        <v>82</v>
      </c>
      <c r="M194" s="30">
        <v>68228662</v>
      </c>
    </row>
    <row r="195" spans="1:13" x14ac:dyDescent="0.3">
      <c r="A195" s="48">
        <v>2006</v>
      </c>
      <c r="B195" s="48" t="s">
        <v>1121</v>
      </c>
      <c r="C195" s="48" t="s">
        <v>1122</v>
      </c>
      <c r="D195" s="48" t="s">
        <v>1095</v>
      </c>
      <c r="E195" s="48" t="s">
        <v>1086</v>
      </c>
      <c r="F195" s="48">
        <v>161</v>
      </c>
      <c r="G195" s="48">
        <v>731</v>
      </c>
      <c r="H195" s="48">
        <v>679</v>
      </c>
      <c r="I195" s="48">
        <v>52</v>
      </c>
      <c r="J195" s="48">
        <v>1</v>
      </c>
      <c r="K195" s="48">
        <v>88</v>
      </c>
      <c r="L195" s="48">
        <v>74</v>
      </c>
      <c r="M195" s="30">
        <v>69896141</v>
      </c>
    </row>
    <row r="196" spans="1:13" x14ac:dyDescent="0.3">
      <c r="A196" s="48">
        <v>2006</v>
      </c>
      <c r="B196" s="48" t="s">
        <v>1109</v>
      </c>
      <c r="C196" s="48" t="s">
        <v>1110</v>
      </c>
      <c r="D196" s="48" t="s">
        <v>1091</v>
      </c>
      <c r="E196" s="48" t="s">
        <v>1096</v>
      </c>
      <c r="F196" s="48">
        <v>199</v>
      </c>
      <c r="G196" s="48">
        <v>809</v>
      </c>
      <c r="H196" s="48">
        <v>754</v>
      </c>
      <c r="I196" s="48">
        <v>55</v>
      </c>
      <c r="J196" s="48">
        <v>2</v>
      </c>
      <c r="K196" s="48">
        <v>87</v>
      </c>
      <c r="L196" s="48">
        <v>75</v>
      </c>
      <c r="M196" s="30">
        <v>71365000</v>
      </c>
    </row>
    <row r="197" spans="1:13" x14ac:dyDescent="0.3">
      <c r="A197" s="48">
        <v>2006</v>
      </c>
      <c r="B197" s="48" t="s">
        <v>1145</v>
      </c>
      <c r="C197" s="48" t="s">
        <v>1146</v>
      </c>
      <c r="D197" s="48" t="s">
        <v>1091</v>
      </c>
      <c r="E197" s="48" t="s">
        <v>1096</v>
      </c>
      <c r="F197" s="48">
        <v>164</v>
      </c>
      <c r="G197" s="48">
        <v>768</v>
      </c>
      <c r="H197" s="48">
        <v>899</v>
      </c>
      <c r="I197" s="48">
        <v>-131</v>
      </c>
      <c r="J197" s="48">
        <v>4</v>
      </c>
      <c r="K197" s="48">
        <v>70</v>
      </c>
      <c r="L197" s="48">
        <v>92</v>
      </c>
      <c r="M197" s="30">
        <v>72585582</v>
      </c>
    </row>
    <row r="198" spans="1:13" x14ac:dyDescent="0.3">
      <c r="A198" s="48">
        <v>2006</v>
      </c>
      <c r="B198" s="48" t="s">
        <v>1123</v>
      </c>
      <c r="C198" s="48" t="s">
        <v>1124</v>
      </c>
      <c r="D198" s="48" t="s">
        <v>1091</v>
      </c>
      <c r="E198" s="48" t="s">
        <v>1092</v>
      </c>
      <c r="F198" s="48">
        <v>203</v>
      </c>
      <c r="G198" s="48">
        <v>822</v>
      </c>
      <c r="H198" s="48">
        <v>675</v>
      </c>
      <c r="I198" s="48">
        <v>147</v>
      </c>
      <c r="J198" s="48">
        <v>2</v>
      </c>
      <c r="K198" s="48">
        <v>95</v>
      </c>
      <c r="L198" s="48">
        <v>67</v>
      </c>
      <c r="M198" s="30">
        <v>82612866</v>
      </c>
    </row>
    <row r="199" spans="1:13" x14ac:dyDescent="0.3">
      <c r="A199" s="48">
        <v>2006</v>
      </c>
      <c r="B199" s="48" t="s">
        <v>1125</v>
      </c>
      <c r="C199" s="48" t="s">
        <v>1126</v>
      </c>
      <c r="D199" s="48" t="s">
        <v>1091</v>
      </c>
      <c r="E199" s="48" t="s">
        <v>1086</v>
      </c>
      <c r="F199" s="48">
        <v>172</v>
      </c>
      <c r="G199" s="48">
        <v>756</v>
      </c>
      <c r="H199" s="48">
        <v>792</v>
      </c>
      <c r="I199" s="48">
        <v>-36</v>
      </c>
      <c r="J199" s="48">
        <v>4</v>
      </c>
      <c r="K199" s="48">
        <v>78</v>
      </c>
      <c r="L199" s="48">
        <v>84</v>
      </c>
      <c r="M199" s="30">
        <v>87959833</v>
      </c>
    </row>
    <row r="200" spans="1:13" x14ac:dyDescent="0.3">
      <c r="A200" s="48">
        <v>2006</v>
      </c>
      <c r="B200" s="48" t="s">
        <v>1113</v>
      </c>
      <c r="C200" s="48" t="s">
        <v>1114</v>
      </c>
      <c r="D200" s="48" t="s">
        <v>1095</v>
      </c>
      <c r="E200" s="48" t="s">
        <v>1096</v>
      </c>
      <c r="F200" s="48">
        <v>216</v>
      </c>
      <c r="G200" s="48">
        <v>865</v>
      </c>
      <c r="H200" s="48">
        <v>812</v>
      </c>
      <c r="I200" s="48">
        <v>53</v>
      </c>
      <c r="J200" s="48">
        <v>2</v>
      </c>
      <c r="K200" s="48">
        <v>85</v>
      </c>
      <c r="L200" s="48">
        <v>77</v>
      </c>
      <c r="M200" s="30">
        <v>88273333</v>
      </c>
    </row>
    <row r="201" spans="1:13" x14ac:dyDescent="0.3">
      <c r="A201" s="48">
        <v>2006</v>
      </c>
      <c r="B201" s="48" t="s">
        <v>1115</v>
      </c>
      <c r="C201" s="48" t="s">
        <v>1116</v>
      </c>
      <c r="D201" s="48" t="s">
        <v>1095</v>
      </c>
      <c r="E201" s="48" t="s">
        <v>1092</v>
      </c>
      <c r="F201" s="48">
        <v>174</v>
      </c>
      <c r="G201" s="48">
        <v>735</v>
      </c>
      <c r="H201" s="48">
        <v>719</v>
      </c>
      <c r="I201" s="48">
        <v>16</v>
      </c>
      <c r="J201" s="48">
        <v>2</v>
      </c>
      <c r="K201" s="48">
        <v>82</v>
      </c>
      <c r="L201" s="48">
        <v>80</v>
      </c>
      <c r="M201" s="30">
        <v>88694435</v>
      </c>
    </row>
    <row r="202" spans="1:13" x14ac:dyDescent="0.3">
      <c r="A202" s="48">
        <v>2006</v>
      </c>
      <c r="B202" s="48" t="s">
        <v>1131</v>
      </c>
      <c r="C202" s="48" t="s">
        <v>1132</v>
      </c>
      <c r="D202" s="48" t="s">
        <v>1095</v>
      </c>
      <c r="E202" s="48" t="s">
        <v>1092</v>
      </c>
      <c r="F202" s="48">
        <v>184</v>
      </c>
      <c r="G202" s="48">
        <v>781</v>
      </c>
      <c r="H202" s="48">
        <v>762</v>
      </c>
      <c r="I202" s="48">
        <v>19</v>
      </c>
      <c r="J202" s="48">
        <v>1</v>
      </c>
      <c r="K202" s="48">
        <v>83</v>
      </c>
      <c r="L202" s="48">
        <v>78</v>
      </c>
      <c r="M202" s="30">
        <v>88891371</v>
      </c>
    </row>
    <row r="203" spans="1:13" x14ac:dyDescent="0.3">
      <c r="A203" s="48">
        <v>2006</v>
      </c>
      <c r="B203" s="48" t="s">
        <v>1119</v>
      </c>
      <c r="C203" s="48" t="s">
        <v>1120</v>
      </c>
      <c r="D203" s="48" t="s">
        <v>1095</v>
      </c>
      <c r="E203" s="48" t="s">
        <v>1086</v>
      </c>
      <c r="F203" s="48">
        <v>163</v>
      </c>
      <c r="G203" s="48">
        <v>746</v>
      </c>
      <c r="H203" s="48">
        <v>790</v>
      </c>
      <c r="I203" s="48">
        <v>-44</v>
      </c>
      <c r="J203" s="48">
        <v>3</v>
      </c>
      <c r="K203" s="48">
        <v>76</v>
      </c>
      <c r="L203" s="48">
        <v>85</v>
      </c>
      <c r="M203" s="30">
        <v>90056419</v>
      </c>
    </row>
    <row r="204" spans="1:13" x14ac:dyDescent="0.3">
      <c r="A204" s="48">
        <v>2006</v>
      </c>
      <c r="B204" s="48" t="s">
        <v>1147</v>
      </c>
      <c r="C204" s="48" t="s">
        <v>1148</v>
      </c>
      <c r="D204" s="48" t="s">
        <v>1095</v>
      </c>
      <c r="E204" s="48" t="s">
        <v>1096</v>
      </c>
      <c r="F204" s="48">
        <v>222</v>
      </c>
      <c r="G204" s="48">
        <v>849</v>
      </c>
      <c r="H204" s="48">
        <v>805</v>
      </c>
      <c r="I204" s="48">
        <v>44</v>
      </c>
      <c r="J204" s="48">
        <v>3</v>
      </c>
      <c r="K204" s="48">
        <v>79</v>
      </c>
      <c r="L204" s="48">
        <v>83</v>
      </c>
      <c r="M204" s="30">
        <v>90156876</v>
      </c>
    </row>
    <row r="205" spans="1:13" x14ac:dyDescent="0.3">
      <c r="A205" s="48">
        <v>2006</v>
      </c>
      <c r="B205" s="48" t="s">
        <v>1127</v>
      </c>
      <c r="C205" s="48" t="s">
        <v>1128</v>
      </c>
      <c r="D205" s="48" t="s">
        <v>1095</v>
      </c>
      <c r="E205" s="48" t="s">
        <v>1092</v>
      </c>
      <c r="F205" s="48">
        <v>166</v>
      </c>
      <c r="G205" s="48">
        <v>716</v>
      </c>
      <c r="H205" s="48">
        <v>834</v>
      </c>
      <c r="I205" s="48">
        <v>-118</v>
      </c>
      <c r="J205" s="48">
        <v>6</v>
      </c>
      <c r="K205" s="48">
        <v>66</v>
      </c>
      <c r="L205" s="48">
        <v>96</v>
      </c>
      <c r="M205" s="30">
        <v>94424499</v>
      </c>
    </row>
    <row r="206" spans="1:13" x14ac:dyDescent="0.3">
      <c r="A206" s="48">
        <v>2006</v>
      </c>
      <c r="B206" s="48" t="s">
        <v>1149</v>
      </c>
      <c r="C206" s="48" t="s">
        <v>1150</v>
      </c>
      <c r="D206" s="48" t="s">
        <v>1095</v>
      </c>
      <c r="E206" s="48" t="s">
        <v>1086</v>
      </c>
      <c r="F206" s="48">
        <v>153</v>
      </c>
      <c r="G206" s="48">
        <v>820</v>
      </c>
      <c r="H206" s="48">
        <v>751</v>
      </c>
      <c r="I206" s="48">
        <v>69</v>
      </c>
      <c r="J206" s="48">
        <v>2</v>
      </c>
      <c r="K206" s="48">
        <v>88</v>
      </c>
      <c r="L206" s="48">
        <v>74</v>
      </c>
      <c r="M206" s="30">
        <v>98447187</v>
      </c>
    </row>
    <row r="207" spans="1:13" x14ac:dyDescent="0.3">
      <c r="A207" s="48">
        <v>2006</v>
      </c>
      <c r="B207" s="48" t="s">
        <v>1141</v>
      </c>
      <c r="C207" s="48" t="s">
        <v>1142</v>
      </c>
      <c r="D207" s="48" t="s">
        <v>1095</v>
      </c>
      <c r="E207" s="48" t="s">
        <v>1096</v>
      </c>
      <c r="F207" s="48">
        <v>200</v>
      </c>
      <c r="G207" s="48">
        <v>834</v>
      </c>
      <c r="H207" s="48">
        <v>731</v>
      </c>
      <c r="I207" s="48">
        <v>103</v>
      </c>
      <c r="J207" s="48">
        <v>1</v>
      </c>
      <c r="K207" s="48">
        <v>97</v>
      </c>
      <c r="L207" s="48">
        <v>65</v>
      </c>
      <c r="M207" s="30">
        <v>101084963</v>
      </c>
    </row>
    <row r="208" spans="1:13" x14ac:dyDescent="0.3">
      <c r="A208" s="48">
        <v>2006</v>
      </c>
      <c r="B208" s="48" t="s">
        <v>1101</v>
      </c>
      <c r="C208" s="48" t="s">
        <v>1102</v>
      </c>
      <c r="D208" s="48" t="s">
        <v>1091</v>
      </c>
      <c r="E208" s="48" t="s">
        <v>1092</v>
      </c>
      <c r="F208" s="48">
        <v>236</v>
      </c>
      <c r="G208" s="48">
        <v>868</v>
      </c>
      <c r="H208" s="48">
        <v>794</v>
      </c>
      <c r="I208" s="48">
        <v>74</v>
      </c>
      <c r="J208" s="48">
        <v>3</v>
      </c>
      <c r="K208" s="48">
        <v>90</v>
      </c>
      <c r="L208" s="48">
        <v>72</v>
      </c>
      <c r="M208" s="30">
        <v>102750667</v>
      </c>
    </row>
    <row r="209" spans="1:13" x14ac:dyDescent="0.3">
      <c r="A209" s="48">
        <v>2006</v>
      </c>
      <c r="B209" s="48" t="s">
        <v>1155</v>
      </c>
      <c r="C209" s="48" t="s">
        <v>1156</v>
      </c>
      <c r="D209" s="48" t="s">
        <v>1091</v>
      </c>
      <c r="E209" s="48" t="s">
        <v>1086</v>
      </c>
      <c r="F209" s="48">
        <v>159</v>
      </c>
      <c r="G209" s="48">
        <v>766</v>
      </c>
      <c r="H209" s="48">
        <v>732</v>
      </c>
      <c r="I209" s="48">
        <v>34</v>
      </c>
      <c r="J209" s="48">
        <v>2</v>
      </c>
      <c r="K209" s="48">
        <v>89</v>
      </c>
      <c r="L209" s="48">
        <v>73</v>
      </c>
      <c r="M209" s="30">
        <v>103472000</v>
      </c>
    </row>
    <row r="210" spans="1:13" x14ac:dyDescent="0.3">
      <c r="A210" s="48">
        <v>2006</v>
      </c>
      <c r="B210" s="48" t="s">
        <v>1139</v>
      </c>
      <c r="C210" s="48" t="s">
        <v>1140</v>
      </c>
      <c r="D210" s="48" t="s">
        <v>1091</v>
      </c>
      <c r="E210" s="48" t="s">
        <v>1096</v>
      </c>
      <c r="F210" s="48">
        <v>192</v>
      </c>
      <c r="G210" s="48">
        <v>820</v>
      </c>
      <c r="H210" s="48">
        <v>825</v>
      </c>
      <c r="I210" s="48">
        <v>-5</v>
      </c>
      <c r="J210" s="48">
        <v>3</v>
      </c>
      <c r="K210" s="48">
        <v>86</v>
      </c>
      <c r="L210" s="48">
        <v>76</v>
      </c>
      <c r="M210" s="30">
        <v>120099824</v>
      </c>
    </row>
    <row r="211" spans="1:13" x14ac:dyDescent="0.3">
      <c r="A211" s="48">
        <v>2006</v>
      </c>
      <c r="B211" s="48" t="s">
        <v>1151</v>
      </c>
      <c r="C211" s="48" t="s">
        <v>1152</v>
      </c>
      <c r="D211" s="48" t="s">
        <v>1091</v>
      </c>
      <c r="E211" s="48" t="s">
        <v>1096</v>
      </c>
      <c r="F211" s="48">
        <v>210</v>
      </c>
      <c r="G211" s="48">
        <v>930</v>
      </c>
      <c r="H211" s="48">
        <v>767</v>
      </c>
      <c r="I211" s="48">
        <v>163</v>
      </c>
      <c r="J211" s="48">
        <v>1</v>
      </c>
      <c r="K211" s="48">
        <v>97</v>
      </c>
      <c r="L211" s="48">
        <v>65</v>
      </c>
      <c r="M211" s="30">
        <v>194663079</v>
      </c>
    </row>
    <row r="212" spans="1:13" x14ac:dyDescent="0.3">
      <c r="A212" s="48">
        <v>2007</v>
      </c>
      <c r="B212" s="48" t="s">
        <v>1133</v>
      </c>
      <c r="C212" s="48" t="s">
        <v>1134</v>
      </c>
      <c r="D212" s="48" t="s">
        <v>1091</v>
      </c>
      <c r="E212" s="48" t="s">
        <v>1096</v>
      </c>
      <c r="F212" s="48">
        <v>187</v>
      </c>
      <c r="G212" s="48">
        <v>782</v>
      </c>
      <c r="H212" s="48">
        <v>944</v>
      </c>
      <c r="I212" s="48">
        <v>-162</v>
      </c>
      <c r="J212" s="48">
        <v>5</v>
      </c>
      <c r="K212" s="48">
        <v>66</v>
      </c>
      <c r="L212" s="48">
        <v>96</v>
      </c>
      <c r="M212" s="30">
        <v>24123500</v>
      </c>
    </row>
    <row r="213" spans="1:13" x14ac:dyDescent="0.3">
      <c r="A213" s="48">
        <v>2007</v>
      </c>
      <c r="B213" s="48" t="s">
        <v>1093</v>
      </c>
      <c r="C213" s="48" t="s">
        <v>1094</v>
      </c>
      <c r="D213" s="48" t="s">
        <v>1095</v>
      </c>
      <c r="E213" s="48" t="s">
        <v>1096</v>
      </c>
      <c r="F213" s="48">
        <v>201</v>
      </c>
      <c r="G213" s="48">
        <v>790</v>
      </c>
      <c r="H213" s="48">
        <v>891</v>
      </c>
      <c r="I213" s="48">
        <v>-101</v>
      </c>
      <c r="J213" s="48">
        <v>5</v>
      </c>
      <c r="K213" s="48">
        <v>71</v>
      </c>
      <c r="L213" s="48">
        <v>91</v>
      </c>
      <c r="M213" s="30">
        <v>30507000</v>
      </c>
    </row>
    <row r="214" spans="1:13" x14ac:dyDescent="0.3">
      <c r="A214" s="48">
        <v>2007</v>
      </c>
      <c r="B214" s="48" t="s">
        <v>1153</v>
      </c>
      <c r="C214" s="48" t="s">
        <v>1154</v>
      </c>
      <c r="D214" s="48" t="s">
        <v>1095</v>
      </c>
      <c r="E214" s="48" t="s">
        <v>1096</v>
      </c>
      <c r="F214" s="48">
        <v>123</v>
      </c>
      <c r="G214" s="48">
        <v>673</v>
      </c>
      <c r="H214" s="48">
        <v>783</v>
      </c>
      <c r="I214" s="48">
        <v>-110</v>
      </c>
      <c r="J214" s="48">
        <v>4</v>
      </c>
      <c r="K214" s="48">
        <v>73</v>
      </c>
      <c r="L214" s="48">
        <v>89</v>
      </c>
      <c r="M214" s="30">
        <v>36947500</v>
      </c>
    </row>
    <row r="215" spans="1:13" x14ac:dyDescent="0.3">
      <c r="A215" s="48">
        <v>2007</v>
      </c>
      <c r="B215" s="48" t="s">
        <v>1099</v>
      </c>
      <c r="C215" s="48" t="s">
        <v>1100</v>
      </c>
      <c r="D215" s="48" t="s">
        <v>1095</v>
      </c>
      <c r="E215" s="48" t="s">
        <v>1092</v>
      </c>
      <c r="F215" s="48">
        <v>148</v>
      </c>
      <c r="G215" s="48">
        <v>724</v>
      </c>
      <c r="H215" s="48">
        <v>846</v>
      </c>
      <c r="I215" s="48">
        <v>-122</v>
      </c>
      <c r="J215" s="48">
        <v>6</v>
      </c>
      <c r="K215" s="48">
        <v>68</v>
      </c>
      <c r="L215" s="48">
        <v>94</v>
      </c>
      <c r="M215" s="30">
        <v>38537833</v>
      </c>
    </row>
    <row r="216" spans="1:13" x14ac:dyDescent="0.3">
      <c r="A216" s="48">
        <v>2007</v>
      </c>
      <c r="B216" s="48" t="s">
        <v>1143</v>
      </c>
      <c r="C216" s="48" t="s">
        <v>1144</v>
      </c>
      <c r="D216" s="48" t="s">
        <v>1095</v>
      </c>
      <c r="E216" s="48" t="s">
        <v>1086</v>
      </c>
      <c r="F216" s="48">
        <v>171</v>
      </c>
      <c r="G216" s="48">
        <v>712</v>
      </c>
      <c r="H216" s="48">
        <v>732</v>
      </c>
      <c r="I216" s="48">
        <v>-20</v>
      </c>
      <c r="J216" s="48">
        <v>1</v>
      </c>
      <c r="K216" s="48">
        <v>90</v>
      </c>
      <c r="L216" s="48">
        <v>72</v>
      </c>
      <c r="M216" s="30">
        <v>52067546</v>
      </c>
    </row>
    <row r="217" spans="1:13" x14ac:dyDescent="0.3">
      <c r="A217" s="48">
        <v>2007</v>
      </c>
      <c r="B217" s="48" t="s">
        <v>1129</v>
      </c>
      <c r="C217" s="48" t="s">
        <v>1130</v>
      </c>
      <c r="D217" s="48" t="s">
        <v>1095</v>
      </c>
      <c r="E217" s="48" t="s">
        <v>1086</v>
      </c>
      <c r="F217" s="48">
        <v>171</v>
      </c>
      <c r="G217" s="48">
        <v>860</v>
      </c>
      <c r="H217" s="48">
        <v>758</v>
      </c>
      <c r="I217" s="48">
        <v>102</v>
      </c>
      <c r="J217" s="48">
        <v>2</v>
      </c>
      <c r="K217" s="48">
        <v>90</v>
      </c>
      <c r="L217" s="48">
        <v>73</v>
      </c>
      <c r="M217" s="30">
        <v>54041000</v>
      </c>
    </row>
    <row r="218" spans="1:13" x14ac:dyDescent="0.3">
      <c r="A218" s="48">
        <v>2007</v>
      </c>
      <c r="B218" s="48" t="s">
        <v>1121</v>
      </c>
      <c r="C218" s="48" t="s">
        <v>1122</v>
      </c>
      <c r="D218" s="48" t="s">
        <v>1095</v>
      </c>
      <c r="E218" s="48" t="s">
        <v>1086</v>
      </c>
      <c r="F218" s="48">
        <v>171</v>
      </c>
      <c r="G218" s="48">
        <v>741</v>
      </c>
      <c r="H218" s="48">
        <v>666</v>
      </c>
      <c r="I218" s="48">
        <v>75</v>
      </c>
      <c r="J218" s="48">
        <v>3</v>
      </c>
      <c r="K218" s="48">
        <v>89</v>
      </c>
      <c r="L218" s="48">
        <v>74</v>
      </c>
      <c r="M218" s="30">
        <v>58110567</v>
      </c>
    </row>
    <row r="219" spans="1:13" x14ac:dyDescent="0.3">
      <c r="A219" s="48">
        <v>2007</v>
      </c>
      <c r="B219" s="48" t="s">
        <v>1137</v>
      </c>
      <c r="C219" s="48" t="s">
        <v>1138</v>
      </c>
      <c r="D219" s="48" t="s">
        <v>1091</v>
      </c>
      <c r="E219" s="48" t="s">
        <v>1092</v>
      </c>
      <c r="F219" s="48">
        <v>178</v>
      </c>
      <c r="G219" s="48">
        <v>811</v>
      </c>
      <c r="H219" s="48">
        <v>704</v>
      </c>
      <c r="I219" s="48">
        <v>107</v>
      </c>
      <c r="J219" s="48">
        <v>1</v>
      </c>
      <c r="K219" s="48">
        <v>96</v>
      </c>
      <c r="L219" s="48">
        <v>66</v>
      </c>
      <c r="M219" s="30">
        <v>61673267</v>
      </c>
    </row>
    <row r="220" spans="1:13" x14ac:dyDescent="0.3">
      <c r="A220" s="48">
        <v>2007</v>
      </c>
      <c r="B220" s="48" t="s">
        <v>1097</v>
      </c>
      <c r="C220" s="48" t="s">
        <v>1098</v>
      </c>
      <c r="D220" s="48" t="s">
        <v>1091</v>
      </c>
      <c r="E220" s="48" t="s">
        <v>1092</v>
      </c>
      <c r="F220" s="48">
        <v>102</v>
      </c>
      <c r="G220" s="48">
        <v>706</v>
      </c>
      <c r="H220" s="48">
        <v>778</v>
      </c>
      <c r="I220" s="48">
        <v>-72</v>
      </c>
      <c r="J220" s="48">
        <v>5</v>
      </c>
      <c r="K220" s="48">
        <v>69</v>
      </c>
      <c r="L220" s="48">
        <v>93</v>
      </c>
      <c r="M220" s="30">
        <v>67116500</v>
      </c>
    </row>
    <row r="221" spans="1:13" x14ac:dyDescent="0.3">
      <c r="A221" s="48">
        <v>2007</v>
      </c>
      <c r="B221" s="48" t="s">
        <v>1135</v>
      </c>
      <c r="C221" s="48" t="s">
        <v>1136</v>
      </c>
      <c r="D221" s="48" t="s">
        <v>1091</v>
      </c>
      <c r="E221" s="48" t="s">
        <v>1086</v>
      </c>
      <c r="F221" s="48">
        <v>179</v>
      </c>
      <c r="G221" s="48">
        <v>816</v>
      </c>
      <c r="H221" s="48">
        <v>844</v>
      </c>
      <c r="I221" s="48">
        <v>-28</v>
      </c>
      <c r="J221" s="48">
        <v>4</v>
      </c>
      <c r="K221" s="48">
        <v>75</v>
      </c>
      <c r="L221" s="48">
        <v>87</v>
      </c>
      <c r="M221" s="30">
        <v>68318675</v>
      </c>
    </row>
    <row r="222" spans="1:13" x14ac:dyDescent="0.3">
      <c r="A222" s="48">
        <v>2007</v>
      </c>
      <c r="B222" s="48" t="s">
        <v>1111</v>
      </c>
      <c r="C222" s="48" t="s">
        <v>1112</v>
      </c>
      <c r="D222" s="48" t="s">
        <v>1095</v>
      </c>
      <c r="E222" s="48" t="s">
        <v>1092</v>
      </c>
      <c r="F222" s="48">
        <v>204</v>
      </c>
      <c r="G222" s="48">
        <v>783</v>
      </c>
      <c r="H222" s="48">
        <v>853</v>
      </c>
      <c r="I222" s="48">
        <v>-70</v>
      </c>
      <c r="J222" s="48">
        <v>5</v>
      </c>
      <c r="K222" s="48">
        <v>72</v>
      </c>
      <c r="L222" s="48">
        <v>90</v>
      </c>
      <c r="M222" s="30">
        <v>68524980</v>
      </c>
    </row>
    <row r="223" spans="1:13" x14ac:dyDescent="0.3">
      <c r="A223" s="48">
        <v>2007</v>
      </c>
      <c r="B223" s="48" t="s">
        <v>1107</v>
      </c>
      <c r="C223" s="48" t="s">
        <v>1108</v>
      </c>
      <c r="D223" s="48" t="s">
        <v>1095</v>
      </c>
      <c r="E223" s="48" t="s">
        <v>1092</v>
      </c>
      <c r="F223" s="48">
        <v>231</v>
      </c>
      <c r="G223" s="48">
        <v>801</v>
      </c>
      <c r="H223" s="48">
        <v>776</v>
      </c>
      <c r="I223" s="48">
        <v>25</v>
      </c>
      <c r="J223" s="48">
        <v>2</v>
      </c>
      <c r="K223" s="48">
        <v>83</v>
      </c>
      <c r="L223" s="48">
        <v>79</v>
      </c>
      <c r="M223" s="30">
        <v>70986500</v>
      </c>
    </row>
    <row r="224" spans="1:13" x14ac:dyDescent="0.3">
      <c r="A224" s="48">
        <v>2007</v>
      </c>
      <c r="B224" s="48" t="s">
        <v>1089</v>
      </c>
      <c r="C224" s="48" t="s">
        <v>1090</v>
      </c>
      <c r="D224" s="48" t="s">
        <v>1091</v>
      </c>
      <c r="E224" s="48" t="s">
        <v>1092</v>
      </c>
      <c r="F224" s="48">
        <v>118</v>
      </c>
      <c r="G224" s="48">
        <v>718</v>
      </c>
      <c r="H224" s="48">
        <v>725</v>
      </c>
      <c r="I224" s="48">
        <v>-7</v>
      </c>
      <c r="J224" s="48">
        <v>3</v>
      </c>
      <c r="K224" s="48">
        <v>79</v>
      </c>
      <c r="L224" s="48">
        <v>83</v>
      </c>
      <c r="M224" s="30">
        <v>71439500</v>
      </c>
    </row>
    <row r="225" spans="1:13" x14ac:dyDescent="0.3">
      <c r="A225" s="48">
        <v>2007</v>
      </c>
      <c r="B225" s="48" t="s">
        <v>1103</v>
      </c>
      <c r="C225" s="48" t="s">
        <v>1104</v>
      </c>
      <c r="D225" s="48" t="s">
        <v>1091</v>
      </c>
      <c r="E225" s="48" t="s">
        <v>1086</v>
      </c>
      <c r="F225" s="48">
        <v>171</v>
      </c>
      <c r="G225" s="48">
        <v>741</v>
      </c>
      <c r="H225" s="48">
        <v>758</v>
      </c>
      <c r="I225" s="48">
        <v>-17</v>
      </c>
      <c r="J225" s="48">
        <v>3</v>
      </c>
      <c r="K225" s="48">
        <v>76</v>
      </c>
      <c r="L225" s="48">
        <v>86</v>
      </c>
      <c r="M225" s="30">
        <v>79366940</v>
      </c>
    </row>
    <row r="226" spans="1:13" x14ac:dyDescent="0.3">
      <c r="A226" s="48">
        <v>2007</v>
      </c>
      <c r="B226" s="48" t="s">
        <v>1109</v>
      </c>
      <c r="C226" s="48" t="s">
        <v>1110</v>
      </c>
      <c r="D226" s="48" t="s">
        <v>1091</v>
      </c>
      <c r="E226" s="48" t="s">
        <v>1096</v>
      </c>
      <c r="F226" s="48">
        <v>165</v>
      </c>
      <c r="G226" s="48">
        <v>753</v>
      </c>
      <c r="H226" s="48">
        <v>699</v>
      </c>
      <c r="I226" s="48">
        <v>54</v>
      </c>
      <c r="J226" s="48">
        <v>3</v>
      </c>
      <c r="K226" s="48">
        <v>83</v>
      </c>
      <c r="L226" s="48">
        <v>79</v>
      </c>
      <c r="M226" s="30">
        <v>81942800</v>
      </c>
    </row>
    <row r="227" spans="1:13" x14ac:dyDescent="0.3">
      <c r="A227" s="48">
        <v>2007</v>
      </c>
      <c r="B227" s="48" t="s">
        <v>1147</v>
      </c>
      <c r="C227" s="48" t="s">
        <v>1148</v>
      </c>
      <c r="D227" s="48" t="s">
        <v>1095</v>
      </c>
      <c r="E227" s="48" t="s">
        <v>1096</v>
      </c>
      <c r="F227" s="48">
        <v>176</v>
      </c>
      <c r="G227" s="48">
        <v>810</v>
      </c>
      <c r="H227" s="48">
        <v>733</v>
      </c>
      <c r="I227" s="48">
        <v>77</v>
      </c>
      <c r="J227" s="48">
        <v>3</v>
      </c>
      <c r="K227" s="48">
        <v>84</v>
      </c>
      <c r="L227" s="48">
        <v>78</v>
      </c>
      <c r="M227" s="30">
        <v>87290833</v>
      </c>
    </row>
    <row r="228" spans="1:13" x14ac:dyDescent="0.3">
      <c r="A228" s="48">
        <v>2007</v>
      </c>
      <c r="B228" s="48" t="s">
        <v>1115</v>
      </c>
      <c r="C228" s="48" t="s">
        <v>1116</v>
      </c>
      <c r="D228" s="48" t="s">
        <v>1095</v>
      </c>
      <c r="E228" s="48" t="s">
        <v>1092</v>
      </c>
      <c r="F228" s="48">
        <v>167</v>
      </c>
      <c r="G228" s="48">
        <v>723</v>
      </c>
      <c r="H228" s="48">
        <v>813</v>
      </c>
      <c r="I228" s="48">
        <v>-90</v>
      </c>
      <c r="J228" s="48">
        <v>4</v>
      </c>
      <c r="K228" s="48">
        <v>73</v>
      </c>
      <c r="L228" s="48">
        <v>89</v>
      </c>
      <c r="M228" s="30">
        <v>87759000</v>
      </c>
    </row>
    <row r="229" spans="1:13" x14ac:dyDescent="0.3">
      <c r="A229" s="48">
        <v>2007</v>
      </c>
      <c r="B229" s="48" t="s">
        <v>1113</v>
      </c>
      <c r="C229" s="48" t="s">
        <v>1114</v>
      </c>
      <c r="D229" s="48" t="s">
        <v>1095</v>
      </c>
      <c r="E229" s="48" t="s">
        <v>1096</v>
      </c>
      <c r="F229" s="48">
        <v>213</v>
      </c>
      <c r="G229" s="48">
        <v>892</v>
      </c>
      <c r="H229" s="48">
        <v>821</v>
      </c>
      <c r="I229" s="48">
        <v>71</v>
      </c>
      <c r="J229" s="48">
        <v>1</v>
      </c>
      <c r="K229" s="48">
        <v>89</v>
      </c>
      <c r="L229" s="48">
        <v>73</v>
      </c>
      <c r="M229" s="30">
        <v>89428213</v>
      </c>
    </row>
    <row r="230" spans="1:13" x14ac:dyDescent="0.3">
      <c r="A230" s="48">
        <v>2007</v>
      </c>
      <c r="B230" s="48" t="s">
        <v>1119</v>
      </c>
      <c r="C230" s="48" t="s">
        <v>1120</v>
      </c>
      <c r="D230" s="48" t="s">
        <v>1095</v>
      </c>
      <c r="E230" s="48" t="s">
        <v>1086</v>
      </c>
      <c r="F230" s="48">
        <v>131</v>
      </c>
      <c r="G230" s="48">
        <v>683</v>
      </c>
      <c r="H230" s="48">
        <v>720</v>
      </c>
      <c r="I230" s="48">
        <v>-37</v>
      </c>
      <c r="J230" s="48">
        <v>5</v>
      </c>
      <c r="K230" s="48">
        <v>71</v>
      </c>
      <c r="L230" s="48">
        <v>91</v>
      </c>
      <c r="M230" s="30">
        <v>90219056</v>
      </c>
    </row>
    <row r="231" spans="1:13" x14ac:dyDescent="0.3">
      <c r="A231" s="48">
        <v>2007</v>
      </c>
      <c r="B231" s="48" t="s">
        <v>1131</v>
      </c>
      <c r="C231" s="48" t="s">
        <v>1132</v>
      </c>
      <c r="D231" s="48" t="s">
        <v>1095</v>
      </c>
      <c r="E231" s="48" t="s">
        <v>1092</v>
      </c>
      <c r="F231" s="48">
        <v>141</v>
      </c>
      <c r="G231" s="48">
        <v>725</v>
      </c>
      <c r="H231" s="48">
        <v>829</v>
      </c>
      <c r="I231" s="48">
        <v>-104</v>
      </c>
      <c r="J231" s="48">
        <v>3</v>
      </c>
      <c r="K231" s="48">
        <v>78</v>
      </c>
      <c r="L231" s="48">
        <v>84</v>
      </c>
      <c r="M231" s="30">
        <v>90286823</v>
      </c>
    </row>
    <row r="232" spans="1:13" x14ac:dyDescent="0.3">
      <c r="A232" s="48">
        <v>2007</v>
      </c>
      <c r="B232" s="48" t="s">
        <v>1145</v>
      </c>
      <c r="C232" s="48" t="s">
        <v>1146</v>
      </c>
      <c r="D232" s="48" t="s">
        <v>1091</v>
      </c>
      <c r="E232" s="48" t="s">
        <v>1096</v>
      </c>
      <c r="F232" s="48">
        <v>142</v>
      </c>
      <c r="G232" s="48">
        <v>756</v>
      </c>
      <c r="H232" s="48">
        <v>868</v>
      </c>
      <c r="I232" s="48">
        <v>-112</v>
      </c>
      <c r="J232" s="48">
        <v>4</v>
      </c>
      <c r="K232" s="48">
        <v>69</v>
      </c>
      <c r="L232" s="48">
        <v>93</v>
      </c>
      <c r="M232" s="30">
        <v>93174808</v>
      </c>
    </row>
    <row r="233" spans="1:13" x14ac:dyDescent="0.3">
      <c r="A233" s="48">
        <v>2007</v>
      </c>
      <c r="B233" s="48" t="s">
        <v>1123</v>
      </c>
      <c r="C233" s="48" t="s">
        <v>1124</v>
      </c>
      <c r="D233" s="48" t="s">
        <v>1091</v>
      </c>
      <c r="E233" s="48" t="s">
        <v>1092</v>
      </c>
      <c r="F233" s="48">
        <v>177</v>
      </c>
      <c r="G233" s="48">
        <v>887</v>
      </c>
      <c r="H233" s="48">
        <v>797</v>
      </c>
      <c r="I233" s="48">
        <v>90</v>
      </c>
      <c r="J233" s="48">
        <v>2</v>
      </c>
      <c r="K233" s="48">
        <v>88</v>
      </c>
      <c r="L233" s="48">
        <v>74</v>
      </c>
      <c r="M233" s="30">
        <v>94800369</v>
      </c>
    </row>
    <row r="234" spans="1:13" x14ac:dyDescent="0.3">
      <c r="A234" s="48">
        <v>2007</v>
      </c>
      <c r="B234" s="48" t="s">
        <v>1127</v>
      </c>
      <c r="C234" s="48" t="s">
        <v>1128</v>
      </c>
      <c r="D234" s="48" t="s">
        <v>1095</v>
      </c>
      <c r="E234" s="48" t="s">
        <v>1092</v>
      </c>
      <c r="F234" s="48">
        <v>151</v>
      </c>
      <c r="G234" s="48">
        <v>752</v>
      </c>
      <c r="H234" s="48">
        <v>690</v>
      </c>
      <c r="I234" s="48">
        <v>62</v>
      </c>
      <c r="J234" s="48">
        <v>1</v>
      </c>
      <c r="K234" s="48">
        <v>85</v>
      </c>
      <c r="L234" s="48">
        <v>77</v>
      </c>
      <c r="M234" s="30">
        <v>99670332</v>
      </c>
    </row>
    <row r="235" spans="1:13" x14ac:dyDescent="0.3">
      <c r="A235" s="48">
        <v>2007</v>
      </c>
      <c r="B235" s="48" t="s">
        <v>1125</v>
      </c>
      <c r="C235" s="48" t="s">
        <v>1126</v>
      </c>
      <c r="D235" s="48" t="s">
        <v>1091</v>
      </c>
      <c r="E235" s="48" t="s">
        <v>1086</v>
      </c>
      <c r="F235" s="48">
        <v>153</v>
      </c>
      <c r="G235" s="48">
        <v>794</v>
      </c>
      <c r="H235" s="48">
        <v>813</v>
      </c>
      <c r="I235" s="48">
        <v>-19</v>
      </c>
      <c r="J235" s="48">
        <v>2</v>
      </c>
      <c r="K235" s="48">
        <v>88</v>
      </c>
      <c r="L235" s="48">
        <v>74</v>
      </c>
      <c r="M235" s="30">
        <v>106460833</v>
      </c>
    </row>
    <row r="236" spans="1:13" x14ac:dyDescent="0.3">
      <c r="A236" s="48">
        <v>2007</v>
      </c>
      <c r="B236" s="48" t="s">
        <v>1149</v>
      </c>
      <c r="C236" s="48" t="s">
        <v>1150</v>
      </c>
      <c r="D236" s="48" t="s">
        <v>1095</v>
      </c>
      <c r="E236" s="48" t="s">
        <v>1086</v>
      </c>
      <c r="F236" s="48">
        <v>129</v>
      </c>
      <c r="G236" s="48">
        <v>735</v>
      </c>
      <c r="H236" s="48">
        <v>727</v>
      </c>
      <c r="I236" s="48">
        <v>8</v>
      </c>
      <c r="J236" s="48">
        <v>4</v>
      </c>
      <c r="K236" s="48">
        <v>82</v>
      </c>
      <c r="L236" s="48">
        <v>80</v>
      </c>
      <c r="M236" s="30">
        <v>108454524</v>
      </c>
    </row>
    <row r="237" spans="1:13" x14ac:dyDescent="0.3">
      <c r="A237" s="48">
        <v>2007</v>
      </c>
      <c r="B237" s="48" t="s">
        <v>1101</v>
      </c>
      <c r="C237" s="48" t="s">
        <v>1102</v>
      </c>
      <c r="D237" s="48" t="s">
        <v>1091</v>
      </c>
      <c r="E237" s="48" t="s">
        <v>1092</v>
      </c>
      <c r="F237" s="48">
        <v>190</v>
      </c>
      <c r="G237" s="48">
        <v>693</v>
      </c>
      <c r="H237" s="48">
        <v>839</v>
      </c>
      <c r="I237" s="48">
        <v>-146</v>
      </c>
      <c r="J237" s="48">
        <v>4</v>
      </c>
      <c r="K237" s="48">
        <v>72</v>
      </c>
      <c r="L237" s="48">
        <v>90</v>
      </c>
      <c r="M237" s="30">
        <v>108671833</v>
      </c>
    </row>
    <row r="238" spans="1:13" x14ac:dyDescent="0.3">
      <c r="A238" s="48">
        <v>2007</v>
      </c>
      <c r="B238" s="48" t="s">
        <v>1155</v>
      </c>
      <c r="C238" s="48" t="s">
        <v>1156</v>
      </c>
      <c r="D238" s="48" t="s">
        <v>1091</v>
      </c>
      <c r="E238" s="48" t="s">
        <v>1086</v>
      </c>
      <c r="F238" s="48">
        <v>123</v>
      </c>
      <c r="G238" s="48">
        <v>822</v>
      </c>
      <c r="H238" s="48">
        <v>731</v>
      </c>
      <c r="I238" s="48">
        <v>91</v>
      </c>
      <c r="J238" s="48">
        <v>1</v>
      </c>
      <c r="K238" s="48">
        <v>94</v>
      </c>
      <c r="L238" s="48">
        <v>68</v>
      </c>
      <c r="M238" s="30">
        <v>109251333</v>
      </c>
    </row>
    <row r="239" spans="1:13" x14ac:dyDescent="0.3">
      <c r="A239" s="48">
        <v>2007</v>
      </c>
      <c r="B239" s="48" t="s">
        <v>1141</v>
      </c>
      <c r="C239" s="48" t="s">
        <v>1142</v>
      </c>
      <c r="D239" s="48" t="s">
        <v>1095</v>
      </c>
      <c r="E239" s="48" t="s">
        <v>1096</v>
      </c>
      <c r="F239" s="48">
        <v>177</v>
      </c>
      <c r="G239" s="48">
        <v>804</v>
      </c>
      <c r="H239" s="48">
        <v>750</v>
      </c>
      <c r="I239" s="48">
        <v>54</v>
      </c>
      <c r="J239" s="48">
        <v>2</v>
      </c>
      <c r="K239" s="48">
        <v>88</v>
      </c>
      <c r="L239" s="48">
        <v>74</v>
      </c>
      <c r="M239" s="30">
        <v>115231663</v>
      </c>
    </row>
    <row r="240" spans="1:13" x14ac:dyDescent="0.3">
      <c r="A240" s="48">
        <v>2007</v>
      </c>
      <c r="B240" s="48" t="s">
        <v>1139</v>
      </c>
      <c r="C240" s="48" t="s">
        <v>1140</v>
      </c>
      <c r="D240" s="48" t="s">
        <v>1091</v>
      </c>
      <c r="E240" s="48" t="s">
        <v>1096</v>
      </c>
      <c r="F240" s="48">
        <v>166</v>
      </c>
      <c r="G240" s="48">
        <v>867</v>
      </c>
      <c r="H240" s="48">
        <v>657</v>
      </c>
      <c r="I240" s="48">
        <v>210</v>
      </c>
      <c r="J240" s="48">
        <v>1</v>
      </c>
      <c r="K240" s="48">
        <v>96</v>
      </c>
      <c r="L240" s="48">
        <v>66</v>
      </c>
      <c r="M240" s="30">
        <v>143026214</v>
      </c>
    </row>
    <row r="241" spans="1:13" x14ac:dyDescent="0.3">
      <c r="A241" s="48">
        <v>2007</v>
      </c>
      <c r="B241" s="48" t="s">
        <v>1151</v>
      </c>
      <c r="C241" s="48" t="s">
        <v>1152</v>
      </c>
      <c r="D241" s="48" t="s">
        <v>1091</v>
      </c>
      <c r="E241" s="48" t="s">
        <v>1096</v>
      </c>
      <c r="F241" s="48">
        <v>201</v>
      </c>
      <c r="G241" s="48">
        <v>968</v>
      </c>
      <c r="H241" s="48">
        <v>777</v>
      </c>
      <c r="I241" s="48">
        <v>191</v>
      </c>
      <c r="J241" s="48">
        <v>2</v>
      </c>
      <c r="K241" s="48">
        <v>94</v>
      </c>
      <c r="L241" s="48">
        <v>68</v>
      </c>
      <c r="M241" s="30">
        <v>189259045</v>
      </c>
    </row>
    <row r="242" spans="1:13" x14ac:dyDescent="0.3">
      <c r="A242" s="48">
        <v>2008</v>
      </c>
      <c r="B242" s="48" t="s">
        <v>1093</v>
      </c>
      <c r="C242" s="48" t="s">
        <v>1094</v>
      </c>
      <c r="D242" s="48" t="s">
        <v>1095</v>
      </c>
      <c r="E242" s="48" t="s">
        <v>1096</v>
      </c>
      <c r="F242" s="48">
        <v>208</v>
      </c>
      <c r="G242" s="48">
        <v>770</v>
      </c>
      <c r="H242" s="48">
        <v>767</v>
      </c>
      <c r="I242" s="48">
        <v>3</v>
      </c>
      <c r="J242" s="48">
        <v>3</v>
      </c>
      <c r="K242" s="48">
        <v>84</v>
      </c>
      <c r="L242" s="48">
        <v>77</v>
      </c>
      <c r="M242" s="30">
        <v>21811500</v>
      </c>
    </row>
    <row r="243" spans="1:13" x14ac:dyDescent="0.3">
      <c r="A243" s="48">
        <v>2008</v>
      </c>
      <c r="B243" s="48" t="s">
        <v>1157</v>
      </c>
      <c r="C243" s="48" t="s">
        <v>1134</v>
      </c>
      <c r="D243" s="48" t="s">
        <v>1091</v>
      </c>
      <c r="E243" s="48" t="s">
        <v>1096</v>
      </c>
      <c r="F243" s="48">
        <v>180</v>
      </c>
      <c r="G243" s="48">
        <v>774</v>
      </c>
      <c r="H243" s="48">
        <v>671</v>
      </c>
      <c r="I243" s="48">
        <v>103</v>
      </c>
      <c r="J243" s="48">
        <v>1</v>
      </c>
      <c r="K243" s="48">
        <v>97</v>
      </c>
      <c r="L243" s="48">
        <v>65</v>
      </c>
      <c r="M243" s="30">
        <v>43820597</v>
      </c>
    </row>
    <row r="244" spans="1:13" x14ac:dyDescent="0.3">
      <c r="A244" s="48">
        <v>2008</v>
      </c>
      <c r="B244" s="48" t="s">
        <v>1103</v>
      </c>
      <c r="C244" s="48" t="s">
        <v>1104</v>
      </c>
      <c r="D244" s="48" t="s">
        <v>1091</v>
      </c>
      <c r="E244" s="48" t="s">
        <v>1086</v>
      </c>
      <c r="F244" s="48">
        <v>125</v>
      </c>
      <c r="G244" s="48">
        <v>646</v>
      </c>
      <c r="H244" s="48">
        <v>690</v>
      </c>
      <c r="I244" s="48">
        <v>-44</v>
      </c>
      <c r="J244" s="48">
        <v>3</v>
      </c>
      <c r="K244" s="48">
        <v>75</v>
      </c>
      <c r="L244" s="48">
        <v>86</v>
      </c>
      <c r="M244" s="30">
        <v>47967126</v>
      </c>
    </row>
    <row r="245" spans="1:13" x14ac:dyDescent="0.3">
      <c r="A245" s="48">
        <v>2008</v>
      </c>
      <c r="B245" s="48" t="s">
        <v>1099</v>
      </c>
      <c r="C245" s="48" t="s">
        <v>1100</v>
      </c>
      <c r="D245" s="48" t="s">
        <v>1095</v>
      </c>
      <c r="E245" s="48" t="s">
        <v>1092</v>
      </c>
      <c r="F245" s="48">
        <v>153</v>
      </c>
      <c r="G245" s="48">
        <v>735</v>
      </c>
      <c r="H245" s="48">
        <v>884</v>
      </c>
      <c r="I245" s="48">
        <v>-149</v>
      </c>
      <c r="J245" s="48">
        <v>6</v>
      </c>
      <c r="K245" s="48">
        <v>67</v>
      </c>
      <c r="L245" s="48">
        <v>95</v>
      </c>
      <c r="M245" s="30">
        <v>48689783</v>
      </c>
    </row>
    <row r="246" spans="1:13" x14ac:dyDescent="0.3">
      <c r="A246" s="48">
        <v>2008</v>
      </c>
      <c r="B246" s="48" t="s">
        <v>1153</v>
      </c>
      <c r="C246" s="48" t="s">
        <v>1154</v>
      </c>
      <c r="D246" s="48" t="s">
        <v>1095</v>
      </c>
      <c r="E246" s="48" t="s">
        <v>1096</v>
      </c>
      <c r="F246" s="48">
        <v>117</v>
      </c>
      <c r="G246" s="48">
        <v>641</v>
      </c>
      <c r="H246" s="48">
        <v>825</v>
      </c>
      <c r="I246" s="48">
        <v>-184</v>
      </c>
      <c r="J246" s="48">
        <v>5</v>
      </c>
      <c r="K246" s="48">
        <v>59</v>
      </c>
      <c r="L246" s="48">
        <v>102</v>
      </c>
      <c r="M246" s="30">
        <v>54961000</v>
      </c>
    </row>
    <row r="247" spans="1:13" x14ac:dyDescent="0.3">
      <c r="A247" s="48">
        <v>2008</v>
      </c>
      <c r="B247" s="48" t="s">
        <v>1089</v>
      </c>
      <c r="C247" s="48" t="s">
        <v>1090</v>
      </c>
      <c r="D247" s="48" t="s">
        <v>1091</v>
      </c>
      <c r="E247" s="48" t="s">
        <v>1092</v>
      </c>
      <c r="F247" s="48">
        <v>111</v>
      </c>
      <c r="G247" s="48">
        <v>829</v>
      </c>
      <c r="H247" s="48">
        <v>745</v>
      </c>
      <c r="I247" s="48">
        <v>84</v>
      </c>
      <c r="J247" s="48">
        <v>2</v>
      </c>
      <c r="K247" s="48">
        <v>88</v>
      </c>
      <c r="L247" s="48">
        <v>75</v>
      </c>
      <c r="M247" s="30">
        <v>56932766</v>
      </c>
    </row>
    <row r="248" spans="1:13" x14ac:dyDescent="0.3">
      <c r="A248" s="48">
        <v>2008</v>
      </c>
      <c r="B248" s="48" t="s">
        <v>1097</v>
      </c>
      <c r="C248" s="48" t="s">
        <v>1098</v>
      </c>
      <c r="D248" s="48" t="s">
        <v>1091</v>
      </c>
      <c r="E248" s="48" t="s">
        <v>1092</v>
      </c>
      <c r="F248" s="48">
        <v>120</v>
      </c>
      <c r="G248" s="48">
        <v>691</v>
      </c>
      <c r="H248" s="48">
        <v>781</v>
      </c>
      <c r="I248" s="48">
        <v>-90</v>
      </c>
      <c r="J248" s="48">
        <v>4</v>
      </c>
      <c r="K248" s="48">
        <v>75</v>
      </c>
      <c r="L248" s="48">
        <v>87</v>
      </c>
      <c r="M248" s="30">
        <v>58245500</v>
      </c>
    </row>
    <row r="249" spans="1:13" x14ac:dyDescent="0.3">
      <c r="A249" s="48">
        <v>2008</v>
      </c>
      <c r="B249" s="48" t="s">
        <v>1143</v>
      </c>
      <c r="C249" s="48" t="s">
        <v>1144</v>
      </c>
      <c r="D249" s="48" t="s">
        <v>1095</v>
      </c>
      <c r="E249" s="48" t="s">
        <v>1086</v>
      </c>
      <c r="F249" s="48">
        <v>159</v>
      </c>
      <c r="G249" s="48">
        <v>720</v>
      </c>
      <c r="H249" s="48">
        <v>706</v>
      </c>
      <c r="I249" s="48">
        <v>14</v>
      </c>
      <c r="J249" s="48">
        <v>2</v>
      </c>
      <c r="K249" s="48">
        <v>82</v>
      </c>
      <c r="L249" s="48">
        <v>80</v>
      </c>
      <c r="M249" s="30">
        <v>66202712</v>
      </c>
    </row>
    <row r="250" spans="1:13" x14ac:dyDescent="0.3">
      <c r="A250" s="48">
        <v>2008</v>
      </c>
      <c r="B250" s="48" t="s">
        <v>1145</v>
      </c>
      <c r="C250" s="48" t="s">
        <v>1146</v>
      </c>
      <c r="D250" s="48" t="s">
        <v>1091</v>
      </c>
      <c r="E250" s="48" t="s">
        <v>1096</v>
      </c>
      <c r="F250" s="48">
        <v>172</v>
      </c>
      <c r="G250" s="48">
        <v>782</v>
      </c>
      <c r="H250" s="48">
        <v>869</v>
      </c>
      <c r="I250" s="48">
        <v>-87</v>
      </c>
      <c r="J250" s="48">
        <v>5</v>
      </c>
      <c r="K250" s="48">
        <v>68</v>
      </c>
      <c r="L250" s="48">
        <v>93</v>
      </c>
      <c r="M250" s="30">
        <v>67196246</v>
      </c>
    </row>
    <row r="251" spans="1:13" x14ac:dyDescent="0.3">
      <c r="A251" s="48">
        <v>2008</v>
      </c>
      <c r="B251" s="48" t="s">
        <v>1135</v>
      </c>
      <c r="C251" s="48" t="s">
        <v>1136</v>
      </c>
      <c r="D251" s="48" t="s">
        <v>1091</v>
      </c>
      <c r="E251" s="48" t="s">
        <v>1086</v>
      </c>
      <c r="F251" s="48">
        <v>194</v>
      </c>
      <c r="G251" s="48">
        <v>901</v>
      </c>
      <c r="H251" s="48">
        <v>967</v>
      </c>
      <c r="I251" s="48">
        <v>-66</v>
      </c>
      <c r="J251" s="48">
        <v>2</v>
      </c>
      <c r="K251" s="48">
        <v>79</v>
      </c>
      <c r="L251" s="48">
        <v>83</v>
      </c>
      <c r="M251" s="30">
        <v>67712326</v>
      </c>
    </row>
    <row r="252" spans="1:13" x14ac:dyDescent="0.3">
      <c r="A252" s="48">
        <v>2008</v>
      </c>
      <c r="B252" s="48" t="s">
        <v>1129</v>
      </c>
      <c r="C252" s="48" t="s">
        <v>1130</v>
      </c>
      <c r="D252" s="48" t="s">
        <v>1095</v>
      </c>
      <c r="E252" s="48" t="s">
        <v>1086</v>
      </c>
      <c r="F252" s="48">
        <v>160</v>
      </c>
      <c r="G252" s="48">
        <v>747</v>
      </c>
      <c r="H252" s="48">
        <v>822</v>
      </c>
      <c r="I252" s="48">
        <v>-75</v>
      </c>
      <c r="J252" s="48">
        <v>3</v>
      </c>
      <c r="K252" s="48">
        <v>74</v>
      </c>
      <c r="L252" s="48">
        <v>88</v>
      </c>
      <c r="M252" s="30">
        <v>68655500</v>
      </c>
    </row>
    <row r="253" spans="1:13" x14ac:dyDescent="0.3">
      <c r="A253" s="48">
        <v>2008</v>
      </c>
      <c r="B253" s="48" t="s">
        <v>1121</v>
      </c>
      <c r="C253" s="48" t="s">
        <v>1122</v>
      </c>
      <c r="D253" s="48" t="s">
        <v>1095</v>
      </c>
      <c r="E253" s="48" t="s">
        <v>1086</v>
      </c>
      <c r="F253" s="48">
        <v>154</v>
      </c>
      <c r="G253" s="48">
        <v>637</v>
      </c>
      <c r="H253" s="48">
        <v>764</v>
      </c>
      <c r="I253" s="48">
        <v>-127</v>
      </c>
      <c r="J253" s="48">
        <v>5</v>
      </c>
      <c r="K253" s="48">
        <v>63</v>
      </c>
      <c r="L253" s="48">
        <v>99</v>
      </c>
      <c r="M253" s="30">
        <v>73677616</v>
      </c>
    </row>
    <row r="254" spans="1:13" x14ac:dyDescent="0.3">
      <c r="A254" s="48">
        <v>2008</v>
      </c>
      <c r="B254" s="48" t="s">
        <v>1111</v>
      </c>
      <c r="C254" s="48" t="s">
        <v>1112</v>
      </c>
      <c r="D254" s="48" t="s">
        <v>1095</v>
      </c>
      <c r="E254" s="48" t="s">
        <v>1092</v>
      </c>
      <c r="F254" s="48">
        <v>187</v>
      </c>
      <c r="G254" s="48">
        <v>704</v>
      </c>
      <c r="H254" s="48">
        <v>800</v>
      </c>
      <c r="I254" s="48">
        <v>-96</v>
      </c>
      <c r="J254" s="48">
        <v>5</v>
      </c>
      <c r="K254" s="48">
        <v>74</v>
      </c>
      <c r="L254" s="48">
        <v>88</v>
      </c>
      <c r="M254" s="30">
        <v>74117695</v>
      </c>
    </row>
    <row r="255" spans="1:13" x14ac:dyDescent="0.3">
      <c r="A255" s="48">
        <v>2008</v>
      </c>
      <c r="B255" s="48" t="s">
        <v>1119</v>
      </c>
      <c r="C255" s="48" t="s">
        <v>1120</v>
      </c>
      <c r="D255" s="48" t="s">
        <v>1095</v>
      </c>
      <c r="E255" s="48" t="s">
        <v>1086</v>
      </c>
      <c r="F255" s="48">
        <v>94</v>
      </c>
      <c r="G255" s="48">
        <v>640</v>
      </c>
      <c r="H255" s="48">
        <v>759</v>
      </c>
      <c r="I255" s="48">
        <v>-119</v>
      </c>
      <c r="J255" s="48">
        <v>4</v>
      </c>
      <c r="K255" s="48">
        <v>72</v>
      </c>
      <c r="L255" s="48">
        <v>90</v>
      </c>
      <c r="M255" s="30">
        <v>76594500</v>
      </c>
    </row>
    <row r="256" spans="1:13" x14ac:dyDescent="0.3">
      <c r="A256" s="48">
        <v>2008</v>
      </c>
      <c r="B256" s="48" t="s">
        <v>1137</v>
      </c>
      <c r="C256" s="48" t="s">
        <v>1138</v>
      </c>
      <c r="D256" s="48" t="s">
        <v>1091</v>
      </c>
      <c r="E256" s="48" t="s">
        <v>1092</v>
      </c>
      <c r="F256" s="48">
        <v>171</v>
      </c>
      <c r="G256" s="48">
        <v>805</v>
      </c>
      <c r="H256" s="48">
        <v>761</v>
      </c>
      <c r="I256" s="48">
        <v>44</v>
      </c>
      <c r="J256" s="48">
        <v>3</v>
      </c>
      <c r="K256" s="48">
        <v>81</v>
      </c>
      <c r="L256" s="48">
        <v>81</v>
      </c>
      <c r="M256" s="30">
        <v>78970066</v>
      </c>
    </row>
    <row r="257" spans="1:13" x14ac:dyDescent="0.3">
      <c r="A257" s="48">
        <v>2008</v>
      </c>
      <c r="B257" s="48" t="s">
        <v>1107</v>
      </c>
      <c r="C257" s="48" t="s">
        <v>1108</v>
      </c>
      <c r="D257" s="48" t="s">
        <v>1095</v>
      </c>
      <c r="E257" s="48" t="s">
        <v>1092</v>
      </c>
      <c r="F257" s="48">
        <v>198</v>
      </c>
      <c r="G257" s="48">
        <v>750</v>
      </c>
      <c r="H257" s="48">
        <v>689</v>
      </c>
      <c r="I257" s="48">
        <v>61</v>
      </c>
      <c r="J257" s="48">
        <v>2</v>
      </c>
      <c r="K257" s="48">
        <v>90</v>
      </c>
      <c r="L257" s="48">
        <v>72</v>
      </c>
      <c r="M257" s="30">
        <v>80937499</v>
      </c>
    </row>
    <row r="258" spans="1:13" x14ac:dyDescent="0.3">
      <c r="A258" s="48">
        <v>2008</v>
      </c>
      <c r="B258" s="48" t="s">
        <v>1115</v>
      </c>
      <c r="C258" s="48" t="s">
        <v>1116</v>
      </c>
      <c r="D258" s="48" t="s">
        <v>1095</v>
      </c>
      <c r="E258" s="48" t="s">
        <v>1092</v>
      </c>
      <c r="F258" s="48">
        <v>167</v>
      </c>
      <c r="G258" s="48">
        <v>712</v>
      </c>
      <c r="H258" s="48">
        <v>743</v>
      </c>
      <c r="I258" s="48">
        <v>-31</v>
      </c>
      <c r="J258" s="48">
        <v>3</v>
      </c>
      <c r="K258" s="48">
        <v>86</v>
      </c>
      <c r="L258" s="48">
        <v>75</v>
      </c>
      <c r="M258" s="30">
        <v>88930414</v>
      </c>
    </row>
    <row r="259" spans="1:13" x14ac:dyDescent="0.3">
      <c r="A259" s="48">
        <v>2008</v>
      </c>
      <c r="B259" s="48" t="s">
        <v>1109</v>
      </c>
      <c r="C259" s="48" t="s">
        <v>1110</v>
      </c>
      <c r="D259" s="48" t="s">
        <v>1091</v>
      </c>
      <c r="E259" s="48" t="s">
        <v>1096</v>
      </c>
      <c r="F259" s="48">
        <v>126</v>
      </c>
      <c r="G259" s="48">
        <v>714</v>
      </c>
      <c r="H259" s="48">
        <v>610</v>
      </c>
      <c r="I259" s="48">
        <v>104</v>
      </c>
      <c r="J259" s="48">
        <v>4</v>
      </c>
      <c r="K259" s="48">
        <v>86</v>
      </c>
      <c r="L259" s="48">
        <v>76</v>
      </c>
      <c r="M259" s="30">
        <v>97793900</v>
      </c>
    </row>
    <row r="260" spans="1:13" x14ac:dyDescent="0.3">
      <c r="A260" s="48">
        <v>2008</v>
      </c>
      <c r="B260" s="48" t="s">
        <v>1113</v>
      </c>
      <c r="C260" s="48" t="s">
        <v>1114</v>
      </c>
      <c r="D260" s="48" t="s">
        <v>1095</v>
      </c>
      <c r="E260" s="48" t="s">
        <v>1096</v>
      </c>
      <c r="F260" s="48">
        <v>214</v>
      </c>
      <c r="G260" s="48">
        <v>799</v>
      </c>
      <c r="H260" s="48">
        <v>680</v>
      </c>
      <c r="I260" s="48">
        <v>119</v>
      </c>
      <c r="J260" s="48">
        <v>1</v>
      </c>
      <c r="K260" s="48">
        <v>92</v>
      </c>
      <c r="L260" s="48">
        <v>70</v>
      </c>
      <c r="M260" s="30">
        <v>97879880</v>
      </c>
    </row>
    <row r="261" spans="1:13" x14ac:dyDescent="0.3">
      <c r="A261" s="48">
        <v>2008</v>
      </c>
      <c r="B261" s="48" t="s">
        <v>1131</v>
      </c>
      <c r="C261" s="48" t="s">
        <v>1132</v>
      </c>
      <c r="D261" s="48" t="s">
        <v>1095</v>
      </c>
      <c r="E261" s="48" t="s">
        <v>1092</v>
      </c>
      <c r="F261" s="48">
        <v>174</v>
      </c>
      <c r="G261" s="48">
        <v>779</v>
      </c>
      <c r="H261" s="48">
        <v>725</v>
      </c>
      <c r="I261" s="48">
        <v>54</v>
      </c>
      <c r="J261" s="48">
        <v>4</v>
      </c>
      <c r="K261" s="48">
        <v>86</v>
      </c>
      <c r="L261" s="48">
        <v>76</v>
      </c>
      <c r="M261" s="30">
        <v>99624449</v>
      </c>
    </row>
    <row r="262" spans="1:13" x14ac:dyDescent="0.3">
      <c r="A262" s="48">
        <v>2008</v>
      </c>
      <c r="B262" s="48" t="s">
        <v>1147</v>
      </c>
      <c r="C262" s="48" t="s">
        <v>1148</v>
      </c>
      <c r="D262" s="48" t="s">
        <v>1095</v>
      </c>
      <c r="E262" s="48" t="s">
        <v>1096</v>
      </c>
      <c r="F262" s="48">
        <v>130</v>
      </c>
      <c r="G262" s="48">
        <v>753</v>
      </c>
      <c r="H262" s="48">
        <v>778</v>
      </c>
      <c r="I262" s="48">
        <v>-25</v>
      </c>
      <c r="J262" s="48">
        <v>4</v>
      </c>
      <c r="K262" s="48">
        <v>72</v>
      </c>
      <c r="L262" s="48">
        <v>90</v>
      </c>
      <c r="M262" s="30">
        <v>102365683</v>
      </c>
    </row>
    <row r="263" spans="1:13" x14ac:dyDescent="0.3">
      <c r="A263" s="48">
        <v>2008</v>
      </c>
      <c r="B263" s="48" t="s">
        <v>1125</v>
      </c>
      <c r="C263" s="48" t="s">
        <v>1126</v>
      </c>
      <c r="D263" s="48" t="s">
        <v>1091</v>
      </c>
      <c r="E263" s="48" t="s">
        <v>1086</v>
      </c>
      <c r="F263" s="48">
        <v>124</v>
      </c>
      <c r="G263" s="48">
        <v>671</v>
      </c>
      <c r="H263" s="48">
        <v>811</v>
      </c>
      <c r="I263" s="48">
        <v>-140</v>
      </c>
      <c r="J263" s="48">
        <v>4</v>
      </c>
      <c r="K263" s="48">
        <v>61</v>
      </c>
      <c r="L263" s="48">
        <v>101</v>
      </c>
      <c r="M263" s="30">
        <v>117666482</v>
      </c>
    </row>
    <row r="264" spans="1:13" x14ac:dyDescent="0.3">
      <c r="A264" s="48">
        <v>2008</v>
      </c>
      <c r="B264" s="48" t="s">
        <v>1127</v>
      </c>
      <c r="C264" s="48" t="s">
        <v>1128</v>
      </c>
      <c r="D264" s="48" t="s">
        <v>1095</v>
      </c>
      <c r="E264" s="48" t="s">
        <v>1092</v>
      </c>
      <c r="F264" s="48">
        <v>184</v>
      </c>
      <c r="G264" s="48">
        <v>855</v>
      </c>
      <c r="H264" s="48">
        <v>671</v>
      </c>
      <c r="I264" s="48">
        <v>184</v>
      </c>
      <c r="J264" s="48">
        <v>1</v>
      </c>
      <c r="K264" s="48">
        <v>97</v>
      </c>
      <c r="L264" s="48">
        <v>64</v>
      </c>
      <c r="M264" s="30">
        <v>118345833</v>
      </c>
    </row>
    <row r="265" spans="1:13" x14ac:dyDescent="0.3">
      <c r="A265" s="48">
        <v>2008</v>
      </c>
      <c r="B265" s="48" t="s">
        <v>1149</v>
      </c>
      <c r="C265" s="48" t="s">
        <v>1150</v>
      </c>
      <c r="D265" s="48" t="s">
        <v>1095</v>
      </c>
      <c r="E265" s="48" t="s">
        <v>1086</v>
      </c>
      <c r="F265" s="48">
        <v>137</v>
      </c>
      <c r="G265" s="48">
        <v>700</v>
      </c>
      <c r="H265" s="48">
        <v>648</v>
      </c>
      <c r="I265" s="48">
        <v>52</v>
      </c>
      <c r="J265" s="48">
        <v>1</v>
      </c>
      <c r="K265" s="48">
        <v>84</v>
      </c>
      <c r="L265" s="48">
        <v>78</v>
      </c>
      <c r="M265" s="30">
        <v>118588536</v>
      </c>
    </row>
    <row r="266" spans="1:13" x14ac:dyDescent="0.3">
      <c r="A266" s="48">
        <v>2008</v>
      </c>
      <c r="B266" s="48" t="s">
        <v>1155</v>
      </c>
      <c r="C266" s="48" t="s">
        <v>1156</v>
      </c>
      <c r="D266" s="48" t="s">
        <v>1091</v>
      </c>
      <c r="E266" s="48" t="s">
        <v>1086</v>
      </c>
      <c r="F266" s="48">
        <v>159</v>
      </c>
      <c r="G266" s="48">
        <v>765</v>
      </c>
      <c r="H266" s="48">
        <v>697</v>
      </c>
      <c r="I266" s="48">
        <v>68</v>
      </c>
      <c r="J266" s="48">
        <v>1</v>
      </c>
      <c r="K266" s="48">
        <v>100</v>
      </c>
      <c r="L266" s="48">
        <v>62</v>
      </c>
      <c r="M266" s="30">
        <v>119216333</v>
      </c>
    </row>
    <row r="267" spans="1:13" x14ac:dyDescent="0.3">
      <c r="A267" s="48">
        <v>2008</v>
      </c>
      <c r="B267" s="48" t="s">
        <v>1101</v>
      </c>
      <c r="C267" s="48" t="s">
        <v>1102</v>
      </c>
      <c r="D267" s="48" t="s">
        <v>1091</v>
      </c>
      <c r="E267" s="48" t="s">
        <v>1092</v>
      </c>
      <c r="F267" s="48">
        <v>235</v>
      </c>
      <c r="G267" s="48">
        <v>811</v>
      </c>
      <c r="H267" s="48">
        <v>729</v>
      </c>
      <c r="I267" s="48">
        <v>82</v>
      </c>
      <c r="J267" s="48">
        <v>1</v>
      </c>
      <c r="K267" s="48">
        <v>89</v>
      </c>
      <c r="L267" s="48">
        <v>74</v>
      </c>
      <c r="M267" s="30">
        <v>121189332</v>
      </c>
    </row>
    <row r="268" spans="1:13" x14ac:dyDescent="0.3">
      <c r="A268" s="48">
        <v>2008</v>
      </c>
      <c r="B268" s="48" t="s">
        <v>1139</v>
      </c>
      <c r="C268" s="48" t="s">
        <v>1140</v>
      </c>
      <c r="D268" s="48" t="s">
        <v>1091</v>
      </c>
      <c r="E268" s="48" t="s">
        <v>1096</v>
      </c>
      <c r="F268" s="48">
        <v>173</v>
      </c>
      <c r="G268" s="48">
        <v>845</v>
      </c>
      <c r="H268" s="48">
        <v>694</v>
      </c>
      <c r="I268" s="48">
        <v>151</v>
      </c>
      <c r="J268" s="48">
        <v>2</v>
      </c>
      <c r="K268" s="48">
        <v>95</v>
      </c>
      <c r="L268" s="48">
        <v>67</v>
      </c>
      <c r="M268" s="30">
        <v>133390035</v>
      </c>
    </row>
    <row r="269" spans="1:13" x14ac:dyDescent="0.3">
      <c r="A269" s="48">
        <v>2008</v>
      </c>
      <c r="B269" s="48" t="s">
        <v>1123</v>
      </c>
      <c r="C269" s="48" t="s">
        <v>1124</v>
      </c>
      <c r="D269" s="48" t="s">
        <v>1091</v>
      </c>
      <c r="E269" s="48" t="s">
        <v>1092</v>
      </c>
      <c r="F269" s="48">
        <v>200</v>
      </c>
      <c r="G269" s="48">
        <v>821</v>
      </c>
      <c r="H269" s="48">
        <v>857</v>
      </c>
      <c r="I269" s="48">
        <v>-36</v>
      </c>
      <c r="J269" s="48">
        <v>5</v>
      </c>
      <c r="K269" s="48">
        <v>74</v>
      </c>
      <c r="L269" s="48">
        <v>88</v>
      </c>
      <c r="M269" s="30">
        <v>137685196</v>
      </c>
    </row>
    <row r="270" spans="1:13" x14ac:dyDescent="0.3">
      <c r="A270" s="48">
        <v>2008</v>
      </c>
      <c r="B270" s="48" t="s">
        <v>1141</v>
      </c>
      <c r="C270" s="48" t="s">
        <v>1142</v>
      </c>
      <c r="D270" s="48" t="s">
        <v>1095</v>
      </c>
      <c r="E270" s="48" t="s">
        <v>1096</v>
      </c>
      <c r="F270" s="48">
        <v>172</v>
      </c>
      <c r="G270" s="48">
        <v>799</v>
      </c>
      <c r="H270" s="48">
        <v>715</v>
      </c>
      <c r="I270" s="48">
        <v>84</v>
      </c>
      <c r="J270" s="48">
        <v>2</v>
      </c>
      <c r="K270" s="48">
        <v>89</v>
      </c>
      <c r="L270" s="48">
        <v>73</v>
      </c>
      <c r="M270" s="30">
        <v>137793376</v>
      </c>
    </row>
    <row r="271" spans="1:13" x14ac:dyDescent="0.3">
      <c r="A271" s="48">
        <v>2008</v>
      </c>
      <c r="B271" s="48" t="s">
        <v>1151</v>
      </c>
      <c r="C271" s="48" t="s">
        <v>1152</v>
      </c>
      <c r="D271" s="48" t="s">
        <v>1091</v>
      </c>
      <c r="E271" s="48" t="s">
        <v>1096</v>
      </c>
      <c r="F271" s="48">
        <v>180</v>
      </c>
      <c r="G271" s="48">
        <v>789</v>
      </c>
      <c r="H271" s="48">
        <v>727</v>
      </c>
      <c r="I271" s="48">
        <v>62</v>
      </c>
      <c r="J271" s="48">
        <v>3</v>
      </c>
      <c r="K271" s="48">
        <v>89</v>
      </c>
      <c r="L271" s="48">
        <v>73</v>
      </c>
      <c r="M271" s="30">
        <v>207896789</v>
      </c>
    </row>
    <row r="272" spans="1:13" x14ac:dyDescent="0.3">
      <c r="A272" s="48">
        <v>2009</v>
      </c>
      <c r="B272" s="48" t="s">
        <v>1093</v>
      </c>
      <c r="C272" s="48" t="s">
        <v>1094</v>
      </c>
      <c r="D272" s="48" t="s">
        <v>1095</v>
      </c>
      <c r="E272" s="48" t="s">
        <v>1096</v>
      </c>
      <c r="F272" s="48">
        <v>159</v>
      </c>
      <c r="G272" s="48">
        <v>772</v>
      </c>
      <c r="H272" s="48">
        <v>766</v>
      </c>
      <c r="I272" s="48">
        <v>6</v>
      </c>
      <c r="J272" s="48">
        <v>2</v>
      </c>
      <c r="K272" s="48">
        <v>87</v>
      </c>
      <c r="L272" s="48">
        <v>75</v>
      </c>
      <c r="M272" s="30">
        <v>36834000</v>
      </c>
    </row>
    <row r="273" spans="1:13" x14ac:dyDescent="0.3">
      <c r="A273" s="48">
        <v>2009</v>
      </c>
      <c r="B273" s="48" t="s">
        <v>1121</v>
      </c>
      <c r="C273" s="48" t="s">
        <v>1122</v>
      </c>
      <c r="D273" s="48" t="s">
        <v>1095</v>
      </c>
      <c r="E273" s="48" t="s">
        <v>1086</v>
      </c>
      <c r="F273" s="48">
        <v>141</v>
      </c>
      <c r="G273" s="48">
        <v>638</v>
      </c>
      <c r="H273" s="48">
        <v>769</v>
      </c>
      <c r="I273" s="48">
        <v>-131</v>
      </c>
      <c r="J273" s="48">
        <v>4</v>
      </c>
      <c r="K273" s="48">
        <v>75</v>
      </c>
      <c r="L273" s="48">
        <v>87</v>
      </c>
      <c r="M273" s="30">
        <v>43333700</v>
      </c>
    </row>
    <row r="274" spans="1:13" x14ac:dyDescent="0.3">
      <c r="A274" s="48">
        <v>2009</v>
      </c>
      <c r="B274" s="48" t="s">
        <v>1099</v>
      </c>
      <c r="C274" s="48" t="s">
        <v>1100</v>
      </c>
      <c r="D274" s="48" t="s">
        <v>1095</v>
      </c>
      <c r="E274" s="48" t="s">
        <v>1092</v>
      </c>
      <c r="F274" s="48">
        <v>125</v>
      </c>
      <c r="G274" s="48">
        <v>636</v>
      </c>
      <c r="H274" s="48">
        <v>768</v>
      </c>
      <c r="I274" s="48">
        <v>-132</v>
      </c>
      <c r="J274" s="48">
        <v>6</v>
      </c>
      <c r="K274" s="48">
        <v>62</v>
      </c>
      <c r="L274" s="48">
        <v>99</v>
      </c>
      <c r="M274" s="30">
        <v>48693000</v>
      </c>
    </row>
    <row r="275" spans="1:13" x14ac:dyDescent="0.3">
      <c r="A275" s="48">
        <v>2009</v>
      </c>
      <c r="B275" s="48" t="s">
        <v>1153</v>
      </c>
      <c r="C275" s="48" t="s">
        <v>1154</v>
      </c>
      <c r="D275" s="48" t="s">
        <v>1095</v>
      </c>
      <c r="E275" s="48" t="s">
        <v>1096</v>
      </c>
      <c r="F275" s="48">
        <v>156</v>
      </c>
      <c r="G275" s="48">
        <v>710</v>
      </c>
      <c r="H275" s="48">
        <v>874</v>
      </c>
      <c r="I275" s="48">
        <v>-164</v>
      </c>
      <c r="J275" s="48">
        <v>5</v>
      </c>
      <c r="K275" s="48">
        <v>59</v>
      </c>
      <c r="L275" s="48">
        <v>103</v>
      </c>
      <c r="M275" s="30">
        <v>59928000</v>
      </c>
    </row>
    <row r="276" spans="1:13" x14ac:dyDescent="0.3">
      <c r="A276" s="48">
        <v>2009</v>
      </c>
      <c r="B276" s="48" t="s">
        <v>1103</v>
      </c>
      <c r="C276" s="48" t="s">
        <v>1104</v>
      </c>
      <c r="D276" s="48" t="s">
        <v>1091</v>
      </c>
      <c r="E276" s="48" t="s">
        <v>1086</v>
      </c>
      <c r="F276" s="48">
        <v>135</v>
      </c>
      <c r="G276" s="48">
        <v>759</v>
      </c>
      <c r="H276" s="48">
        <v>761</v>
      </c>
      <c r="I276" s="48">
        <v>-2</v>
      </c>
      <c r="J276" s="48">
        <v>4</v>
      </c>
      <c r="K276" s="48">
        <v>75</v>
      </c>
      <c r="L276" s="48">
        <v>87</v>
      </c>
      <c r="M276" s="30">
        <v>61910000</v>
      </c>
    </row>
    <row r="277" spans="1:13" x14ac:dyDescent="0.3">
      <c r="A277" s="48">
        <v>2009</v>
      </c>
      <c r="B277" s="48" t="s">
        <v>1157</v>
      </c>
      <c r="C277" s="48" t="s">
        <v>1134</v>
      </c>
      <c r="D277" s="48" t="s">
        <v>1091</v>
      </c>
      <c r="E277" s="48" t="s">
        <v>1096</v>
      </c>
      <c r="F277" s="48">
        <v>199</v>
      </c>
      <c r="G277" s="48">
        <v>803</v>
      </c>
      <c r="H277" s="48">
        <v>754</v>
      </c>
      <c r="I277" s="48">
        <v>49</v>
      </c>
      <c r="J277" s="48">
        <v>3</v>
      </c>
      <c r="K277" s="48">
        <v>84</v>
      </c>
      <c r="L277" s="48">
        <v>78</v>
      </c>
      <c r="M277" s="30">
        <v>63313034</v>
      </c>
    </row>
    <row r="278" spans="1:13" x14ac:dyDescent="0.3">
      <c r="A278" s="48">
        <v>2009</v>
      </c>
      <c r="B278" s="48" t="s">
        <v>1089</v>
      </c>
      <c r="C278" s="48" t="s">
        <v>1090</v>
      </c>
      <c r="D278" s="48" t="s">
        <v>1091</v>
      </c>
      <c r="E278" s="48" t="s">
        <v>1092</v>
      </c>
      <c r="F278" s="48">
        <v>172</v>
      </c>
      <c r="G278" s="48">
        <v>817</v>
      </c>
      <c r="H278" s="48">
        <v>765</v>
      </c>
      <c r="I278" s="48">
        <v>52</v>
      </c>
      <c r="J278" s="48">
        <v>1</v>
      </c>
      <c r="K278" s="48">
        <v>87</v>
      </c>
      <c r="L278" s="48">
        <v>76</v>
      </c>
      <c r="M278" s="30">
        <v>65299266</v>
      </c>
    </row>
    <row r="279" spans="1:13" x14ac:dyDescent="0.3">
      <c r="A279" s="48">
        <v>2009</v>
      </c>
      <c r="B279" s="48" t="s">
        <v>1145</v>
      </c>
      <c r="C279" s="48" t="s">
        <v>1146</v>
      </c>
      <c r="D279" s="48" t="s">
        <v>1091</v>
      </c>
      <c r="E279" s="48" t="s">
        <v>1096</v>
      </c>
      <c r="F279" s="48">
        <v>160</v>
      </c>
      <c r="G279" s="48">
        <v>741</v>
      </c>
      <c r="H279" s="48">
        <v>876</v>
      </c>
      <c r="I279" s="48">
        <v>-135</v>
      </c>
      <c r="J279" s="48">
        <v>5</v>
      </c>
      <c r="K279" s="48">
        <v>64</v>
      </c>
      <c r="L279" s="48">
        <v>98</v>
      </c>
      <c r="M279" s="30">
        <v>67101666</v>
      </c>
    </row>
    <row r="280" spans="1:13" x14ac:dyDescent="0.3">
      <c r="A280" s="48">
        <v>2009</v>
      </c>
      <c r="B280" s="48" t="s">
        <v>1135</v>
      </c>
      <c r="C280" s="48" t="s">
        <v>1136</v>
      </c>
      <c r="D280" s="48" t="s">
        <v>1091</v>
      </c>
      <c r="E280" s="48" t="s">
        <v>1086</v>
      </c>
      <c r="F280" s="48">
        <v>224</v>
      </c>
      <c r="G280" s="48">
        <v>784</v>
      </c>
      <c r="H280" s="48">
        <v>740</v>
      </c>
      <c r="I280" s="48">
        <v>44</v>
      </c>
      <c r="J280" s="48">
        <v>2</v>
      </c>
      <c r="K280" s="48">
        <v>87</v>
      </c>
      <c r="L280" s="48">
        <v>75</v>
      </c>
      <c r="M280" s="30">
        <v>68178798</v>
      </c>
    </row>
    <row r="281" spans="1:13" x14ac:dyDescent="0.3">
      <c r="A281" s="48">
        <v>2009</v>
      </c>
      <c r="B281" s="48" t="s">
        <v>1097</v>
      </c>
      <c r="C281" s="48" t="s">
        <v>1098</v>
      </c>
      <c r="D281" s="48" t="s">
        <v>1091</v>
      </c>
      <c r="E281" s="48" t="s">
        <v>1092</v>
      </c>
      <c r="F281" s="48">
        <v>144</v>
      </c>
      <c r="G281" s="48">
        <v>686</v>
      </c>
      <c r="H281" s="48">
        <v>842</v>
      </c>
      <c r="I281" s="48">
        <v>-156</v>
      </c>
      <c r="J281" s="48">
        <v>4</v>
      </c>
      <c r="K281" s="48">
        <v>65</v>
      </c>
      <c r="L281" s="48">
        <v>97</v>
      </c>
      <c r="M281" s="30">
        <v>70519333</v>
      </c>
    </row>
    <row r="282" spans="1:13" x14ac:dyDescent="0.3">
      <c r="A282" s="48">
        <v>2009</v>
      </c>
      <c r="B282" s="48" t="s">
        <v>1143</v>
      </c>
      <c r="C282" s="48" t="s">
        <v>1144</v>
      </c>
      <c r="D282" s="48" t="s">
        <v>1095</v>
      </c>
      <c r="E282" s="48" t="s">
        <v>1086</v>
      </c>
      <c r="F282" s="48">
        <v>173</v>
      </c>
      <c r="G282" s="48">
        <v>720</v>
      </c>
      <c r="H282" s="48">
        <v>782</v>
      </c>
      <c r="I282" s="48">
        <v>-62</v>
      </c>
      <c r="J282" s="48">
        <v>5</v>
      </c>
      <c r="K282" s="48">
        <v>70</v>
      </c>
      <c r="L282" s="48">
        <v>92</v>
      </c>
      <c r="M282" s="30">
        <v>73115666</v>
      </c>
    </row>
    <row r="283" spans="1:13" x14ac:dyDescent="0.3">
      <c r="A283" s="48">
        <v>2009</v>
      </c>
      <c r="B283" s="48" t="s">
        <v>1111</v>
      </c>
      <c r="C283" s="48" t="s">
        <v>1112</v>
      </c>
      <c r="D283" s="48" t="s">
        <v>1095</v>
      </c>
      <c r="E283" s="48" t="s">
        <v>1092</v>
      </c>
      <c r="F283" s="48">
        <v>158</v>
      </c>
      <c r="G283" s="48">
        <v>673</v>
      </c>
      <c r="H283" s="48">
        <v>723</v>
      </c>
      <c r="I283" s="48">
        <v>-50</v>
      </c>
      <c r="J283" s="48">
        <v>4</v>
      </c>
      <c r="K283" s="48">
        <v>78</v>
      </c>
      <c r="L283" s="48">
        <v>84</v>
      </c>
      <c r="M283" s="30">
        <v>73558500</v>
      </c>
    </row>
    <row r="284" spans="1:13" x14ac:dyDescent="0.3">
      <c r="A284" s="48">
        <v>2009</v>
      </c>
      <c r="B284" s="48" t="s">
        <v>1129</v>
      </c>
      <c r="C284" s="48" t="s">
        <v>1130</v>
      </c>
      <c r="D284" s="48" t="s">
        <v>1095</v>
      </c>
      <c r="E284" s="48" t="s">
        <v>1086</v>
      </c>
      <c r="F284" s="48">
        <v>190</v>
      </c>
      <c r="G284" s="48">
        <v>804</v>
      </c>
      <c r="H284" s="48">
        <v>715</v>
      </c>
      <c r="I284" s="48">
        <v>89</v>
      </c>
      <c r="J284" s="48">
        <v>2</v>
      </c>
      <c r="K284" s="48">
        <v>92</v>
      </c>
      <c r="L284" s="48">
        <v>70</v>
      </c>
      <c r="M284" s="30">
        <v>75201000</v>
      </c>
    </row>
    <row r="285" spans="1:13" x14ac:dyDescent="0.3">
      <c r="A285" s="48">
        <v>2009</v>
      </c>
      <c r="B285" s="48" t="s">
        <v>1107</v>
      </c>
      <c r="C285" s="48" t="s">
        <v>1108</v>
      </c>
      <c r="D285" s="48" t="s">
        <v>1095</v>
      </c>
      <c r="E285" s="48" t="s">
        <v>1092</v>
      </c>
      <c r="F285" s="48">
        <v>182</v>
      </c>
      <c r="G285" s="48">
        <v>785</v>
      </c>
      <c r="H285" s="48">
        <v>818</v>
      </c>
      <c r="I285" s="48">
        <v>-33</v>
      </c>
      <c r="J285" s="48">
        <v>3</v>
      </c>
      <c r="K285" s="48">
        <v>80</v>
      </c>
      <c r="L285" s="48">
        <v>82</v>
      </c>
      <c r="M285" s="30">
        <v>80182502</v>
      </c>
    </row>
    <row r="286" spans="1:13" x14ac:dyDescent="0.3">
      <c r="A286" s="48">
        <v>2009</v>
      </c>
      <c r="B286" s="48" t="s">
        <v>1109</v>
      </c>
      <c r="C286" s="48" t="s">
        <v>1110</v>
      </c>
      <c r="D286" s="48" t="s">
        <v>1091</v>
      </c>
      <c r="E286" s="48" t="s">
        <v>1096</v>
      </c>
      <c r="F286" s="48">
        <v>209</v>
      </c>
      <c r="G286" s="48">
        <v>798</v>
      </c>
      <c r="H286" s="48">
        <v>771</v>
      </c>
      <c r="I286" s="48">
        <v>27</v>
      </c>
      <c r="J286" s="48">
        <v>4</v>
      </c>
      <c r="K286" s="48">
        <v>75</v>
      </c>
      <c r="L286" s="48">
        <v>87</v>
      </c>
      <c r="M286" s="30">
        <v>80538300</v>
      </c>
    </row>
    <row r="287" spans="1:13" x14ac:dyDescent="0.3">
      <c r="A287" s="48">
        <v>2009</v>
      </c>
      <c r="B287" s="48" t="s">
        <v>1137</v>
      </c>
      <c r="C287" s="48" t="s">
        <v>1138</v>
      </c>
      <c r="D287" s="48" t="s">
        <v>1091</v>
      </c>
      <c r="E287" s="48" t="s">
        <v>1092</v>
      </c>
      <c r="F287" s="48">
        <v>161</v>
      </c>
      <c r="G287" s="48">
        <v>773</v>
      </c>
      <c r="H287" s="48">
        <v>865</v>
      </c>
      <c r="I287" s="48">
        <v>-92</v>
      </c>
      <c r="J287" s="48">
        <v>4</v>
      </c>
      <c r="K287" s="48">
        <v>65</v>
      </c>
      <c r="L287" s="48">
        <v>97</v>
      </c>
      <c r="M287" s="30">
        <v>81579166</v>
      </c>
    </row>
    <row r="288" spans="1:13" x14ac:dyDescent="0.3">
      <c r="A288" s="48">
        <v>2009</v>
      </c>
      <c r="B288" s="48" t="s">
        <v>1119</v>
      </c>
      <c r="C288" s="48" t="s">
        <v>1120</v>
      </c>
      <c r="D288" s="48" t="s">
        <v>1095</v>
      </c>
      <c r="E288" s="48" t="s">
        <v>1086</v>
      </c>
      <c r="F288" s="48">
        <v>122</v>
      </c>
      <c r="G288" s="48">
        <v>657</v>
      </c>
      <c r="H288" s="48">
        <v>611</v>
      </c>
      <c r="I288" s="48">
        <v>46</v>
      </c>
      <c r="J288" s="48">
        <v>3</v>
      </c>
      <c r="K288" s="48">
        <v>88</v>
      </c>
      <c r="L288" s="48">
        <v>74</v>
      </c>
      <c r="M288" s="30">
        <v>83026450</v>
      </c>
    </row>
    <row r="289" spans="1:13" x14ac:dyDescent="0.3">
      <c r="A289" s="48">
        <v>2009</v>
      </c>
      <c r="B289" s="48" t="s">
        <v>1131</v>
      </c>
      <c r="C289" s="48" t="s">
        <v>1132</v>
      </c>
      <c r="D289" s="48" t="s">
        <v>1095</v>
      </c>
      <c r="E289" s="48" t="s">
        <v>1092</v>
      </c>
      <c r="F289" s="48">
        <v>160</v>
      </c>
      <c r="G289" s="48">
        <v>730</v>
      </c>
      <c r="H289" s="48">
        <v>640</v>
      </c>
      <c r="I289" s="48">
        <v>90</v>
      </c>
      <c r="J289" s="48">
        <v>1</v>
      </c>
      <c r="K289" s="48">
        <v>91</v>
      </c>
      <c r="L289" s="48">
        <v>71</v>
      </c>
      <c r="M289" s="30">
        <v>88528409</v>
      </c>
    </row>
    <row r="290" spans="1:13" x14ac:dyDescent="0.3">
      <c r="A290" s="48">
        <v>2009</v>
      </c>
      <c r="B290" s="48" t="s">
        <v>1101</v>
      </c>
      <c r="C290" s="48" t="s">
        <v>1102</v>
      </c>
      <c r="D290" s="48" t="s">
        <v>1091</v>
      </c>
      <c r="E290" s="48" t="s">
        <v>1092</v>
      </c>
      <c r="F290" s="48">
        <v>184</v>
      </c>
      <c r="G290" s="48">
        <v>724</v>
      </c>
      <c r="H290" s="48">
        <v>732</v>
      </c>
      <c r="I290" s="48">
        <v>-8</v>
      </c>
      <c r="J290" s="48">
        <v>3</v>
      </c>
      <c r="K290" s="48">
        <v>79</v>
      </c>
      <c r="L290" s="48">
        <v>83</v>
      </c>
      <c r="M290" s="30">
        <v>96068500</v>
      </c>
    </row>
    <row r="291" spans="1:13" x14ac:dyDescent="0.3">
      <c r="A291" s="48">
        <v>2009</v>
      </c>
      <c r="B291" s="48" t="s">
        <v>1147</v>
      </c>
      <c r="C291" s="48" t="s">
        <v>1148</v>
      </c>
      <c r="D291" s="48" t="s">
        <v>1095</v>
      </c>
      <c r="E291" s="48" t="s">
        <v>1096</v>
      </c>
      <c r="F291" s="48">
        <v>149</v>
      </c>
      <c r="G291" s="48">
        <v>735</v>
      </c>
      <c r="H291" s="48">
        <v>641</v>
      </c>
      <c r="I291" s="48">
        <v>94</v>
      </c>
      <c r="J291" s="48">
        <v>3</v>
      </c>
      <c r="K291" s="48">
        <v>86</v>
      </c>
      <c r="L291" s="48">
        <v>76</v>
      </c>
      <c r="M291" s="30">
        <v>96726166</v>
      </c>
    </row>
    <row r="292" spans="1:13" x14ac:dyDescent="0.3">
      <c r="A292" s="48">
        <v>2009</v>
      </c>
      <c r="B292" s="48" t="s">
        <v>1125</v>
      </c>
      <c r="C292" s="48" t="s">
        <v>1126</v>
      </c>
      <c r="D292" s="48" t="s">
        <v>1091</v>
      </c>
      <c r="E292" s="48" t="s">
        <v>1086</v>
      </c>
      <c r="F292" s="48">
        <v>160</v>
      </c>
      <c r="G292" s="48">
        <v>640</v>
      </c>
      <c r="H292" s="48">
        <v>692</v>
      </c>
      <c r="I292" s="48">
        <v>-52</v>
      </c>
      <c r="J292" s="48">
        <v>3</v>
      </c>
      <c r="K292" s="48">
        <v>85</v>
      </c>
      <c r="L292" s="48">
        <v>77</v>
      </c>
      <c r="M292" s="30">
        <v>98904166</v>
      </c>
    </row>
    <row r="293" spans="1:13" x14ac:dyDescent="0.3">
      <c r="A293" s="48">
        <v>2009</v>
      </c>
      <c r="B293" s="48" t="s">
        <v>1149</v>
      </c>
      <c r="C293" s="48" t="s">
        <v>1150</v>
      </c>
      <c r="D293" s="48" t="s">
        <v>1095</v>
      </c>
      <c r="E293" s="48" t="s">
        <v>1086</v>
      </c>
      <c r="F293" s="48">
        <v>145</v>
      </c>
      <c r="G293" s="48">
        <v>780</v>
      </c>
      <c r="H293" s="48">
        <v>611</v>
      </c>
      <c r="I293" s="48">
        <v>169</v>
      </c>
      <c r="J293" s="48">
        <v>1</v>
      </c>
      <c r="K293" s="48">
        <v>95</v>
      </c>
      <c r="L293" s="48">
        <v>67</v>
      </c>
      <c r="M293" s="30">
        <v>100414592</v>
      </c>
    </row>
    <row r="294" spans="1:13" x14ac:dyDescent="0.3">
      <c r="A294" s="48">
        <v>2009</v>
      </c>
      <c r="B294" s="48" t="s">
        <v>1115</v>
      </c>
      <c r="C294" s="48" t="s">
        <v>1116</v>
      </c>
      <c r="D294" s="48" t="s">
        <v>1095</v>
      </c>
      <c r="E294" s="48" t="s">
        <v>1092</v>
      </c>
      <c r="F294" s="48">
        <v>142</v>
      </c>
      <c r="G294" s="48">
        <v>643</v>
      </c>
      <c r="H294" s="48">
        <v>770</v>
      </c>
      <c r="I294" s="48">
        <v>-127</v>
      </c>
      <c r="J294" s="48">
        <v>5</v>
      </c>
      <c r="K294" s="48">
        <v>74</v>
      </c>
      <c r="L294" s="48">
        <v>88</v>
      </c>
      <c r="M294" s="30">
        <v>102996414</v>
      </c>
    </row>
    <row r="295" spans="1:13" x14ac:dyDescent="0.3">
      <c r="A295" s="48">
        <v>2009</v>
      </c>
      <c r="B295" s="48" t="s">
        <v>1113</v>
      </c>
      <c r="C295" s="48" t="s">
        <v>1114</v>
      </c>
      <c r="D295" s="48" t="s">
        <v>1095</v>
      </c>
      <c r="E295" s="48" t="s">
        <v>1096</v>
      </c>
      <c r="F295" s="48">
        <v>224</v>
      </c>
      <c r="G295" s="48">
        <v>820</v>
      </c>
      <c r="H295" s="48">
        <v>709</v>
      </c>
      <c r="I295" s="48">
        <v>111</v>
      </c>
      <c r="J295" s="48">
        <v>1</v>
      </c>
      <c r="K295" s="48">
        <v>93</v>
      </c>
      <c r="L295" s="48">
        <v>69</v>
      </c>
      <c r="M295" s="30">
        <v>113004046</v>
      </c>
    </row>
    <row r="296" spans="1:13" x14ac:dyDescent="0.3">
      <c r="A296" s="48">
        <v>2009</v>
      </c>
      <c r="B296" s="48" t="s">
        <v>1155</v>
      </c>
      <c r="C296" s="48" t="s">
        <v>1156</v>
      </c>
      <c r="D296" s="48" t="s">
        <v>1091</v>
      </c>
      <c r="E296" s="48" t="s">
        <v>1086</v>
      </c>
      <c r="F296" s="48">
        <v>173</v>
      </c>
      <c r="G296" s="48">
        <v>883</v>
      </c>
      <c r="H296" s="48">
        <v>761</v>
      </c>
      <c r="I296" s="48">
        <v>122</v>
      </c>
      <c r="J296" s="48">
        <v>1</v>
      </c>
      <c r="K296" s="48">
        <v>97</v>
      </c>
      <c r="L296" s="48">
        <v>65</v>
      </c>
      <c r="M296" s="30">
        <v>113709000</v>
      </c>
    </row>
    <row r="297" spans="1:13" x14ac:dyDescent="0.3">
      <c r="A297" s="48">
        <v>2009</v>
      </c>
      <c r="B297" s="48" t="s">
        <v>1123</v>
      </c>
      <c r="C297" s="48" t="s">
        <v>1124</v>
      </c>
      <c r="D297" s="48" t="s">
        <v>1091</v>
      </c>
      <c r="E297" s="48" t="s">
        <v>1092</v>
      </c>
      <c r="F297" s="48">
        <v>183</v>
      </c>
      <c r="G297" s="48">
        <v>743</v>
      </c>
      <c r="H297" s="48">
        <v>745</v>
      </c>
      <c r="I297" s="48">
        <v>-2</v>
      </c>
      <c r="J297" s="48">
        <v>2</v>
      </c>
      <c r="K297" s="48">
        <v>86</v>
      </c>
      <c r="L297" s="48">
        <v>77</v>
      </c>
      <c r="M297" s="30">
        <v>115085145</v>
      </c>
    </row>
    <row r="298" spans="1:13" x14ac:dyDescent="0.3">
      <c r="A298" s="48">
        <v>2009</v>
      </c>
      <c r="B298" s="48" t="s">
        <v>1139</v>
      </c>
      <c r="C298" s="48" t="s">
        <v>1140</v>
      </c>
      <c r="D298" s="48" t="s">
        <v>1091</v>
      </c>
      <c r="E298" s="48" t="s">
        <v>1096</v>
      </c>
      <c r="F298" s="48">
        <v>212</v>
      </c>
      <c r="G298" s="48">
        <v>872</v>
      </c>
      <c r="H298" s="48">
        <v>736</v>
      </c>
      <c r="I298" s="48">
        <v>136</v>
      </c>
      <c r="J298" s="48">
        <v>2</v>
      </c>
      <c r="K298" s="48">
        <v>95</v>
      </c>
      <c r="L298" s="48">
        <v>67</v>
      </c>
      <c r="M298" s="30">
        <v>121345999</v>
      </c>
    </row>
    <row r="299" spans="1:13" x14ac:dyDescent="0.3">
      <c r="A299" s="48">
        <v>2009</v>
      </c>
      <c r="B299" s="48" t="s">
        <v>1127</v>
      </c>
      <c r="C299" s="48" t="s">
        <v>1128</v>
      </c>
      <c r="D299" s="48" t="s">
        <v>1095</v>
      </c>
      <c r="E299" s="48" t="s">
        <v>1092</v>
      </c>
      <c r="F299" s="48">
        <v>161</v>
      </c>
      <c r="G299" s="48">
        <v>707</v>
      </c>
      <c r="H299" s="48">
        <v>672</v>
      </c>
      <c r="I299" s="48">
        <v>35</v>
      </c>
      <c r="J299" s="48">
        <v>2</v>
      </c>
      <c r="K299" s="48">
        <v>83</v>
      </c>
      <c r="L299" s="48">
        <v>78</v>
      </c>
      <c r="M299" s="30">
        <v>134809000</v>
      </c>
    </row>
    <row r="300" spans="1:13" x14ac:dyDescent="0.3">
      <c r="A300" s="48">
        <v>2009</v>
      </c>
      <c r="B300" s="48" t="s">
        <v>1141</v>
      </c>
      <c r="C300" s="48" t="s">
        <v>1142</v>
      </c>
      <c r="D300" s="48" t="s">
        <v>1095</v>
      </c>
      <c r="E300" s="48" t="s">
        <v>1096</v>
      </c>
      <c r="F300" s="48">
        <v>95</v>
      </c>
      <c r="G300" s="48">
        <v>671</v>
      </c>
      <c r="H300" s="48">
        <v>757</v>
      </c>
      <c r="I300" s="48">
        <v>-86</v>
      </c>
      <c r="J300" s="48">
        <v>4</v>
      </c>
      <c r="K300" s="48">
        <v>70</v>
      </c>
      <c r="L300" s="48">
        <v>92</v>
      </c>
      <c r="M300" s="30">
        <v>149373987</v>
      </c>
    </row>
    <row r="301" spans="1:13" x14ac:dyDescent="0.3">
      <c r="A301" s="48">
        <v>2009</v>
      </c>
      <c r="B301" s="48" t="s">
        <v>1151</v>
      </c>
      <c r="C301" s="48" t="s">
        <v>1152</v>
      </c>
      <c r="D301" s="48" t="s">
        <v>1091</v>
      </c>
      <c r="E301" s="48" t="s">
        <v>1096</v>
      </c>
      <c r="F301" s="48">
        <v>244</v>
      </c>
      <c r="G301" s="48">
        <v>915</v>
      </c>
      <c r="H301" s="48">
        <v>753</v>
      </c>
      <c r="I301" s="48">
        <v>162</v>
      </c>
      <c r="J301" s="48">
        <v>1</v>
      </c>
      <c r="K301" s="48">
        <v>103</v>
      </c>
      <c r="L301" s="48">
        <v>59</v>
      </c>
      <c r="M301" s="30">
        <v>201449189</v>
      </c>
    </row>
    <row r="302" spans="1:13" x14ac:dyDescent="0.3">
      <c r="A302" s="48">
        <v>2010</v>
      </c>
      <c r="B302" s="48" t="s">
        <v>1099</v>
      </c>
      <c r="C302" s="48" t="s">
        <v>1100</v>
      </c>
      <c r="D302" s="48" t="s">
        <v>1095</v>
      </c>
      <c r="E302" s="48" t="s">
        <v>1092</v>
      </c>
      <c r="F302" s="48">
        <v>126</v>
      </c>
      <c r="G302" s="48">
        <v>587</v>
      </c>
      <c r="H302" s="48">
        <v>866</v>
      </c>
      <c r="I302" s="48">
        <v>-279</v>
      </c>
      <c r="J302" s="48">
        <v>6</v>
      </c>
      <c r="K302" s="48">
        <v>57</v>
      </c>
      <c r="L302" s="48">
        <v>105</v>
      </c>
      <c r="M302" s="30">
        <v>34943000</v>
      </c>
    </row>
    <row r="303" spans="1:13" x14ac:dyDescent="0.3">
      <c r="A303" s="48">
        <v>2010</v>
      </c>
      <c r="B303" s="48" t="s">
        <v>1121</v>
      </c>
      <c r="C303" s="48" t="s">
        <v>1122</v>
      </c>
      <c r="D303" s="48" t="s">
        <v>1095</v>
      </c>
      <c r="E303" s="48" t="s">
        <v>1086</v>
      </c>
      <c r="F303" s="48">
        <v>132</v>
      </c>
      <c r="G303" s="48">
        <v>665</v>
      </c>
      <c r="H303" s="48">
        <v>581</v>
      </c>
      <c r="I303" s="48">
        <v>84</v>
      </c>
      <c r="J303" s="48">
        <v>2</v>
      </c>
      <c r="K303" s="48">
        <v>90</v>
      </c>
      <c r="L303" s="48">
        <v>72</v>
      </c>
      <c r="M303" s="30">
        <v>37799300</v>
      </c>
    </row>
    <row r="304" spans="1:13" x14ac:dyDescent="0.3">
      <c r="A304" s="48">
        <v>2010</v>
      </c>
      <c r="B304" s="48" t="s">
        <v>1135</v>
      </c>
      <c r="C304" s="48" t="s">
        <v>1136</v>
      </c>
      <c r="D304" s="48" t="s">
        <v>1091</v>
      </c>
      <c r="E304" s="48" t="s">
        <v>1086</v>
      </c>
      <c r="F304" s="48">
        <v>162</v>
      </c>
      <c r="G304" s="48">
        <v>787</v>
      </c>
      <c r="H304" s="48">
        <v>687</v>
      </c>
      <c r="I304" s="48">
        <v>100</v>
      </c>
      <c r="J304" s="48">
        <v>1</v>
      </c>
      <c r="K304" s="48">
        <v>90</v>
      </c>
      <c r="L304" s="48">
        <v>72</v>
      </c>
      <c r="M304" s="30">
        <v>55250544</v>
      </c>
    </row>
    <row r="305" spans="1:13" x14ac:dyDescent="0.3">
      <c r="A305" s="48">
        <v>2010</v>
      </c>
      <c r="B305" s="48" t="s">
        <v>1103</v>
      </c>
      <c r="C305" s="48" t="s">
        <v>1104</v>
      </c>
      <c r="D305" s="48" t="s">
        <v>1091</v>
      </c>
      <c r="E305" s="48" t="s">
        <v>1086</v>
      </c>
      <c r="F305" s="48">
        <v>109</v>
      </c>
      <c r="G305" s="48">
        <v>663</v>
      </c>
      <c r="H305" s="48">
        <v>626</v>
      </c>
      <c r="I305" s="48">
        <v>37</v>
      </c>
      <c r="J305" s="48">
        <v>2</v>
      </c>
      <c r="K305" s="48">
        <v>81</v>
      </c>
      <c r="L305" s="48">
        <v>81</v>
      </c>
      <c r="M305" s="30">
        <v>55254900</v>
      </c>
    </row>
    <row r="306" spans="1:13" x14ac:dyDescent="0.3">
      <c r="A306" s="48">
        <v>2010</v>
      </c>
      <c r="B306" s="48" t="s">
        <v>1093</v>
      </c>
      <c r="C306" s="48" t="s">
        <v>1094</v>
      </c>
      <c r="D306" s="48" t="s">
        <v>1095</v>
      </c>
      <c r="E306" s="48" t="s">
        <v>1096</v>
      </c>
      <c r="F306" s="48">
        <v>152</v>
      </c>
      <c r="G306" s="48">
        <v>719</v>
      </c>
      <c r="H306" s="48">
        <v>717</v>
      </c>
      <c r="I306" s="48">
        <v>2</v>
      </c>
      <c r="J306" s="48">
        <v>3</v>
      </c>
      <c r="K306" s="48">
        <v>80</v>
      </c>
      <c r="L306" s="48">
        <v>82</v>
      </c>
      <c r="M306" s="30">
        <v>57029719</v>
      </c>
    </row>
    <row r="307" spans="1:13" x14ac:dyDescent="0.3">
      <c r="A307" s="48">
        <v>2010</v>
      </c>
      <c r="B307" s="48" t="s">
        <v>1143</v>
      </c>
      <c r="C307" s="48" t="s">
        <v>1144</v>
      </c>
      <c r="D307" s="48" t="s">
        <v>1095</v>
      </c>
      <c r="E307" s="48" t="s">
        <v>1086</v>
      </c>
      <c r="F307" s="48">
        <v>180</v>
      </c>
      <c r="G307" s="48">
        <v>713</v>
      </c>
      <c r="H307" s="48">
        <v>836</v>
      </c>
      <c r="I307" s="48">
        <v>-123</v>
      </c>
      <c r="J307" s="48">
        <v>5</v>
      </c>
      <c r="K307" s="48">
        <v>65</v>
      </c>
      <c r="L307" s="48">
        <v>97</v>
      </c>
      <c r="M307" s="30">
        <v>60718166</v>
      </c>
    </row>
    <row r="308" spans="1:13" x14ac:dyDescent="0.3">
      <c r="A308" s="48">
        <v>2010</v>
      </c>
      <c r="B308" s="48" t="s">
        <v>1137</v>
      </c>
      <c r="C308" s="48" t="s">
        <v>1138</v>
      </c>
      <c r="D308" s="48" t="s">
        <v>1091</v>
      </c>
      <c r="E308" s="48" t="s">
        <v>1092</v>
      </c>
      <c r="F308" s="48">
        <v>128</v>
      </c>
      <c r="G308" s="48">
        <v>646</v>
      </c>
      <c r="H308" s="48">
        <v>752</v>
      </c>
      <c r="I308" s="48">
        <v>-106</v>
      </c>
      <c r="J308" s="48">
        <v>4</v>
      </c>
      <c r="K308" s="48">
        <v>69</v>
      </c>
      <c r="L308" s="48">
        <v>93</v>
      </c>
      <c r="M308" s="30">
        <v>61203966</v>
      </c>
    </row>
    <row r="309" spans="1:13" x14ac:dyDescent="0.3">
      <c r="A309" s="48">
        <v>2010</v>
      </c>
      <c r="B309" s="48" t="s">
        <v>1153</v>
      </c>
      <c r="C309" s="48" t="s">
        <v>1154</v>
      </c>
      <c r="D309" s="48" t="s">
        <v>1095</v>
      </c>
      <c r="E309" s="48" t="s">
        <v>1096</v>
      </c>
      <c r="F309" s="48">
        <v>149</v>
      </c>
      <c r="G309" s="48">
        <v>655</v>
      </c>
      <c r="H309" s="48">
        <v>742</v>
      </c>
      <c r="I309" s="48">
        <v>-87</v>
      </c>
      <c r="J309" s="48">
        <v>5</v>
      </c>
      <c r="K309" s="48">
        <v>69</v>
      </c>
      <c r="L309" s="48">
        <v>93</v>
      </c>
      <c r="M309" s="30">
        <v>61400000</v>
      </c>
    </row>
    <row r="310" spans="1:13" x14ac:dyDescent="0.3">
      <c r="A310" s="48">
        <v>2010</v>
      </c>
      <c r="B310" s="48" t="s">
        <v>1109</v>
      </c>
      <c r="C310" s="48" t="s">
        <v>1110</v>
      </c>
      <c r="D310" s="48" t="s">
        <v>1091</v>
      </c>
      <c r="E310" s="48" t="s">
        <v>1096</v>
      </c>
      <c r="F310" s="48">
        <v>257</v>
      </c>
      <c r="G310" s="48">
        <v>755</v>
      </c>
      <c r="H310" s="48">
        <v>728</v>
      </c>
      <c r="I310" s="48">
        <v>27</v>
      </c>
      <c r="J310" s="48">
        <v>4</v>
      </c>
      <c r="K310" s="48">
        <v>85</v>
      </c>
      <c r="L310" s="48">
        <v>77</v>
      </c>
      <c r="M310" s="30">
        <v>62234000</v>
      </c>
    </row>
    <row r="311" spans="1:13" x14ac:dyDescent="0.3">
      <c r="A311" s="48">
        <v>2010</v>
      </c>
      <c r="B311" s="48" t="s">
        <v>1097</v>
      </c>
      <c r="C311" s="48" t="s">
        <v>1098</v>
      </c>
      <c r="D311" s="48" t="s">
        <v>1091</v>
      </c>
      <c r="E311" s="48" t="s">
        <v>1092</v>
      </c>
      <c r="F311" s="48">
        <v>121</v>
      </c>
      <c r="G311" s="48">
        <v>676</v>
      </c>
      <c r="H311" s="48">
        <v>845</v>
      </c>
      <c r="I311" s="48">
        <v>-169</v>
      </c>
      <c r="J311" s="48">
        <v>5</v>
      </c>
      <c r="K311" s="48">
        <v>67</v>
      </c>
      <c r="L311" s="48">
        <v>95</v>
      </c>
      <c r="M311" s="30">
        <v>71405210</v>
      </c>
    </row>
    <row r="312" spans="1:13" x14ac:dyDescent="0.3">
      <c r="A312" s="48">
        <v>2010</v>
      </c>
      <c r="B312" s="48" t="s">
        <v>1111</v>
      </c>
      <c r="C312" s="48" t="s">
        <v>1112</v>
      </c>
      <c r="D312" s="48" t="s">
        <v>1095</v>
      </c>
      <c r="E312" s="48" t="s">
        <v>1092</v>
      </c>
      <c r="F312" s="48">
        <v>188</v>
      </c>
      <c r="G312" s="48">
        <v>790</v>
      </c>
      <c r="H312" s="48">
        <v>685</v>
      </c>
      <c r="I312" s="48">
        <v>105</v>
      </c>
      <c r="J312" s="48">
        <v>1</v>
      </c>
      <c r="K312" s="48">
        <v>91</v>
      </c>
      <c r="L312" s="48">
        <v>71</v>
      </c>
      <c r="M312" s="30">
        <v>71761542</v>
      </c>
    </row>
    <row r="313" spans="1:13" x14ac:dyDescent="0.3">
      <c r="A313" s="48">
        <v>2010</v>
      </c>
      <c r="B313" s="48" t="s">
        <v>1157</v>
      </c>
      <c r="C313" s="48" t="s">
        <v>1134</v>
      </c>
      <c r="D313" s="48" t="s">
        <v>1091</v>
      </c>
      <c r="E313" s="48" t="s">
        <v>1096</v>
      </c>
      <c r="F313" s="48">
        <v>160</v>
      </c>
      <c r="G313" s="48">
        <v>802</v>
      </c>
      <c r="H313" s="48">
        <v>649</v>
      </c>
      <c r="I313" s="48">
        <v>153</v>
      </c>
      <c r="J313" s="48">
        <v>1</v>
      </c>
      <c r="K313" s="48">
        <v>96</v>
      </c>
      <c r="L313" s="48">
        <v>66</v>
      </c>
      <c r="M313" s="30">
        <v>71923471</v>
      </c>
    </row>
    <row r="314" spans="1:13" x14ac:dyDescent="0.3">
      <c r="A314" s="48">
        <v>2010</v>
      </c>
      <c r="B314" s="48" t="s">
        <v>1107</v>
      </c>
      <c r="C314" s="48" t="s">
        <v>1108</v>
      </c>
      <c r="D314" s="48" t="s">
        <v>1095</v>
      </c>
      <c r="E314" s="48" t="s">
        <v>1092</v>
      </c>
      <c r="F314" s="48">
        <v>182</v>
      </c>
      <c r="G314" s="48">
        <v>750</v>
      </c>
      <c r="H314" s="48">
        <v>804</v>
      </c>
      <c r="I314" s="48">
        <v>-54</v>
      </c>
      <c r="J314" s="48">
        <v>3</v>
      </c>
      <c r="K314" s="48">
        <v>77</v>
      </c>
      <c r="L314" s="48">
        <v>85</v>
      </c>
      <c r="M314" s="30">
        <v>81108278</v>
      </c>
    </row>
    <row r="315" spans="1:13" x14ac:dyDescent="0.3">
      <c r="A315" s="48">
        <v>2010</v>
      </c>
      <c r="B315" s="48" t="s">
        <v>1145</v>
      </c>
      <c r="C315" s="48" t="s">
        <v>1146</v>
      </c>
      <c r="D315" s="48" t="s">
        <v>1091</v>
      </c>
      <c r="E315" s="48" t="s">
        <v>1096</v>
      </c>
      <c r="F315" s="48">
        <v>133</v>
      </c>
      <c r="G315" s="48">
        <v>613</v>
      </c>
      <c r="H315" s="48">
        <v>785</v>
      </c>
      <c r="I315" s="48">
        <v>-172</v>
      </c>
      <c r="J315" s="48">
        <v>5</v>
      </c>
      <c r="K315" s="48">
        <v>66</v>
      </c>
      <c r="L315" s="48">
        <v>96</v>
      </c>
      <c r="M315" s="30">
        <v>81612500</v>
      </c>
    </row>
    <row r="316" spans="1:13" x14ac:dyDescent="0.3">
      <c r="A316" s="48">
        <v>2010</v>
      </c>
      <c r="B316" s="48" t="s">
        <v>1129</v>
      </c>
      <c r="C316" s="48" t="s">
        <v>1130</v>
      </c>
      <c r="D316" s="48" t="s">
        <v>1095</v>
      </c>
      <c r="E316" s="48" t="s">
        <v>1086</v>
      </c>
      <c r="F316" s="48">
        <v>173</v>
      </c>
      <c r="G316" s="48">
        <v>770</v>
      </c>
      <c r="H316" s="48">
        <v>717</v>
      </c>
      <c r="I316" s="48">
        <v>53</v>
      </c>
      <c r="J316" s="48">
        <v>3</v>
      </c>
      <c r="K316" s="48">
        <v>83</v>
      </c>
      <c r="L316" s="48">
        <v>79</v>
      </c>
      <c r="M316" s="30">
        <v>84227000</v>
      </c>
    </row>
    <row r="317" spans="1:13" x14ac:dyDescent="0.3">
      <c r="A317" s="48">
        <v>2010</v>
      </c>
      <c r="B317" s="48" t="s">
        <v>1147</v>
      </c>
      <c r="C317" s="48" t="s">
        <v>1148</v>
      </c>
      <c r="D317" s="48" t="s">
        <v>1095</v>
      </c>
      <c r="E317" s="48" t="s">
        <v>1096</v>
      </c>
      <c r="F317" s="48">
        <v>139</v>
      </c>
      <c r="G317" s="48">
        <v>738</v>
      </c>
      <c r="H317" s="48">
        <v>629</v>
      </c>
      <c r="I317" s="48">
        <v>109</v>
      </c>
      <c r="J317" s="48">
        <v>2</v>
      </c>
      <c r="K317" s="48">
        <v>91</v>
      </c>
      <c r="L317" s="48">
        <v>71</v>
      </c>
      <c r="M317" s="30">
        <v>84423666</v>
      </c>
    </row>
    <row r="318" spans="1:13" x14ac:dyDescent="0.3">
      <c r="A318" s="48">
        <v>2010</v>
      </c>
      <c r="B318" s="48" t="s">
        <v>1125</v>
      </c>
      <c r="C318" s="48" t="s">
        <v>1126</v>
      </c>
      <c r="D318" s="48" t="s">
        <v>1091</v>
      </c>
      <c r="E318" s="48" t="s">
        <v>1086</v>
      </c>
      <c r="F318" s="48">
        <v>101</v>
      </c>
      <c r="G318" s="48">
        <v>513</v>
      </c>
      <c r="H318" s="48">
        <v>698</v>
      </c>
      <c r="I318" s="48">
        <v>-185</v>
      </c>
      <c r="J318" s="48">
        <v>4</v>
      </c>
      <c r="K318" s="48">
        <v>61</v>
      </c>
      <c r="L318" s="48">
        <v>101</v>
      </c>
      <c r="M318" s="30">
        <v>86510000</v>
      </c>
    </row>
    <row r="319" spans="1:13" x14ac:dyDescent="0.3">
      <c r="A319" s="48">
        <v>2010</v>
      </c>
      <c r="B319" s="48" t="s">
        <v>1115</v>
      </c>
      <c r="C319" s="48" t="s">
        <v>1116</v>
      </c>
      <c r="D319" s="48" t="s">
        <v>1095</v>
      </c>
      <c r="E319" s="48" t="s">
        <v>1092</v>
      </c>
      <c r="F319" s="48">
        <v>108</v>
      </c>
      <c r="G319" s="48">
        <v>611</v>
      </c>
      <c r="H319" s="48">
        <v>729</v>
      </c>
      <c r="I319" s="48">
        <v>-118</v>
      </c>
      <c r="J319" s="48">
        <v>4</v>
      </c>
      <c r="K319" s="48">
        <v>76</v>
      </c>
      <c r="L319" s="48">
        <v>86</v>
      </c>
      <c r="M319" s="30">
        <v>92355500</v>
      </c>
    </row>
    <row r="320" spans="1:13" x14ac:dyDescent="0.3">
      <c r="A320" s="48">
        <v>2010</v>
      </c>
      <c r="B320" s="48" t="s">
        <v>1131</v>
      </c>
      <c r="C320" s="48" t="s">
        <v>1132</v>
      </c>
      <c r="D320" s="48" t="s">
        <v>1095</v>
      </c>
      <c r="E320" s="48" t="s">
        <v>1092</v>
      </c>
      <c r="F320" s="48">
        <v>150</v>
      </c>
      <c r="G320" s="48">
        <v>736</v>
      </c>
      <c r="H320" s="48">
        <v>641</v>
      </c>
      <c r="I320" s="48">
        <v>95</v>
      </c>
      <c r="J320" s="48">
        <v>2</v>
      </c>
      <c r="K320" s="48">
        <v>86</v>
      </c>
      <c r="L320" s="48">
        <v>76</v>
      </c>
      <c r="M320" s="30">
        <v>93540751</v>
      </c>
    </row>
    <row r="321" spans="1:13" x14ac:dyDescent="0.3">
      <c r="A321" s="48">
        <v>2010</v>
      </c>
      <c r="B321" s="48" t="s">
        <v>1149</v>
      </c>
      <c r="C321" s="48" t="s">
        <v>1150</v>
      </c>
      <c r="D321" s="48" t="s">
        <v>1095</v>
      </c>
      <c r="E321" s="48" t="s">
        <v>1086</v>
      </c>
      <c r="F321" s="48">
        <v>120</v>
      </c>
      <c r="G321" s="48">
        <v>667</v>
      </c>
      <c r="H321" s="48">
        <v>692</v>
      </c>
      <c r="I321" s="48">
        <v>-25</v>
      </c>
      <c r="J321" s="48">
        <v>4</v>
      </c>
      <c r="K321" s="48">
        <v>80</v>
      </c>
      <c r="L321" s="48">
        <v>82</v>
      </c>
      <c r="M321" s="30">
        <v>95358016</v>
      </c>
    </row>
    <row r="322" spans="1:13" x14ac:dyDescent="0.3">
      <c r="A322" s="48">
        <v>2010</v>
      </c>
      <c r="B322" s="48" t="s">
        <v>1089</v>
      </c>
      <c r="C322" s="48" t="s">
        <v>1090</v>
      </c>
      <c r="D322" s="48" t="s">
        <v>1091</v>
      </c>
      <c r="E322" s="48" t="s">
        <v>1092</v>
      </c>
      <c r="F322" s="48">
        <v>142</v>
      </c>
      <c r="G322" s="48">
        <v>781</v>
      </c>
      <c r="H322" s="48">
        <v>671</v>
      </c>
      <c r="I322" s="48">
        <v>110</v>
      </c>
      <c r="J322" s="48">
        <v>1</v>
      </c>
      <c r="K322" s="48">
        <v>94</v>
      </c>
      <c r="L322" s="48">
        <v>68</v>
      </c>
      <c r="M322" s="30">
        <v>97559166</v>
      </c>
    </row>
    <row r="323" spans="1:13" x14ac:dyDescent="0.3">
      <c r="A323" s="48">
        <v>2010</v>
      </c>
      <c r="B323" s="48" t="s">
        <v>1119</v>
      </c>
      <c r="C323" s="48" t="s">
        <v>1120</v>
      </c>
      <c r="D323" s="48" t="s">
        <v>1095</v>
      </c>
      <c r="E323" s="48" t="s">
        <v>1086</v>
      </c>
      <c r="F323" s="48">
        <v>162</v>
      </c>
      <c r="G323" s="48">
        <v>697</v>
      </c>
      <c r="H323" s="48">
        <v>583</v>
      </c>
      <c r="I323" s="48">
        <v>114</v>
      </c>
      <c r="J323" s="48">
        <v>1</v>
      </c>
      <c r="K323" s="48">
        <v>92</v>
      </c>
      <c r="L323" s="48">
        <v>70</v>
      </c>
      <c r="M323" s="30">
        <v>98641333</v>
      </c>
    </row>
    <row r="324" spans="1:13" x14ac:dyDescent="0.3">
      <c r="A324" s="48">
        <v>2010</v>
      </c>
      <c r="B324" s="48" t="s">
        <v>1155</v>
      </c>
      <c r="C324" s="48" t="s">
        <v>1156</v>
      </c>
      <c r="D324" s="48" t="s">
        <v>1091</v>
      </c>
      <c r="E324" s="48" t="s">
        <v>1086</v>
      </c>
      <c r="F324" s="48">
        <v>155</v>
      </c>
      <c r="G324" s="48">
        <v>681</v>
      </c>
      <c r="H324" s="48">
        <v>702</v>
      </c>
      <c r="I324" s="48">
        <v>-21</v>
      </c>
      <c r="J324" s="48">
        <v>3</v>
      </c>
      <c r="K324" s="48">
        <v>80</v>
      </c>
      <c r="L324" s="48">
        <v>82</v>
      </c>
      <c r="M324" s="30">
        <v>104963866</v>
      </c>
    </row>
    <row r="325" spans="1:13" x14ac:dyDescent="0.3">
      <c r="A325" s="48">
        <v>2010</v>
      </c>
      <c r="B325" s="48" t="s">
        <v>1101</v>
      </c>
      <c r="C325" s="48" t="s">
        <v>1102</v>
      </c>
      <c r="D325" s="48" t="s">
        <v>1091</v>
      </c>
      <c r="E325" s="48" t="s">
        <v>1092</v>
      </c>
      <c r="F325" s="48">
        <v>177</v>
      </c>
      <c r="G325" s="48">
        <v>752</v>
      </c>
      <c r="H325" s="48">
        <v>704</v>
      </c>
      <c r="I325" s="48">
        <v>48</v>
      </c>
      <c r="J325" s="48">
        <v>2</v>
      </c>
      <c r="K325" s="48">
        <v>88</v>
      </c>
      <c r="L325" s="48">
        <v>74</v>
      </c>
      <c r="M325" s="30">
        <v>105530000</v>
      </c>
    </row>
    <row r="326" spans="1:13" x14ac:dyDescent="0.3">
      <c r="A326" s="48">
        <v>2010</v>
      </c>
      <c r="B326" s="48" t="s">
        <v>1123</v>
      </c>
      <c r="C326" s="48" t="s">
        <v>1124</v>
      </c>
      <c r="D326" s="48" t="s">
        <v>1091</v>
      </c>
      <c r="E326" s="48" t="s">
        <v>1092</v>
      </c>
      <c r="F326" s="48">
        <v>152</v>
      </c>
      <c r="G326" s="48">
        <v>751</v>
      </c>
      <c r="H326" s="48">
        <v>743</v>
      </c>
      <c r="I326" s="48">
        <v>8</v>
      </c>
      <c r="J326" s="48">
        <v>3</v>
      </c>
      <c r="K326" s="48">
        <v>81</v>
      </c>
      <c r="L326" s="48">
        <v>81</v>
      </c>
      <c r="M326" s="30">
        <v>122864928</v>
      </c>
    </row>
    <row r="327" spans="1:13" x14ac:dyDescent="0.3">
      <c r="A327" s="48">
        <v>2010</v>
      </c>
      <c r="B327" s="48" t="s">
        <v>1141</v>
      </c>
      <c r="C327" s="48" t="s">
        <v>1142</v>
      </c>
      <c r="D327" s="48" t="s">
        <v>1095</v>
      </c>
      <c r="E327" s="48" t="s">
        <v>1096</v>
      </c>
      <c r="F327" s="48">
        <v>128</v>
      </c>
      <c r="G327" s="48">
        <v>656</v>
      </c>
      <c r="H327" s="48">
        <v>652</v>
      </c>
      <c r="I327" s="48">
        <v>4</v>
      </c>
      <c r="J327" s="48">
        <v>4</v>
      </c>
      <c r="K327" s="48">
        <v>79</v>
      </c>
      <c r="L327" s="48">
        <v>83</v>
      </c>
      <c r="M327" s="30">
        <v>134422942</v>
      </c>
    </row>
    <row r="328" spans="1:13" x14ac:dyDescent="0.3">
      <c r="A328" s="48">
        <v>2010</v>
      </c>
      <c r="B328" s="48" t="s">
        <v>1113</v>
      </c>
      <c r="C328" s="48" t="s">
        <v>1114</v>
      </c>
      <c r="D328" s="48" t="s">
        <v>1095</v>
      </c>
      <c r="E328" s="48" t="s">
        <v>1096</v>
      </c>
      <c r="F328" s="48">
        <v>166</v>
      </c>
      <c r="G328" s="48">
        <v>772</v>
      </c>
      <c r="H328" s="48">
        <v>640</v>
      </c>
      <c r="I328" s="48">
        <v>132</v>
      </c>
      <c r="J328" s="48">
        <v>1</v>
      </c>
      <c r="K328" s="48">
        <v>97</v>
      </c>
      <c r="L328" s="48">
        <v>65</v>
      </c>
      <c r="M328" s="30">
        <v>141928379</v>
      </c>
    </row>
    <row r="329" spans="1:13" x14ac:dyDescent="0.3">
      <c r="A329" s="48">
        <v>2010</v>
      </c>
      <c r="B329" s="48" t="s">
        <v>1127</v>
      </c>
      <c r="C329" s="48" t="s">
        <v>1128</v>
      </c>
      <c r="D329" s="48" t="s">
        <v>1095</v>
      </c>
      <c r="E329" s="48" t="s">
        <v>1092</v>
      </c>
      <c r="F329" s="48">
        <v>149</v>
      </c>
      <c r="G329" s="48">
        <v>685</v>
      </c>
      <c r="H329" s="48">
        <v>767</v>
      </c>
      <c r="I329" s="48">
        <v>-82</v>
      </c>
      <c r="J329" s="48">
        <v>5</v>
      </c>
      <c r="K329" s="48">
        <v>75</v>
      </c>
      <c r="L329" s="48">
        <v>87</v>
      </c>
      <c r="M329" s="30">
        <v>146609000</v>
      </c>
    </row>
    <row r="330" spans="1:13" x14ac:dyDescent="0.3">
      <c r="A330" s="48">
        <v>2010</v>
      </c>
      <c r="B330" s="48" t="s">
        <v>1139</v>
      </c>
      <c r="C330" s="48" t="s">
        <v>1140</v>
      </c>
      <c r="D330" s="48" t="s">
        <v>1091</v>
      </c>
      <c r="E330" s="48" t="s">
        <v>1096</v>
      </c>
      <c r="F330" s="48">
        <v>211</v>
      </c>
      <c r="G330" s="48">
        <v>818</v>
      </c>
      <c r="H330" s="48">
        <v>744</v>
      </c>
      <c r="I330" s="48">
        <v>74</v>
      </c>
      <c r="J330" s="48">
        <v>3</v>
      </c>
      <c r="K330" s="48">
        <v>89</v>
      </c>
      <c r="L330" s="48">
        <v>73</v>
      </c>
      <c r="M330" s="30">
        <v>162447333</v>
      </c>
    </row>
    <row r="331" spans="1:13" x14ac:dyDescent="0.3">
      <c r="A331" s="48">
        <v>2010</v>
      </c>
      <c r="B331" s="48" t="s">
        <v>1151</v>
      </c>
      <c r="C331" s="48" t="s">
        <v>1152</v>
      </c>
      <c r="D331" s="48" t="s">
        <v>1091</v>
      </c>
      <c r="E331" s="48" t="s">
        <v>1096</v>
      </c>
      <c r="F331" s="48">
        <v>201</v>
      </c>
      <c r="G331" s="48">
        <v>859</v>
      </c>
      <c r="H331" s="48">
        <v>693</v>
      </c>
      <c r="I331" s="48">
        <v>166</v>
      </c>
      <c r="J331" s="48">
        <v>2</v>
      </c>
      <c r="K331" s="48">
        <v>95</v>
      </c>
      <c r="L331" s="48">
        <v>67</v>
      </c>
      <c r="M331" s="30">
        <v>206333389</v>
      </c>
    </row>
    <row r="332" spans="1:13" x14ac:dyDescent="0.3">
      <c r="A332" s="48">
        <v>2011</v>
      </c>
      <c r="B332" s="48" t="s">
        <v>1097</v>
      </c>
      <c r="C332" s="48" t="s">
        <v>1098</v>
      </c>
      <c r="D332" s="48" t="s">
        <v>1091</v>
      </c>
      <c r="E332" s="48" t="s">
        <v>1092</v>
      </c>
      <c r="F332" s="48">
        <v>129</v>
      </c>
      <c r="G332" s="48">
        <v>730</v>
      </c>
      <c r="H332" s="48">
        <v>762</v>
      </c>
      <c r="I332" s="48">
        <v>-32</v>
      </c>
      <c r="J332" s="48">
        <v>4</v>
      </c>
      <c r="K332" s="48">
        <v>71</v>
      </c>
      <c r="L332" s="48">
        <v>91</v>
      </c>
      <c r="M332" s="30">
        <v>35712000</v>
      </c>
    </row>
    <row r="333" spans="1:13" x14ac:dyDescent="0.3">
      <c r="A333" s="48">
        <v>2011</v>
      </c>
      <c r="B333" s="48" t="s">
        <v>1157</v>
      </c>
      <c r="C333" s="48" t="s">
        <v>1134</v>
      </c>
      <c r="D333" s="48" t="s">
        <v>1091</v>
      </c>
      <c r="E333" s="48" t="s">
        <v>1096</v>
      </c>
      <c r="F333" s="48">
        <v>172</v>
      </c>
      <c r="G333" s="48">
        <v>707</v>
      </c>
      <c r="H333" s="48">
        <v>614</v>
      </c>
      <c r="I333" s="48">
        <v>93</v>
      </c>
      <c r="J333" s="48">
        <v>2</v>
      </c>
      <c r="K333" s="48">
        <v>91</v>
      </c>
      <c r="L333" s="48">
        <v>71</v>
      </c>
      <c r="M333" s="30">
        <v>41053571</v>
      </c>
    </row>
    <row r="334" spans="1:13" x14ac:dyDescent="0.3">
      <c r="A334" s="48">
        <v>2011</v>
      </c>
      <c r="B334" s="48" t="s">
        <v>1099</v>
      </c>
      <c r="C334" s="48" t="s">
        <v>1100</v>
      </c>
      <c r="D334" s="48" t="s">
        <v>1095</v>
      </c>
      <c r="E334" s="48" t="s">
        <v>1092</v>
      </c>
      <c r="F334" s="48">
        <v>107</v>
      </c>
      <c r="G334" s="48">
        <v>610</v>
      </c>
      <c r="H334" s="48">
        <v>712</v>
      </c>
      <c r="I334" s="48">
        <v>-102</v>
      </c>
      <c r="J334" s="48">
        <v>4</v>
      </c>
      <c r="K334" s="48">
        <v>72</v>
      </c>
      <c r="L334" s="48">
        <v>90</v>
      </c>
      <c r="M334" s="30">
        <v>45047000</v>
      </c>
    </row>
    <row r="335" spans="1:13" x14ac:dyDescent="0.3">
      <c r="A335" s="48">
        <v>2011</v>
      </c>
      <c r="B335" s="48" t="s">
        <v>1121</v>
      </c>
      <c r="C335" s="48" t="s">
        <v>1122</v>
      </c>
      <c r="D335" s="48" t="s">
        <v>1095</v>
      </c>
      <c r="E335" s="48" t="s">
        <v>1086</v>
      </c>
      <c r="F335" s="48">
        <v>91</v>
      </c>
      <c r="G335" s="48">
        <v>593</v>
      </c>
      <c r="H335" s="48">
        <v>611</v>
      </c>
      <c r="I335" s="48">
        <v>-18</v>
      </c>
      <c r="J335" s="48">
        <v>5</v>
      </c>
      <c r="K335" s="48">
        <v>71</v>
      </c>
      <c r="L335" s="48">
        <v>91</v>
      </c>
      <c r="M335" s="30">
        <v>45869140</v>
      </c>
    </row>
    <row r="336" spans="1:13" x14ac:dyDescent="0.3">
      <c r="A336" s="48">
        <v>2011</v>
      </c>
      <c r="B336" s="48" t="s">
        <v>1137</v>
      </c>
      <c r="C336" s="48" t="s">
        <v>1138</v>
      </c>
      <c r="D336" s="48" t="s">
        <v>1091</v>
      </c>
      <c r="E336" s="48" t="s">
        <v>1092</v>
      </c>
      <c r="F336" s="48">
        <v>154</v>
      </c>
      <c r="G336" s="48">
        <v>704</v>
      </c>
      <c r="H336" s="48">
        <v>760</v>
      </c>
      <c r="I336" s="48">
        <v>-56</v>
      </c>
      <c r="J336" s="48">
        <v>2</v>
      </c>
      <c r="K336" s="48">
        <v>80</v>
      </c>
      <c r="L336" s="48">
        <v>82</v>
      </c>
      <c r="M336" s="30">
        <v>48776566</v>
      </c>
    </row>
    <row r="337" spans="1:13" x14ac:dyDescent="0.3">
      <c r="A337" s="48">
        <v>2011</v>
      </c>
      <c r="B337" s="48" t="s">
        <v>1143</v>
      </c>
      <c r="C337" s="48" t="s">
        <v>1144</v>
      </c>
      <c r="D337" s="48" t="s">
        <v>1095</v>
      </c>
      <c r="E337" s="48" t="s">
        <v>1086</v>
      </c>
      <c r="F337" s="48">
        <v>172</v>
      </c>
      <c r="G337" s="48">
        <v>731</v>
      </c>
      <c r="H337" s="48">
        <v>662</v>
      </c>
      <c r="I337" s="48">
        <v>69</v>
      </c>
      <c r="J337" s="48">
        <v>1</v>
      </c>
      <c r="K337" s="48">
        <v>94</v>
      </c>
      <c r="L337" s="48">
        <v>68</v>
      </c>
      <c r="M337" s="30">
        <v>53639833</v>
      </c>
    </row>
    <row r="338" spans="1:13" x14ac:dyDescent="0.3">
      <c r="A338" s="48">
        <v>2011</v>
      </c>
      <c r="B338" s="48" t="s">
        <v>1093</v>
      </c>
      <c r="C338" s="48" t="s">
        <v>1094</v>
      </c>
      <c r="D338" s="48" t="s">
        <v>1095</v>
      </c>
      <c r="E338" s="48" t="s">
        <v>1096</v>
      </c>
      <c r="F338" s="48">
        <v>149</v>
      </c>
      <c r="G338" s="48">
        <v>625</v>
      </c>
      <c r="H338" s="48">
        <v>702</v>
      </c>
      <c r="I338" s="48">
        <v>-77</v>
      </c>
      <c r="J338" s="48">
        <v>5</v>
      </c>
      <c r="K338" s="48">
        <v>72</v>
      </c>
      <c r="L338" s="48">
        <v>90</v>
      </c>
      <c r="M338" s="30">
        <v>56944000</v>
      </c>
    </row>
    <row r="339" spans="1:13" x14ac:dyDescent="0.3">
      <c r="A339" s="48">
        <v>2011</v>
      </c>
      <c r="B339" s="48" t="s">
        <v>1109</v>
      </c>
      <c r="C339" s="48" t="s">
        <v>1110</v>
      </c>
      <c r="D339" s="48" t="s">
        <v>1091</v>
      </c>
      <c r="E339" s="48" t="s">
        <v>1096</v>
      </c>
      <c r="F339" s="48">
        <v>186</v>
      </c>
      <c r="G339" s="48">
        <v>743</v>
      </c>
      <c r="H339" s="48">
        <v>761</v>
      </c>
      <c r="I339" s="48">
        <v>-18</v>
      </c>
      <c r="J339" s="48">
        <v>4</v>
      </c>
      <c r="K339" s="48">
        <v>81</v>
      </c>
      <c r="L339" s="48">
        <v>81</v>
      </c>
      <c r="M339" s="30">
        <v>62567800</v>
      </c>
    </row>
    <row r="340" spans="1:13" x14ac:dyDescent="0.3">
      <c r="A340" s="48">
        <v>2011</v>
      </c>
      <c r="B340" s="48" t="s">
        <v>1153</v>
      </c>
      <c r="C340" s="48" t="s">
        <v>1154</v>
      </c>
      <c r="D340" s="48" t="s">
        <v>1095</v>
      </c>
      <c r="E340" s="48" t="s">
        <v>1096</v>
      </c>
      <c r="F340" s="48">
        <v>154</v>
      </c>
      <c r="G340" s="48">
        <v>624</v>
      </c>
      <c r="H340" s="48">
        <v>643</v>
      </c>
      <c r="I340" s="48">
        <v>-19</v>
      </c>
      <c r="J340" s="48">
        <v>3</v>
      </c>
      <c r="K340" s="48">
        <v>80</v>
      </c>
      <c r="L340" s="48">
        <v>81</v>
      </c>
      <c r="M340" s="30">
        <v>63856928</v>
      </c>
    </row>
    <row r="341" spans="1:13" x14ac:dyDescent="0.3">
      <c r="A341" s="48">
        <v>2011</v>
      </c>
      <c r="B341" s="48" t="s">
        <v>1103</v>
      </c>
      <c r="C341" s="48" t="s">
        <v>1104</v>
      </c>
      <c r="D341" s="48" t="s">
        <v>1091</v>
      </c>
      <c r="E341" s="48" t="s">
        <v>1086</v>
      </c>
      <c r="F341" s="48">
        <v>114</v>
      </c>
      <c r="G341" s="48">
        <v>645</v>
      </c>
      <c r="H341" s="48">
        <v>679</v>
      </c>
      <c r="I341" s="48">
        <v>-34</v>
      </c>
      <c r="J341" s="48">
        <v>3</v>
      </c>
      <c r="K341" s="48">
        <v>74</v>
      </c>
      <c r="L341" s="48">
        <v>88</v>
      </c>
      <c r="M341" s="30">
        <v>66536500</v>
      </c>
    </row>
    <row r="342" spans="1:13" x14ac:dyDescent="0.3">
      <c r="A342" s="48">
        <v>2011</v>
      </c>
      <c r="B342" s="48" t="s">
        <v>1115</v>
      </c>
      <c r="C342" s="48" t="s">
        <v>1116</v>
      </c>
      <c r="D342" s="48" t="s">
        <v>1095</v>
      </c>
      <c r="E342" s="48" t="s">
        <v>1092</v>
      </c>
      <c r="F342" s="48">
        <v>95</v>
      </c>
      <c r="G342" s="48">
        <v>615</v>
      </c>
      <c r="H342" s="48">
        <v>796</v>
      </c>
      <c r="I342" s="48">
        <v>-181</v>
      </c>
      <c r="J342" s="48">
        <v>6</v>
      </c>
      <c r="K342" s="48">
        <v>56</v>
      </c>
      <c r="L342" s="48">
        <v>106</v>
      </c>
      <c r="M342" s="30">
        <v>70694000</v>
      </c>
    </row>
    <row r="343" spans="1:13" x14ac:dyDescent="0.3">
      <c r="A343" s="48">
        <v>2011</v>
      </c>
      <c r="B343" s="48" t="s">
        <v>1111</v>
      </c>
      <c r="C343" s="48" t="s">
        <v>1112</v>
      </c>
      <c r="D343" s="48" t="s">
        <v>1095</v>
      </c>
      <c r="E343" s="48" t="s">
        <v>1092</v>
      </c>
      <c r="F343" s="48">
        <v>183</v>
      </c>
      <c r="G343" s="48">
        <v>735</v>
      </c>
      <c r="H343" s="48">
        <v>720</v>
      </c>
      <c r="I343" s="48">
        <v>15</v>
      </c>
      <c r="J343" s="48">
        <v>3</v>
      </c>
      <c r="K343" s="48">
        <v>79</v>
      </c>
      <c r="L343" s="48">
        <v>83</v>
      </c>
      <c r="M343" s="30">
        <v>75947134</v>
      </c>
    </row>
    <row r="344" spans="1:13" x14ac:dyDescent="0.3">
      <c r="A344" s="48">
        <v>2011</v>
      </c>
      <c r="B344" s="48" t="s">
        <v>1145</v>
      </c>
      <c r="C344" s="48" t="s">
        <v>1146</v>
      </c>
      <c r="D344" s="48" t="s">
        <v>1091</v>
      </c>
      <c r="E344" s="48" t="s">
        <v>1096</v>
      </c>
      <c r="F344" s="48">
        <v>191</v>
      </c>
      <c r="G344" s="48">
        <v>708</v>
      </c>
      <c r="H344" s="48">
        <v>860</v>
      </c>
      <c r="I344" s="48">
        <v>-152</v>
      </c>
      <c r="J344" s="48">
        <v>5</v>
      </c>
      <c r="K344" s="48">
        <v>69</v>
      </c>
      <c r="L344" s="48">
        <v>93</v>
      </c>
      <c r="M344" s="30">
        <v>85304038</v>
      </c>
    </row>
    <row r="345" spans="1:13" x14ac:dyDescent="0.3">
      <c r="A345" s="48">
        <v>2011</v>
      </c>
      <c r="B345" s="48" t="s">
        <v>1107</v>
      </c>
      <c r="C345" s="48" t="s">
        <v>1108</v>
      </c>
      <c r="D345" s="48" t="s">
        <v>1095</v>
      </c>
      <c r="E345" s="48" t="s">
        <v>1092</v>
      </c>
      <c r="F345" s="48">
        <v>185</v>
      </c>
      <c r="G345" s="48">
        <v>721</v>
      </c>
      <c r="H345" s="48">
        <v>638</v>
      </c>
      <c r="I345" s="48">
        <v>83</v>
      </c>
      <c r="J345" s="48">
        <v>1</v>
      </c>
      <c r="K345" s="48">
        <v>96</v>
      </c>
      <c r="L345" s="48">
        <v>66</v>
      </c>
      <c r="M345" s="30">
        <v>85497333</v>
      </c>
    </row>
    <row r="346" spans="1:13" x14ac:dyDescent="0.3">
      <c r="A346" s="48">
        <v>2011</v>
      </c>
      <c r="B346" s="48" t="s">
        <v>1125</v>
      </c>
      <c r="C346" s="48" t="s">
        <v>1126</v>
      </c>
      <c r="D346" s="48" t="s">
        <v>1091</v>
      </c>
      <c r="E346" s="48" t="s">
        <v>1086</v>
      </c>
      <c r="F346" s="48">
        <v>109</v>
      </c>
      <c r="G346" s="48">
        <v>556</v>
      </c>
      <c r="H346" s="48">
        <v>675</v>
      </c>
      <c r="I346" s="48">
        <v>-119</v>
      </c>
      <c r="J346" s="48">
        <v>4</v>
      </c>
      <c r="K346" s="48">
        <v>67</v>
      </c>
      <c r="L346" s="48">
        <v>95</v>
      </c>
      <c r="M346" s="30">
        <v>86110600</v>
      </c>
    </row>
    <row r="347" spans="1:13" x14ac:dyDescent="0.3">
      <c r="A347" s="48">
        <v>2011</v>
      </c>
      <c r="B347" s="48" t="s">
        <v>1147</v>
      </c>
      <c r="C347" s="48" t="s">
        <v>1148</v>
      </c>
      <c r="D347" s="48" t="s">
        <v>1095</v>
      </c>
      <c r="E347" s="48" t="s">
        <v>1096</v>
      </c>
      <c r="F347" s="48">
        <v>173</v>
      </c>
      <c r="G347" s="48">
        <v>641</v>
      </c>
      <c r="H347" s="48">
        <v>605</v>
      </c>
      <c r="I347" s="48">
        <v>36</v>
      </c>
      <c r="J347" s="48">
        <v>2</v>
      </c>
      <c r="K347" s="48">
        <v>89</v>
      </c>
      <c r="L347" s="48">
        <v>73</v>
      </c>
      <c r="M347" s="30">
        <v>87002692</v>
      </c>
    </row>
    <row r="348" spans="1:13" x14ac:dyDescent="0.3">
      <c r="A348" s="48">
        <v>2011</v>
      </c>
      <c r="B348" s="48" t="s">
        <v>1129</v>
      </c>
      <c r="C348" s="48" t="s">
        <v>1130</v>
      </c>
      <c r="D348" s="48" t="s">
        <v>1095</v>
      </c>
      <c r="E348" s="48" t="s">
        <v>1086</v>
      </c>
      <c r="F348" s="48">
        <v>163</v>
      </c>
      <c r="G348" s="48">
        <v>735</v>
      </c>
      <c r="H348" s="48">
        <v>774</v>
      </c>
      <c r="I348" s="48">
        <v>-39</v>
      </c>
      <c r="J348" s="48">
        <v>4</v>
      </c>
      <c r="K348" s="48">
        <v>73</v>
      </c>
      <c r="L348" s="48">
        <v>89</v>
      </c>
      <c r="M348" s="30">
        <v>88148071</v>
      </c>
    </row>
    <row r="349" spans="1:13" x14ac:dyDescent="0.3">
      <c r="A349" s="48">
        <v>2011</v>
      </c>
      <c r="B349" s="48" t="s">
        <v>1135</v>
      </c>
      <c r="C349" s="48" t="s">
        <v>1136</v>
      </c>
      <c r="D349" s="48" t="s">
        <v>1091</v>
      </c>
      <c r="E349" s="48" t="s">
        <v>1086</v>
      </c>
      <c r="F349" s="48">
        <v>210</v>
      </c>
      <c r="G349" s="48">
        <v>855</v>
      </c>
      <c r="H349" s="48">
        <v>677</v>
      </c>
      <c r="I349" s="48">
        <v>178</v>
      </c>
      <c r="J349" s="48">
        <v>1</v>
      </c>
      <c r="K349" s="48">
        <v>96</v>
      </c>
      <c r="L349" s="48">
        <v>66</v>
      </c>
      <c r="M349" s="30">
        <v>92299264</v>
      </c>
    </row>
    <row r="350" spans="1:13" x14ac:dyDescent="0.3">
      <c r="A350" s="48">
        <v>2011</v>
      </c>
      <c r="B350" s="48" t="s">
        <v>1149</v>
      </c>
      <c r="C350" s="48" t="s">
        <v>1150</v>
      </c>
      <c r="D350" s="48" t="s">
        <v>1095</v>
      </c>
      <c r="E350" s="48" t="s">
        <v>1086</v>
      </c>
      <c r="F350" s="48">
        <v>117</v>
      </c>
      <c r="G350" s="48">
        <v>644</v>
      </c>
      <c r="H350" s="48">
        <v>612</v>
      </c>
      <c r="I350" s="48">
        <v>32</v>
      </c>
      <c r="J350" s="48">
        <v>3</v>
      </c>
      <c r="K350" s="48">
        <v>82</v>
      </c>
      <c r="L350" s="48">
        <v>79</v>
      </c>
      <c r="M350" s="30">
        <v>104188999</v>
      </c>
    </row>
    <row r="351" spans="1:13" x14ac:dyDescent="0.3">
      <c r="A351" s="48">
        <v>2011</v>
      </c>
      <c r="B351" s="48" t="s">
        <v>1131</v>
      </c>
      <c r="C351" s="48" t="s">
        <v>1132</v>
      </c>
      <c r="D351" s="48" t="s">
        <v>1095</v>
      </c>
      <c r="E351" s="48" t="s">
        <v>1092</v>
      </c>
      <c r="F351" s="48">
        <v>162</v>
      </c>
      <c r="G351" s="48">
        <v>762</v>
      </c>
      <c r="H351" s="48">
        <v>692</v>
      </c>
      <c r="I351" s="48">
        <v>70</v>
      </c>
      <c r="J351" s="48">
        <v>2</v>
      </c>
      <c r="K351" s="48">
        <v>90</v>
      </c>
      <c r="L351" s="48">
        <v>72</v>
      </c>
      <c r="M351" s="30">
        <v>105433572</v>
      </c>
    </row>
    <row r="352" spans="1:13" x14ac:dyDescent="0.3">
      <c r="A352" s="48">
        <v>2011</v>
      </c>
      <c r="B352" s="48" t="s">
        <v>1123</v>
      </c>
      <c r="C352" s="48" t="s">
        <v>1124</v>
      </c>
      <c r="D352" s="48" t="s">
        <v>1091</v>
      </c>
      <c r="E352" s="48" t="s">
        <v>1092</v>
      </c>
      <c r="F352" s="48">
        <v>169</v>
      </c>
      <c r="G352" s="48">
        <v>787</v>
      </c>
      <c r="H352" s="48">
        <v>711</v>
      </c>
      <c r="I352" s="48">
        <v>76</v>
      </c>
      <c r="J352" s="48">
        <v>1</v>
      </c>
      <c r="K352" s="48">
        <v>95</v>
      </c>
      <c r="L352" s="48">
        <v>67</v>
      </c>
      <c r="M352" s="30">
        <v>105700231</v>
      </c>
    </row>
    <row r="353" spans="1:13" x14ac:dyDescent="0.3">
      <c r="A353" s="48">
        <v>2011</v>
      </c>
      <c r="B353" s="48" t="s">
        <v>1089</v>
      </c>
      <c r="C353" s="48" t="s">
        <v>1090</v>
      </c>
      <c r="D353" s="48" t="s">
        <v>1091</v>
      </c>
      <c r="E353" s="48" t="s">
        <v>1092</v>
      </c>
      <c r="F353" s="48">
        <v>103</v>
      </c>
      <c r="G353" s="48">
        <v>619</v>
      </c>
      <c r="H353" s="48">
        <v>804</v>
      </c>
      <c r="I353" s="48">
        <v>-185</v>
      </c>
      <c r="J353" s="48">
        <v>5</v>
      </c>
      <c r="K353" s="48">
        <v>63</v>
      </c>
      <c r="L353" s="48">
        <v>99</v>
      </c>
      <c r="M353" s="30">
        <v>112737000</v>
      </c>
    </row>
    <row r="354" spans="1:13" x14ac:dyDescent="0.3">
      <c r="A354" s="48">
        <v>2011</v>
      </c>
      <c r="B354" s="48" t="s">
        <v>1119</v>
      </c>
      <c r="C354" s="48" t="s">
        <v>1120</v>
      </c>
      <c r="D354" s="48" t="s">
        <v>1095</v>
      </c>
      <c r="E354" s="48" t="s">
        <v>1086</v>
      </c>
      <c r="F354" s="48">
        <v>121</v>
      </c>
      <c r="G354" s="48">
        <v>570</v>
      </c>
      <c r="H354" s="48">
        <v>578</v>
      </c>
      <c r="I354" s="48">
        <v>-8</v>
      </c>
      <c r="J354" s="48">
        <v>2</v>
      </c>
      <c r="K354" s="48">
        <v>86</v>
      </c>
      <c r="L354" s="48">
        <v>76</v>
      </c>
      <c r="M354" s="30">
        <v>118198333</v>
      </c>
    </row>
    <row r="355" spans="1:13" x14ac:dyDescent="0.3">
      <c r="A355" s="48">
        <v>2011</v>
      </c>
      <c r="B355" s="48" t="s">
        <v>1141</v>
      </c>
      <c r="C355" s="48" t="s">
        <v>1142</v>
      </c>
      <c r="D355" s="48" t="s">
        <v>1095</v>
      </c>
      <c r="E355" s="48" t="s">
        <v>1096</v>
      </c>
      <c r="F355" s="48">
        <v>108</v>
      </c>
      <c r="G355" s="48">
        <v>718</v>
      </c>
      <c r="H355" s="48">
        <v>742</v>
      </c>
      <c r="I355" s="48">
        <v>-24</v>
      </c>
      <c r="J355" s="48">
        <v>4</v>
      </c>
      <c r="K355" s="48">
        <v>77</v>
      </c>
      <c r="L355" s="48">
        <v>85</v>
      </c>
      <c r="M355" s="30">
        <v>118847309</v>
      </c>
    </row>
    <row r="356" spans="1:13" x14ac:dyDescent="0.3">
      <c r="A356" s="48">
        <v>2011</v>
      </c>
      <c r="B356" s="48" t="s">
        <v>1127</v>
      </c>
      <c r="C356" s="48" t="s">
        <v>1128</v>
      </c>
      <c r="D356" s="48" t="s">
        <v>1095</v>
      </c>
      <c r="E356" s="48" t="s">
        <v>1092</v>
      </c>
      <c r="F356" s="48">
        <v>148</v>
      </c>
      <c r="G356" s="48">
        <v>654</v>
      </c>
      <c r="H356" s="48">
        <v>756</v>
      </c>
      <c r="I356" s="48">
        <v>-102</v>
      </c>
      <c r="J356" s="48">
        <v>5</v>
      </c>
      <c r="K356" s="48">
        <v>71</v>
      </c>
      <c r="L356" s="48">
        <v>91</v>
      </c>
      <c r="M356" s="30">
        <v>125047329</v>
      </c>
    </row>
    <row r="357" spans="1:13" x14ac:dyDescent="0.3">
      <c r="A357" s="48">
        <v>2011</v>
      </c>
      <c r="B357" s="48" t="s">
        <v>1101</v>
      </c>
      <c r="C357" s="48" t="s">
        <v>1102</v>
      </c>
      <c r="D357" s="48" t="s">
        <v>1091</v>
      </c>
      <c r="E357" s="48" t="s">
        <v>1092</v>
      </c>
      <c r="F357" s="48">
        <v>154</v>
      </c>
      <c r="G357" s="48">
        <v>654</v>
      </c>
      <c r="H357" s="48">
        <v>706</v>
      </c>
      <c r="I357" s="48">
        <v>-52</v>
      </c>
      <c r="J357" s="48">
        <v>3</v>
      </c>
      <c r="K357" s="48">
        <v>79</v>
      </c>
      <c r="L357" s="48">
        <v>83</v>
      </c>
      <c r="M357" s="30">
        <v>127789000</v>
      </c>
    </row>
    <row r="358" spans="1:13" x14ac:dyDescent="0.3">
      <c r="A358" s="48">
        <v>2011</v>
      </c>
      <c r="B358" s="48" t="s">
        <v>1155</v>
      </c>
      <c r="C358" s="48" t="s">
        <v>1156</v>
      </c>
      <c r="D358" s="48" t="s">
        <v>1091</v>
      </c>
      <c r="E358" s="48" t="s">
        <v>1086</v>
      </c>
      <c r="F358" s="48">
        <v>155</v>
      </c>
      <c r="G358" s="48">
        <v>667</v>
      </c>
      <c r="H358" s="48">
        <v>633</v>
      </c>
      <c r="I358" s="48">
        <v>34</v>
      </c>
      <c r="J358" s="48">
        <v>2</v>
      </c>
      <c r="K358" s="48">
        <v>86</v>
      </c>
      <c r="L358" s="48">
        <v>76</v>
      </c>
      <c r="M358" s="30">
        <v>138543166</v>
      </c>
    </row>
    <row r="359" spans="1:13" x14ac:dyDescent="0.3">
      <c r="A359" s="48">
        <v>2011</v>
      </c>
      <c r="B359" s="48" t="s">
        <v>1139</v>
      </c>
      <c r="C359" s="48" t="s">
        <v>1140</v>
      </c>
      <c r="D359" s="48" t="s">
        <v>1091</v>
      </c>
      <c r="E359" s="48" t="s">
        <v>1096</v>
      </c>
      <c r="F359" s="48">
        <v>203</v>
      </c>
      <c r="G359" s="48">
        <v>875</v>
      </c>
      <c r="H359" s="48">
        <v>737</v>
      </c>
      <c r="I359" s="48">
        <v>138</v>
      </c>
      <c r="J359" s="48">
        <v>3</v>
      </c>
      <c r="K359" s="48">
        <v>90</v>
      </c>
      <c r="L359" s="48">
        <v>72</v>
      </c>
      <c r="M359" s="30">
        <v>161762475</v>
      </c>
    </row>
    <row r="360" spans="1:13" x14ac:dyDescent="0.3">
      <c r="A360" s="48">
        <v>2011</v>
      </c>
      <c r="B360" s="48" t="s">
        <v>1113</v>
      </c>
      <c r="C360" s="48" t="s">
        <v>1114</v>
      </c>
      <c r="D360" s="48" t="s">
        <v>1095</v>
      </c>
      <c r="E360" s="48" t="s">
        <v>1096</v>
      </c>
      <c r="F360" s="48">
        <v>153</v>
      </c>
      <c r="G360" s="48">
        <v>713</v>
      </c>
      <c r="H360" s="48">
        <v>529</v>
      </c>
      <c r="I360" s="48">
        <v>184</v>
      </c>
      <c r="J360" s="48">
        <v>1</v>
      </c>
      <c r="K360" s="48">
        <v>102</v>
      </c>
      <c r="L360" s="48">
        <v>60</v>
      </c>
      <c r="M360" s="30">
        <v>172976379</v>
      </c>
    </row>
    <row r="361" spans="1:13" x14ac:dyDescent="0.3">
      <c r="A361" s="48">
        <v>2011</v>
      </c>
      <c r="B361" s="48" t="s">
        <v>1151</v>
      </c>
      <c r="C361" s="48" t="s">
        <v>1152</v>
      </c>
      <c r="D361" s="48" t="s">
        <v>1091</v>
      </c>
      <c r="E361" s="48" t="s">
        <v>1096</v>
      </c>
      <c r="F361" s="48">
        <v>222</v>
      </c>
      <c r="G361" s="48">
        <v>867</v>
      </c>
      <c r="H361" s="48">
        <v>657</v>
      </c>
      <c r="I361" s="48">
        <v>210</v>
      </c>
      <c r="J361" s="48">
        <v>1</v>
      </c>
      <c r="K361" s="48">
        <v>97</v>
      </c>
      <c r="L361" s="48">
        <v>65</v>
      </c>
      <c r="M361" s="30">
        <v>202275028</v>
      </c>
    </row>
    <row r="362" spans="1:13" x14ac:dyDescent="0.3">
      <c r="A362" s="48">
        <v>2012</v>
      </c>
      <c r="B362" s="48" t="s">
        <v>1121</v>
      </c>
      <c r="C362" s="48" t="s">
        <v>1122</v>
      </c>
      <c r="D362" s="48" t="s">
        <v>1095</v>
      </c>
      <c r="E362" s="48" t="s">
        <v>1086</v>
      </c>
      <c r="F362" s="48">
        <v>121</v>
      </c>
      <c r="G362" s="48">
        <v>651</v>
      </c>
      <c r="H362" s="48">
        <v>710</v>
      </c>
      <c r="I362" s="48">
        <v>-59</v>
      </c>
      <c r="J362" s="48">
        <v>4</v>
      </c>
      <c r="K362" s="48">
        <v>76</v>
      </c>
      <c r="L362" s="48">
        <v>86</v>
      </c>
      <c r="M362" s="30">
        <v>55244700</v>
      </c>
    </row>
    <row r="363" spans="1:13" x14ac:dyDescent="0.3">
      <c r="A363" s="48">
        <v>2012</v>
      </c>
      <c r="B363" s="48" t="s">
        <v>1103</v>
      </c>
      <c r="C363" s="48" t="s">
        <v>1104</v>
      </c>
      <c r="D363" s="48" t="s">
        <v>1091</v>
      </c>
      <c r="E363" s="48" t="s">
        <v>1086</v>
      </c>
      <c r="F363" s="48">
        <v>195</v>
      </c>
      <c r="G363" s="48">
        <v>713</v>
      </c>
      <c r="H363" s="48">
        <v>614</v>
      </c>
      <c r="I363" s="48">
        <v>99</v>
      </c>
      <c r="J363" s="48">
        <v>1</v>
      </c>
      <c r="K363" s="48">
        <v>94</v>
      </c>
      <c r="L363" s="48">
        <v>68</v>
      </c>
      <c r="M363" s="30">
        <v>55372500</v>
      </c>
    </row>
    <row r="364" spans="1:13" x14ac:dyDescent="0.3">
      <c r="A364" s="48">
        <v>2012</v>
      </c>
      <c r="B364" s="48" t="s">
        <v>1115</v>
      </c>
      <c r="C364" s="48" t="s">
        <v>1116</v>
      </c>
      <c r="D364" s="48" t="s">
        <v>1095</v>
      </c>
      <c r="E364" s="48" t="s">
        <v>1092</v>
      </c>
      <c r="F364" s="48">
        <v>146</v>
      </c>
      <c r="G364" s="48">
        <v>583</v>
      </c>
      <c r="H364" s="48">
        <v>794</v>
      </c>
      <c r="I364" s="48">
        <v>-211</v>
      </c>
      <c r="J364" s="48">
        <v>6</v>
      </c>
      <c r="K364" s="48">
        <v>55</v>
      </c>
      <c r="L364" s="48">
        <v>107</v>
      </c>
      <c r="M364" s="30">
        <v>60651000</v>
      </c>
    </row>
    <row r="365" spans="1:13" x14ac:dyDescent="0.3">
      <c r="A365" s="48">
        <v>2012</v>
      </c>
      <c r="B365" s="48" t="s">
        <v>1097</v>
      </c>
      <c r="C365" s="48" t="s">
        <v>1098</v>
      </c>
      <c r="D365" s="48" t="s">
        <v>1091</v>
      </c>
      <c r="E365" s="48" t="s">
        <v>1092</v>
      </c>
      <c r="F365" s="48">
        <v>131</v>
      </c>
      <c r="G365" s="48">
        <v>676</v>
      </c>
      <c r="H365" s="48">
        <v>746</v>
      </c>
      <c r="I365" s="48">
        <v>-70</v>
      </c>
      <c r="J365" s="48">
        <v>3</v>
      </c>
      <c r="K365" s="48">
        <v>72</v>
      </c>
      <c r="L365" s="48">
        <v>90</v>
      </c>
      <c r="M365" s="30">
        <v>60916225</v>
      </c>
    </row>
    <row r="366" spans="1:13" x14ac:dyDescent="0.3">
      <c r="A366" s="48">
        <v>2012</v>
      </c>
      <c r="B366" s="48" t="s">
        <v>1099</v>
      </c>
      <c r="C366" s="48" t="s">
        <v>1100</v>
      </c>
      <c r="D366" s="48" t="s">
        <v>1095</v>
      </c>
      <c r="E366" s="48" t="s">
        <v>1092</v>
      </c>
      <c r="F366" s="48">
        <v>170</v>
      </c>
      <c r="G366" s="48">
        <v>651</v>
      </c>
      <c r="H366" s="48">
        <v>674</v>
      </c>
      <c r="I366" s="48">
        <v>-23</v>
      </c>
      <c r="J366" s="48">
        <v>4</v>
      </c>
      <c r="K366" s="48">
        <v>79</v>
      </c>
      <c r="L366" s="48">
        <v>83</v>
      </c>
      <c r="M366" s="30">
        <v>62951999</v>
      </c>
    </row>
    <row r="367" spans="1:13" x14ac:dyDescent="0.3">
      <c r="A367" s="48">
        <v>2012</v>
      </c>
      <c r="B367" s="48" t="s">
        <v>1157</v>
      </c>
      <c r="C367" s="48" t="s">
        <v>1134</v>
      </c>
      <c r="D367" s="48" t="s">
        <v>1091</v>
      </c>
      <c r="E367" s="48" t="s">
        <v>1096</v>
      </c>
      <c r="F367" s="48">
        <v>175</v>
      </c>
      <c r="G367" s="48">
        <v>697</v>
      </c>
      <c r="H367" s="48">
        <v>577</v>
      </c>
      <c r="I367" s="48">
        <v>120</v>
      </c>
      <c r="J367" s="48">
        <v>3</v>
      </c>
      <c r="K367" s="48">
        <v>90</v>
      </c>
      <c r="L367" s="48">
        <v>72</v>
      </c>
      <c r="M367" s="30">
        <v>64173500</v>
      </c>
    </row>
    <row r="368" spans="1:13" x14ac:dyDescent="0.3">
      <c r="A368" s="48">
        <v>2012</v>
      </c>
      <c r="B368" s="48" t="s">
        <v>1143</v>
      </c>
      <c r="C368" s="48" t="s">
        <v>1144</v>
      </c>
      <c r="D368" s="48" t="s">
        <v>1095</v>
      </c>
      <c r="E368" s="48" t="s">
        <v>1086</v>
      </c>
      <c r="F368" s="48">
        <v>165</v>
      </c>
      <c r="G368" s="48">
        <v>734</v>
      </c>
      <c r="H368" s="48">
        <v>688</v>
      </c>
      <c r="I368" s="48">
        <v>46</v>
      </c>
      <c r="J368" s="48">
        <v>3</v>
      </c>
      <c r="K368" s="48">
        <v>81</v>
      </c>
      <c r="L368" s="48">
        <v>81</v>
      </c>
      <c r="M368" s="30">
        <v>73804833</v>
      </c>
    </row>
    <row r="369" spans="1:13" x14ac:dyDescent="0.3">
      <c r="A369" s="48">
        <v>2012</v>
      </c>
      <c r="B369" s="48" t="s">
        <v>1109</v>
      </c>
      <c r="C369" s="48" t="s">
        <v>1110</v>
      </c>
      <c r="D369" s="48" t="s">
        <v>1091</v>
      </c>
      <c r="E369" s="48" t="s">
        <v>1096</v>
      </c>
      <c r="F369" s="48">
        <v>198</v>
      </c>
      <c r="G369" s="48">
        <v>716</v>
      </c>
      <c r="H369" s="48">
        <v>784</v>
      </c>
      <c r="I369" s="48">
        <v>-68</v>
      </c>
      <c r="J369" s="48">
        <v>4</v>
      </c>
      <c r="K369" s="48">
        <v>73</v>
      </c>
      <c r="L369" s="48">
        <v>89</v>
      </c>
      <c r="M369" s="30">
        <v>75009200</v>
      </c>
    </row>
    <row r="370" spans="1:13" x14ac:dyDescent="0.3">
      <c r="A370" s="48">
        <v>2012</v>
      </c>
      <c r="B370" s="48" t="s">
        <v>1145</v>
      </c>
      <c r="C370" s="48" t="s">
        <v>1146</v>
      </c>
      <c r="D370" s="48" t="s">
        <v>1091</v>
      </c>
      <c r="E370" s="48" t="s">
        <v>1096</v>
      </c>
      <c r="F370" s="48">
        <v>214</v>
      </c>
      <c r="G370" s="48">
        <v>712</v>
      </c>
      <c r="H370" s="48">
        <v>705</v>
      </c>
      <c r="I370" s="48">
        <v>7</v>
      </c>
      <c r="J370" s="48">
        <v>2</v>
      </c>
      <c r="K370" s="48">
        <v>93</v>
      </c>
      <c r="L370" s="48">
        <v>69</v>
      </c>
      <c r="M370" s="30">
        <v>77353999</v>
      </c>
    </row>
    <row r="371" spans="1:13" x14ac:dyDescent="0.3">
      <c r="A371" s="48">
        <v>2012</v>
      </c>
      <c r="B371" s="48" t="s">
        <v>1129</v>
      </c>
      <c r="C371" s="48" t="s">
        <v>1130</v>
      </c>
      <c r="D371" s="48" t="s">
        <v>1095</v>
      </c>
      <c r="E371" s="48" t="s">
        <v>1086</v>
      </c>
      <c r="F371" s="48">
        <v>166</v>
      </c>
      <c r="G371" s="48">
        <v>758</v>
      </c>
      <c r="H371" s="48">
        <v>890</v>
      </c>
      <c r="I371" s="48">
        <v>-132</v>
      </c>
      <c r="J371" s="48">
        <v>5</v>
      </c>
      <c r="K371" s="48">
        <v>64</v>
      </c>
      <c r="L371" s="48">
        <v>98</v>
      </c>
      <c r="M371" s="30">
        <v>78069571</v>
      </c>
    </row>
    <row r="372" spans="1:13" x14ac:dyDescent="0.3">
      <c r="A372" s="48">
        <v>2012</v>
      </c>
      <c r="B372" s="48" t="s">
        <v>1137</v>
      </c>
      <c r="C372" s="48" t="s">
        <v>1138</v>
      </c>
      <c r="D372" s="48" t="s">
        <v>1091</v>
      </c>
      <c r="E372" s="48" t="s">
        <v>1092</v>
      </c>
      <c r="F372" s="48">
        <v>136</v>
      </c>
      <c r="G372" s="48">
        <v>667</v>
      </c>
      <c r="H372" s="48">
        <v>845</v>
      </c>
      <c r="I372" s="48">
        <v>-178</v>
      </c>
      <c r="J372" s="48">
        <v>4</v>
      </c>
      <c r="K372" s="48">
        <v>68</v>
      </c>
      <c r="L372" s="48">
        <v>94</v>
      </c>
      <c r="M372" s="30">
        <v>78430300</v>
      </c>
    </row>
    <row r="373" spans="1:13" x14ac:dyDescent="0.3">
      <c r="A373" s="48">
        <v>2012</v>
      </c>
      <c r="B373" s="48" t="s">
        <v>1153</v>
      </c>
      <c r="C373" s="48" t="s">
        <v>1154</v>
      </c>
      <c r="D373" s="48" t="s">
        <v>1095</v>
      </c>
      <c r="E373" s="48" t="s">
        <v>1096</v>
      </c>
      <c r="F373" s="48">
        <v>194</v>
      </c>
      <c r="G373" s="48">
        <v>731</v>
      </c>
      <c r="H373" s="48">
        <v>594</v>
      </c>
      <c r="I373" s="48">
        <v>137</v>
      </c>
      <c r="J373" s="48">
        <v>1</v>
      </c>
      <c r="K373" s="48">
        <v>98</v>
      </c>
      <c r="L373" s="48">
        <v>64</v>
      </c>
      <c r="M373" s="30">
        <v>80855143</v>
      </c>
    </row>
    <row r="374" spans="1:13" x14ac:dyDescent="0.3">
      <c r="A374" s="48">
        <v>2012</v>
      </c>
      <c r="B374" s="48" t="s">
        <v>1125</v>
      </c>
      <c r="C374" s="48" t="s">
        <v>1126</v>
      </c>
      <c r="D374" s="48" t="s">
        <v>1091</v>
      </c>
      <c r="E374" s="48" t="s">
        <v>1086</v>
      </c>
      <c r="F374" s="48">
        <v>149</v>
      </c>
      <c r="G374" s="48">
        <v>619</v>
      </c>
      <c r="H374" s="48">
        <v>651</v>
      </c>
      <c r="I374" s="48">
        <v>-32</v>
      </c>
      <c r="J374" s="48">
        <v>4</v>
      </c>
      <c r="K374" s="48">
        <v>75</v>
      </c>
      <c r="L374" s="48">
        <v>87</v>
      </c>
      <c r="M374" s="30">
        <v>81978100</v>
      </c>
    </row>
    <row r="375" spans="1:13" x14ac:dyDescent="0.3">
      <c r="A375" s="48">
        <v>2012</v>
      </c>
      <c r="B375" s="48" t="s">
        <v>1111</v>
      </c>
      <c r="C375" s="48" t="s">
        <v>1112</v>
      </c>
      <c r="D375" s="48" t="s">
        <v>1095</v>
      </c>
      <c r="E375" s="48" t="s">
        <v>1092</v>
      </c>
      <c r="F375" s="48">
        <v>172</v>
      </c>
      <c r="G375" s="48">
        <v>669</v>
      </c>
      <c r="H375" s="48">
        <v>588</v>
      </c>
      <c r="I375" s="48">
        <v>81</v>
      </c>
      <c r="J375" s="48">
        <v>1</v>
      </c>
      <c r="K375" s="48">
        <v>97</v>
      </c>
      <c r="L375" s="48">
        <v>65</v>
      </c>
      <c r="M375" s="30">
        <v>82203616</v>
      </c>
    </row>
    <row r="376" spans="1:13" x14ac:dyDescent="0.3">
      <c r="A376" s="48">
        <v>2012</v>
      </c>
      <c r="B376" s="48" t="s">
        <v>1147</v>
      </c>
      <c r="C376" s="48" t="s">
        <v>1148</v>
      </c>
      <c r="D376" s="48" t="s">
        <v>1095</v>
      </c>
      <c r="E376" s="48" t="s">
        <v>1096</v>
      </c>
      <c r="F376" s="48">
        <v>149</v>
      </c>
      <c r="G376" s="48">
        <v>700</v>
      </c>
      <c r="H376" s="48">
        <v>600</v>
      </c>
      <c r="I376" s="48">
        <v>100</v>
      </c>
      <c r="J376" s="48">
        <v>2</v>
      </c>
      <c r="K376" s="48">
        <v>94</v>
      </c>
      <c r="L376" s="48">
        <v>68</v>
      </c>
      <c r="M376" s="30">
        <v>82829942</v>
      </c>
    </row>
    <row r="377" spans="1:13" x14ac:dyDescent="0.3">
      <c r="A377" s="48">
        <v>2012</v>
      </c>
      <c r="B377" s="48" t="s">
        <v>1127</v>
      </c>
      <c r="C377" s="48" t="s">
        <v>1128</v>
      </c>
      <c r="D377" s="48" t="s">
        <v>1095</v>
      </c>
      <c r="E377" s="48" t="s">
        <v>1092</v>
      </c>
      <c r="F377" s="48">
        <v>137</v>
      </c>
      <c r="G377" s="48">
        <v>613</v>
      </c>
      <c r="H377" s="48">
        <v>759</v>
      </c>
      <c r="I377" s="48">
        <v>-146</v>
      </c>
      <c r="J377" s="48">
        <v>5</v>
      </c>
      <c r="K377" s="48">
        <v>61</v>
      </c>
      <c r="L377" s="48">
        <v>101</v>
      </c>
      <c r="M377" s="30">
        <v>88197033</v>
      </c>
    </row>
    <row r="378" spans="1:13" x14ac:dyDescent="0.3">
      <c r="A378" s="48">
        <v>2012</v>
      </c>
      <c r="B378" s="48" t="s">
        <v>1141</v>
      </c>
      <c r="C378" s="48" t="s">
        <v>1142</v>
      </c>
      <c r="D378" s="48" t="s">
        <v>1095</v>
      </c>
      <c r="E378" s="48" t="s">
        <v>1096</v>
      </c>
      <c r="F378" s="48">
        <v>139</v>
      </c>
      <c r="G378" s="48">
        <v>650</v>
      </c>
      <c r="H378" s="48">
        <v>709</v>
      </c>
      <c r="I378" s="48">
        <v>-59</v>
      </c>
      <c r="J378" s="48">
        <v>4</v>
      </c>
      <c r="K378" s="48">
        <v>74</v>
      </c>
      <c r="L378" s="48">
        <v>88</v>
      </c>
      <c r="M378" s="30">
        <v>93353983</v>
      </c>
    </row>
    <row r="379" spans="1:13" x14ac:dyDescent="0.3">
      <c r="A379" s="48">
        <v>2012</v>
      </c>
      <c r="B379" s="48" t="s">
        <v>1089</v>
      </c>
      <c r="C379" s="48" t="s">
        <v>1090</v>
      </c>
      <c r="D379" s="48" t="s">
        <v>1091</v>
      </c>
      <c r="E379" s="48" t="s">
        <v>1092</v>
      </c>
      <c r="F379" s="48">
        <v>131</v>
      </c>
      <c r="G379" s="48">
        <v>701</v>
      </c>
      <c r="H379" s="48">
        <v>832</v>
      </c>
      <c r="I379" s="48">
        <v>-131</v>
      </c>
      <c r="J379" s="48">
        <v>5</v>
      </c>
      <c r="K379" s="48">
        <v>66</v>
      </c>
      <c r="L379" s="48">
        <v>96</v>
      </c>
      <c r="M379" s="30">
        <v>94085000</v>
      </c>
    </row>
    <row r="380" spans="1:13" x14ac:dyDescent="0.3">
      <c r="A380" s="48">
        <v>2012</v>
      </c>
      <c r="B380" s="48" t="s">
        <v>1149</v>
      </c>
      <c r="C380" s="48" t="s">
        <v>1150</v>
      </c>
      <c r="D380" s="48" t="s">
        <v>1095</v>
      </c>
      <c r="E380" s="48" t="s">
        <v>1086</v>
      </c>
      <c r="F380" s="48">
        <v>116</v>
      </c>
      <c r="G380" s="48">
        <v>637</v>
      </c>
      <c r="H380" s="48">
        <v>597</v>
      </c>
      <c r="I380" s="48">
        <v>40</v>
      </c>
      <c r="J380" s="48">
        <v>2</v>
      </c>
      <c r="K380" s="48">
        <v>86</v>
      </c>
      <c r="L380" s="48">
        <v>76</v>
      </c>
      <c r="M380" s="30">
        <v>95143575</v>
      </c>
    </row>
    <row r="381" spans="1:13" x14ac:dyDescent="0.3">
      <c r="A381" s="48">
        <v>2012</v>
      </c>
      <c r="B381" s="48" t="s">
        <v>1101</v>
      </c>
      <c r="C381" s="48" t="s">
        <v>1102</v>
      </c>
      <c r="D381" s="48" t="s">
        <v>1091</v>
      </c>
      <c r="E381" s="48" t="s">
        <v>1092</v>
      </c>
      <c r="F381" s="48">
        <v>211</v>
      </c>
      <c r="G381" s="48">
        <v>748</v>
      </c>
      <c r="H381" s="48">
        <v>676</v>
      </c>
      <c r="I381" s="48">
        <v>72</v>
      </c>
      <c r="J381" s="48">
        <v>2</v>
      </c>
      <c r="K381" s="48">
        <v>85</v>
      </c>
      <c r="L381" s="48">
        <v>77</v>
      </c>
      <c r="M381" s="30">
        <v>96919500</v>
      </c>
    </row>
    <row r="382" spans="1:13" x14ac:dyDescent="0.3">
      <c r="A382" s="48">
        <v>2012</v>
      </c>
      <c r="B382" s="48" t="s">
        <v>1107</v>
      </c>
      <c r="C382" s="48" t="s">
        <v>1108</v>
      </c>
      <c r="D382" s="48" t="s">
        <v>1095</v>
      </c>
      <c r="E382" s="48" t="s">
        <v>1092</v>
      </c>
      <c r="F382" s="48">
        <v>202</v>
      </c>
      <c r="G382" s="48">
        <v>776</v>
      </c>
      <c r="H382" s="48">
        <v>733</v>
      </c>
      <c r="I382" s="48">
        <v>43</v>
      </c>
      <c r="J382" s="48">
        <v>3</v>
      </c>
      <c r="K382" s="48">
        <v>83</v>
      </c>
      <c r="L382" s="48">
        <v>79</v>
      </c>
      <c r="M382" s="30">
        <v>97653944</v>
      </c>
    </row>
    <row r="383" spans="1:13" x14ac:dyDescent="0.3">
      <c r="A383" s="48">
        <v>2012</v>
      </c>
      <c r="B383" s="48" t="s">
        <v>1131</v>
      </c>
      <c r="C383" s="48" t="s">
        <v>1132</v>
      </c>
      <c r="D383" s="48" t="s">
        <v>1095</v>
      </c>
      <c r="E383" s="48" t="s">
        <v>1092</v>
      </c>
      <c r="F383" s="48">
        <v>159</v>
      </c>
      <c r="G383" s="48">
        <v>765</v>
      </c>
      <c r="H383" s="48">
        <v>648</v>
      </c>
      <c r="I383" s="48">
        <v>117</v>
      </c>
      <c r="J383" s="48">
        <v>2</v>
      </c>
      <c r="K383" s="48">
        <v>88</v>
      </c>
      <c r="L383" s="48">
        <v>74</v>
      </c>
      <c r="M383" s="30">
        <v>110300862</v>
      </c>
    </row>
    <row r="384" spans="1:13" x14ac:dyDescent="0.3">
      <c r="A384" s="48">
        <v>2012</v>
      </c>
      <c r="B384" s="48" t="s">
        <v>1119</v>
      </c>
      <c r="C384" s="48" t="s">
        <v>1120</v>
      </c>
      <c r="D384" s="48" t="s">
        <v>1095</v>
      </c>
      <c r="E384" s="48" t="s">
        <v>1086</v>
      </c>
      <c r="F384" s="48">
        <v>103</v>
      </c>
      <c r="G384" s="48">
        <v>718</v>
      </c>
      <c r="H384" s="48">
        <v>649</v>
      </c>
      <c r="I384" s="48">
        <v>69</v>
      </c>
      <c r="J384" s="48">
        <v>1</v>
      </c>
      <c r="K384" s="48">
        <v>94</v>
      </c>
      <c r="L384" s="48">
        <v>68</v>
      </c>
      <c r="M384" s="30">
        <v>117620683</v>
      </c>
    </row>
    <row r="385" spans="1:13" x14ac:dyDescent="0.3">
      <c r="A385" s="48">
        <v>2012</v>
      </c>
      <c r="B385" s="48" t="s">
        <v>1158</v>
      </c>
      <c r="C385" s="48" t="s">
        <v>1159</v>
      </c>
      <c r="D385" s="48" t="s">
        <v>1095</v>
      </c>
      <c r="E385" s="48" t="s">
        <v>1096</v>
      </c>
      <c r="F385" s="48">
        <v>137</v>
      </c>
      <c r="G385" s="48">
        <v>609</v>
      </c>
      <c r="H385" s="48">
        <v>724</v>
      </c>
      <c r="I385" s="48">
        <v>-115</v>
      </c>
      <c r="J385" s="48">
        <v>5</v>
      </c>
      <c r="K385" s="48">
        <v>69</v>
      </c>
      <c r="L385" s="48">
        <v>93</v>
      </c>
      <c r="M385" s="30">
        <v>118078000</v>
      </c>
    </row>
    <row r="386" spans="1:13" x14ac:dyDescent="0.3">
      <c r="A386" s="48">
        <v>2012</v>
      </c>
      <c r="B386" s="48" t="s">
        <v>1135</v>
      </c>
      <c r="C386" s="48" t="s">
        <v>1136</v>
      </c>
      <c r="D386" s="48" t="s">
        <v>1091</v>
      </c>
      <c r="E386" s="48" t="s">
        <v>1086</v>
      </c>
      <c r="F386" s="48">
        <v>200</v>
      </c>
      <c r="G386" s="48">
        <v>808</v>
      </c>
      <c r="H386" s="48">
        <v>707</v>
      </c>
      <c r="I386" s="48">
        <v>101</v>
      </c>
      <c r="J386" s="48">
        <v>2</v>
      </c>
      <c r="K386" s="48">
        <v>93</v>
      </c>
      <c r="L386" s="48">
        <v>69</v>
      </c>
      <c r="M386" s="30">
        <v>120510974</v>
      </c>
    </row>
    <row r="387" spans="1:13" x14ac:dyDescent="0.3">
      <c r="A387" s="48">
        <v>2012</v>
      </c>
      <c r="B387" s="48" t="s">
        <v>1123</v>
      </c>
      <c r="C387" s="48" t="s">
        <v>1124</v>
      </c>
      <c r="D387" s="48" t="s">
        <v>1091</v>
      </c>
      <c r="E387" s="48" t="s">
        <v>1092</v>
      </c>
      <c r="F387" s="48">
        <v>163</v>
      </c>
      <c r="G387" s="48">
        <v>726</v>
      </c>
      <c r="H387" s="48">
        <v>670</v>
      </c>
      <c r="I387" s="48">
        <v>56</v>
      </c>
      <c r="J387" s="48">
        <v>1</v>
      </c>
      <c r="K387" s="48">
        <v>88</v>
      </c>
      <c r="L387" s="48">
        <v>74</v>
      </c>
      <c r="M387" s="30">
        <v>132300000</v>
      </c>
    </row>
    <row r="388" spans="1:13" x14ac:dyDescent="0.3">
      <c r="A388" s="48">
        <v>2012</v>
      </c>
      <c r="B388" s="48" t="s">
        <v>1155</v>
      </c>
      <c r="C388" s="48" t="s">
        <v>1156</v>
      </c>
      <c r="D388" s="48" t="s">
        <v>1091</v>
      </c>
      <c r="E388" s="48" t="s">
        <v>1086</v>
      </c>
      <c r="F388" s="48">
        <v>187</v>
      </c>
      <c r="G388" s="48">
        <v>767</v>
      </c>
      <c r="H388" s="48">
        <v>699</v>
      </c>
      <c r="I388" s="48">
        <v>68</v>
      </c>
      <c r="J388" s="48">
        <v>3</v>
      </c>
      <c r="K388" s="48">
        <v>89</v>
      </c>
      <c r="L388" s="48">
        <v>73</v>
      </c>
      <c r="M388" s="30">
        <v>154485166</v>
      </c>
    </row>
    <row r="389" spans="1:13" x14ac:dyDescent="0.3">
      <c r="A389" s="48">
        <v>2012</v>
      </c>
      <c r="B389" s="48" t="s">
        <v>1139</v>
      </c>
      <c r="C389" s="48" t="s">
        <v>1140</v>
      </c>
      <c r="D389" s="48" t="s">
        <v>1091</v>
      </c>
      <c r="E389" s="48" t="s">
        <v>1096</v>
      </c>
      <c r="F389" s="48">
        <v>165</v>
      </c>
      <c r="G389" s="48">
        <v>734</v>
      </c>
      <c r="H389" s="48">
        <v>806</v>
      </c>
      <c r="I389" s="48">
        <v>-72</v>
      </c>
      <c r="J389" s="48">
        <v>5</v>
      </c>
      <c r="K389" s="48">
        <v>69</v>
      </c>
      <c r="L389" s="48">
        <v>93</v>
      </c>
      <c r="M389" s="30">
        <v>173186617</v>
      </c>
    </row>
    <row r="390" spans="1:13" x14ac:dyDescent="0.3">
      <c r="A390" s="48">
        <v>2012</v>
      </c>
      <c r="B390" s="48" t="s">
        <v>1113</v>
      </c>
      <c r="C390" s="48" t="s">
        <v>1114</v>
      </c>
      <c r="D390" s="48" t="s">
        <v>1095</v>
      </c>
      <c r="E390" s="48" t="s">
        <v>1096</v>
      </c>
      <c r="F390" s="48">
        <v>158</v>
      </c>
      <c r="G390" s="48">
        <v>684</v>
      </c>
      <c r="H390" s="48">
        <v>680</v>
      </c>
      <c r="I390" s="48">
        <v>4</v>
      </c>
      <c r="J390" s="48">
        <v>3</v>
      </c>
      <c r="K390" s="48">
        <v>81</v>
      </c>
      <c r="L390" s="48">
        <v>81</v>
      </c>
      <c r="M390" s="30">
        <v>174538938</v>
      </c>
    </row>
    <row r="391" spans="1:13" x14ac:dyDescent="0.3">
      <c r="A391" s="48">
        <v>2012</v>
      </c>
      <c r="B391" s="48" t="s">
        <v>1151</v>
      </c>
      <c r="C391" s="48" t="s">
        <v>1152</v>
      </c>
      <c r="D391" s="48" t="s">
        <v>1091</v>
      </c>
      <c r="E391" s="48" t="s">
        <v>1096</v>
      </c>
      <c r="F391" s="48">
        <v>245</v>
      </c>
      <c r="G391" s="48">
        <v>804</v>
      </c>
      <c r="H391" s="48">
        <v>668</v>
      </c>
      <c r="I391" s="48">
        <v>136</v>
      </c>
      <c r="J391" s="48">
        <v>1</v>
      </c>
      <c r="K391" s="48">
        <v>95</v>
      </c>
      <c r="L391" s="48">
        <v>67</v>
      </c>
      <c r="M391" s="30">
        <v>196522289</v>
      </c>
    </row>
    <row r="392" spans="1:13" x14ac:dyDescent="0.3">
      <c r="A392" s="48">
        <v>2013</v>
      </c>
      <c r="B392" s="48" t="s">
        <v>1115</v>
      </c>
      <c r="C392" s="48" t="s">
        <v>1116</v>
      </c>
      <c r="D392" s="48" t="s">
        <v>1091</v>
      </c>
      <c r="E392" s="48" t="s">
        <v>1086</v>
      </c>
      <c r="F392" s="48">
        <v>148</v>
      </c>
      <c r="G392" s="48">
        <v>610</v>
      </c>
      <c r="H392" s="48">
        <v>848</v>
      </c>
      <c r="I392" s="48">
        <v>-238</v>
      </c>
      <c r="J392" s="48">
        <v>5</v>
      </c>
      <c r="K392" s="48">
        <v>51</v>
      </c>
      <c r="L392" s="48">
        <v>111</v>
      </c>
      <c r="M392" s="30">
        <v>17890700</v>
      </c>
    </row>
    <row r="393" spans="1:13" x14ac:dyDescent="0.3">
      <c r="A393" s="48">
        <v>2013</v>
      </c>
      <c r="B393" s="48" t="s">
        <v>1158</v>
      </c>
      <c r="C393" s="48" t="s">
        <v>1159</v>
      </c>
      <c r="D393" s="48" t="s">
        <v>1095</v>
      </c>
      <c r="E393" s="48" t="s">
        <v>1096</v>
      </c>
      <c r="F393" s="48">
        <v>95</v>
      </c>
      <c r="G393" s="48">
        <v>513</v>
      </c>
      <c r="H393" s="48">
        <v>646</v>
      </c>
      <c r="I393" s="48">
        <v>-133</v>
      </c>
      <c r="J393" s="48">
        <v>5</v>
      </c>
      <c r="K393" s="48">
        <v>62</v>
      </c>
      <c r="L393" s="48">
        <v>100</v>
      </c>
      <c r="M393" s="30">
        <v>33601900</v>
      </c>
    </row>
    <row r="394" spans="1:13" x14ac:dyDescent="0.3">
      <c r="A394" s="48">
        <v>2013</v>
      </c>
      <c r="B394" s="48" t="s">
        <v>1141</v>
      </c>
      <c r="C394" s="48" t="s">
        <v>1142</v>
      </c>
      <c r="D394" s="48" t="s">
        <v>1095</v>
      </c>
      <c r="E394" s="48" t="s">
        <v>1096</v>
      </c>
      <c r="F394" s="48">
        <v>130</v>
      </c>
      <c r="G394" s="48">
        <v>619</v>
      </c>
      <c r="H394" s="48">
        <v>684</v>
      </c>
      <c r="I394" s="48">
        <v>-65</v>
      </c>
      <c r="J394" s="48">
        <v>4</v>
      </c>
      <c r="K394" s="48">
        <v>74</v>
      </c>
      <c r="L394" s="48">
        <v>88</v>
      </c>
      <c r="M394" s="30">
        <v>49448346</v>
      </c>
    </row>
    <row r="395" spans="1:13" x14ac:dyDescent="0.3">
      <c r="A395" s="48">
        <v>2013</v>
      </c>
      <c r="B395" s="48" t="s">
        <v>1157</v>
      </c>
      <c r="C395" s="48" t="s">
        <v>1134</v>
      </c>
      <c r="D395" s="48" t="s">
        <v>1091</v>
      </c>
      <c r="E395" s="48" t="s">
        <v>1096</v>
      </c>
      <c r="F395" s="48">
        <v>165</v>
      </c>
      <c r="G395" s="48">
        <v>700</v>
      </c>
      <c r="H395" s="48">
        <v>646</v>
      </c>
      <c r="I395" s="48">
        <v>54</v>
      </c>
      <c r="J395" s="48">
        <v>2</v>
      </c>
      <c r="K395" s="48">
        <v>92</v>
      </c>
      <c r="L395" s="48">
        <v>71</v>
      </c>
      <c r="M395" s="30">
        <v>52955272</v>
      </c>
    </row>
    <row r="396" spans="1:13" x14ac:dyDescent="0.3">
      <c r="A396" s="48">
        <v>2013</v>
      </c>
      <c r="B396" s="48" t="s">
        <v>1103</v>
      </c>
      <c r="C396" s="48" t="s">
        <v>1104</v>
      </c>
      <c r="D396" s="48" t="s">
        <v>1091</v>
      </c>
      <c r="E396" s="48" t="s">
        <v>1086</v>
      </c>
      <c r="F396" s="48">
        <v>186</v>
      </c>
      <c r="G396" s="48">
        <v>767</v>
      </c>
      <c r="H396" s="48">
        <v>625</v>
      </c>
      <c r="I396" s="48">
        <v>142</v>
      </c>
      <c r="J396" s="48">
        <v>1</v>
      </c>
      <c r="K396" s="48">
        <v>96</v>
      </c>
      <c r="L396" s="48">
        <v>66</v>
      </c>
      <c r="M396" s="30">
        <v>60132500</v>
      </c>
    </row>
    <row r="397" spans="1:13" x14ac:dyDescent="0.3">
      <c r="A397" s="48">
        <v>2013</v>
      </c>
      <c r="B397" s="48" t="s">
        <v>1121</v>
      </c>
      <c r="C397" s="48" t="s">
        <v>1122</v>
      </c>
      <c r="D397" s="48" t="s">
        <v>1095</v>
      </c>
      <c r="E397" s="48" t="s">
        <v>1086</v>
      </c>
      <c r="F397" s="48">
        <v>146</v>
      </c>
      <c r="G397" s="48">
        <v>618</v>
      </c>
      <c r="H397" s="48">
        <v>700</v>
      </c>
      <c r="I397" s="48">
        <v>-82</v>
      </c>
      <c r="J397" s="48">
        <v>3</v>
      </c>
      <c r="K397" s="48">
        <v>76</v>
      </c>
      <c r="L397" s="48">
        <v>86</v>
      </c>
      <c r="M397" s="30">
        <v>65585500</v>
      </c>
    </row>
    <row r="398" spans="1:13" x14ac:dyDescent="0.3">
      <c r="A398" s="48">
        <v>2013</v>
      </c>
      <c r="B398" s="48" t="s">
        <v>1125</v>
      </c>
      <c r="C398" s="48" t="s">
        <v>1126</v>
      </c>
      <c r="D398" s="48" t="s">
        <v>1091</v>
      </c>
      <c r="E398" s="48" t="s">
        <v>1086</v>
      </c>
      <c r="F398" s="48">
        <v>188</v>
      </c>
      <c r="G398" s="48">
        <v>624</v>
      </c>
      <c r="H398" s="48">
        <v>754</v>
      </c>
      <c r="I398" s="48">
        <v>-130</v>
      </c>
      <c r="J398" s="48">
        <v>4</v>
      </c>
      <c r="K398" s="48">
        <v>71</v>
      </c>
      <c r="L398" s="48">
        <v>91</v>
      </c>
      <c r="M398" s="30">
        <v>74005043</v>
      </c>
    </row>
    <row r="399" spans="1:13" x14ac:dyDescent="0.3">
      <c r="A399" s="48">
        <v>2013</v>
      </c>
      <c r="B399" s="48" t="s">
        <v>1129</v>
      </c>
      <c r="C399" s="48" t="s">
        <v>1130</v>
      </c>
      <c r="D399" s="48" t="s">
        <v>1095</v>
      </c>
      <c r="E399" s="48" t="s">
        <v>1086</v>
      </c>
      <c r="F399" s="48">
        <v>159</v>
      </c>
      <c r="G399" s="48">
        <v>706</v>
      </c>
      <c r="H399" s="48">
        <v>760</v>
      </c>
      <c r="I399" s="48">
        <v>-54</v>
      </c>
      <c r="J399" s="48">
        <v>5</v>
      </c>
      <c r="K399" s="48">
        <v>74</v>
      </c>
      <c r="L399" s="48">
        <v>88</v>
      </c>
      <c r="M399" s="30">
        <v>74409071</v>
      </c>
    </row>
    <row r="400" spans="1:13" x14ac:dyDescent="0.3">
      <c r="A400" s="48">
        <v>2013</v>
      </c>
      <c r="B400" s="48" t="s">
        <v>1089</v>
      </c>
      <c r="C400" s="48" t="s">
        <v>1090</v>
      </c>
      <c r="D400" s="48" t="s">
        <v>1091</v>
      </c>
      <c r="E400" s="48" t="s">
        <v>1092</v>
      </c>
      <c r="F400" s="48">
        <v>151</v>
      </c>
      <c r="G400" s="48">
        <v>614</v>
      </c>
      <c r="H400" s="48">
        <v>788</v>
      </c>
      <c r="I400" s="48">
        <v>-174</v>
      </c>
      <c r="J400" s="48">
        <v>4</v>
      </c>
      <c r="K400" s="48">
        <v>66</v>
      </c>
      <c r="L400" s="48">
        <v>96</v>
      </c>
      <c r="M400" s="30">
        <v>75337500</v>
      </c>
    </row>
    <row r="401" spans="1:13" x14ac:dyDescent="0.3">
      <c r="A401" s="48">
        <v>2013</v>
      </c>
      <c r="B401" s="48" t="s">
        <v>1137</v>
      </c>
      <c r="C401" s="48" t="s">
        <v>1138</v>
      </c>
      <c r="D401" s="48" t="s">
        <v>1091</v>
      </c>
      <c r="E401" s="48" t="s">
        <v>1092</v>
      </c>
      <c r="F401" s="48">
        <v>171</v>
      </c>
      <c r="G401" s="48">
        <v>745</v>
      </c>
      <c r="H401" s="48">
        <v>662</v>
      </c>
      <c r="I401" s="48">
        <v>83</v>
      </c>
      <c r="J401" s="48">
        <v>2</v>
      </c>
      <c r="K401" s="48">
        <v>92</v>
      </c>
      <c r="L401" s="48">
        <v>70</v>
      </c>
      <c r="M401" s="30">
        <v>75771800</v>
      </c>
    </row>
    <row r="402" spans="1:13" x14ac:dyDescent="0.3">
      <c r="A402" s="48">
        <v>2013</v>
      </c>
      <c r="B402" s="48" t="s">
        <v>1107</v>
      </c>
      <c r="C402" s="48" t="s">
        <v>1108</v>
      </c>
      <c r="D402" s="48" t="s">
        <v>1095</v>
      </c>
      <c r="E402" s="48" t="s">
        <v>1092</v>
      </c>
      <c r="F402" s="48">
        <v>157</v>
      </c>
      <c r="G402" s="48">
        <v>640</v>
      </c>
      <c r="H402" s="48">
        <v>687</v>
      </c>
      <c r="I402" s="48">
        <v>-47</v>
      </c>
      <c r="J402" s="48">
        <v>4</v>
      </c>
      <c r="K402" s="48">
        <v>74</v>
      </c>
      <c r="L402" s="48">
        <v>88</v>
      </c>
      <c r="M402" s="30">
        <v>76947033</v>
      </c>
    </row>
    <row r="403" spans="1:13" x14ac:dyDescent="0.3">
      <c r="A403" s="48">
        <v>2013</v>
      </c>
      <c r="B403" s="48" t="s">
        <v>1099</v>
      </c>
      <c r="C403" s="48" t="s">
        <v>1100</v>
      </c>
      <c r="D403" s="48" t="s">
        <v>1095</v>
      </c>
      <c r="E403" s="48" t="s">
        <v>1092</v>
      </c>
      <c r="F403" s="48">
        <v>161</v>
      </c>
      <c r="G403" s="48">
        <v>634</v>
      </c>
      <c r="H403" s="48">
        <v>577</v>
      </c>
      <c r="I403" s="48">
        <v>57</v>
      </c>
      <c r="J403" s="48">
        <v>2</v>
      </c>
      <c r="K403" s="48">
        <v>94</v>
      </c>
      <c r="L403" s="48">
        <v>68</v>
      </c>
      <c r="M403" s="30">
        <v>77062000</v>
      </c>
    </row>
    <row r="404" spans="1:13" x14ac:dyDescent="0.3">
      <c r="A404" s="48">
        <v>2013</v>
      </c>
      <c r="B404" s="48" t="s">
        <v>1097</v>
      </c>
      <c r="C404" s="48" t="s">
        <v>1098</v>
      </c>
      <c r="D404" s="48" t="s">
        <v>1091</v>
      </c>
      <c r="E404" s="48" t="s">
        <v>1092</v>
      </c>
      <c r="F404" s="48">
        <v>112</v>
      </c>
      <c r="G404" s="48">
        <v>648</v>
      </c>
      <c r="H404" s="48">
        <v>601</v>
      </c>
      <c r="I404" s="48">
        <v>47</v>
      </c>
      <c r="J404" s="48">
        <v>3</v>
      </c>
      <c r="K404" s="48">
        <v>86</v>
      </c>
      <c r="L404" s="48">
        <v>76</v>
      </c>
      <c r="M404" s="30">
        <v>80091725</v>
      </c>
    </row>
    <row r="405" spans="1:13" x14ac:dyDescent="0.3">
      <c r="A405" s="48">
        <v>2013</v>
      </c>
      <c r="B405" s="48" t="s">
        <v>1145</v>
      </c>
      <c r="C405" s="48" t="s">
        <v>1146</v>
      </c>
      <c r="D405" s="48" t="s">
        <v>1091</v>
      </c>
      <c r="E405" s="48" t="s">
        <v>1096</v>
      </c>
      <c r="F405" s="48">
        <v>212</v>
      </c>
      <c r="G405" s="48">
        <v>745</v>
      </c>
      <c r="H405" s="48">
        <v>709</v>
      </c>
      <c r="I405" s="48">
        <v>36</v>
      </c>
      <c r="J405" s="48">
        <v>3</v>
      </c>
      <c r="K405" s="48">
        <v>85</v>
      </c>
      <c r="L405" s="48">
        <v>77</v>
      </c>
      <c r="M405" s="30">
        <v>84393333</v>
      </c>
    </row>
    <row r="406" spans="1:13" x14ac:dyDescent="0.3">
      <c r="A406" s="48">
        <v>2013</v>
      </c>
      <c r="B406" s="48" t="s">
        <v>1147</v>
      </c>
      <c r="C406" s="48" t="s">
        <v>1148</v>
      </c>
      <c r="D406" s="48" t="s">
        <v>1095</v>
      </c>
      <c r="E406" s="48" t="s">
        <v>1096</v>
      </c>
      <c r="F406" s="48">
        <v>181</v>
      </c>
      <c r="G406" s="48">
        <v>688</v>
      </c>
      <c r="H406" s="48">
        <v>548</v>
      </c>
      <c r="I406" s="48">
        <v>140</v>
      </c>
      <c r="J406" s="48">
        <v>1</v>
      </c>
      <c r="K406" s="48">
        <v>96</v>
      </c>
      <c r="L406" s="48">
        <v>66</v>
      </c>
      <c r="M406" s="30">
        <v>87871525</v>
      </c>
    </row>
    <row r="407" spans="1:13" x14ac:dyDescent="0.3">
      <c r="A407" s="48">
        <v>2013</v>
      </c>
      <c r="B407" s="48" t="s">
        <v>1143</v>
      </c>
      <c r="C407" s="48" t="s">
        <v>1144</v>
      </c>
      <c r="D407" s="48" t="s">
        <v>1095</v>
      </c>
      <c r="E407" s="48" t="s">
        <v>1086</v>
      </c>
      <c r="F407" s="48">
        <v>130</v>
      </c>
      <c r="G407" s="48">
        <v>685</v>
      </c>
      <c r="H407" s="48">
        <v>695</v>
      </c>
      <c r="I407" s="48">
        <v>-10</v>
      </c>
      <c r="J407" s="48">
        <v>2</v>
      </c>
      <c r="K407" s="48">
        <v>81</v>
      </c>
      <c r="L407" s="48">
        <v>81</v>
      </c>
      <c r="M407" s="30">
        <v>90132000</v>
      </c>
    </row>
    <row r="408" spans="1:13" x14ac:dyDescent="0.3">
      <c r="A408" s="48">
        <v>2013</v>
      </c>
      <c r="B408" s="48" t="s">
        <v>1131</v>
      </c>
      <c r="C408" s="48" t="s">
        <v>1132</v>
      </c>
      <c r="D408" s="48" t="s">
        <v>1095</v>
      </c>
      <c r="E408" s="48" t="s">
        <v>1092</v>
      </c>
      <c r="F408" s="48">
        <v>125</v>
      </c>
      <c r="G408" s="48">
        <v>783</v>
      </c>
      <c r="H408" s="48">
        <v>596</v>
      </c>
      <c r="I408" s="48">
        <v>187</v>
      </c>
      <c r="J408" s="48">
        <v>1</v>
      </c>
      <c r="K408" s="48">
        <v>97</v>
      </c>
      <c r="L408" s="48">
        <v>65</v>
      </c>
      <c r="M408" s="30">
        <v>92260110</v>
      </c>
    </row>
    <row r="409" spans="1:13" x14ac:dyDescent="0.3">
      <c r="A409" s="48">
        <v>2013</v>
      </c>
      <c r="B409" s="48" t="s">
        <v>1127</v>
      </c>
      <c r="C409" s="48" t="s">
        <v>1128</v>
      </c>
      <c r="D409" s="48" t="s">
        <v>1095</v>
      </c>
      <c r="E409" s="48" t="s">
        <v>1092</v>
      </c>
      <c r="F409" s="48">
        <v>172</v>
      </c>
      <c r="G409" s="48">
        <v>602</v>
      </c>
      <c r="H409" s="48">
        <v>689</v>
      </c>
      <c r="I409" s="48">
        <v>-87</v>
      </c>
      <c r="J409" s="48">
        <v>5</v>
      </c>
      <c r="K409" s="48">
        <v>66</v>
      </c>
      <c r="L409" s="48">
        <v>96</v>
      </c>
      <c r="M409" s="30">
        <v>100567726</v>
      </c>
    </row>
    <row r="410" spans="1:13" x14ac:dyDescent="0.3">
      <c r="A410" s="48">
        <v>2013</v>
      </c>
      <c r="B410" s="48" t="s">
        <v>1111</v>
      </c>
      <c r="C410" s="48" t="s">
        <v>1112</v>
      </c>
      <c r="D410" s="48" t="s">
        <v>1095</v>
      </c>
      <c r="E410" s="48" t="s">
        <v>1092</v>
      </c>
      <c r="F410" s="48">
        <v>155</v>
      </c>
      <c r="G410" s="48">
        <v>698</v>
      </c>
      <c r="H410" s="48">
        <v>589</v>
      </c>
      <c r="I410" s="48">
        <v>109</v>
      </c>
      <c r="J410" s="48">
        <v>3</v>
      </c>
      <c r="K410" s="48">
        <v>90</v>
      </c>
      <c r="L410" s="48">
        <v>72</v>
      </c>
      <c r="M410" s="30">
        <v>106404462</v>
      </c>
    </row>
    <row r="411" spans="1:13" x14ac:dyDescent="0.3">
      <c r="A411" s="48">
        <v>2013</v>
      </c>
      <c r="B411" s="48" t="s">
        <v>1135</v>
      </c>
      <c r="C411" s="48" t="s">
        <v>1136</v>
      </c>
      <c r="D411" s="48" t="s">
        <v>1091</v>
      </c>
      <c r="E411" s="48" t="s">
        <v>1086</v>
      </c>
      <c r="F411" s="48">
        <v>176</v>
      </c>
      <c r="G411" s="48">
        <v>730</v>
      </c>
      <c r="H411" s="48">
        <v>636</v>
      </c>
      <c r="I411" s="48">
        <v>94</v>
      </c>
      <c r="J411" s="48">
        <v>2</v>
      </c>
      <c r="K411" s="48">
        <v>91</v>
      </c>
      <c r="L411" s="48">
        <v>72</v>
      </c>
      <c r="M411" s="30">
        <v>112522600</v>
      </c>
    </row>
    <row r="412" spans="1:13" x14ac:dyDescent="0.3">
      <c r="A412" s="48">
        <v>2013</v>
      </c>
      <c r="B412" s="48" t="s">
        <v>1153</v>
      </c>
      <c r="C412" s="48" t="s">
        <v>1154</v>
      </c>
      <c r="D412" s="48" t="s">
        <v>1095</v>
      </c>
      <c r="E412" s="48" t="s">
        <v>1096</v>
      </c>
      <c r="F412" s="48">
        <v>161</v>
      </c>
      <c r="G412" s="48">
        <v>656</v>
      </c>
      <c r="H412" s="48">
        <v>626</v>
      </c>
      <c r="I412" s="48">
        <v>30</v>
      </c>
      <c r="J412" s="48">
        <v>2</v>
      </c>
      <c r="K412" s="48">
        <v>86</v>
      </c>
      <c r="L412" s="48">
        <v>76</v>
      </c>
      <c r="M412" s="30">
        <v>113703270</v>
      </c>
    </row>
    <row r="413" spans="1:13" x14ac:dyDescent="0.3">
      <c r="A413" s="48">
        <v>2013</v>
      </c>
      <c r="B413" s="48" t="s">
        <v>1101</v>
      </c>
      <c r="C413" s="48" t="s">
        <v>1102</v>
      </c>
      <c r="D413" s="48" t="s">
        <v>1091</v>
      </c>
      <c r="E413" s="48" t="s">
        <v>1092</v>
      </c>
      <c r="F413" s="48">
        <v>148</v>
      </c>
      <c r="G413" s="48">
        <v>598</v>
      </c>
      <c r="H413" s="48">
        <v>723</v>
      </c>
      <c r="I413" s="48">
        <v>-125</v>
      </c>
      <c r="J413" s="48">
        <v>5</v>
      </c>
      <c r="K413" s="48">
        <v>63</v>
      </c>
      <c r="L413" s="48">
        <v>99</v>
      </c>
      <c r="M413" s="30">
        <v>120065277</v>
      </c>
    </row>
    <row r="414" spans="1:13" x14ac:dyDescent="0.3">
      <c r="A414" s="48">
        <v>2013</v>
      </c>
      <c r="B414" s="48" t="s">
        <v>1155</v>
      </c>
      <c r="C414" s="48" t="s">
        <v>1156</v>
      </c>
      <c r="D414" s="48" t="s">
        <v>1091</v>
      </c>
      <c r="E414" s="48" t="s">
        <v>1086</v>
      </c>
      <c r="F414" s="48">
        <v>164</v>
      </c>
      <c r="G414" s="48">
        <v>733</v>
      </c>
      <c r="H414" s="48">
        <v>737</v>
      </c>
      <c r="I414" s="48">
        <v>-4</v>
      </c>
      <c r="J414" s="48">
        <v>3</v>
      </c>
      <c r="K414" s="48">
        <v>78</v>
      </c>
      <c r="L414" s="48">
        <v>84</v>
      </c>
      <c r="M414" s="30">
        <v>124174750</v>
      </c>
    </row>
    <row r="415" spans="1:13" x14ac:dyDescent="0.3">
      <c r="A415" s="48">
        <v>2013</v>
      </c>
      <c r="B415" s="48" t="s">
        <v>1109</v>
      </c>
      <c r="C415" s="48" t="s">
        <v>1110</v>
      </c>
      <c r="D415" s="48" t="s">
        <v>1091</v>
      </c>
      <c r="E415" s="48" t="s">
        <v>1096</v>
      </c>
      <c r="F415" s="48">
        <v>185</v>
      </c>
      <c r="G415" s="48">
        <v>712</v>
      </c>
      <c r="H415" s="48">
        <v>756</v>
      </c>
      <c r="I415" s="48">
        <v>-44</v>
      </c>
      <c r="J415" s="48">
        <v>5</v>
      </c>
      <c r="K415" s="48">
        <v>74</v>
      </c>
      <c r="L415" s="48">
        <v>88</v>
      </c>
      <c r="M415" s="30">
        <v>126288100</v>
      </c>
    </row>
    <row r="416" spans="1:13" x14ac:dyDescent="0.3">
      <c r="A416" s="48">
        <v>2013</v>
      </c>
      <c r="B416" s="48" t="s">
        <v>1119</v>
      </c>
      <c r="C416" s="48" t="s">
        <v>1120</v>
      </c>
      <c r="D416" s="48" t="s">
        <v>1095</v>
      </c>
      <c r="E416" s="48" t="s">
        <v>1086</v>
      </c>
      <c r="F416" s="48">
        <v>107</v>
      </c>
      <c r="G416" s="48">
        <v>629</v>
      </c>
      <c r="H416" s="48">
        <v>691</v>
      </c>
      <c r="I416" s="48">
        <v>-62</v>
      </c>
      <c r="J416" s="48">
        <v>4</v>
      </c>
      <c r="K416" s="48">
        <v>76</v>
      </c>
      <c r="L416" s="48">
        <v>86</v>
      </c>
      <c r="M416" s="30">
        <v>140180334</v>
      </c>
    </row>
    <row r="417" spans="1:13" x14ac:dyDescent="0.3">
      <c r="A417" s="48">
        <v>2013</v>
      </c>
      <c r="B417" s="48" t="s">
        <v>1123</v>
      </c>
      <c r="C417" s="48" t="s">
        <v>1124</v>
      </c>
      <c r="D417" s="48" t="s">
        <v>1091</v>
      </c>
      <c r="E417" s="48" t="s">
        <v>1092</v>
      </c>
      <c r="F417" s="48">
        <v>176</v>
      </c>
      <c r="G417" s="48">
        <v>796</v>
      </c>
      <c r="H417" s="48">
        <v>624</v>
      </c>
      <c r="I417" s="48">
        <v>172</v>
      </c>
      <c r="J417" s="48">
        <v>1</v>
      </c>
      <c r="K417" s="48">
        <v>93</v>
      </c>
      <c r="L417" s="48">
        <v>69</v>
      </c>
      <c r="M417" s="30">
        <v>145989500</v>
      </c>
    </row>
    <row r="418" spans="1:13" x14ac:dyDescent="0.3">
      <c r="A418" s="48">
        <v>2013</v>
      </c>
      <c r="B418" s="48" t="s">
        <v>1139</v>
      </c>
      <c r="C418" s="48" t="s">
        <v>1140</v>
      </c>
      <c r="D418" s="48" t="s">
        <v>1091</v>
      </c>
      <c r="E418" s="48" t="s">
        <v>1096</v>
      </c>
      <c r="F418" s="48">
        <v>178</v>
      </c>
      <c r="G418" s="48">
        <v>853</v>
      </c>
      <c r="H418" s="48">
        <v>656</v>
      </c>
      <c r="I418" s="48">
        <v>197</v>
      </c>
      <c r="J418" s="48">
        <v>1</v>
      </c>
      <c r="K418" s="48">
        <v>97</v>
      </c>
      <c r="L418" s="48">
        <v>65</v>
      </c>
      <c r="M418" s="30">
        <v>151530000</v>
      </c>
    </row>
    <row r="419" spans="1:13" x14ac:dyDescent="0.3">
      <c r="A419" s="48">
        <v>2013</v>
      </c>
      <c r="B419" s="48" t="s">
        <v>1113</v>
      </c>
      <c r="C419" s="48" t="s">
        <v>1114</v>
      </c>
      <c r="D419" s="48" t="s">
        <v>1095</v>
      </c>
      <c r="E419" s="48" t="s">
        <v>1096</v>
      </c>
      <c r="F419" s="48">
        <v>140</v>
      </c>
      <c r="G419" s="48">
        <v>610</v>
      </c>
      <c r="H419" s="48">
        <v>749</v>
      </c>
      <c r="I419" s="48">
        <v>-139</v>
      </c>
      <c r="J419" s="48">
        <v>4</v>
      </c>
      <c r="K419" s="48">
        <v>73</v>
      </c>
      <c r="L419" s="48">
        <v>89</v>
      </c>
      <c r="M419" s="30">
        <v>169863189</v>
      </c>
    </row>
    <row r="420" spans="1:13" x14ac:dyDescent="0.3">
      <c r="A420" s="48">
        <v>2013</v>
      </c>
      <c r="B420" s="48" t="s">
        <v>1149</v>
      </c>
      <c r="C420" s="48" t="s">
        <v>1150</v>
      </c>
      <c r="D420" s="48" t="s">
        <v>1095</v>
      </c>
      <c r="E420" s="48" t="s">
        <v>1086</v>
      </c>
      <c r="F420" s="48">
        <v>138</v>
      </c>
      <c r="G420" s="48">
        <v>649</v>
      </c>
      <c r="H420" s="48">
        <v>582</v>
      </c>
      <c r="I420" s="48">
        <v>67</v>
      </c>
      <c r="J420" s="48">
        <v>1</v>
      </c>
      <c r="K420" s="48">
        <v>92</v>
      </c>
      <c r="L420" s="48">
        <v>70</v>
      </c>
      <c r="M420" s="30">
        <v>223362196</v>
      </c>
    </row>
    <row r="421" spans="1:13" x14ac:dyDescent="0.3">
      <c r="A421" s="48">
        <v>2013</v>
      </c>
      <c r="B421" s="48" t="s">
        <v>1151</v>
      </c>
      <c r="C421" s="48" t="s">
        <v>1152</v>
      </c>
      <c r="D421" s="48" t="s">
        <v>1091</v>
      </c>
      <c r="E421" s="48" t="s">
        <v>1096</v>
      </c>
      <c r="F421" s="48">
        <v>144</v>
      </c>
      <c r="G421" s="48">
        <v>650</v>
      </c>
      <c r="H421" s="48">
        <v>671</v>
      </c>
      <c r="I421" s="48">
        <v>-21</v>
      </c>
      <c r="J421" s="48">
        <v>4</v>
      </c>
      <c r="K421" s="48">
        <v>85</v>
      </c>
      <c r="L421" s="48">
        <v>77</v>
      </c>
      <c r="M421" s="30">
        <v>231978886</v>
      </c>
    </row>
    <row r="422" spans="1:13" x14ac:dyDescent="0.3">
      <c r="A422" s="48">
        <v>2014</v>
      </c>
      <c r="B422" s="48" t="s">
        <v>1115</v>
      </c>
      <c r="C422" s="48" t="s">
        <v>1116</v>
      </c>
      <c r="D422" s="48" t="s">
        <v>1091</v>
      </c>
      <c r="E422" s="48" t="s">
        <v>1086</v>
      </c>
      <c r="F422" s="48">
        <v>163</v>
      </c>
      <c r="G422" s="48">
        <v>629</v>
      </c>
      <c r="H422" s="48">
        <v>723</v>
      </c>
      <c r="I422" s="48">
        <v>-94</v>
      </c>
      <c r="J422" s="48">
        <v>4</v>
      </c>
      <c r="K422" s="48">
        <v>70</v>
      </c>
      <c r="L422" s="48">
        <v>92</v>
      </c>
      <c r="M422" s="30">
        <v>35116300</v>
      </c>
    </row>
    <row r="423" spans="1:13" x14ac:dyDescent="0.3">
      <c r="A423" s="48">
        <v>2014</v>
      </c>
      <c r="B423" s="48" t="s">
        <v>1158</v>
      </c>
      <c r="C423" s="48" t="s">
        <v>1159</v>
      </c>
      <c r="D423" s="48" t="s">
        <v>1095</v>
      </c>
      <c r="E423" s="48" t="s">
        <v>1096</v>
      </c>
      <c r="F423" s="48">
        <v>122</v>
      </c>
      <c r="G423" s="48">
        <v>645</v>
      </c>
      <c r="H423" s="48">
        <v>674</v>
      </c>
      <c r="I423" s="48">
        <v>-29</v>
      </c>
      <c r="J423" s="48">
        <v>4</v>
      </c>
      <c r="K423" s="48">
        <v>77</v>
      </c>
      <c r="L423" s="48">
        <v>85</v>
      </c>
      <c r="M423" s="30">
        <v>41836900</v>
      </c>
    </row>
    <row r="424" spans="1:13" x14ac:dyDescent="0.3">
      <c r="A424" s="48">
        <v>2014</v>
      </c>
      <c r="B424" s="48" t="s">
        <v>1127</v>
      </c>
      <c r="C424" s="48" t="s">
        <v>1128</v>
      </c>
      <c r="D424" s="48" t="s">
        <v>1095</v>
      </c>
      <c r="E424" s="48" t="s">
        <v>1092</v>
      </c>
      <c r="F424" s="48">
        <v>157</v>
      </c>
      <c r="G424" s="48">
        <v>614</v>
      </c>
      <c r="H424" s="48">
        <v>707</v>
      </c>
      <c r="I424" s="48">
        <v>-93</v>
      </c>
      <c r="J424" s="48">
        <v>5</v>
      </c>
      <c r="K424" s="48">
        <v>73</v>
      </c>
      <c r="L424" s="48">
        <v>89</v>
      </c>
      <c r="M424" s="30">
        <v>65522500</v>
      </c>
    </row>
    <row r="425" spans="1:13" x14ac:dyDescent="0.3">
      <c r="A425" s="48">
        <v>2014</v>
      </c>
      <c r="B425" s="48" t="s">
        <v>1103</v>
      </c>
      <c r="C425" s="48" t="s">
        <v>1104</v>
      </c>
      <c r="D425" s="48" t="s">
        <v>1091</v>
      </c>
      <c r="E425" s="48" t="s">
        <v>1086</v>
      </c>
      <c r="F425" s="48">
        <v>146</v>
      </c>
      <c r="G425" s="48">
        <v>729</v>
      </c>
      <c r="H425" s="48">
        <v>572</v>
      </c>
      <c r="I425" s="48">
        <v>157</v>
      </c>
      <c r="J425" s="48">
        <v>2</v>
      </c>
      <c r="K425" s="48">
        <v>88</v>
      </c>
      <c r="L425" s="48">
        <v>74</v>
      </c>
      <c r="M425" s="30">
        <v>72408400</v>
      </c>
    </row>
    <row r="426" spans="1:13" x14ac:dyDescent="0.3">
      <c r="A426" s="48">
        <v>2014</v>
      </c>
      <c r="B426" s="48" t="s">
        <v>1157</v>
      </c>
      <c r="C426" s="48" t="s">
        <v>1134</v>
      </c>
      <c r="D426" s="48" t="s">
        <v>1091</v>
      </c>
      <c r="E426" s="48" t="s">
        <v>1096</v>
      </c>
      <c r="F426" s="48">
        <v>117</v>
      </c>
      <c r="G426" s="48">
        <v>612</v>
      </c>
      <c r="H426" s="48">
        <v>625</v>
      </c>
      <c r="I426" s="48">
        <v>-13</v>
      </c>
      <c r="J426" s="48">
        <v>4</v>
      </c>
      <c r="K426" s="48">
        <v>77</v>
      </c>
      <c r="L426" s="48">
        <v>85</v>
      </c>
      <c r="M426" s="30">
        <v>72689100</v>
      </c>
    </row>
    <row r="427" spans="1:13" x14ac:dyDescent="0.3">
      <c r="A427" s="48">
        <v>2014</v>
      </c>
      <c r="B427" s="48" t="s">
        <v>1097</v>
      </c>
      <c r="C427" s="48" t="s">
        <v>1098</v>
      </c>
      <c r="D427" s="48" t="s">
        <v>1091</v>
      </c>
      <c r="E427" s="48" t="s">
        <v>1092</v>
      </c>
      <c r="F427" s="48">
        <v>95</v>
      </c>
      <c r="G427" s="48">
        <v>651</v>
      </c>
      <c r="H427" s="48">
        <v>624</v>
      </c>
      <c r="I427" s="48">
        <v>27</v>
      </c>
      <c r="J427" s="48">
        <v>2</v>
      </c>
      <c r="K427" s="48">
        <v>89</v>
      </c>
      <c r="L427" s="48">
        <v>73</v>
      </c>
      <c r="M427" s="30">
        <v>74594075</v>
      </c>
    </row>
    <row r="428" spans="1:13" x14ac:dyDescent="0.3">
      <c r="A428" s="48">
        <v>2014</v>
      </c>
      <c r="B428" s="48" t="s">
        <v>1121</v>
      </c>
      <c r="C428" s="48" t="s">
        <v>1122</v>
      </c>
      <c r="D428" s="48" t="s">
        <v>1095</v>
      </c>
      <c r="E428" s="48" t="s">
        <v>1086</v>
      </c>
      <c r="F428" s="48">
        <v>109</v>
      </c>
      <c r="G428" s="48">
        <v>535</v>
      </c>
      <c r="H428" s="48">
        <v>577</v>
      </c>
      <c r="I428" s="48">
        <v>-42</v>
      </c>
      <c r="J428" s="48">
        <v>3</v>
      </c>
      <c r="K428" s="48">
        <v>77</v>
      </c>
      <c r="L428" s="48">
        <v>85</v>
      </c>
      <c r="M428" s="30">
        <v>75685700</v>
      </c>
    </row>
    <row r="429" spans="1:13" x14ac:dyDescent="0.3">
      <c r="A429" s="48">
        <v>2014</v>
      </c>
      <c r="B429" s="48" t="s">
        <v>1099</v>
      </c>
      <c r="C429" s="48" t="s">
        <v>1100</v>
      </c>
      <c r="D429" s="48" t="s">
        <v>1095</v>
      </c>
      <c r="E429" s="48" t="s">
        <v>1092</v>
      </c>
      <c r="F429" s="48">
        <v>156</v>
      </c>
      <c r="G429" s="48">
        <v>682</v>
      </c>
      <c r="H429" s="48">
        <v>631</v>
      </c>
      <c r="I429" s="48">
        <v>51</v>
      </c>
      <c r="J429" s="48">
        <v>2</v>
      </c>
      <c r="K429" s="48">
        <v>88</v>
      </c>
      <c r="L429" s="48">
        <v>74</v>
      </c>
      <c r="M429" s="30">
        <v>77178000</v>
      </c>
    </row>
    <row r="430" spans="1:13" x14ac:dyDescent="0.3">
      <c r="A430" s="48">
        <v>2014</v>
      </c>
      <c r="B430" s="48" t="s">
        <v>1101</v>
      </c>
      <c r="C430" s="48" t="s">
        <v>1102</v>
      </c>
      <c r="D430" s="48" t="s">
        <v>1091</v>
      </c>
      <c r="E430" s="48" t="s">
        <v>1092</v>
      </c>
      <c r="F430" s="48">
        <v>155</v>
      </c>
      <c r="G430" s="48">
        <v>660</v>
      </c>
      <c r="H430" s="48">
        <v>758</v>
      </c>
      <c r="I430" s="48">
        <v>-98</v>
      </c>
      <c r="J430" s="48">
        <v>4</v>
      </c>
      <c r="K430" s="48">
        <v>73</v>
      </c>
      <c r="L430" s="48">
        <v>89</v>
      </c>
      <c r="M430" s="30">
        <v>81830500</v>
      </c>
    </row>
    <row r="431" spans="1:13" x14ac:dyDescent="0.3">
      <c r="A431" s="48">
        <v>2014</v>
      </c>
      <c r="B431" s="48" t="s">
        <v>1137</v>
      </c>
      <c r="C431" s="48" t="s">
        <v>1138</v>
      </c>
      <c r="D431" s="48" t="s">
        <v>1091</v>
      </c>
      <c r="E431" s="48" t="s">
        <v>1092</v>
      </c>
      <c r="F431" s="48">
        <v>142</v>
      </c>
      <c r="G431" s="48">
        <v>669</v>
      </c>
      <c r="H431" s="48">
        <v>653</v>
      </c>
      <c r="I431" s="48">
        <v>16</v>
      </c>
      <c r="J431" s="48">
        <v>3</v>
      </c>
      <c r="K431" s="48">
        <v>85</v>
      </c>
      <c r="L431" s="48">
        <v>77</v>
      </c>
      <c r="M431" s="30">
        <v>82151899</v>
      </c>
    </row>
    <row r="432" spans="1:13" x14ac:dyDescent="0.3">
      <c r="A432" s="48">
        <v>2014</v>
      </c>
      <c r="B432" s="48" t="s">
        <v>1089</v>
      </c>
      <c r="C432" s="48" t="s">
        <v>1090</v>
      </c>
      <c r="D432" s="48" t="s">
        <v>1091</v>
      </c>
      <c r="E432" s="48" t="s">
        <v>1092</v>
      </c>
      <c r="F432" s="48">
        <v>128</v>
      </c>
      <c r="G432" s="48">
        <v>715</v>
      </c>
      <c r="H432" s="48">
        <v>777</v>
      </c>
      <c r="I432" s="48">
        <v>-62</v>
      </c>
      <c r="J432" s="48">
        <v>5</v>
      </c>
      <c r="K432" s="48">
        <v>70</v>
      </c>
      <c r="L432" s="48">
        <v>92</v>
      </c>
      <c r="M432" s="30">
        <v>83762500</v>
      </c>
    </row>
    <row r="433" spans="1:13" x14ac:dyDescent="0.3">
      <c r="A433" s="48">
        <v>2014</v>
      </c>
      <c r="B433" s="48" t="s">
        <v>1141</v>
      </c>
      <c r="C433" s="48" t="s">
        <v>1142</v>
      </c>
      <c r="D433" s="48" t="s">
        <v>1095</v>
      </c>
      <c r="E433" s="48" t="s">
        <v>1096</v>
      </c>
      <c r="F433" s="48">
        <v>125</v>
      </c>
      <c r="G433" s="48">
        <v>629</v>
      </c>
      <c r="H433" s="48">
        <v>618</v>
      </c>
      <c r="I433" s="48">
        <v>11</v>
      </c>
      <c r="J433" s="48">
        <v>3</v>
      </c>
      <c r="K433" s="48">
        <v>79</v>
      </c>
      <c r="L433" s="48">
        <v>83</v>
      </c>
      <c r="M433" s="30">
        <v>85556990</v>
      </c>
    </row>
    <row r="434" spans="1:13" x14ac:dyDescent="0.3">
      <c r="A434" s="48">
        <v>2014</v>
      </c>
      <c r="B434" s="48" t="s">
        <v>1125</v>
      </c>
      <c r="C434" s="48" t="s">
        <v>1126</v>
      </c>
      <c r="D434" s="48" t="s">
        <v>1091</v>
      </c>
      <c r="E434" s="48" t="s">
        <v>1086</v>
      </c>
      <c r="F434" s="48">
        <v>136</v>
      </c>
      <c r="G434" s="48">
        <v>634</v>
      </c>
      <c r="H434" s="48">
        <v>554</v>
      </c>
      <c r="I434" s="48">
        <v>80</v>
      </c>
      <c r="J434" s="48">
        <v>3</v>
      </c>
      <c r="K434" s="48">
        <v>87</v>
      </c>
      <c r="L434" s="48">
        <v>75</v>
      </c>
      <c r="M434" s="30">
        <v>92531100</v>
      </c>
    </row>
    <row r="435" spans="1:13" x14ac:dyDescent="0.3">
      <c r="A435" s="48">
        <v>2014</v>
      </c>
      <c r="B435" s="48" t="s">
        <v>1129</v>
      </c>
      <c r="C435" s="48" t="s">
        <v>1130</v>
      </c>
      <c r="D435" s="48" t="s">
        <v>1095</v>
      </c>
      <c r="E435" s="48" t="s">
        <v>1086</v>
      </c>
      <c r="F435" s="48">
        <v>186</v>
      </c>
      <c r="G435" s="48">
        <v>755</v>
      </c>
      <c r="H435" s="48">
        <v>818</v>
      </c>
      <c r="I435" s="48">
        <v>-63</v>
      </c>
      <c r="J435" s="48">
        <v>4</v>
      </c>
      <c r="K435" s="48">
        <v>66</v>
      </c>
      <c r="L435" s="48">
        <v>96</v>
      </c>
      <c r="M435" s="30">
        <v>95403500</v>
      </c>
    </row>
    <row r="436" spans="1:13" x14ac:dyDescent="0.3">
      <c r="A436" s="48">
        <v>2014</v>
      </c>
      <c r="B436" s="48" t="s">
        <v>1147</v>
      </c>
      <c r="C436" s="48" t="s">
        <v>1148</v>
      </c>
      <c r="D436" s="48" t="s">
        <v>1095</v>
      </c>
      <c r="E436" s="48" t="s">
        <v>1096</v>
      </c>
      <c r="F436" s="48">
        <v>123</v>
      </c>
      <c r="G436" s="48">
        <v>573</v>
      </c>
      <c r="H436" s="48">
        <v>597</v>
      </c>
      <c r="I436" s="48">
        <v>-24</v>
      </c>
      <c r="J436" s="48">
        <v>2</v>
      </c>
      <c r="K436" s="48">
        <v>79</v>
      </c>
      <c r="L436" s="48">
        <v>83</v>
      </c>
      <c r="M436" s="30">
        <v>97609000</v>
      </c>
    </row>
    <row r="437" spans="1:13" x14ac:dyDescent="0.3">
      <c r="A437" s="48">
        <v>2014</v>
      </c>
      <c r="B437" s="48" t="s">
        <v>1143</v>
      </c>
      <c r="C437" s="48" t="s">
        <v>1144</v>
      </c>
      <c r="D437" s="48" t="s">
        <v>1095</v>
      </c>
      <c r="E437" s="48" t="s">
        <v>1086</v>
      </c>
      <c r="F437" s="48">
        <v>118</v>
      </c>
      <c r="G437" s="48">
        <v>615</v>
      </c>
      <c r="H437" s="48">
        <v>742</v>
      </c>
      <c r="I437" s="48">
        <v>-127</v>
      </c>
      <c r="J437" s="48">
        <v>5</v>
      </c>
      <c r="K437" s="48">
        <v>64</v>
      </c>
      <c r="L437" s="48">
        <v>98</v>
      </c>
      <c r="M437" s="30">
        <v>97861500</v>
      </c>
    </row>
    <row r="438" spans="1:13" x14ac:dyDescent="0.3">
      <c r="A438" s="48">
        <v>2014</v>
      </c>
      <c r="B438" s="48" t="s">
        <v>1107</v>
      </c>
      <c r="C438" s="48" t="s">
        <v>1108</v>
      </c>
      <c r="D438" s="48" t="s">
        <v>1095</v>
      </c>
      <c r="E438" s="48" t="s">
        <v>1092</v>
      </c>
      <c r="F438" s="48">
        <v>150</v>
      </c>
      <c r="G438" s="48">
        <v>650</v>
      </c>
      <c r="H438" s="48">
        <v>657</v>
      </c>
      <c r="I438" s="48">
        <v>-7</v>
      </c>
      <c r="J438" s="48">
        <v>3</v>
      </c>
      <c r="K438" s="48">
        <v>82</v>
      </c>
      <c r="L438" s="48">
        <v>80</v>
      </c>
      <c r="M438" s="30">
        <v>101217000</v>
      </c>
    </row>
    <row r="439" spans="1:13" x14ac:dyDescent="0.3">
      <c r="A439" s="48">
        <v>2014</v>
      </c>
      <c r="B439" s="48" t="s">
        <v>1145</v>
      </c>
      <c r="C439" s="48" t="s">
        <v>1146</v>
      </c>
      <c r="D439" s="48" t="s">
        <v>1091</v>
      </c>
      <c r="E439" s="48" t="s">
        <v>1096</v>
      </c>
      <c r="F439" s="48">
        <v>211</v>
      </c>
      <c r="G439" s="48">
        <v>705</v>
      </c>
      <c r="H439" s="48">
        <v>593</v>
      </c>
      <c r="I439" s="48">
        <v>112</v>
      </c>
      <c r="J439" s="48">
        <v>1</v>
      </c>
      <c r="K439" s="48">
        <v>96</v>
      </c>
      <c r="L439" s="48">
        <v>66</v>
      </c>
      <c r="M439" s="30">
        <v>103416000</v>
      </c>
    </row>
    <row r="440" spans="1:13" x14ac:dyDescent="0.3">
      <c r="A440" s="48">
        <v>2014</v>
      </c>
      <c r="B440" s="48" t="s">
        <v>1111</v>
      </c>
      <c r="C440" s="48" t="s">
        <v>1112</v>
      </c>
      <c r="D440" s="48" t="s">
        <v>1095</v>
      </c>
      <c r="E440" s="48" t="s">
        <v>1092</v>
      </c>
      <c r="F440" s="48">
        <v>131</v>
      </c>
      <c r="G440" s="48">
        <v>595</v>
      </c>
      <c r="H440" s="48">
        <v>612</v>
      </c>
      <c r="I440" s="48">
        <v>-17</v>
      </c>
      <c r="J440" s="48">
        <v>4</v>
      </c>
      <c r="K440" s="48">
        <v>76</v>
      </c>
      <c r="L440" s="48">
        <v>86</v>
      </c>
      <c r="M440" s="30">
        <v>108217500</v>
      </c>
    </row>
    <row r="441" spans="1:13" x14ac:dyDescent="0.3">
      <c r="A441" s="48">
        <v>2014</v>
      </c>
      <c r="B441" s="48" t="s">
        <v>1109</v>
      </c>
      <c r="C441" s="48" t="s">
        <v>1110</v>
      </c>
      <c r="D441" s="48" t="s">
        <v>1091</v>
      </c>
      <c r="E441" s="48" t="s">
        <v>1096</v>
      </c>
      <c r="F441" s="48">
        <v>177</v>
      </c>
      <c r="G441" s="48">
        <v>723</v>
      </c>
      <c r="H441" s="48">
        <v>686</v>
      </c>
      <c r="I441" s="48">
        <v>37</v>
      </c>
      <c r="J441" s="48">
        <v>3</v>
      </c>
      <c r="K441" s="48">
        <v>83</v>
      </c>
      <c r="L441" s="48">
        <v>79</v>
      </c>
      <c r="M441" s="30">
        <v>109920100</v>
      </c>
    </row>
    <row r="442" spans="1:13" x14ac:dyDescent="0.3">
      <c r="A442" s="48">
        <v>2014</v>
      </c>
      <c r="B442" s="48" t="s">
        <v>1135</v>
      </c>
      <c r="C442" s="48" t="s">
        <v>1136</v>
      </c>
      <c r="D442" s="48" t="s">
        <v>1091</v>
      </c>
      <c r="E442" s="48" t="s">
        <v>1086</v>
      </c>
      <c r="F442" s="48">
        <v>111</v>
      </c>
      <c r="G442" s="48">
        <v>637</v>
      </c>
      <c r="H442" s="48">
        <v>773</v>
      </c>
      <c r="I442" s="48">
        <v>-136</v>
      </c>
      <c r="J442" s="48">
        <v>5</v>
      </c>
      <c r="K442" s="48">
        <v>67</v>
      </c>
      <c r="L442" s="48">
        <v>95</v>
      </c>
      <c r="M442" s="30">
        <v>112255059</v>
      </c>
    </row>
    <row r="443" spans="1:13" x14ac:dyDescent="0.3">
      <c r="A443" s="48">
        <v>2014</v>
      </c>
      <c r="B443" s="48" t="s">
        <v>1131</v>
      </c>
      <c r="C443" s="48" t="s">
        <v>1132</v>
      </c>
      <c r="D443" s="48" t="s">
        <v>1095</v>
      </c>
      <c r="E443" s="48" t="s">
        <v>1092</v>
      </c>
      <c r="F443" s="48">
        <v>105</v>
      </c>
      <c r="G443" s="48">
        <v>619</v>
      </c>
      <c r="H443" s="48">
        <v>603</v>
      </c>
      <c r="I443" s="48">
        <v>16</v>
      </c>
      <c r="J443" s="48">
        <v>1</v>
      </c>
      <c r="K443" s="48">
        <v>90</v>
      </c>
      <c r="L443" s="48">
        <v>72</v>
      </c>
      <c r="M443" s="30">
        <v>120693000</v>
      </c>
    </row>
    <row r="444" spans="1:13" x14ac:dyDescent="0.3">
      <c r="A444" s="48">
        <v>2014</v>
      </c>
      <c r="B444" s="48" t="s">
        <v>1155</v>
      </c>
      <c r="C444" s="48" t="s">
        <v>1156</v>
      </c>
      <c r="D444" s="48" t="s">
        <v>1091</v>
      </c>
      <c r="E444" s="48" t="s">
        <v>1086</v>
      </c>
      <c r="F444" s="48">
        <v>155</v>
      </c>
      <c r="G444" s="48">
        <v>773</v>
      </c>
      <c r="H444" s="48">
        <v>630</v>
      </c>
      <c r="I444" s="48">
        <v>143</v>
      </c>
      <c r="J444" s="48">
        <v>1</v>
      </c>
      <c r="K444" s="48">
        <v>98</v>
      </c>
      <c r="L444" s="48">
        <v>64</v>
      </c>
      <c r="M444" s="30">
        <v>121988250</v>
      </c>
    </row>
    <row r="445" spans="1:13" x14ac:dyDescent="0.3">
      <c r="A445" s="48">
        <v>2014</v>
      </c>
      <c r="B445" s="48" t="s">
        <v>1153</v>
      </c>
      <c r="C445" s="48" t="s">
        <v>1154</v>
      </c>
      <c r="D445" s="48" t="s">
        <v>1095</v>
      </c>
      <c r="E445" s="48" t="s">
        <v>1096</v>
      </c>
      <c r="F445" s="48">
        <v>152</v>
      </c>
      <c r="G445" s="48">
        <v>686</v>
      </c>
      <c r="H445" s="48">
        <v>555</v>
      </c>
      <c r="I445" s="48">
        <v>131</v>
      </c>
      <c r="J445" s="48">
        <v>1</v>
      </c>
      <c r="K445" s="48">
        <v>96</v>
      </c>
      <c r="L445" s="48">
        <v>66</v>
      </c>
      <c r="M445" s="30">
        <v>131983680</v>
      </c>
    </row>
    <row r="446" spans="1:13" x14ac:dyDescent="0.3">
      <c r="A446" s="48">
        <v>2014</v>
      </c>
      <c r="B446" s="48" t="s">
        <v>1139</v>
      </c>
      <c r="C446" s="48" t="s">
        <v>1140</v>
      </c>
      <c r="D446" s="48" t="s">
        <v>1091</v>
      </c>
      <c r="E446" s="48" t="s">
        <v>1096</v>
      </c>
      <c r="F446" s="48">
        <v>123</v>
      </c>
      <c r="G446" s="48">
        <v>634</v>
      </c>
      <c r="H446" s="48">
        <v>715</v>
      </c>
      <c r="I446" s="48">
        <v>-81</v>
      </c>
      <c r="J446" s="48">
        <v>5</v>
      </c>
      <c r="K446" s="48">
        <v>71</v>
      </c>
      <c r="L446" s="48">
        <v>91</v>
      </c>
      <c r="M446" s="30">
        <v>139019929</v>
      </c>
    </row>
    <row r="447" spans="1:13" x14ac:dyDescent="0.3">
      <c r="A447" s="48">
        <v>2014</v>
      </c>
      <c r="B447" s="48" t="s">
        <v>1123</v>
      </c>
      <c r="C447" s="48" t="s">
        <v>1124</v>
      </c>
      <c r="D447" s="48" t="s">
        <v>1091</v>
      </c>
      <c r="E447" s="48" t="s">
        <v>1092</v>
      </c>
      <c r="F447" s="48">
        <v>155</v>
      </c>
      <c r="G447" s="48">
        <v>757</v>
      </c>
      <c r="H447" s="48">
        <v>705</v>
      </c>
      <c r="I447" s="48">
        <v>52</v>
      </c>
      <c r="J447" s="48">
        <v>1</v>
      </c>
      <c r="K447" s="48">
        <v>90</v>
      </c>
      <c r="L447" s="48">
        <v>72</v>
      </c>
      <c r="M447" s="30">
        <v>152855500</v>
      </c>
    </row>
    <row r="448" spans="1:13" x14ac:dyDescent="0.3">
      <c r="A448" s="48">
        <v>2014</v>
      </c>
      <c r="B448" s="48" t="s">
        <v>1119</v>
      </c>
      <c r="C448" s="48" t="s">
        <v>1120</v>
      </c>
      <c r="D448" s="48" t="s">
        <v>1095</v>
      </c>
      <c r="E448" s="48" t="s">
        <v>1086</v>
      </c>
      <c r="F448" s="48">
        <v>132</v>
      </c>
      <c r="G448" s="48">
        <v>665</v>
      </c>
      <c r="H448" s="48">
        <v>614</v>
      </c>
      <c r="I448" s="48">
        <v>51</v>
      </c>
      <c r="J448" s="48">
        <v>2</v>
      </c>
      <c r="K448" s="48">
        <v>88</v>
      </c>
      <c r="L448" s="48">
        <v>74</v>
      </c>
      <c r="M448" s="30">
        <v>163510167</v>
      </c>
    </row>
    <row r="449" spans="1:13" x14ac:dyDescent="0.3">
      <c r="A449" s="48">
        <v>2014</v>
      </c>
      <c r="B449" s="48" t="s">
        <v>1113</v>
      </c>
      <c r="C449" s="48" t="s">
        <v>1114</v>
      </c>
      <c r="D449" s="48" t="s">
        <v>1095</v>
      </c>
      <c r="E449" s="48" t="s">
        <v>1096</v>
      </c>
      <c r="F449" s="48">
        <v>125</v>
      </c>
      <c r="G449" s="48">
        <v>619</v>
      </c>
      <c r="H449" s="48">
        <v>687</v>
      </c>
      <c r="I449" s="48">
        <v>-68</v>
      </c>
      <c r="J449" s="48">
        <v>5</v>
      </c>
      <c r="K449" s="48">
        <v>73</v>
      </c>
      <c r="L449" s="48">
        <v>89</v>
      </c>
      <c r="M449" s="30">
        <v>180944967</v>
      </c>
    </row>
    <row r="450" spans="1:13" x14ac:dyDescent="0.3">
      <c r="A450" s="48">
        <v>2014</v>
      </c>
      <c r="B450" s="48" t="s">
        <v>1151</v>
      </c>
      <c r="C450" s="48" t="s">
        <v>1152</v>
      </c>
      <c r="D450" s="48" t="s">
        <v>1091</v>
      </c>
      <c r="E450" s="48" t="s">
        <v>1096</v>
      </c>
      <c r="F450" s="48">
        <v>147</v>
      </c>
      <c r="G450" s="48">
        <v>633</v>
      </c>
      <c r="H450" s="48">
        <v>664</v>
      </c>
      <c r="I450" s="48">
        <v>-31</v>
      </c>
      <c r="J450" s="48">
        <v>2</v>
      </c>
      <c r="K450" s="48">
        <v>84</v>
      </c>
      <c r="L450" s="48">
        <v>78</v>
      </c>
      <c r="M450" s="30">
        <v>197543907</v>
      </c>
    </row>
    <row r="451" spans="1:13" x14ac:dyDescent="0.3">
      <c r="A451" s="48">
        <v>2014</v>
      </c>
      <c r="B451" s="48" t="s">
        <v>1149</v>
      </c>
      <c r="C451" s="48" t="s">
        <v>1150</v>
      </c>
      <c r="D451" s="48" t="s">
        <v>1095</v>
      </c>
      <c r="E451" s="48" t="s">
        <v>1086</v>
      </c>
      <c r="F451" s="48">
        <v>134</v>
      </c>
      <c r="G451" s="48">
        <v>718</v>
      </c>
      <c r="H451" s="48">
        <v>617</v>
      </c>
      <c r="I451" s="48">
        <v>101</v>
      </c>
      <c r="J451" s="48">
        <v>1</v>
      </c>
      <c r="K451" s="48">
        <v>94</v>
      </c>
      <c r="L451" s="48">
        <v>68</v>
      </c>
      <c r="M451" s="30">
        <v>217014600</v>
      </c>
    </row>
    <row r="452" spans="1:13" x14ac:dyDescent="0.3">
      <c r="A452" s="48">
        <v>2015</v>
      </c>
      <c r="B452" s="48" t="s">
        <v>1143</v>
      </c>
      <c r="C452" s="48" t="s">
        <v>1144</v>
      </c>
      <c r="D452" s="48" t="s">
        <v>1095</v>
      </c>
      <c r="E452" s="48" t="s">
        <v>1086</v>
      </c>
      <c r="F452" s="48">
        <v>154</v>
      </c>
      <c r="G452" s="48">
        <v>720</v>
      </c>
      <c r="H452" s="48">
        <v>713</v>
      </c>
      <c r="I452" s="48">
        <v>7</v>
      </c>
      <c r="J452" s="48">
        <v>3</v>
      </c>
      <c r="K452" s="48">
        <v>79</v>
      </c>
      <c r="L452" s="48">
        <v>83</v>
      </c>
      <c r="M452" s="30">
        <v>61834000</v>
      </c>
    </row>
    <row r="453" spans="1:13" x14ac:dyDescent="0.3">
      <c r="A453" s="48">
        <v>2015</v>
      </c>
      <c r="B453" s="48" t="s">
        <v>1157</v>
      </c>
      <c r="C453" s="48" t="s">
        <v>1134</v>
      </c>
      <c r="D453" s="48" t="s">
        <v>1091</v>
      </c>
      <c r="E453" s="48" t="s">
        <v>1096</v>
      </c>
      <c r="F453" s="48">
        <v>167</v>
      </c>
      <c r="G453" s="48">
        <v>644</v>
      </c>
      <c r="H453" s="48">
        <v>642</v>
      </c>
      <c r="I453" s="48">
        <v>2</v>
      </c>
      <c r="J453" s="48">
        <v>4</v>
      </c>
      <c r="K453" s="48">
        <v>80</v>
      </c>
      <c r="L453" s="48">
        <v>82</v>
      </c>
      <c r="M453" s="30">
        <v>64521233</v>
      </c>
    </row>
    <row r="454" spans="1:13" x14ac:dyDescent="0.3">
      <c r="A454" s="48">
        <v>2015</v>
      </c>
      <c r="B454" s="48" t="s">
        <v>1158</v>
      </c>
      <c r="C454" s="48" t="s">
        <v>1159</v>
      </c>
      <c r="D454" s="48" t="s">
        <v>1095</v>
      </c>
      <c r="E454" s="48" t="s">
        <v>1096</v>
      </c>
      <c r="F454" s="48">
        <v>120</v>
      </c>
      <c r="G454" s="48">
        <v>613</v>
      </c>
      <c r="H454" s="48">
        <v>678</v>
      </c>
      <c r="I454" s="48">
        <v>-65</v>
      </c>
      <c r="J454" s="48">
        <v>3</v>
      </c>
      <c r="K454" s="48">
        <v>71</v>
      </c>
      <c r="L454" s="48">
        <v>91</v>
      </c>
      <c r="M454" s="30">
        <v>68056500</v>
      </c>
    </row>
    <row r="455" spans="1:13" x14ac:dyDescent="0.3">
      <c r="A455" s="48">
        <v>2015</v>
      </c>
      <c r="B455" s="48" t="s">
        <v>1147</v>
      </c>
      <c r="C455" s="48" t="s">
        <v>1148</v>
      </c>
      <c r="D455" s="48" t="s">
        <v>1095</v>
      </c>
      <c r="E455" s="48" t="s">
        <v>1096</v>
      </c>
      <c r="F455" s="48">
        <v>100</v>
      </c>
      <c r="G455" s="48">
        <v>573</v>
      </c>
      <c r="H455" s="48">
        <v>760</v>
      </c>
      <c r="I455" s="48">
        <v>-187</v>
      </c>
      <c r="J455" s="48">
        <v>4</v>
      </c>
      <c r="K455" s="48">
        <v>67</v>
      </c>
      <c r="L455" s="48">
        <v>95</v>
      </c>
      <c r="M455" s="30">
        <v>71781250</v>
      </c>
    </row>
    <row r="456" spans="1:13" x14ac:dyDescent="0.3">
      <c r="A456" s="48">
        <v>2015</v>
      </c>
      <c r="B456" s="48" t="s">
        <v>1115</v>
      </c>
      <c r="C456" s="48" t="s">
        <v>1116</v>
      </c>
      <c r="D456" s="48" t="s">
        <v>1091</v>
      </c>
      <c r="E456" s="48" t="s">
        <v>1086</v>
      </c>
      <c r="F456" s="48">
        <v>230</v>
      </c>
      <c r="G456" s="48">
        <v>729</v>
      </c>
      <c r="H456" s="48">
        <v>618</v>
      </c>
      <c r="I456" s="48">
        <v>111</v>
      </c>
      <c r="J456" s="48">
        <v>2</v>
      </c>
      <c r="K456" s="48">
        <v>86</v>
      </c>
      <c r="L456" s="48">
        <v>76</v>
      </c>
      <c r="M456" s="30">
        <v>72256200</v>
      </c>
    </row>
    <row r="457" spans="1:13" x14ac:dyDescent="0.3">
      <c r="A457" s="48">
        <v>2015</v>
      </c>
      <c r="B457" s="48" t="s">
        <v>1103</v>
      </c>
      <c r="C457" s="48" t="s">
        <v>1104</v>
      </c>
      <c r="D457" s="48" t="s">
        <v>1091</v>
      </c>
      <c r="E457" s="48" t="s">
        <v>1086</v>
      </c>
      <c r="F457" s="48">
        <v>146</v>
      </c>
      <c r="G457" s="48">
        <v>694</v>
      </c>
      <c r="H457" s="48">
        <v>729</v>
      </c>
      <c r="I457" s="48">
        <v>-35</v>
      </c>
      <c r="J457" s="48">
        <v>5</v>
      </c>
      <c r="K457" s="48">
        <v>68</v>
      </c>
      <c r="L457" s="48">
        <v>94</v>
      </c>
      <c r="M457" s="30">
        <v>79053501</v>
      </c>
    </row>
    <row r="458" spans="1:13" x14ac:dyDescent="0.3">
      <c r="A458" s="48">
        <v>2015</v>
      </c>
      <c r="B458" s="48" t="s">
        <v>1137</v>
      </c>
      <c r="C458" s="48" t="s">
        <v>1138</v>
      </c>
      <c r="D458" s="48" t="s">
        <v>1091</v>
      </c>
      <c r="E458" s="48" t="s">
        <v>1092</v>
      </c>
      <c r="F458" s="48">
        <v>141</v>
      </c>
      <c r="G458" s="48">
        <v>669</v>
      </c>
      <c r="H458" s="48">
        <v>640</v>
      </c>
      <c r="I458" s="48">
        <v>29</v>
      </c>
      <c r="J458" s="48">
        <v>3</v>
      </c>
      <c r="K458" s="48">
        <v>81</v>
      </c>
      <c r="L458" s="48">
        <v>80</v>
      </c>
      <c r="M458" s="30">
        <v>87663766</v>
      </c>
    </row>
    <row r="459" spans="1:13" x14ac:dyDescent="0.3">
      <c r="A459" s="48">
        <v>2015</v>
      </c>
      <c r="B459" s="48" t="s">
        <v>1099</v>
      </c>
      <c r="C459" s="48" t="s">
        <v>1100</v>
      </c>
      <c r="D459" s="48" t="s">
        <v>1095</v>
      </c>
      <c r="E459" s="48" t="s">
        <v>1092</v>
      </c>
      <c r="F459" s="48">
        <v>140</v>
      </c>
      <c r="G459" s="48">
        <v>697</v>
      </c>
      <c r="H459" s="48">
        <v>596</v>
      </c>
      <c r="I459" s="48">
        <v>101</v>
      </c>
      <c r="J459" s="48">
        <v>2</v>
      </c>
      <c r="K459" s="48">
        <v>98</v>
      </c>
      <c r="L459" s="48">
        <v>64</v>
      </c>
      <c r="M459" s="30">
        <v>88892499</v>
      </c>
    </row>
    <row r="460" spans="1:13" x14ac:dyDescent="0.3">
      <c r="A460" s="48">
        <v>2015</v>
      </c>
      <c r="B460" s="48" t="s">
        <v>1129</v>
      </c>
      <c r="C460" s="48" t="s">
        <v>1130</v>
      </c>
      <c r="D460" s="48" t="s">
        <v>1095</v>
      </c>
      <c r="E460" s="48" t="s">
        <v>1086</v>
      </c>
      <c r="F460" s="48">
        <v>186</v>
      </c>
      <c r="G460" s="48">
        <v>737</v>
      </c>
      <c r="H460" s="48">
        <v>844</v>
      </c>
      <c r="I460" s="48">
        <v>-107</v>
      </c>
      <c r="J460" s="48">
        <v>5</v>
      </c>
      <c r="K460" s="48">
        <v>68</v>
      </c>
      <c r="L460" s="48">
        <v>94</v>
      </c>
      <c r="M460" s="30">
        <v>95688600</v>
      </c>
    </row>
    <row r="461" spans="1:13" x14ac:dyDescent="0.3">
      <c r="A461" s="48">
        <v>2015</v>
      </c>
      <c r="B461" s="48" t="s">
        <v>1141</v>
      </c>
      <c r="C461" s="48" t="s">
        <v>1142</v>
      </c>
      <c r="D461" s="48" t="s">
        <v>1095</v>
      </c>
      <c r="E461" s="48" t="s">
        <v>1096</v>
      </c>
      <c r="F461" s="48">
        <v>177</v>
      </c>
      <c r="G461" s="48">
        <v>683</v>
      </c>
      <c r="H461" s="48">
        <v>613</v>
      </c>
      <c r="I461" s="48">
        <v>70</v>
      </c>
      <c r="J461" s="48">
        <v>1</v>
      </c>
      <c r="K461" s="48">
        <v>90</v>
      </c>
      <c r="L461" s="48">
        <v>72</v>
      </c>
      <c r="M461" s="30">
        <v>96766683</v>
      </c>
    </row>
    <row r="462" spans="1:13" x14ac:dyDescent="0.3">
      <c r="A462" s="48">
        <v>2015</v>
      </c>
      <c r="B462" s="48" t="s">
        <v>1107</v>
      </c>
      <c r="C462" s="48" t="s">
        <v>1108</v>
      </c>
      <c r="D462" s="48" t="s">
        <v>1095</v>
      </c>
      <c r="E462" s="48" t="s">
        <v>1092</v>
      </c>
      <c r="F462" s="48">
        <v>145</v>
      </c>
      <c r="G462" s="48">
        <v>655</v>
      </c>
      <c r="H462" s="48">
        <v>737</v>
      </c>
      <c r="I462" s="48">
        <v>-82</v>
      </c>
      <c r="J462" s="48">
        <v>4</v>
      </c>
      <c r="K462" s="48">
        <v>68</v>
      </c>
      <c r="L462" s="48">
        <v>94</v>
      </c>
      <c r="M462" s="30">
        <v>100850000</v>
      </c>
    </row>
    <row r="463" spans="1:13" x14ac:dyDescent="0.3">
      <c r="A463" s="48">
        <v>2015</v>
      </c>
      <c r="B463" s="48" t="s">
        <v>1089</v>
      </c>
      <c r="C463" s="48" t="s">
        <v>1090</v>
      </c>
      <c r="D463" s="48" t="s">
        <v>1091</v>
      </c>
      <c r="E463" s="48" t="s">
        <v>1092</v>
      </c>
      <c r="F463" s="48">
        <v>156</v>
      </c>
      <c r="G463" s="48">
        <v>696</v>
      </c>
      <c r="H463" s="48">
        <v>700</v>
      </c>
      <c r="I463" s="48">
        <v>-4</v>
      </c>
      <c r="J463" s="48">
        <v>2</v>
      </c>
      <c r="K463" s="48">
        <v>83</v>
      </c>
      <c r="L463" s="48">
        <v>79</v>
      </c>
      <c r="M463" s="30">
        <v>107755000</v>
      </c>
    </row>
    <row r="464" spans="1:13" x14ac:dyDescent="0.3">
      <c r="A464" s="48">
        <v>2015</v>
      </c>
      <c r="B464" s="48" t="s">
        <v>1113</v>
      </c>
      <c r="C464" s="48" t="s">
        <v>1114</v>
      </c>
      <c r="D464" s="48" t="s">
        <v>1095</v>
      </c>
      <c r="E464" s="48" t="s">
        <v>1096</v>
      </c>
      <c r="F464" s="48">
        <v>130</v>
      </c>
      <c r="G464" s="48">
        <v>626</v>
      </c>
      <c r="H464" s="48">
        <v>809</v>
      </c>
      <c r="I464" s="48">
        <v>-183</v>
      </c>
      <c r="J464" s="48">
        <v>5</v>
      </c>
      <c r="K464" s="48">
        <v>63</v>
      </c>
      <c r="L464" s="48">
        <v>99</v>
      </c>
      <c r="M464" s="30">
        <v>111693000</v>
      </c>
    </row>
    <row r="465" spans="1:13" x14ac:dyDescent="0.3">
      <c r="A465" s="48">
        <v>2015</v>
      </c>
      <c r="B465" s="48" t="s">
        <v>1097</v>
      </c>
      <c r="C465" s="48" t="s">
        <v>1098</v>
      </c>
      <c r="D465" s="48" t="s">
        <v>1091</v>
      </c>
      <c r="E465" s="48" t="s">
        <v>1092</v>
      </c>
      <c r="F465" s="48">
        <v>139</v>
      </c>
      <c r="G465" s="48">
        <v>724</v>
      </c>
      <c r="H465" s="48">
        <v>641</v>
      </c>
      <c r="I465" s="48">
        <v>83</v>
      </c>
      <c r="J465" s="48">
        <v>1</v>
      </c>
      <c r="K465" s="48">
        <v>95</v>
      </c>
      <c r="L465" s="48">
        <v>67</v>
      </c>
      <c r="M465" s="30">
        <v>112107025</v>
      </c>
    </row>
    <row r="466" spans="1:13" x14ac:dyDescent="0.3">
      <c r="A466" s="48">
        <v>2015</v>
      </c>
      <c r="B466" s="48" t="s">
        <v>1101</v>
      </c>
      <c r="C466" s="48" t="s">
        <v>1102</v>
      </c>
      <c r="D466" s="48" t="s">
        <v>1091</v>
      </c>
      <c r="E466" s="48" t="s">
        <v>1092</v>
      </c>
      <c r="F466" s="48">
        <v>136</v>
      </c>
      <c r="G466" s="48">
        <v>622</v>
      </c>
      <c r="H466" s="48">
        <v>701</v>
      </c>
      <c r="I466" s="48">
        <v>-79</v>
      </c>
      <c r="J466" s="48">
        <v>4</v>
      </c>
      <c r="K466" s="48">
        <v>76</v>
      </c>
      <c r="L466" s="48">
        <v>86</v>
      </c>
      <c r="M466" s="30">
        <v>112373700</v>
      </c>
    </row>
    <row r="467" spans="1:13" x14ac:dyDescent="0.3">
      <c r="A467" s="48">
        <v>2015</v>
      </c>
      <c r="B467" s="48" t="s">
        <v>1109</v>
      </c>
      <c r="C467" s="48" t="s">
        <v>1110</v>
      </c>
      <c r="D467" s="48" t="s">
        <v>1091</v>
      </c>
      <c r="E467" s="48" t="s">
        <v>1096</v>
      </c>
      <c r="F467" s="48">
        <v>232</v>
      </c>
      <c r="G467" s="48">
        <v>891</v>
      </c>
      <c r="H467" s="48">
        <v>670</v>
      </c>
      <c r="I467" s="48">
        <v>221</v>
      </c>
      <c r="J467" s="48">
        <v>1</v>
      </c>
      <c r="K467" s="48">
        <v>93</v>
      </c>
      <c r="L467" s="48">
        <v>69</v>
      </c>
      <c r="M467" s="30">
        <v>112992400</v>
      </c>
    </row>
    <row r="468" spans="1:13" x14ac:dyDescent="0.3">
      <c r="A468" s="48">
        <v>2015</v>
      </c>
      <c r="B468" s="48" t="s">
        <v>1111</v>
      </c>
      <c r="C468" s="48" t="s">
        <v>1112</v>
      </c>
      <c r="D468" s="48" t="s">
        <v>1095</v>
      </c>
      <c r="E468" s="48" t="s">
        <v>1092</v>
      </c>
      <c r="F468" s="48">
        <v>167</v>
      </c>
      <c r="G468" s="48">
        <v>640</v>
      </c>
      <c r="H468" s="48">
        <v>754</v>
      </c>
      <c r="I468" s="48">
        <v>-114</v>
      </c>
      <c r="J468" s="48">
        <v>5</v>
      </c>
      <c r="K468" s="48">
        <v>64</v>
      </c>
      <c r="L468" s="48">
        <v>98</v>
      </c>
      <c r="M468" s="30">
        <v>113072286</v>
      </c>
    </row>
    <row r="469" spans="1:13" x14ac:dyDescent="0.3">
      <c r="A469" s="48">
        <v>2015</v>
      </c>
      <c r="B469" s="48" t="s">
        <v>1145</v>
      </c>
      <c r="C469" s="48" t="s">
        <v>1146</v>
      </c>
      <c r="D469" s="48" t="s">
        <v>1091</v>
      </c>
      <c r="E469" s="48" t="s">
        <v>1096</v>
      </c>
      <c r="F469" s="48">
        <v>217</v>
      </c>
      <c r="G469" s="48">
        <v>713</v>
      </c>
      <c r="H469" s="48">
        <v>693</v>
      </c>
      <c r="I469" s="48">
        <v>20</v>
      </c>
      <c r="J469" s="48">
        <v>3</v>
      </c>
      <c r="K469" s="48">
        <v>81</v>
      </c>
      <c r="L469" s="48">
        <v>81</v>
      </c>
      <c r="M469" s="30">
        <v>115044833</v>
      </c>
    </row>
    <row r="470" spans="1:13" x14ac:dyDescent="0.3">
      <c r="A470" s="48">
        <v>2015</v>
      </c>
      <c r="B470" s="48" t="s">
        <v>1127</v>
      </c>
      <c r="C470" s="48" t="s">
        <v>1128</v>
      </c>
      <c r="D470" s="48" t="s">
        <v>1095</v>
      </c>
      <c r="E470" s="48" t="s">
        <v>1092</v>
      </c>
      <c r="F470" s="48">
        <v>171</v>
      </c>
      <c r="G470" s="48">
        <v>689</v>
      </c>
      <c r="H470" s="48">
        <v>608</v>
      </c>
      <c r="I470" s="48">
        <v>81</v>
      </c>
      <c r="J470" s="48">
        <v>3</v>
      </c>
      <c r="K470" s="48">
        <v>97</v>
      </c>
      <c r="L470" s="48">
        <v>65</v>
      </c>
      <c r="M470" s="30">
        <v>115879310</v>
      </c>
    </row>
    <row r="471" spans="1:13" x14ac:dyDescent="0.3">
      <c r="A471" s="48">
        <v>2015</v>
      </c>
      <c r="B471" s="48" t="s">
        <v>1121</v>
      </c>
      <c r="C471" s="48" t="s">
        <v>1122</v>
      </c>
      <c r="D471" s="48" t="s">
        <v>1095</v>
      </c>
      <c r="E471" s="48" t="s">
        <v>1086</v>
      </c>
      <c r="F471" s="48">
        <v>148</v>
      </c>
      <c r="G471" s="48">
        <v>650</v>
      </c>
      <c r="H471" s="48">
        <v>731</v>
      </c>
      <c r="I471" s="48">
        <v>-81</v>
      </c>
      <c r="J471" s="48">
        <v>4</v>
      </c>
      <c r="K471" s="48">
        <v>74</v>
      </c>
      <c r="L471" s="48">
        <v>88</v>
      </c>
      <c r="M471" s="30">
        <v>118441300</v>
      </c>
    </row>
    <row r="472" spans="1:13" x14ac:dyDescent="0.3">
      <c r="A472" s="48">
        <v>2015</v>
      </c>
      <c r="B472" s="48" t="s">
        <v>1131</v>
      </c>
      <c r="C472" s="48" t="s">
        <v>1132</v>
      </c>
      <c r="D472" s="48" t="s">
        <v>1095</v>
      </c>
      <c r="E472" s="48" t="s">
        <v>1092</v>
      </c>
      <c r="F472" s="48">
        <v>137</v>
      </c>
      <c r="G472" s="48">
        <v>647</v>
      </c>
      <c r="H472" s="48">
        <v>525</v>
      </c>
      <c r="I472" s="48">
        <v>122</v>
      </c>
      <c r="J472" s="48">
        <v>1</v>
      </c>
      <c r="K472" s="48">
        <v>100</v>
      </c>
      <c r="L472" s="48">
        <v>62</v>
      </c>
      <c r="M472" s="30">
        <v>119241500</v>
      </c>
    </row>
    <row r="473" spans="1:13" x14ac:dyDescent="0.3">
      <c r="A473" s="48">
        <v>2015</v>
      </c>
      <c r="B473" s="48" t="s">
        <v>1155</v>
      </c>
      <c r="C473" s="48" t="s">
        <v>1156</v>
      </c>
      <c r="D473" s="48" t="s">
        <v>1091</v>
      </c>
      <c r="E473" s="48" t="s">
        <v>1086</v>
      </c>
      <c r="F473" s="48">
        <v>176</v>
      </c>
      <c r="G473" s="48">
        <v>661</v>
      </c>
      <c r="H473" s="48">
        <v>675</v>
      </c>
      <c r="I473" s="48">
        <v>-14</v>
      </c>
      <c r="J473" s="48">
        <v>3</v>
      </c>
      <c r="K473" s="48">
        <v>85</v>
      </c>
      <c r="L473" s="48">
        <v>77</v>
      </c>
      <c r="M473" s="30">
        <v>120005415</v>
      </c>
    </row>
    <row r="474" spans="1:13" x14ac:dyDescent="0.3">
      <c r="A474" s="48">
        <v>2015</v>
      </c>
      <c r="B474" s="48" t="s">
        <v>1125</v>
      </c>
      <c r="C474" s="48" t="s">
        <v>1126</v>
      </c>
      <c r="D474" s="48" t="s">
        <v>1091</v>
      </c>
      <c r="E474" s="48" t="s">
        <v>1086</v>
      </c>
      <c r="F474" s="48">
        <v>198</v>
      </c>
      <c r="G474" s="48">
        <v>656</v>
      </c>
      <c r="H474" s="48">
        <v>726</v>
      </c>
      <c r="I474" s="48">
        <v>-70</v>
      </c>
      <c r="J474" s="48">
        <v>4</v>
      </c>
      <c r="K474" s="48">
        <v>76</v>
      </c>
      <c r="L474" s="48">
        <v>86</v>
      </c>
      <c r="M474" s="30">
        <v>122208700</v>
      </c>
    </row>
    <row r="475" spans="1:13" x14ac:dyDescent="0.3">
      <c r="A475" s="48">
        <v>2015</v>
      </c>
      <c r="B475" s="48" t="s">
        <v>1135</v>
      </c>
      <c r="C475" s="48" t="s">
        <v>1136</v>
      </c>
      <c r="D475" s="48" t="s">
        <v>1091</v>
      </c>
      <c r="E475" s="48" t="s">
        <v>1086</v>
      </c>
      <c r="F475" s="48">
        <v>172</v>
      </c>
      <c r="G475" s="48">
        <v>751</v>
      </c>
      <c r="H475" s="48">
        <v>733</v>
      </c>
      <c r="I475" s="48">
        <v>18</v>
      </c>
      <c r="J475" s="48">
        <v>1</v>
      </c>
      <c r="K475" s="48">
        <v>88</v>
      </c>
      <c r="L475" s="48">
        <v>74</v>
      </c>
      <c r="M475" s="30">
        <v>143742789</v>
      </c>
    </row>
    <row r="476" spans="1:13" x14ac:dyDescent="0.3">
      <c r="A476" s="48">
        <v>2015</v>
      </c>
      <c r="B476" s="48" t="s">
        <v>1153</v>
      </c>
      <c r="C476" s="48" t="s">
        <v>1154</v>
      </c>
      <c r="D476" s="48" t="s">
        <v>1095</v>
      </c>
      <c r="E476" s="48" t="s">
        <v>1096</v>
      </c>
      <c r="F476" s="48">
        <v>177</v>
      </c>
      <c r="G476" s="48">
        <v>703</v>
      </c>
      <c r="H476" s="48">
        <v>635</v>
      </c>
      <c r="I476" s="48">
        <v>68</v>
      </c>
      <c r="J476" s="48">
        <v>2</v>
      </c>
      <c r="K476" s="48">
        <v>83</v>
      </c>
      <c r="L476" s="48">
        <v>79</v>
      </c>
      <c r="M476" s="30">
        <v>155587472</v>
      </c>
    </row>
    <row r="477" spans="1:13" x14ac:dyDescent="0.3">
      <c r="A477" s="48">
        <v>2015</v>
      </c>
      <c r="B477" s="48" t="s">
        <v>1119</v>
      </c>
      <c r="C477" s="48" t="s">
        <v>1120</v>
      </c>
      <c r="D477" s="48" t="s">
        <v>1095</v>
      </c>
      <c r="E477" s="48" t="s">
        <v>1086</v>
      </c>
      <c r="F477" s="48">
        <v>136</v>
      </c>
      <c r="G477" s="48">
        <v>696</v>
      </c>
      <c r="H477" s="48">
        <v>627</v>
      </c>
      <c r="I477" s="48">
        <v>69</v>
      </c>
      <c r="J477" s="48">
        <v>2</v>
      </c>
      <c r="K477" s="48">
        <v>84</v>
      </c>
      <c r="L477" s="48">
        <v>78</v>
      </c>
      <c r="M477" s="30">
        <v>164701500</v>
      </c>
    </row>
    <row r="478" spans="1:13" x14ac:dyDescent="0.3">
      <c r="A478" s="48">
        <v>2015</v>
      </c>
      <c r="B478" s="48" t="s">
        <v>1123</v>
      </c>
      <c r="C478" s="48" t="s">
        <v>1124</v>
      </c>
      <c r="D478" s="48" t="s">
        <v>1091</v>
      </c>
      <c r="E478" s="48" t="s">
        <v>1092</v>
      </c>
      <c r="F478" s="48">
        <v>151</v>
      </c>
      <c r="G478" s="48">
        <v>689</v>
      </c>
      <c r="H478" s="48">
        <v>803</v>
      </c>
      <c r="I478" s="48">
        <v>-114</v>
      </c>
      <c r="J478" s="48">
        <v>5</v>
      </c>
      <c r="K478" s="48">
        <v>74</v>
      </c>
      <c r="L478" s="48">
        <v>87</v>
      </c>
      <c r="M478" s="30">
        <v>172284750</v>
      </c>
    </row>
    <row r="479" spans="1:13" x14ac:dyDescent="0.3">
      <c r="A479" s="48">
        <v>2015</v>
      </c>
      <c r="B479" s="48" t="s">
        <v>1139</v>
      </c>
      <c r="C479" s="48" t="s">
        <v>1140</v>
      </c>
      <c r="D479" s="48" t="s">
        <v>1091</v>
      </c>
      <c r="E479" s="48" t="s">
        <v>1096</v>
      </c>
      <c r="F479" s="48">
        <v>161</v>
      </c>
      <c r="G479" s="48">
        <v>748</v>
      </c>
      <c r="H479" s="48">
        <v>753</v>
      </c>
      <c r="I479" s="48">
        <v>-5</v>
      </c>
      <c r="J479" s="48">
        <v>5</v>
      </c>
      <c r="K479" s="48">
        <v>78</v>
      </c>
      <c r="L479" s="48">
        <v>84</v>
      </c>
      <c r="M479" s="30">
        <v>181103400</v>
      </c>
    </row>
    <row r="480" spans="1:13" x14ac:dyDescent="0.3">
      <c r="A480" s="48">
        <v>2015</v>
      </c>
      <c r="B480" s="48" t="s">
        <v>1151</v>
      </c>
      <c r="C480" s="48" t="s">
        <v>1152</v>
      </c>
      <c r="D480" s="48" t="s">
        <v>1091</v>
      </c>
      <c r="E480" s="48" t="s">
        <v>1096</v>
      </c>
      <c r="F480" s="48">
        <v>212</v>
      </c>
      <c r="G480" s="48">
        <v>764</v>
      </c>
      <c r="H480" s="48">
        <v>698</v>
      </c>
      <c r="I480" s="48">
        <v>66</v>
      </c>
      <c r="J480" s="48">
        <v>2</v>
      </c>
      <c r="K480" s="48">
        <v>87</v>
      </c>
      <c r="L480" s="48">
        <v>75</v>
      </c>
      <c r="M480" s="30">
        <v>212751957</v>
      </c>
    </row>
    <row r="481" spans="1:13" x14ac:dyDescent="0.3">
      <c r="A481" s="48">
        <v>2015</v>
      </c>
      <c r="B481" s="48" t="s">
        <v>1149</v>
      </c>
      <c r="C481" s="48" t="s">
        <v>1150</v>
      </c>
      <c r="D481" s="48" t="s">
        <v>1095</v>
      </c>
      <c r="E481" s="48" t="s">
        <v>1086</v>
      </c>
      <c r="F481" s="48">
        <v>187</v>
      </c>
      <c r="G481" s="48">
        <v>667</v>
      </c>
      <c r="H481" s="48">
        <v>595</v>
      </c>
      <c r="I481" s="48">
        <v>72</v>
      </c>
      <c r="J481" s="48">
        <v>1</v>
      </c>
      <c r="K481" s="48">
        <v>92</v>
      </c>
      <c r="L481" s="48">
        <v>70</v>
      </c>
      <c r="M481" s="30">
        <v>215792000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W10" sqref="W10"/>
    </sheetView>
  </sheetViews>
  <sheetFormatPr defaultColWidth="8.88671875" defaultRowHeight="14.4" x14ac:dyDescent="0.3"/>
  <cols>
    <col min="1" max="1" width="8.88671875" style="13"/>
    <col min="2" max="2" width="15.88671875" style="13" customWidth="1"/>
    <col min="3" max="3" width="8.88671875" style="13"/>
  </cols>
  <sheetData>
    <row r="1" spans="1:3" x14ac:dyDescent="0.3">
      <c r="A1" s="27" t="s">
        <v>1160</v>
      </c>
      <c r="B1" s="27" t="s">
        <v>1161</v>
      </c>
      <c r="C1" s="27" t="s">
        <v>1081</v>
      </c>
    </row>
    <row r="2" spans="1:3" x14ac:dyDescent="0.3">
      <c r="A2" s="48">
        <v>2012</v>
      </c>
      <c r="B2" s="48" t="s">
        <v>1162</v>
      </c>
      <c r="C2" s="48">
        <v>33</v>
      </c>
    </row>
    <row r="3" spans="1:3" x14ac:dyDescent="0.3">
      <c r="A3" s="48">
        <v>2013</v>
      </c>
      <c r="B3" s="48" t="s">
        <v>1162</v>
      </c>
      <c r="C3" s="48">
        <v>53</v>
      </c>
    </row>
    <row r="4" spans="1:3" x14ac:dyDescent="0.3">
      <c r="A4" s="48">
        <v>2014</v>
      </c>
      <c r="B4" s="48" t="s">
        <v>1162</v>
      </c>
      <c r="C4" s="48">
        <v>26</v>
      </c>
    </row>
    <row r="5" spans="1:3" x14ac:dyDescent="0.3">
      <c r="A5" s="48">
        <v>2015</v>
      </c>
      <c r="B5" s="48" t="s">
        <v>1162</v>
      </c>
      <c r="C5" s="48">
        <v>47</v>
      </c>
    </row>
    <row r="6" spans="1:3" x14ac:dyDescent="0.3">
      <c r="A6" s="48">
        <v>2011</v>
      </c>
      <c r="B6" s="48" t="s">
        <v>1163</v>
      </c>
      <c r="C6" s="48">
        <v>29</v>
      </c>
    </row>
    <row r="7" spans="1:3" x14ac:dyDescent="0.3">
      <c r="A7" s="48">
        <v>2012</v>
      </c>
      <c r="B7" s="48" t="s">
        <v>1163</v>
      </c>
      <c r="C7" s="48">
        <v>24</v>
      </c>
    </row>
    <row r="8" spans="1:3" x14ac:dyDescent="0.3">
      <c r="A8" s="48">
        <v>2013</v>
      </c>
      <c r="B8" s="48" t="s">
        <v>1163</v>
      </c>
      <c r="C8" s="48">
        <v>27</v>
      </c>
    </row>
    <row r="9" spans="1:3" x14ac:dyDescent="0.3">
      <c r="A9" s="48">
        <v>2014</v>
      </c>
      <c r="B9" s="48" t="s">
        <v>1163</v>
      </c>
      <c r="C9" s="48">
        <v>40</v>
      </c>
    </row>
    <row r="10" spans="1:3" x14ac:dyDescent="0.3">
      <c r="A10" s="48">
        <v>2015</v>
      </c>
      <c r="B10" s="48" t="s">
        <v>1163</v>
      </c>
      <c r="C10" s="48">
        <v>44</v>
      </c>
    </row>
    <row r="11" spans="1:3" x14ac:dyDescent="0.3">
      <c r="A11" s="48">
        <v>2012</v>
      </c>
      <c r="B11" s="48" t="s">
        <v>1164</v>
      </c>
      <c r="C11" s="48">
        <v>22</v>
      </c>
    </row>
    <row r="12" spans="1:3" x14ac:dyDescent="0.3">
      <c r="A12" s="48">
        <v>2013</v>
      </c>
      <c r="B12" s="48" t="s">
        <v>1164</v>
      </c>
      <c r="C12" s="48">
        <v>20</v>
      </c>
    </row>
    <row r="13" spans="1:3" x14ac:dyDescent="0.3">
      <c r="A13" s="48">
        <v>2014</v>
      </c>
      <c r="B13" s="48" t="s">
        <v>1164</v>
      </c>
      <c r="C13" s="48">
        <v>13</v>
      </c>
    </row>
    <row r="14" spans="1:3" x14ac:dyDescent="0.3">
      <c r="A14" s="48">
        <v>2015</v>
      </c>
      <c r="B14" s="48" t="s">
        <v>1164</v>
      </c>
      <c r="C14" s="48">
        <v>42</v>
      </c>
    </row>
    <row r="15" spans="1:3" x14ac:dyDescent="0.3">
      <c r="A15" s="48">
        <v>2012</v>
      </c>
      <c r="B15" s="48" t="s">
        <v>1165</v>
      </c>
      <c r="C15" s="48">
        <v>9</v>
      </c>
    </row>
    <row r="16" spans="1:3" x14ac:dyDescent="0.3">
      <c r="A16" s="48">
        <v>2013</v>
      </c>
      <c r="B16" s="48" t="s">
        <v>1165</v>
      </c>
      <c r="C16" s="48">
        <v>24</v>
      </c>
    </row>
    <row r="17" spans="1:3" x14ac:dyDescent="0.3">
      <c r="A17" s="48">
        <v>2014</v>
      </c>
      <c r="B17" s="48" t="s">
        <v>1165</v>
      </c>
      <c r="C17" s="48">
        <v>29</v>
      </c>
    </row>
    <row r="18" spans="1:3" x14ac:dyDescent="0.3">
      <c r="A18" s="48">
        <v>2015</v>
      </c>
      <c r="B18" s="48" t="s">
        <v>1165</v>
      </c>
      <c r="C18" s="48">
        <v>41</v>
      </c>
    </row>
    <row r="19" spans="1:3" x14ac:dyDescent="0.3">
      <c r="A19" s="48">
        <v>2011</v>
      </c>
      <c r="B19" s="48" t="s">
        <v>1166</v>
      </c>
      <c r="C19" s="48">
        <v>5</v>
      </c>
    </row>
    <row r="20" spans="1:3" x14ac:dyDescent="0.3">
      <c r="A20" s="48">
        <v>2012</v>
      </c>
      <c r="B20" s="48" t="s">
        <v>1166</v>
      </c>
      <c r="C20" s="48">
        <v>30</v>
      </c>
    </row>
    <row r="21" spans="1:3" x14ac:dyDescent="0.3">
      <c r="A21" s="48">
        <v>2013</v>
      </c>
      <c r="B21" s="48" t="s">
        <v>1166</v>
      </c>
      <c r="C21" s="48">
        <v>27</v>
      </c>
    </row>
    <row r="22" spans="1:3" x14ac:dyDescent="0.3">
      <c r="A22" s="48">
        <v>2014</v>
      </c>
      <c r="B22" s="48" t="s">
        <v>1166</v>
      </c>
      <c r="C22" s="48">
        <v>36</v>
      </c>
    </row>
    <row r="23" spans="1:3" x14ac:dyDescent="0.3">
      <c r="A23" s="48">
        <v>2015</v>
      </c>
      <c r="B23" s="48" t="s">
        <v>1166</v>
      </c>
      <c r="C23" s="48">
        <v>41</v>
      </c>
    </row>
    <row r="24" spans="1:3" x14ac:dyDescent="0.3">
      <c r="A24" s="48">
        <v>2011</v>
      </c>
      <c r="B24" s="48" t="s">
        <v>1167</v>
      </c>
      <c r="C24" s="48">
        <v>43</v>
      </c>
    </row>
    <row r="25" spans="1:3" x14ac:dyDescent="0.3">
      <c r="A25" s="48">
        <v>2012</v>
      </c>
      <c r="B25" s="48" t="s">
        <v>1167</v>
      </c>
      <c r="C25" s="48">
        <v>27</v>
      </c>
    </row>
    <row r="26" spans="1:3" x14ac:dyDescent="0.3">
      <c r="A26" s="48">
        <v>2013</v>
      </c>
      <c r="B26" s="48" t="s">
        <v>1167</v>
      </c>
      <c r="C26" s="48">
        <v>28</v>
      </c>
    </row>
    <row r="27" spans="1:3" x14ac:dyDescent="0.3">
      <c r="A27" s="48">
        <v>2014</v>
      </c>
      <c r="B27" s="48" t="s">
        <v>1167</v>
      </c>
      <c r="C27" s="48">
        <v>35</v>
      </c>
    </row>
    <row r="28" spans="1:3" x14ac:dyDescent="0.3">
      <c r="A28" s="48">
        <v>2015</v>
      </c>
      <c r="B28" s="48" t="s">
        <v>1167</v>
      </c>
      <c r="C28" s="48">
        <v>40</v>
      </c>
    </row>
    <row r="29" spans="1:3" x14ac:dyDescent="0.3">
      <c r="A29" s="48">
        <v>2011</v>
      </c>
      <c r="B29" s="48" t="s">
        <v>1168</v>
      </c>
      <c r="C29" s="48">
        <v>37</v>
      </c>
    </row>
    <row r="30" spans="1:3" x14ac:dyDescent="0.3">
      <c r="A30" s="48">
        <v>2012</v>
      </c>
      <c r="B30" s="48" t="s">
        <v>1168</v>
      </c>
      <c r="C30" s="48">
        <v>30</v>
      </c>
    </row>
    <row r="31" spans="1:3" x14ac:dyDescent="0.3">
      <c r="A31" s="48">
        <v>2013</v>
      </c>
      <c r="B31" s="48" t="s">
        <v>1168</v>
      </c>
      <c r="C31" s="48">
        <v>17</v>
      </c>
    </row>
    <row r="32" spans="1:3" x14ac:dyDescent="0.3">
      <c r="A32" s="48">
        <v>2014</v>
      </c>
      <c r="B32" s="48" t="s">
        <v>1168</v>
      </c>
      <c r="C32" s="48">
        <v>28</v>
      </c>
    </row>
    <row r="33" spans="1:3" x14ac:dyDescent="0.3">
      <c r="A33" s="48">
        <v>2015</v>
      </c>
      <c r="B33" s="48" t="s">
        <v>1168</v>
      </c>
      <c r="C33" s="48">
        <v>40</v>
      </c>
    </row>
    <row r="34" spans="1:3" x14ac:dyDescent="0.3">
      <c r="A34" s="48">
        <v>2011</v>
      </c>
      <c r="B34" s="48" t="s">
        <v>1169</v>
      </c>
      <c r="C34" s="48">
        <v>26</v>
      </c>
    </row>
    <row r="35" spans="1:3" x14ac:dyDescent="0.3">
      <c r="A35" s="48">
        <v>2012</v>
      </c>
      <c r="B35" s="48" t="s">
        <v>1169</v>
      </c>
      <c r="C35" s="48">
        <v>22</v>
      </c>
    </row>
    <row r="36" spans="1:3" x14ac:dyDescent="0.3">
      <c r="A36" s="48">
        <v>2013</v>
      </c>
      <c r="B36" s="48" t="s">
        <v>1169</v>
      </c>
      <c r="C36" s="48">
        <v>26</v>
      </c>
    </row>
    <row r="37" spans="1:3" x14ac:dyDescent="0.3">
      <c r="A37" s="48">
        <v>2014</v>
      </c>
      <c r="B37" s="48" t="s">
        <v>1169</v>
      </c>
      <c r="C37" s="48">
        <v>11</v>
      </c>
    </row>
    <row r="38" spans="1:3" x14ac:dyDescent="0.3">
      <c r="A38" s="48">
        <v>2015</v>
      </c>
      <c r="B38" s="48" t="s">
        <v>1169</v>
      </c>
      <c r="C38" s="48">
        <v>40</v>
      </c>
    </row>
    <row r="39" spans="1:3" x14ac:dyDescent="0.3">
      <c r="A39" s="48">
        <v>2011</v>
      </c>
      <c r="B39" s="48" t="s">
        <v>1170</v>
      </c>
      <c r="C39" s="48">
        <v>17</v>
      </c>
    </row>
    <row r="40" spans="1:3" x14ac:dyDescent="0.3">
      <c r="A40" s="48">
        <v>2012</v>
      </c>
      <c r="B40" s="48" t="s">
        <v>1170</v>
      </c>
      <c r="C40" s="48">
        <v>42</v>
      </c>
    </row>
    <row r="41" spans="1:3" x14ac:dyDescent="0.3">
      <c r="A41" s="48">
        <v>2013</v>
      </c>
      <c r="B41" s="48" t="s">
        <v>1170</v>
      </c>
      <c r="C41" s="48">
        <v>36</v>
      </c>
    </row>
    <row r="42" spans="1:3" x14ac:dyDescent="0.3">
      <c r="A42" s="48">
        <v>2014</v>
      </c>
      <c r="B42" s="48" t="s">
        <v>1170</v>
      </c>
      <c r="C42" s="48">
        <v>34</v>
      </c>
    </row>
    <row r="43" spans="1:3" x14ac:dyDescent="0.3">
      <c r="A43" s="48">
        <v>2015</v>
      </c>
      <c r="B43" s="48" t="s">
        <v>1170</v>
      </c>
      <c r="C43" s="48">
        <v>39</v>
      </c>
    </row>
    <row r="44" spans="1:3" x14ac:dyDescent="0.3">
      <c r="A44" s="48">
        <v>2011</v>
      </c>
      <c r="B44" s="48" t="s">
        <v>1171</v>
      </c>
      <c r="C44" s="48">
        <v>14</v>
      </c>
    </row>
    <row r="45" spans="1:3" x14ac:dyDescent="0.3">
      <c r="A45" s="48">
        <v>2012</v>
      </c>
      <c r="B45" s="48" t="s">
        <v>1171</v>
      </c>
      <c r="C45" s="48">
        <v>12</v>
      </c>
    </row>
    <row r="46" spans="1:3" x14ac:dyDescent="0.3">
      <c r="A46" s="48">
        <v>2013</v>
      </c>
      <c r="B46" s="48" t="s">
        <v>1171</v>
      </c>
      <c r="C46" s="48">
        <v>10</v>
      </c>
    </row>
    <row r="47" spans="1:3" x14ac:dyDescent="0.3">
      <c r="A47" s="48">
        <v>2014</v>
      </c>
      <c r="B47" s="48" t="s">
        <v>1171</v>
      </c>
      <c r="C47" s="48">
        <v>75</v>
      </c>
    </row>
    <row r="48" spans="1:3" x14ac:dyDescent="0.3">
      <c r="A48" s="48">
        <v>2015</v>
      </c>
      <c r="B48" s="48" t="s">
        <v>1171</v>
      </c>
      <c r="C48" s="48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topLeftCell="A12" workbookViewId="0">
      <selection activeCell="S31" sqref="S31"/>
    </sheetView>
  </sheetViews>
  <sheetFormatPr defaultColWidth="8.88671875" defaultRowHeight="14.4" x14ac:dyDescent="0.3"/>
  <cols>
    <col min="1" max="1" width="15.33203125" style="13" customWidth="1"/>
    <col min="2" max="2" width="14.44140625" style="13" customWidth="1"/>
    <col min="3" max="3" width="24.6640625" style="13" customWidth="1"/>
    <col min="4" max="5" width="12.44140625" style="13" customWidth="1"/>
  </cols>
  <sheetData>
    <row r="1" spans="1:5" x14ac:dyDescent="0.3">
      <c r="A1" s="27" t="s">
        <v>1172</v>
      </c>
      <c r="B1" s="27" t="s">
        <v>1173</v>
      </c>
      <c r="C1" s="27" t="s">
        <v>1174</v>
      </c>
      <c r="D1" s="27" t="s">
        <v>1175</v>
      </c>
      <c r="E1" s="14"/>
    </row>
    <row r="2" spans="1:5" x14ac:dyDescent="0.3">
      <c r="A2" s="48" t="s">
        <v>23</v>
      </c>
      <c r="B2" s="48" t="s">
        <v>1176</v>
      </c>
      <c r="C2" s="48" t="s">
        <v>1177</v>
      </c>
      <c r="D2" s="16">
        <v>4645</v>
      </c>
      <c r="E2" s="16"/>
    </row>
    <row r="3" spans="1:5" x14ac:dyDescent="0.3">
      <c r="A3" s="48" t="s">
        <v>23</v>
      </c>
      <c r="B3" s="48" t="s">
        <v>1178</v>
      </c>
      <c r="C3" s="48" t="s">
        <v>1179</v>
      </c>
      <c r="D3" s="16">
        <v>9490</v>
      </c>
      <c r="E3" s="16"/>
    </row>
    <row r="4" spans="1:5" x14ac:dyDescent="0.3">
      <c r="A4" s="48" t="s">
        <v>23</v>
      </c>
      <c r="B4" s="48" t="s">
        <v>1180</v>
      </c>
      <c r="C4" s="48" t="s">
        <v>1181</v>
      </c>
      <c r="D4" s="16">
        <v>2535</v>
      </c>
      <c r="E4" s="16"/>
    </row>
    <row r="5" spans="1:5" x14ac:dyDescent="0.3">
      <c r="A5" s="48" t="s">
        <v>23</v>
      </c>
      <c r="B5" s="48" t="s">
        <v>1178</v>
      </c>
      <c r="C5" s="48" t="s">
        <v>1182</v>
      </c>
      <c r="D5" s="16">
        <v>6699</v>
      </c>
      <c r="E5" s="16"/>
    </row>
    <row r="6" spans="1:5" x14ac:dyDescent="0.3">
      <c r="A6" s="48" t="s">
        <v>1183</v>
      </c>
      <c r="B6" s="48" t="s">
        <v>1176</v>
      </c>
      <c r="C6" s="48" t="s">
        <v>1184</v>
      </c>
      <c r="D6" s="16">
        <v>7840</v>
      </c>
      <c r="E6" s="16"/>
    </row>
    <row r="7" spans="1:5" x14ac:dyDescent="0.3">
      <c r="A7" s="48" t="s">
        <v>1183</v>
      </c>
      <c r="B7" s="48" t="s">
        <v>1176</v>
      </c>
      <c r="C7" s="48" t="s">
        <v>1185</v>
      </c>
      <c r="D7" s="16">
        <v>4391</v>
      </c>
      <c r="E7" s="16"/>
    </row>
    <row r="8" spans="1:5" x14ac:dyDescent="0.3">
      <c r="A8" s="48" t="s">
        <v>1183</v>
      </c>
      <c r="B8" s="48" t="s">
        <v>1178</v>
      </c>
      <c r="C8" s="48" t="s">
        <v>1186</v>
      </c>
      <c r="D8" s="16">
        <v>2120</v>
      </c>
      <c r="E8" s="16"/>
    </row>
    <row r="9" spans="1:5" x14ac:dyDescent="0.3">
      <c r="A9" s="48" t="s">
        <v>1187</v>
      </c>
      <c r="B9" s="48" t="s">
        <v>1176</v>
      </c>
      <c r="C9" s="48" t="s">
        <v>1188</v>
      </c>
      <c r="D9" s="16">
        <v>7600</v>
      </c>
      <c r="E9" s="16"/>
    </row>
    <row r="10" spans="1:5" x14ac:dyDescent="0.3">
      <c r="A10" s="48" t="s">
        <v>1187</v>
      </c>
      <c r="B10" s="48" t="s">
        <v>1176</v>
      </c>
      <c r="C10" s="48" t="s">
        <v>1189</v>
      </c>
      <c r="D10" s="16">
        <v>3281</v>
      </c>
      <c r="E10" s="16"/>
    </row>
    <row r="11" spans="1:5" x14ac:dyDescent="0.3">
      <c r="A11" s="48" t="s">
        <v>1187</v>
      </c>
      <c r="B11" s="48" t="s">
        <v>1176</v>
      </c>
      <c r="C11" s="48" t="s">
        <v>1190</v>
      </c>
      <c r="D11" s="16">
        <v>4500</v>
      </c>
      <c r="E11" s="16"/>
    </row>
    <row r="12" spans="1:5" x14ac:dyDescent="0.3">
      <c r="A12" s="48" t="s">
        <v>1187</v>
      </c>
      <c r="B12" s="48" t="s">
        <v>1178</v>
      </c>
      <c r="C12" s="48" t="s">
        <v>1191</v>
      </c>
      <c r="D12" s="16">
        <v>14920</v>
      </c>
      <c r="E12" s="16"/>
    </row>
    <row r="13" spans="1:5" x14ac:dyDescent="0.3">
      <c r="A13" s="48" t="s">
        <v>1187</v>
      </c>
      <c r="B13" s="48" t="s">
        <v>1178</v>
      </c>
      <c r="C13" s="48" t="s">
        <v>1192</v>
      </c>
      <c r="D13" s="16">
        <v>9447</v>
      </c>
      <c r="E13" s="16"/>
    </row>
    <row r="14" spans="1:5" x14ac:dyDescent="0.3">
      <c r="A14" s="48" t="s">
        <v>1193</v>
      </c>
      <c r="B14" s="48" t="s">
        <v>1176</v>
      </c>
      <c r="C14" s="48" t="s">
        <v>1194</v>
      </c>
      <c r="D14" s="16">
        <v>5590</v>
      </c>
      <c r="E14" s="16"/>
    </row>
    <row r="17" spans="1:6" x14ac:dyDescent="0.3">
      <c r="A17" s="27" t="s">
        <v>1195</v>
      </c>
      <c r="B17" s="27" t="s">
        <v>1196</v>
      </c>
      <c r="C17" s="27" t="s">
        <v>1197</v>
      </c>
      <c r="D17" s="27" t="s">
        <v>1198</v>
      </c>
      <c r="E17" s="27" t="s">
        <v>1199</v>
      </c>
      <c r="F17" s="27" t="s">
        <v>1200</v>
      </c>
    </row>
    <row r="18" spans="1:6" x14ac:dyDescent="0.3">
      <c r="A18" s="48" t="s">
        <v>1201</v>
      </c>
      <c r="B18" s="48" t="s">
        <v>1202</v>
      </c>
      <c r="C18" s="48" t="s">
        <v>1203</v>
      </c>
      <c r="D18" s="48"/>
      <c r="E18" s="48"/>
      <c r="F18" s="48">
        <v>1</v>
      </c>
    </row>
    <row r="19" spans="1:6" x14ac:dyDescent="0.3">
      <c r="A19" s="48" t="s">
        <v>1201</v>
      </c>
      <c r="B19" s="48" t="s">
        <v>1204</v>
      </c>
      <c r="C19" s="48" t="s">
        <v>1205</v>
      </c>
      <c r="D19" s="48" t="s">
        <v>1206</v>
      </c>
      <c r="E19" s="48"/>
      <c r="F19" s="48">
        <v>1</v>
      </c>
    </row>
    <row r="20" spans="1:6" x14ac:dyDescent="0.3">
      <c r="A20" s="48" t="s">
        <v>1201</v>
      </c>
      <c r="B20" s="48" t="s">
        <v>1207</v>
      </c>
      <c r="C20" s="48" t="s">
        <v>1208</v>
      </c>
      <c r="D20" s="48"/>
      <c r="E20" s="48"/>
      <c r="F20" s="48">
        <v>1</v>
      </c>
    </row>
    <row r="21" spans="1:6" x14ac:dyDescent="0.3">
      <c r="A21" s="48" t="s">
        <v>1201</v>
      </c>
      <c r="B21" s="48" t="s">
        <v>1207</v>
      </c>
      <c r="C21" s="48" t="s">
        <v>1209</v>
      </c>
      <c r="D21" s="48" t="s">
        <v>1210</v>
      </c>
      <c r="E21" s="48" t="s">
        <v>1211</v>
      </c>
      <c r="F21" s="48">
        <v>1</v>
      </c>
    </row>
    <row r="22" spans="1:6" x14ac:dyDescent="0.3">
      <c r="A22" s="48" t="s">
        <v>1212</v>
      </c>
      <c r="B22" s="48" t="s">
        <v>1202</v>
      </c>
      <c r="C22" s="48" t="s">
        <v>1213</v>
      </c>
      <c r="D22" s="48" t="s">
        <v>1214</v>
      </c>
      <c r="E22" s="48"/>
      <c r="F22" s="48">
        <v>1</v>
      </c>
    </row>
    <row r="23" spans="1:6" x14ac:dyDescent="0.3">
      <c r="A23" s="48" t="s">
        <v>1212</v>
      </c>
      <c r="B23" s="48" t="s">
        <v>1204</v>
      </c>
      <c r="C23" s="48" t="s">
        <v>1215</v>
      </c>
      <c r="D23" s="48" t="s">
        <v>1216</v>
      </c>
      <c r="E23" s="48" t="s">
        <v>1217</v>
      </c>
      <c r="F23" s="48">
        <v>1</v>
      </c>
    </row>
    <row r="24" spans="1:6" x14ac:dyDescent="0.3">
      <c r="A24" s="48" t="s">
        <v>1212</v>
      </c>
      <c r="B24" s="48" t="s">
        <v>1204</v>
      </c>
      <c r="C24" s="48" t="s">
        <v>1215</v>
      </c>
      <c r="D24" s="48" t="s">
        <v>1218</v>
      </c>
      <c r="E24" s="48"/>
      <c r="F24" s="48">
        <v>1</v>
      </c>
    </row>
    <row r="25" spans="1:6" x14ac:dyDescent="0.3">
      <c r="A25" s="48" t="s">
        <v>1212</v>
      </c>
      <c r="B25" s="48" t="s">
        <v>1207</v>
      </c>
      <c r="C25" s="48" t="s">
        <v>1219</v>
      </c>
      <c r="D25" s="48"/>
      <c r="E25" s="48"/>
      <c r="F25" s="48">
        <v>1</v>
      </c>
    </row>
    <row r="26" spans="1:6" x14ac:dyDescent="0.3">
      <c r="A26" s="48" t="s">
        <v>1220</v>
      </c>
      <c r="B26" s="48" t="s">
        <v>1202</v>
      </c>
      <c r="C26" s="48" t="s">
        <v>1221</v>
      </c>
      <c r="D26" s="48"/>
      <c r="E26" s="48"/>
      <c r="F26" s="48">
        <v>1</v>
      </c>
    </row>
    <row r="27" spans="1:6" x14ac:dyDescent="0.3">
      <c r="A27" s="48" t="s">
        <v>1220</v>
      </c>
      <c r="B27" s="48" t="s">
        <v>1204</v>
      </c>
      <c r="C27" s="48" t="s">
        <v>1222</v>
      </c>
      <c r="D27" s="48"/>
      <c r="E27" s="48"/>
      <c r="F27" s="48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workbookViewId="0">
      <selection activeCell="O14" sqref="O14"/>
    </sheetView>
  </sheetViews>
  <sheetFormatPr defaultColWidth="8.88671875" defaultRowHeight="14.4" x14ac:dyDescent="0.3"/>
  <cols>
    <col min="1" max="1" width="20.109375" style="13" customWidth="1"/>
    <col min="2" max="2" width="11.88671875" style="38" customWidth="1"/>
    <col min="3" max="3" width="13.44140625" customWidth="1"/>
    <col min="6" max="6" width="8.88671875" customWidth="1"/>
  </cols>
  <sheetData>
    <row r="1" spans="1:2" x14ac:dyDescent="0.3">
      <c r="A1" s="27" t="s">
        <v>1223</v>
      </c>
      <c r="B1" s="55">
        <v>100000</v>
      </c>
    </row>
    <row r="2" spans="1:2" x14ac:dyDescent="0.3">
      <c r="A2" s="17" t="s">
        <v>1224</v>
      </c>
      <c r="B2" s="38">
        <v>-30000</v>
      </c>
    </row>
    <row r="3" spans="1:2" x14ac:dyDescent="0.3">
      <c r="A3" s="17" t="s">
        <v>1225</v>
      </c>
      <c r="B3" s="38">
        <v>8000</v>
      </c>
    </row>
    <row r="4" spans="1:2" x14ac:dyDescent="0.3">
      <c r="A4" s="27" t="s">
        <v>1226</v>
      </c>
      <c r="B4" s="55">
        <f>SUM(B1:B3)</f>
        <v>78000</v>
      </c>
    </row>
    <row r="5" spans="1:2" x14ac:dyDescent="0.3">
      <c r="A5" s="17" t="s">
        <v>1202</v>
      </c>
      <c r="B5" s="38">
        <v>-10000</v>
      </c>
    </row>
    <row r="6" spans="1:2" x14ac:dyDescent="0.3">
      <c r="A6" s="17" t="s">
        <v>1227</v>
      </c>
      <c r="B6" s="38">
        <v>-4500</v>
      </c>
    </row>
    <row r="7" spans="1:2" x14ac:dyDescent="0.3">
      <c r="A7" s="17" t="s">
        <v>1228</v>
      </c>
      <c r="B7" s="38">
        <v>-24000</v>
      </c>
    </row>
    <row r="8" spans="1:2" x14ac:dyDescent="0.3">
      <c r="A8" s="17" t="s">
        <v>1229</v>
      </c>
      <c r="B8" s="38">
        <v>-6800</v>
      </c>
    </row>
    <row r="9" spans="1:2" x14ac:dyDescent="0.3">
      <c r="A9" s="27" t="s">
        <v>1230</v>
      </c>
      <c r="B9" s="55">
        <f>SUM(B4:B8)</f>
        <v>32700</v>
      </c>
    </row>
    <row r="10" spans="1:2" x14ac:dyDescent="0.3">
      <c r="A10" s="17" t="s">
        <v>1231</v>
      </c>
      <c r="B10" s="38">
        <v>4500</v>
      </c>
    </row>
    <row r="11" spans="1:2" x14ac:dyDescent="0.3">
      <c r="A11" s="17" t="s">
        <v>1232</v>
      </c>
      <c r="B11" s="38">
        <v>-2000</v>
      </c>
    </row>
    <row r="12" spans="1:2" x14ac:dyDescent="0.3">
      <c r="A12" s="17" t="s">
        <v>1233</v>
      </c>
      <c r="B12" s="38">
        <v>-9000</v>
      </c>
    </row>
    <row r="13" spans="1:2" x14ac:dyDescent="0.3">
      <c r="A13" s="27" t="s">
        <v>1234</v>
      </c>
      <c r="B13" s="55">
        <f>SUM(B9:B12)</f>
        <v>26200</v>
      </c>
    </row>
    <row r="21" spans="1:3" x14ac:dyDescent="0.3">
      <c r="A21" s="27" t="s">
        <v>1235</v>
      </c>
      <c r="B21" s="56" t="s">
        <v>1236</v>
      </c>
      <c r="C21" s="57" t="s">
        <v>1237</v>
      </c>
    </row>
    <row r="22" spans="1:3" x14ac:dyDescent="0.3">
      <c r="A22" s="48" t="s">
        <v>1238</v>
      </c>
      <c r="B22" s="20">
        <v>100000</v>
      </c>
      <c r="C22" s="21">
        <v>1</v>
      </c>
    </row>
    <row r="23" spans="1:3" x14ac:dyDescent="0.3">
      <c r="A23" s="48" t="s">
        <v>1239</v>
      </c>
      <c r="B23" s="20">
        <v>98500</v>
      </c>
      <c r="C23" s="19">
        <f>B23/$B$22</f>
        <v>0.98499999999999999</v>
      </c>
    </row>
    <row r="24" spans="1:3" x14ac:dyDescent="0.3">
      <c r="A24" s="48" t="s">
        <v>1240</v>
      </c>
      <c r="B24" s="20">
        <v>88000</v>
      </c>
      <c r="C24" s="19">
        <f>B24/$B$22</f>
        <v>0.88</v>
      </c>
    </row>
    <row r="25" spans="1:3" x14ac:dyDescent="0.3">
      <c r="A25" s="48" t="s">
        <v>1241</v>
      </c>
      <c r="B25" s="20">
        <v>79000</v>
      </c>
      <c r="C25" s="19">
        <f>B25/$B$22</f>
        <v>0.79</v>
      </c>
    </row>
    <row r="26" spans="1:3" x14ac:dyDescent="0.3">
      <c r="A26" s="48" t="s">
        <v>1242</v>
      </c>
      <c r="B26" s="20">
        <v>52000</v>
      </c>
      <c r="C26" s="19">
        <f>B26/$B$22</f>
        <v>0.52</v>
      </c>
    </row>
    <row r="27" spans="1:3" x14ac:dyDescent="0.3">
      <c r="A27" s="48" t="s">
        <v>1243</v>
      </c>
      <c r="B27" s="20">
        <v>50400</v>
      </c>
      <c r="C27" s="19">
        <f>B27/$B$22</f>
        <v>0.504</v>
      </c>
    </row>
    <row r="31" spans="1:3" x14ac:dyDescent="0.3">
      <c r="A31" s="48"/>
      <c r="B31" s="20"/>
      <c r="C31" s="21"/>
    </row>
    <row r="32" spans="1:3" x14ac:dyDescent="0.3">
      <c r="A32" s="48"/>
      <c r="B32" s="20"/>
      <c r="C32" s="19"/>
    </row>
    <row r="33" spans="2:3" x14ac:dyDescent="0.3">
      <c r="B33" s="20"/>
      <c r="C33" s="19"/>
    </row>
    <row r="34" spans="2:3" x14ac:dyDescent="0.3">
      <c r="B34" s="20"/>
      <c r="C34" s="19"/>
    </row>
    <row r="35" spans="2:3" x14ac:dyDescent="0.3">
      <c r="B35" s="20"/>
      <c r="C35" s="19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M35"/>
  <sheetViews>
    <sheetView showGridLines="0" workbookViewId="0">
      <selection activeCell="L13" sqref="L13"/>
    </sheetView>
  </sheetViews>
  <sheetFormatPr defaultColWidth="8.88671875" defaultRowHeight="14.4" x14ac:dyDescent="0.3"/>
  <cols>
    <col min="1" max="1" width="25.88671875" style="13" customWidth="1"/>
    <col min="2" max="2" width="11.88671875" style="13" customWidth="1"/>
    <col min="3" max="3" width="16.88671875" style="13" customWidth="1"/>
    <col min="4" max="4" width="13.44140625" customWidth="1"/>
    <col min="5" max="5" width="12.33203125" customWidth="1"/>
    <col min="6" max="6" width="14.109375" customWidth="1"/>
    <col min="7" max="7" width="10.6640625" customWidth="1"/>
    <col min="8" max="13" width="11.33203125" customWidth="1"/>
  </cols>
  <sheetData>
    <row r="1" spans="1:7" x14ac:dyDescent="0.3">
      <c r="A1" s="17" t="s">
        <v>1244</v>
      </c>
      <c r="B1" s="27" t="s">
        <v>1245</v>
      </c>
      <c r="C1" s="27" t="s">
        <v>1246</v>
      </c>
      <c r="D1" s="27" t="s">
        <v>1247</v>
      </c>
      <c r="E1" s="27" t="s">
        <v>1248</v>
      </c>
      <c r="F1" s="27" t="s">
        <v>1249</v>
      </c>
      <c r="G1" s="48"/>
    </row>
    <row r="2" spans="1:7" x14ac:dyDescent="0.3">
      <c r="A2" s="14" t="s">
        <v>1205</v>
      </c>
      <c r="B2" s="26">
        <v>65</v>
      </c>
      <c r="C2" s="26">
        <v>60</v>
      </c>
      <c r="D2" s="26">
        <v>60</v>
      </c>
      <c r="E2" s="26">
        <v>65</v>
      </c>
      <c r="F2" s="26">
        <v>75</v>
      </c>
    </row>
    <row r="3" spans="1:7" x14ac:dyDescent="0.3">
      <c r="A3" s="14" t="s">
        <v>1219</v>
      </c>
      <c r="B3" s="26">
        <v>85</v>
      </c>
      <c r="C3" s="26">
        <v>22</v>
      </c>
      <c r="D3" s="26">
        <v>35</v>
      </c>
      <c r="E3" s="26">
        <v>92</v>
      </c>
      <c r="F3" s="26">
        <v>95</v>
      </c>
    </row>
    <row r="4" spans="1:7" x14ac:dyDescent="0.3">
      <c r="A4" s="14" t="s">
        <v>1214</v>
      </c>
      <c r="B4" s="26">
        <v>45</v>
      </c>
      <c r="C4" s="26">
        <v>85</v>
      </c>
      <c r="D4" s="26">
        <v>82</v>
      </c>
      <c r="E4" s="26">
        <v>45</v>
      </c>
      <c r="F4" s="26">
        <v>45</v>
      </c>
    </row>
    <row r="6" spans="1:7" x14ac:dyDescent="0.3">
      <c r="A6" s="48"/>
      <c r="B6" s="48"/>
      <c r="C6" s="48"/>
    </row>
    <row r="7" spans="1:7" x14ac:dyDescent="0.3">
      <c r="A7" s="48"/>
      <c r="B7" s="48"/>
      <c r="C7" s="48"/>
    </row>
    <row r="8" spans="1:7" x14ac:dyDescent="0.3">
      <c r="A8" s="48"/>
      <c r="B8" s="48"/>
      <c r="C8" s="48"/>
    </row>
    <row r="9" spans="1:7" x14ac:dyDescent="0.3">
      <c r="A9" s="48"/>
      <c r="B9" s="48"/>
      <c r="C9" s="48"/>
    </row>
    <row r="10" spans="1:7" x14ac:dyDescent="0.3">
      <c r="A10" s="48"/>
      <c r="B10" s="48"/>
      <c r="C10" s="48"/>
    </row>
    <row r="11" spans="1:7" x14ac:dyDescent="0.3">
      <c r="A11" s="48"/>
      <c r="B11" s="48"/>
      <c r="C11" s="48"/>
    </row>
    <row r="12" spans="1:7" x14ac:dyDescent="0.3">
      <c r="A12" s="48"/>
      <c r="B12" s="48"/>
      <c r="C12" s="48"/>
    </row>
    <row r="13" spans="1:7" x14ac:dyDescent="0.3">
      <c r="A13" s="48"/>
      <c r="B13" s="48"/>
      <c r="C13" s="48"/>
    </row>
    <row r="14" spans="1:7" x14ac:dyDescent="0.3">
      <c r="A14" s="48"/>
      <c r="B14" s="48"/>
      <c r="C14" s="48"/>
    </row>
    <row r="15" spans="1:7" x14ac:dyDescent="0.3">
      <c r="A15" s="48"/>
      <c r="B15" s="48"/>
      <c r="C15" s="48"/>
    </row>
    <row r="16" spans="1:7" x14ac:dyDescent="0.3">
      <c r="A16" s="48"/>
      <c r="B16" s="48"/>
      <c r="C16" s="48"/>
    </row>
    <row r="17" spans="1:13" x14ac:dyDescent="0.3">
      <c r="A17" s="48"/>
      <c r="B17" s="48"/>
      <c r="C17" s="48"/>
    </row>
    <row r="18" spans="1:13" x14ac:dyDescent="0.3">
      <c r="A18" s="48"/>
      <c r="B18" s="48"/>
      <c r="C18" s="48"/>
    </row>
    <row r="19" spans="1:13" x14ac:dyDescent="0.3">
      <c r="A19" s="48"/>
      <c r="B19" s="48"/>
      <c r="C19" s="48"/>
    </row>
    <row r="20" spans="1:13" x14ac:dyDescent="0.3">
      <c r="A20" s="48"/>
      <c r="B20" s="48"/>
      <c r="C20" s="48"/>
    </row>
    <row r="21" spans="1:13" x14ac:dyDescent="0.3">
      <c r="A21" s="48"/>
      <c r="B21" s="48"/>
      <c r="C21" s="48"/>
    </row>
    <row r="22" spans="1:13" x14ac:dyDescent="0.3">
      <c r="A22" s="48"/>
      <c r="B22" s="48"/>
      <c r="C22" s="48"/>
    </row>
    <row r="23" spans="1:13" x14ac:dyDescent="0.3">
      <c r="A23" s="48"/>
      <c r="B23" s="48"/>
      <c r="C23" s="48"/>
    </row>
    <row r="25" spans="1:13" x14ac:dyDescent="0.3">
      <c r="A25" s="17" t="s">
        <v>1250</v>
      </c>
      <c r="B25" s="27" t="s">
        <v>1251</v>
      </c>
      <c r="C25" s="27" t="s">
        <v>1252</v>
      </c>
      <c r="D25" s="27" t="s">
        <v>1253</v>
      </c>
      <c r="E25" s="27" t="s">
        <v>1254</v>
      </c>
      <c r="F25" s="27" t="s">
        <v>12</v>
      </c>
      <c r="G25" s="27" t="s">
        <v>1255</v>
      </c>
      <c r="H25" s="27" t="s">
        <v>1256</v>
      </c>
      <c r="I25" s="27" t="s">
        <v>1257</v>
      </c>
      <c r="J25" s="27" t="s">
        <v>1258</v>
      </c>
      <c r="K25" s="27" t="s">
        <v>1259</v>
      </c>
      <c r="L25" s="27" t="s">
        <v>1260</v>
      </c>
      <c r="M25" s="27" t="s">
        <v>1261</v>
      </c>
    </row>
    <row r="26" spans="1:13" x14ac:dyDescent="0.3">
      <c r="A26" s="14" t="s">
        <v>1262</v>
      </c>
      <c r="B26" s="48">
        <v>24</v>
      </c>
      <c r="C26" s="48">
        <v>28</v>
      </c>
      <c r="D26" s="48">
        <v>24</v>
      </c>
      <c r="E26" s="48">
        <v>20</v>
      </c>
      <c r="F26" s="48">
        <v>18</v>
      </c>
      <c r="G26" s="48">
        <v>15</v>
      </c>
      <c r="H26" s="48">
        <v>12</v>
      </c>
      <c r="I26" s="48">
        <v>14</v>
      </c>
      <c r="J26" s="48">
        <v>16</v>
      </c>
      <c r="K26" s="48">
        <v>21</v>
      </c>
      <c r="L26" s="48">
        <v>28</v>
      </c>
      <c r="M26" s="48">
        <v>30</v>
      </c>
    </row>
    <row r="27" spans="1:13" x14ac:dyDescent="0.3">
      <c r="A27" s="14" t="s">
        <v>1263</v>
      </c>
      <c r="B27" s="48">
        <v>125</v>
      </c>
      <c r="C27" s="48">
        <v>110</v>
      </c>
      <c r="D27" s="48">
        <v>95</v>
      </c>
      <c r="E27" s="48">
        <v>88</v>
      </c>
      <c r="F27" s="48">
        <v>85</v>
      </c>
      <c r="G27" s="48">
        <v>74</v>
      </c>
      <c r="H27" s="48">
        <v>70</v>
      </c>
      <c r="I27" s="48">
        <v>70</v>
      </c>
      <c r="J27" s="48">
        <v>72</v>
      </c>
      <c r="K27" s="48">
        <v>85</v>
      </c>
      <c r="L27" s="48">
        <v>104</v>
      </c>
      <c r="M27" s="48">
        <v>118</v>
      </c>
    </row>
    <row r="28" spans="1:13" x14ac:dyDescent="0.3">
      <c r="A28" s="14" t="s">
        <v>1264</v>
      </c>
      <c r="B28" s="48">
        <v>28</v>
      </c>
      <c r="C28" s="48">
        <v>23</v>
      </c>
      <c r="D28" s="48">
        <v>24</v>
      </c>
      <c r="E28" s="48">
        <v>30</v>
      </c>
      <c r="F28" s="48">
        <v>38</v>
      </c>
      <c r="G28" s="48">
        <v>45</v>
      </c>
      <c r="H28" s="48">
        <v>48</v>
      </c>
      <c r="I28" s="48">
        <v>55</v>
      </c>
      <c r="J28" s="48">
        <v>75</v>
      </c>
      <c r="K28" s="48">
        <v>82</v>
      </c>
      <c r="L28" s="48">
        <v>56</v>
      </c>
      <c r="M28" s="48">
        <v>30</v>
      </c>
    </row>
    <row r="29" spans="1:13" x14ac:dyDescent="0.3">
      <c r="A29" s="14" t="s">
        <v>1265</v>
      </c>
      <c r="B29" s="48">
        <v>2</v>
      </c>
      <c r="C29" s="48">
        <v>4</v>
      </c>
      <c r="D29" s="48">
        <v>8</v>
      </c>
      <c r="E29" s="48">
        <v>12</v>
      </c>
      <c r="F29" s="48">
        <v>18</v>
      </c>
      <c r="G29" s="48">
        <v>28</v>
      </c>
      <c r="H29" s="48">
        <v>30</v>
      </c>
      <c r="I29" s="48">
        <v>27</v>
      </c>
      <c r="J29" s="48">
        <v>22</v>
      </c>
      <c r="K29" s="48">
        <v>12</v>
      </c>
      <c r="L29" s="48">
        <v>6</v>
      </c>
      <c r="M29" s="48">
        <v>3</v>
      </c>
    </row>
    <row r="31" spans="1:13" x14ac:dyDescent="0.3">
      <c r="A31" s="17" t="s">
        <v>1266</v>
      </c>
      <c r="B31" s="27" t="s">
        <v>1251</v>
      </c>
      <c r="C31" s="27" t="s">
        <v>1252</v>
      </c>
      <c r="D31" s="27" t="s">
        <v>1253</v>
      </c>
      <c r="E31" s="27" t="s">
        <v>1254</v>
      </c>
      <c r="F31" s="27" t="s">
        <v>12</v>
      </c>
      <c r="G31" s="27" t="s">
        <v>1255</v>
      </c>
      <c r="H31" s="27" t="s">
        <v>1256</v>
      </c>
      <c r="I31" s="27" t="s">
        <v>1257</v>
      </c>
      <c r="J31" s="27" t="s">
        <v>1258</v>
      </c>
      <c r="K31" s="27" t="s">
        <v>1259</v>
      </c>
      <c r="L31" s="27" t="s">
        <v>1260</v>
      </c>
      <c r="M31" s="27" t="s">
        <v>1261</v>
      </c>
    </row>
    <row r="32" spans="1:13" x14ac:dyDescent="0.3">
      <c r="A32" s="14" t="s">
        <v>1262</v>
      </c>
      <c r="B32" s="28">
        <f>1+(B26-MIN($B26:$M26))*99/(MAX($B26:$M26)-MIN($B26:$M26))</f>
        <v>67</v>
      </c>
      <c r="C32" s="28">
        <f t="shared" ref="C32:M32" si="0">1+(C26-MIN($B26:$M26))*99/(MAX($B26:$M26)-MIN($B26:$M26))</f>
        <v>89</v>
      </c>
      <c r="D32" s="28">
        <f t="shared" si="0"/>
        <v>67</v>
      </c>
      <c r="E32" s="28">
        <f t="shared" si="0"/>
        <v>45</v>
      </c>
      <c r="F32" s="28">
        <f t="shared" si="0"/>
        <v>34</v>
      </c>
      <c r="G32" s="28">
        <f t="shared" si="0"/>
        <v>17.5</v>
      </c>
      <c r="H32" s="28">
        <f t="shared" si="0"/>
        <v>1</v>
      </c>
      <c r="I32" s="28">
        <f t="shared" si="0"/>
        <v>12</v>
      </c>
      <c r="J32" s="28">
        <f t="shared" si="0"/>
        <v>23</v>
      </c>
      <c r="K32" s="28">
        <f t="shared" si="0"/>
        <v>50.5</v>
      </c>
      <c r="L32" s="28">
        <f t="shared" si="0"/>
        <v>89</v>
      </c>
      <c r="M32" s="28">
        <f t="shared" si="0"/>
        <v>100</v>
      </c>
    </row>
    <row r="33" spans="1:13" x14ac:dyDescent="0.3">
      <c r="A33" s="14" t="s">
        <v>1263</v>
      </c>
      <c r="B33" s="28">
        <f t="shared" ref="B33:M35" si="1">1+(B27-MIN($B27:$M27))*99/(MAX($B27:$M27)-MIN($B27:$M27))</f>
        <v>100</v>
      </c>
      <c r="C33" s="28">
        <f t="shared" si="1"/>
        <v>73</v>
      </c>
      <c r="D33" s="28">
        <f t="shared" si="1"/>
        <v>46</v>
      </c>
      <c r="E33" s="28">
        <f t="shared" si="1"/>
        <v>33.4</v>
      </c>
      <c r="F33" s="28">
        <f t="shared" si="1"/>
        <v>28</v>
      </c>
      <c r="G33" s="28">
        <f t="shared" si="1"/>
        <v>8.1999999999999993</v>
      </c>
      <c r="H33" s="28">
        <f t="shared" si="1"/>
        <v>1</v>
      </c>
      <c r="I33" s="28">
        <f t="shared" si="1"/>
        <v>1</v>
      </c>
      <c r="J33" s="28">
        <f t="shared" si="1"/>
        <v>4.5999999999999996</v>
      </c>
      <c r="K33" s="28">
        <f t="shared" si="1"/>
        <v>28</v>
      </c>
      <c r="L33" s="28">
        <f t="shared" si="1"/>
        <v>62.2</v>
      </c>
      <c r="M33" s="28">
        <f t="shared" si="1"/>
        <v>87.4</v>
      </c>
    </row>
    <row r="34" spans="1:13" x14ac:dyDescent="0.3">
      <c r="A34" s="14" t="s">
        <v>1264</v>
      </c>
      <c r="B34" s="28">
        <f t="shared" si="1"/>
        <v>9.3898305084745761</v>
      </c>
      <c r="C34" s="28">
        <f t="shared" si="1"/>
        <v>1</v>
      </c>
      <c r="D34" s="28">
        <f t="shared" si="1"/>
        <v>2.6779661016949152</v>
      </c>
      <c r="E34" s="28">
        <f t="shared" si="1"/>
        <v>12.745762711864407</v>
      </c>
      <c r="F34" s="28">
        <f t="shared" si="1"/>
        <v>26.16949152542373</v>
      </c>
      <c r="G34" s="28">
        <f t="shared" si="1"/>
        <v>37.915254237288138</v>
      </c>
      <c r="H34" s="28">
        <f t="shared" si="1"/>
        <v>42.949152542372879</v>
      </c>
      <c r="I34" s="28">
        <f t="shared" si="1"/>
        <v>54.694915254237287</v>
      </c>
      <c r="J34" s="28">
        <f t="shared" si="1"/>
        <v>88.254237288135599</v>
      </c>
      <c r="K34" s="28">
        <f t="shared" si="1"/>
        <v>100</v>
      </c>
      <c r="L34" s="28">
        <f t="shared" si="1"/>
        <v>56.372881355932201</v>
      </c>
      <c r="M34" s="28">
        <f t="shared" si="1"/>
        <v>12.745762711864407</v>
      </c>
    </row>
    <row r="35" spans="1:13" x14ac:dyDescent="0.3">
      <c r="A35" s="14" t="s">
        <v>1265</v>
      </c>
      <c r="B35" s="28">
        <f t="shared" si="1"/>
        <v>1</v>
      </c>
      <c r="C35" s="28">
        <f t="shared" si="1"/>
        <v>8.0714285714285712</v>
      </c>
      <c r="D35" s="28">
        <f t="shared" si="1"/>
        <v>22.214285714285715</v>
      </c>
      <c r="E35" s="28">
        <f t="shared" si="1"/>
        <v>36.357142857142854</v>
      </c>
      <c r="F35" s="28">
        <f t="shared" si="1"/>
        <v>57.571428571428569</v>
      </c>
      <c r="G35" s="28">
        <f t="shared" si="1"/>
        <v>92.928571428571431</v>
      </c>
      <c r="H35" s="28">
        <f t="shared" si="1"/>
        <v>100</v>
      </c>
      <c r="I35" s="28">
        <f t="shared" si="1"/>
        <v>89.392857142857139</v>
      </c>
      <c r="J35" s="28">
        <f t="shared" si="1"/>
        <v>71.714285714285708</v>
      </c>
      <c r="K35" s="28">
        <f t="shared" si="1"/>
        <v>36.357142857142854</v>
      </c>
      <c r="L35" s="28">
        <f t="shared" si="1"/>
        <v>15.142857142857142</v>
      </c>
      <c r="M35" s="28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/>
  </sheetViews>
  <sheetFormatPr defaultColWidth="8.88671875" defaultRowHeight="14.4" x14ac:dyDescent="0.3"/>
  <cols>
    <col min="1" max="1" width="8.88671875" style="13"/>
    <col min="2" max="2" width="12" style="13" customWidth="1"/>
    <col min="3" max="3" width="13.6640625" style="16" customWidth="1"/>
    <col min="4" max="7" width="8.88671875" style="13"/>
  </cols>
  <sheetData>
    <row r="1" spans="1:7" x14ac:dyDescent="0.3">
      <c r="A1" s="27" t="s">
        <v>1267</v>
      </c>
      <c r="B1" s="27" t="s">
        <v>1063</v>
      </c>
      <c r="C1" s="47" t="s">
        <v>1268</v>
      </c>
      <c r="D1" s="27" t="s">
        <v>1269</v>
      </c>
      <c r="E1" s="27" t="s">
        <v>1270</v>
      </c>
      <c r="F1" s="27" t="s">
        <v>1271</v>
      </c>
      <c r="G1" s="27" t="s">
        <v>1272</v>
      </c>
    </row>
    <row r="2" spans="1:7" x14ac:dyDescent="0.3">
      <c r="A2" s="48" t="s">
        <v>1273</v>
      </c>
      <c r="B2" s="22">
        <v>42461</v>
      </c>
      <c r="C2" s="16">
        <v>25873900</v>
      </c>
      <c r="D2" s="48">
        <v>108.78</v>
      </c>
      <c r="E2" s="48">
        <v>110</v>
      </c>
      <c r="F2" s="48">
        <v>108.2</v>
      </c>
      <c r="G2" s="48">
        <v>109.99</v>
      </c>
    </row>
    <row r="3" spans="1:7" x14ac:dyDescent="0.3">
      <c r="A3" s="48" t="s">
        <v>1273</v>
      </c>
      <c r="B3" s="22">
        <v>42464</v>
      </c>
      <c r="C3" s="16">
        <v>37356200</v>
      </c>
      <c r="D3" s="48">
        <v>110.42</v>
      </c>
      <c r="E3" s="48">
        <v>112.19</v>
      </c>
      <c r="F3" s="48">
        <v>110.27</v>
      </c>
      <c r="G3" s="48">
        <v>111.12</v>
      </c>
    </row>
    <row r="4" spans="1:7" x14ac:dyDescent="0.3">
      <c r="A4" s="48" t="s">
        <v>1273</v>
      </c>
      <c r="B4" s="22">
        <v>42465</v>
      </c>
      <c r="C4" s="16">
        <v>26578600</v>
      </c>
      <c r="D4" s="48">
        <v>109.51</v>
      </c>
      <c r="E4" s="48">
        <v>110.73</v>
      </c>
      <c r="F4" s="48">
        <v>109.42</v>
      </c>
      <c r="G4" s="48">
        <v>109.81</v>
      </c>
    </row>
    <row r="5" spans="1:7" x14ac:dyDescent="0.3">
      <c r="A5" s="48" t="s">
        <v>1273</v>
      </c>
      <c r="B5" s="22">
        <v>42466</v>
      </c>
      <c r="C5" s="16">
        <v>26404000</v>
      </c>
      <c r="D5" s="48">
        <v>110.23</v>
      </c>
      <c r="E5" s="48">
        <v>110.98</v>
      </c>
      <c r="F5" s="48">
        <v>109.2</v>
      </c>
      <c r="G5" s="48">
        <v>110.96</v>
      </c>
    </row>
    <row r="6" spans="1:7" x14ac:dyDescent="0.3">
      <c r="A6" s="48" t="s">
        <v>1273</v>
      </c>
      <c r="B6" s="22">
        <v>42467</v>
      </c>
      <c r="C6" s="16">
        <v>31801800</v>
      </c>
      <c r="D6" s="48">
        <v>109.95</v>
      </c>
      <c r="E6" s="48">
        <v>110.42</v>
      </c>
      <c r="F6" s="48">
        <v>108.12</v>
      </c>
      <c r="G6" s="48">
        <v>108.54</v>
      </c>
    </row>
    <row r="7" spans="1:7" x14ac:dyDescent="0.3">
      <c r="A7" s="48" t="s">
        <v>1273</v>
      </c>
      <c r="B7" s="22">
        <v>42468</v>
      </c>
      <c r="C7" s="16">
        <v>23581700</v>
      </c>
      <c r="D7" s="48">
        <v>108.91</v>
      </c>
      <c r="E7" s="48">
        <v>109.77</v>
      </c>
      <c r="F7" s="48">
        <v>108.17</v>
      </c>
      <c r="G7" s="48">
        <v>108.66</v>
      </c>
    </row>
    <row r="8" spans="1:7" x14ac:dyDescent="0.3">
      <c r="A8" s="48" t="s">
        <v>1273</v>
      </c>
      <c r="B8" s="22">
        <v>42471</v>
      </c>
      <c r="C8" s="16">
        <v>29407500</v>
      </c>
      <c r="D8" s="48">
        <v>108.97</v>
      </c>
      <c r="E8" s="48">
        <v>110.61</v>
      </c>
      <c r="F8" s="48">
        <v>108.83</v>
      </c>
      <c r="G8" s="48">
        <v>109.02</v>
      </c>
    </row>
    <row r="9" spans="1:7" x14ac:dyDescent="0.3">
      <c r="A9" s="48" t="s">
        <v>1273</v>
      </c>
      <c r="B9" s="22">
        <v>42472</v>
      </c>
      <c r="C9" s="16">
        <v>27232300</v>
      </c>
      <c r="D9" s="48">
        <v>109.34</v>
      </c>
      <c r="E9" s="48">
        <v>110.5</v>
      </c>
      <c r="F9" s="48">
        <v>108.66</v>
      </c>
      <c r="G9" s="48">
        <v>110.44</v>
      </c>
    </row>
    <row r="10" spans="1:7" x14ac:dyDescent="0.3">
      <c r="A10" s="48" t="s">
        <v>1273</v>
      </c>
      <c r="B10" s="22">
        <v>42473</v>
      </c>
      <c r="C10" s="16">
        <v>33257300</v>
      </c>
      <c r="D10" s="48">
        <v>110.8</v>
      </c>
      <c r="E10" s="48">
        <v>112.34</v>
      </c>
      <c r="F10" s="48">
        <v>110.8</v>
      </c>
      <c r="G10" s="48">
        <v>112.04</v>
      </c>
    </row>
    <row r="11" spans="1:7" x14ac:dyDescent="0.3">
      <c r="A11" s="48" t="s">
        <v>1273</v>
      </c>
      <c r="B11" s="22">
        <v>42474</v>
      </c>
      <c r="C11" s="16">
        <v>25473900</v>
      </c>
      <c r="D11" s="48">
        <v>111.62</v>
      </c>
      <c r="E11" s="48">
        <v>112.39</v>
      </c>
      <c r="F11" s="48">
        <v>111.33</v>
      </c>
      <c r="G11" s="48">
        <v>112.1</v>
      </c>
    </row>
    <row r="12" spans="1:7" x14ac:dyDescent="0.3">
      <c r="A12" s="48" t="s">
        <v>1273</v>
      </c>
      <c r="B12" s="22">
        <v>42475</v>
      </c>
      <c r="C12" s="16">
        <v>46938900</v>
      </c>
      <c r="D12" s="48">
        <v>112.11</v>
      </c>
      <c r="E12" s="48">
        <v>112.3</v>
      </c>
      <c r="F12" s="48">
        <v>109.73</v>
      </c>
      <c r="G12" s="48">
        <v>109.85</v>
      </c>
    </row>
    <row r="13" spans="1:7" x14ac:dyDescent="0.3">
      <c r="A13" s="48" t="s">
        <v>1273</v>
      </c>
      <c r="B13" s="22">
        <v>42478</v>
      </c>
      <c r="C13" s="16">
        <v>60821400</v>
      </c>
      <c r="D13" s="48">
        <v>108.89</v>
      </c>
      <c r="E13" s="48">
        <v>108.95</v>
      </c>
      <c r="F13" s="48">
        <v>106.94</v>
      </c>
      <c r="G13" s="48">
        <v>107.48</v>
      </c>
    </row>
    <row r="14" spans="1:7" x14ac:dyDescent="0.3">
      <c r="A14" s="48" t="s">
        <v>1273</v>
      </c>
      <c r="B14" s="22">
        <v>42479</v>
      </c>
      <c r="C14" s="16">
        <v>32384800</v>
      </c>
      <c r="D14" s="48">
        <v>107.88</v>
      </c>
      <c r="E14" s="48">
        <v>108</v>
      </c>
      <c r="F14" s="48">
        <v>106.23</v>
      </c>
      <c r="G14" s="48">
        <v>106.91</v>
      </c>
    </row>
    <row r="15" spans="1:7" x14ac:dyDescent="0.3">
      <c r="A15" s="48" t="s">
        <v>1273</v>
      </c>
      <c r="B15" s="22">
        <v>42480</v>
      </c>
      <c r="C15" s="16">
        <v>30611000</v>
      </c>
      <c r="D15" s="48">
        <v>106.64</v>
      </c>
      <c r="E15" s="48">
        <v>108.09</v>
      </c>
      <c r="F15" s="48">
        <v>106.06</v>
      </c>
      <c r="G15" s="48">
        <v>107.13</v>
      </c>
    </row>
    <row r="16" spans="1:7" x14ac:dyDescent="0.3">
      <c r="A16" s="48" t="s">
        <v>1273</v>
      </c>
      <c r="B16" s="22">
        <v>42481</v>
      </c>
      <c r="C16" s="16">
        <v>31552500</v>
      </c>
      <c r="D16" s="48">
        <v>106.93</v>
      </c>
      <c r="E16" s="48">
        <v>106.93</v>
      </c>
      <c r="F16" s="48">
        <v>105.52</v>
      </c>
      <c r="G16" s="48">
        <v>105.97</v>
      </c>
    </row>
    <row r="17" spans="1:7" x14ac:dyDescent="0.3">
      <c r="A17" s="48" t="s">
        <v>1273</v>
      </c>
      <c r="B17" s="22">
        <v>42482</v>
      </c>
      <c r="C17" s="16">
        <v>33683100</v>
      </c>
      <c r="D17" s="48">
        <v>105.01</v>
      </c>
      <c r="E17" s="48">
        <v>106.48</v>
      </c>
      <c r="F17" s="48">
        <v>104.62</v>
      </c>
      <c r="G17" s="48">
        <v>105.68</v>
      </c>
    </row>
    <row r="18" spans="1:7" x14ac:dyDescent="0.3">
      <c r="A18" s="48" t="s">
        <v>1273</v>
      </c>
      <c r="B18" s="22">
        <v>42485</v>
      </c>
      <c r="C18" s="16">
        <v>28031500</v>
      </c>
      <c r="D18" s="48">
        <v>105</v>
      </c>
      <c r="E18" s="48">
        <v>105.65</v>
      </c>
      <c r="F18" s="48">
        <v>104.51</v>
      </c>
      <c r="G18" s="48">
        <v>105.08</v>
      </c>
    </row>
    <row r="19" spans="1:7" x14ac:dyDescent="0.3">
      <c r="A19" s="48" t="s">
        <v>1273</v>
      </c>
      <c r="B19" s="22">
        <v>42486</v>
      </c>
      <c r="C19" s="16">
        <v>56016100</v>
      </c>
      <c r="D19" s="48">
        <v>103.91</v>
      </c>
      <c r="E19" s="48">
        <v>105.3</v>
      </c>
      <c r="F19" s="48">
        <v>103.91</v>
      </c>
      <c r="G19" s="48">
        <v>104.35</v>
      </c>
    </row>
    <row r="20" spans="1:7" x14ac:dyDescent="0.3">
      <c r="A20" s="48" t="s">
        <v>1273</v>
      </c>
      <c r="B20" s="22">
        <v>42487</v>
      </c>
      <c r="C20" s="16">
        <v>114602100</v>
      </c>
      <c r="D20" s="48">
        <v>96</v>
      </c>
      <c r="E20" s="48">
        <v>98.71</v>
      </c>
      <c r="F20" s="48">
        <v>95.68</v>
      </c>
      <c r="G20" s="48">
        <v>97.82</v>
      </c>
    </row>
    <row r="21" spans="1:7" x14ac:dyDescent="0.3">
      <c r="A21" s="48" t="s">
        <v>1273</v>
      </c>
      <c r="B21" s="22">
        <v>42488</v>
      </c>
      <c r="C21" s="16">
        <v>82242600</v>
      </c>
      <c r="D21" s="48">
        <v>97.61</v>
      </c>
      <c r="E21" s="48">
        <v>97.88</v>
      </c>
      <c r="F21" s="48">
        <v>94.25</v>
      </c>
      <c r="G21" s="48">
        <v>94.83</v>
      </c>
    </row>
    <row r="22" spans="1:7" x14ac:dyDescent="0.3">
      <c r="A22" s="48" t="s">
        <v>1273</v>
      </c>
      <c r="B22" s="22">
        <v>42489</v>
      </c>
      <c r="C22" s="16">
        <v>68531400</v>
      </c>
      <c r="D22" s="48">
        <v>93.99</v>
      </c>
      <c r="E22" s="48">
        <v>94.72</v>
      </c>
      <c r="F22" s="48">
        <v>92.51</v>
      </c>
      <c r="G22" s="48">
        <v>93.74</v>
      </c>
    </row>
    <row r="23" spans="1:7" x14ac:dyDescent="0.3">
      <c r="A23" s="48" t="s">
        <v>1273</v>
      </c>
      <c r="B23" s="22">
        <v>42492</v>
      </c>
      <c r="C23" s="16">
        <v>48160100</v>
      </c>
      <c r="D23" s="48">
        <v>93.96</v>
      </c>
      <c r="E23" s="48">
        <v>94.08</v>
      </c>
      <c r="F23" s="48">
        <v>92.4</v>
      </c>
      <c r="G23" s="48">
        <v>93.64</v>
      </c>
    </row>
    <row r="24" spans="1:7" x14ac:dyDescent="0.3">
      <c r="A24" s="48" t="s">
        <v>1273</v>
      </c>
      <c r="B24" s="22">
        <v>42493</v>
      </c>
      <c r="C24" s="16">
        <v>56831200</v>
      </c>
      <c r="D24" s="48">
        <v>94.2</v>
      </c>
      <c r="E24" s="48">
        <v>95.74</v>
      </c>
      <c r="F24" s="48">
        <v>93.68</v>
      </c>
      <c r="G24" s="48">
        <v>95.18</v>
      </c>
    </row>
    <row r="25" spans="1:7" x14ac:dyDescent="0.3">
      <c r="A25" s="48" t="s">
        <v>1273</v>
      </c>
      <c r="B25" s="22">
        <v>42494</v>
      </c>
      <c r="C25" s="16">
        <v>41025400</v>
      </c>
      <c r="D25" s="48">
        <v>95.2</v>
      </c>
      <c r="E25" s="48">
        <v>95.9</v>
      </c>
      <c r="F25" s="48">
        <v>93.82</v>
      </c>
      <c r="G25" s="48">
        <v>94.19</v>
      </c>
    </row>
    <row r="26" spans="1:7" x14ac:dyDescent="0.3">
      <c r="A26" s="48" t="s">
        <v>1273</v>
      </c>
      <c r="B26" s="22">
        <v>42495</v>
      </c>
      <c r="C26" s="16">
        <v>35890500</v>
      </c>
      <c r="D26" s="48">
        <v>94</v>
      </c>
      <c r="E26" s="48">
        <v>94.07</v>
      </c>
      <c r="F26" s="48">
        <v>92.68</v>
      </c>
      <c r="G26" s="48">
        <v>93.24</v>
      </c>
    </row>
    <row r="27" spans="1:7" x14ac:dyDescent="0.3">
      <c r="A27" s="48" t="s">
        <v>1273</v>
      </c>
      <c r="B27" s="22">
        <v>42496</v>
      </c>
      <c r="C27" s="16">
        <v>43699800</v>
      </c>
      <c r="D27" s="48">
        <v>93.37</v>
      </c>
      <c r="E27" s="48">
        <v>93.45</v>
      </c>
      <c r="F27" s="48">
        <v>91.85</v>
      </c>
      <c r="G27" s="48">
        <v>92.72</v>
      </c>
    </row>
    <row r="28" spans="1:7" x14ac:dyDescent="0.3">
      <c r="A28" s="48" t="s">
        <v>1273</v>
      </c>
      <c r="B28" s="22">
        <v>42499</v>
      </c>
      <c r="C28" s="16">
        <v>32936400</v>
      </c>
      <c r="D28" s="48">
        <v>93</v>
      </c>
      <c r="E28" s="48">
        <v>93.77</v>
      </c>
      <c r="F28" s="48">
        <v>92.59</v>
      </c>
      <c r="G28" s="48">
        <v>92.79</v>
      </c>
    </row>
    <row r="29" spans="1:7" x14ac:dyDescent="0.3">
      <c r="A29" s="48" t="s">
        <v>1273</v>
      </c>
      <c r="B29" s="22">
        <v>42500</v>
      </c>
      <c r="C29" s="16">
        <v>33686800</v>
      </c>
      <c r="D29" s="48">
        <v>93.33</v>
      </c>
      <c r="E29" s="48">
        <v>93.57</v>
      </c>
      <c r="F29" s="48">
        <v>92.11</v>
      </c>
      <c r="G29" s="48">
        <v>93.42</v>
      </c>
    </row>
    <row r="30" spans="1:7" x14ac:dyDescent="0.3">
      <c r="A30" s="48" t="s">
        <v>1273</v>
      </c>
      <c r="B30" s="22">
        <v>42501</v>
      </c>
      <c r="C30" s="16">
        <v>28719100</v>
      </c>
      <c r="D30" s="48">
        <v>93.48</v>
      </c>
      <c r="E30" s="48">
        <v>93.57</v>
      </c>
      <c r="F30" s="48">
        <v>92.46</v>
      </c>
      <c r="G30" s="48">
        <v>92.51</v>
      </c>
    </row>
    <row r="31" spans="1:7" x14ac:dyDescent="0.3">
      <c r="A31" s="48" t="s">
        <v>1273</v>
      </c>
      <c r="B31" s="22">
        <v>42502</v>
      </c>
      <c r="C31" s="16">
        <v>76314600</v>
      </c>
      <c r="D31" s="48">
        <v>92.72</v>
      </c>
      <c r="E31" s="48">
        <v>92.78</v>
      </c>
      <c r="F31" s="48">
        <v>89.47</v>
      </c>
      <c r="G31" s="48">
        <v>90.34</v>
      </c>
    </row>
    <row r="32" spans="1:7" x14ac:dyDescent="0.3">
      <c r="A32" s="48" t="s">
        <v>1273</v>
      </c>
      <c r="B32" s="22">
        <v>42503</v>
      </c>
      <c r="C32" s="16">
        <v>44392700</v>
      </c>
      <c r="D32" s="48">
        <v>90</v>
      </c>
      <c r="E32" s="48">
        <v>91.67</v>
      </c>
      <c r="F32" s="48">
        <v>90</v>
      </c>
      <c r="G32" s="48">
        <v>90.52</v>
      </c>
    </row>
    <row r="33" spans="1:7" x14ac:dyDescent="0.3">
      <c r="A33" s="48" t="s">
        <v>1273</v>
      </c>
      <c r="B33" s="22">
        <v>42506</v>
      </c>
      <c r="C33" s="16">
        <v>61259700</v>
      </c>
      <c r="D33" s="48">
        <v>92.39</v>
      </c>
      <c r="E33" s="48">
        <v>94.39</v>
      </c>
      <c r="F33" s="48">
        <v>91.65</v>
      </c>
      <c r="G33" s="48">
        <v>93.88</v>
      </c>
    </row>
    <row r="34" spans="1:7" x14ac:dyDescent="0.3">
      <c r="A34" s="48" t="s">
        <v>1273</v>
      </c>
      <c r="B34" s="22">
        <v>42507</v>
      </c>
      <c r="C34" s="16">
        <v>46916900</v>
      </c>
      <c r="D34" s="48">
        <v>94.55</v>
      </c>
      <c r="E34" s="48">
        <v>94.7</v>
      </c>
      <c r="F34" s="48">
        <v>93.01</v>
      </c>
      <c r="G34" s="48">
        <v>93.49</v>
      </c>
    </row>
    <row r="35" spans="1:7" x14ac:dyDescent="0.3">
      <c r="A35" s="48" t="s">
        <v>1273</v>
      </c>
      <c r="B35" s="22">
        <v>42508</v>
      </c>
      <c r="C35" s="16">
        <v>42062300</v>
      </c>
      <c r="D35" s="48">
        <v>94.16</v>
      </c>
      <c r="E35" s="48">
        <v>95.21</v>
      </c>
      <c r="F35" s="48">
        <v>93.89</v>
      </c>
      <c r="G35" s="48">
        <v>94.56</v>
      </c>
    </row>
    <row r="36" spans="1:7" x14ac:dyDescent="0.3">
      <c r="A36" s="48" t="s">
        <v>1273</v>
      </c>
      <c r="B36" s="22">
        <v>42509</v>
      </c>
      <c r="C36" s="16">
        <v>30442100</v>
      </c>
      <c r="D36" s="48">
        <v>94.64</v>
      </c>
      <c r="E36" s="48">
        <v>94.64</v>
      </c>
      <c r="F36" s="48">
        <v>93.57</v>
      </c>
      <c r="G36" s="48">
        <v>94.2</v>
      </c>
    </row>
    <row r="37" spans="1:7" x14ac:dyDescent="0.3">
      <c r="A37" s="48" t="s">
        <v>1273</v>
      </c>
      <c r="B37" s="22">
        <v>42510</v>
      </c>
      <c r="C37" s="16">
        <v>32025900</v>
      </c>
      <c r="D37" s="48">
        <v>94.64</v>
      </c>
      <c r="E37" s="48">
        <v>95.43</v>
      </c>
      <c r="F37" s="48">
        <v>94.52</v>
      </c>
      <c r="G37" s="48">
        <v>95.22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I10" sqref="I10"/>
    </sheetView>
  </sheetViews>
  <sheetFormatPr defaultColWidth="8.88671875" defaultRowHeight="14.4" x14ac:dyDescent="0.3"/>
  <cols>
    <col min="1" max="1" width="4.44140625" customWidth="1"/>
    <col min="2" max="2" width="14.44140625" customWidth="1"/>
    <col min="3" max="14" width="7.44140625" customWidth="1"/>
  </cols>
  <sheetData>
    <row r="2" spans="1:14" ht="20.25" customHeight="1" thickBot="1" x14ac:dyDescent="0.35">
      <c r="C2" s="109" t="s">
        <v>1274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1:14" ht="15" thickBot="1" x14ac:dyDescent="0.35">
      <c r="A3" s="51"/>
      <c r="C3" s="58" t="s">
        <v>1251</v>
      </c>
      <c r="D3" s="59" t="s">
        <v>1252</v>
      </c>
      <c r="E3" s="59" t="s">
        <v>1253</v>
      </c>
      <c r="F3" s="59" t="s">
        <v>1254</v>
      </c>
      <c r="G3" s="59" t="s">
        <v>12</v>
      </c>
      <c r="H3" s="59" t="s">
        <v>1255</v>
      </c>
      <c r="I3" s="59" t="s">
        <v>1256</v>
      </c>
      <c r="J3" s="59" t="s">
        <v>1257</v>
      </c>
      <c r="K3" s="59" t="s">
        <v>1258</v>
      </c>
      <c r="L3" s="59" t="s">
        <v>1259</v>
      </c>
      <c r="M3" s="59" t="s">
        <v>1260</v>
      </c>
      <c r="N3" s="60" t="s">
        <v>1261</v>
      </c>
    </row>
    <row r="4" spans="1:14" ht="21" customHeight="1" thickBot="1" x14ac:dyDescent="0.35">
      <c r="A4" s="51"/>
      <c r="B4" s="63" t="s">
        <v>1275</v>
      </c>
      <c r="C4" s="90">
        <v>23</v>
      </c>
      <c r="D4" s="90">
        <v>27</v>
      </c>
      <c r="E4" s="90">
        <v>34</v>
      </c>
      <c r="F4" s="90">
        <v>44</v>
      </c>
      <c r="G4" s="90">
        <v>56</v>
      </c>
      <c r="H4" s="90">
        <v>63</v>
      </c>
      <c r="I4" s="90">
        <v>65</v>
      </c>
      <c r="J4" s="90">
        <v>64</v>
      </c>
      <c r="K4" s="90">
        <v>55</v>
      </c>
      <c r="L4" s="90">
        <v>40</v>
      </c>
      <c r="M4" s="90">
        <v>28</v>
      </c>
      <c r="N4" s="90">
        <v>25</v>
      </c>
    </row>
    <row r="5" spans="1:14" ht="21" customHeight="1" thickBot="1" x14ac:dyDescent="0.35">
      <c r="A5" s="51"/>
      <c r="B5" s="64" t="s">
        <v>1201</v>
      </c>
      <c r="C5" s="90">
        <v>36</v>
      </c>
      <c r="D5" s="90">
        <v>39</v>
      </c>
      <c r="E5" s="90">
        <v>45</v>
      </c>
      <c r="F5" s="90">
        <v>56</v>
      </c>
      <c r="G5" s="90">
        <v>66</v>
      </c>
      <c r="H5" s="90">
        <v>76</v>
      </c>
      <c r="I5" s="90">
        <v>81</v>
      </c>
      <c r="J5" s="90">
        <v>80</v>
      </c>
      <c r="K5" s="90">
        <v>72</v>
      </c>
      <c r="L5" s="90">
        <v>61</v>
      </c>
      <c r="M5" s="90">
        <v>51</v>
      </c>
      <c r="N5" s="90">
        <v>41</v>
      </c>
    </row>
    <row r="6" spans="1:14" ht="21" customHeight="1" thickBot="1" x14ac:dyDescent="0.35">
      <c r="A6" s="51"/>
      <c r="B6" s="64" t="s">
        <v>1220</v>
      </c>
      <c r="C6" s="90">
        <v>32</v>
      </c>
      <c r="D6" s="90">
        <v>36</v>
      </c>
      <c r="E6" s="90">
        <v>46</v>
      </c>
      <c r="F6" s="90">
        <v>59</v>
      </c>
      <c r="G6" s="90">
        <v>70</v>
      </c>
      <c r="H6" s="90">
        <v>81</v>
      </c>
      <c r="I6" s="90">
        <v>84</v>
      </c>
      <c r="J6" s="90">
        <v>82</v>
      </c>
      <c r="K6" s="90">
        <v>75</v>
      </c>
      <c r="L6" s="90">
        <v>63</v>
      </c>
      <c r="M6" s="90">
        <v>48</v>
      </c>
      <c r="N6" s="90">
        <v>36</v>
      </c>
    </row>
    <row r="7" spans="1:14" ht="21" customHeight="1" thickBot="1" x14ac:dyDescent="0.35">
      <c r="A7" s="51"/>
      <c r="B7" s="64" t="s">
        <v>1276</v>
      </c>
      <c r="C7" s="90">
        <v>39</v>
      </c>
      <c r="D7" s="90">
        <v>42</v>
      </c>
      <c r="E7" s="90">
        <v>50</v>
      </c>
      <c r="F7" s="90">
        <v>60</v>
      </c>
      <c r="G7" s="90">
        <v>71</v>
      </c>
      <c r="H7" s="90">
        <v>79</v>
      </c>
      <c r="I7" s="90">
        <v>85</v>
      </c>
      <c r="J7" s="90">
        <v>83</v>
      </c>
      <c r="K7" s="90">
        <v>76</v>
      </c>
      <c r="L7" s="90">
        <v>65</v>
      </c>
      <c r="M7" s="90">
        <v>54</v>
      </c>
      <c r="N7" s="90">
        <v>44</v>
      </c>
    </row>
    <row r="8" spans="1:14" ht="21" customHeight="1" thickBot="1" x14ac:dyDescent="0.35">
      <c r="A8" s="51"/>
      <c r="B8" s="64" t="s">
        <v>1277</v>
      </c>
      <c r="C8" s="90">
        <v>45</v>
      </c>
      <c r="D8" s="90">
        <v>46</v>
      </c>
      <c r="E8" s="90">
        <v>54</v>
      </c>
      <c r="F8" s="90">
        <v>61</v>
      </c>
      <c r="G8" s="90">
        <v>72</v>
      </c>
      <c r="H8" s="90">
        <v>82</v>
      </c>
      <c r="I8" s="90">
        <v>90</v>
      </c>
      <c r="J8" s="90">
        <v>88</v>
      </c>
      <c r="K8" s="90">
        <v>79</v>
      </c>
      <c r="L8" s="90">
        <v>66</v>
      </c>
      <c r="M8" s="90">
        <v>52</v>
      </c>
      <c r="N8" s="90">
        <v>45</v>
      </c>
    </row>
    <row r="9" spans="1:14" ht="21" customHeight="1" thickBot="1" x14ac:dyDescent="0.35">
      <c r="A9" s="51"/>
      <c r="B9" s="64" t="s">
        <v>1278</v>
      </c>
      <c r="C9" s="90">
        <v>57</v>
      </c>
      <c r="D9" s="90">
        <v>61</v>
      </c>
      <c r="E9" s="90">
        <v>69</v>
      </c>
      <c r="F9" s="90">
        <v>77</v>
      </c>
      <c r="G9" s="90">
        <v>84</v>
      </c>
      <c r="H9" s="90">
        <v>91</v>
      </c>
      <c r="I9" s="90">
        <v>95</v>
      </c>
      <c r="J9" s="90">
        <v>96</v>
      </c>
      <c r="K9" s="90">
        <v>89</v>
      </c>
      <c r="L9" s="90">
        <v>80</v>
      </c>
      <c r="M9" s="90">
        <v>68</v>
      </c>
      <c r="N9" s="90">
        <v>58</v>
      </c>
    </row>
    <row r="10" spans="1:14" ht="21" customHeight="1" thickBot="1" x14ac:dyDescent="0.35">
      <c r="A10" s="51"/>
      <c r="B10" s="64" t="s">
        <v>1279</v>
      </c>
      <c r="C10" s="90">
        <v>67</v>
      </c>
      <c r="D10" s="90">
        <v>71</v>
      </c>
      <c r="E10" s="90">
        <v>77</v>
      </c>
      <c r="F10" s="90">
        <v>85</v>
      </c>
      <c r="G10" s="90">
        <v>95</v>
      </c>
      <c r="H10" s="90">
        <v>104</v>
      </c>
      <c r="I10" s="90">
        <v>106</v>
      </c>
      <c r="J10" s="90">
        <v>104</v>
      </c>
      <c r="K10" s="90">
        <v>100</v>
      </c>
      <c r="L10" s="90">
        <v>89</v>
      </c>
      <c r="M10" s="90">
        <v>76</v>
      </c>
      <c r="N10" s="90">
        <v>66</v>
      </c>
    </row>
    <row r="11" spans="1:14" ht="21" customHeight="1" thickBot="1" x14ac:dyDescent="0.35">
      <c r="A11" s="51"/>
      <c r="B11" s="64" t="s">
        <v>1280</v>
      </c>
      <c r="C11" s="90">
        <v>76</v>
      </c>
      <c r="D11" s="90">
        <v>78</v>
      </c>
      <c r="E11" s="90">
        <v>80</v>
      </c>
      <c r="F11" s="90">
        <v>83</v>
      </c>
      <c r="G11" s="90">
        <v>87</v>
      </c>
      <c r="H11" s="90">
        <v>89</v>
      </c>
      <c r="I11" s="90">
        <v>91</v>
      </c>
      <c r="J11" s="90">
        <v>91</v>
      </c>
      <c r="K11" s="90">
        <v>89</v>
      </c>
      <c r="L11" s="90">
        <v>86</v>
      </c>
      <c r="M11" s="90">
        <v>82</v>
      </c>
      <c r="N11" s="90">
        <v>78</v>
      </c>
    </row>
    <row r="12" spans="1:14" ht="21" customHeight="1" thickBot="1" x14ac:dyDescent="0.35">
      <c r="A12" s="51"/>
      <c r="B12" s="64" t="s">
        <v>1281</v>
      </c>
      <c r="C12" s="90">
        <v>75</v>
      </c>
      <c r="D12" s="90">
        <v>73</v>
      </c>
      <c r="E12" s="90">
        <v>72</v>
      </c>
      <c r="F12" s="90">
        <v>66</v>
      </c>
      <c r="G12" s="90">
        <v>61</v>
      </c>
      <c r="H12" s="90">
        <v>55</v>
      </c>
      <c r="I12" s="90">
        <v>49</v>
      </c>
      <c r="J12" s="90">
        <v>57</v>
      </c>
      <c r="K12" s="90">
        <v>61</v>
      </c>
      <c r="L12" s="90">
        <v>64</v>
      </c>
      <c r="M12" s="90">
        <v>70</v>
      </c>
      <c r="N12" s="90">
        <v>74</v>
      </c>
    </row>
    <row r="13" spans="1:14" ht="21" customHeight="1" thickBot="1" x14ac:dyDescent="0.35">
      <c r="A13" s="51"/>
      <c r="B13" s="64" t="s">
        <v>1282</v>
      </c>
      <c r="C13" s="90">
        <v>74</v>
      </c>
      <c r="D13" s="90">
        <v>70</v>
      </c>
      <c r="E13" s="90">
        <v>68</v>
      </c>
      <c r="F13" s="90">
        <v>63</v>
      </c>
      <c r="G13" s="90">
        <v>57</v>
      </c>
      <c r="H13" s="90">
        <v>49</v>
      </c>
      <c r="I13" s="90">
        <v>44</v>
      </c>
      <c r="J13" s="90">
        <v>49</v>
      </c>
      <c r="K13" s="90">
        <v>55</v>
      </c>
      <c r="L13" s="90">
        <v>59</v>
      </c>
      <c r="M13" s="90">
        <v>62</v>
      </c>
      <c r="N13" s="90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theme="4" tint="-0.249977111117893"/>
        <color rgb="FFFCFCFF"/>
        <color rgb="FFFF5757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AA10"/>
  <sheetViews>
    <sheetView showGridLines="0" topLeftCell="A3" workbookViewId="0">
      <selection activeCell="AA5" sqref="AA5"/>
    </sheetView>
  </sheetViews>
  <sheetFormatPr defaultColWidth="8.88671875" defaultRowHeight="14.4" x14ac:dyDescent="0.3"/>
  <cols>
    <col min="1" max="1" width="13" customWidth="1"/>
    <col min="2" max="25" width="6.88671875" style="13" customWidth="1"/>
  </cols>
  <sheetData>
    <row r="1" spans="1:27" ht="4.6500000000000004" customHeight="1" x14ac:dyDescent="0.3"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</row>
    <row r="2" spans="1:27" ht="18.600000000000001" customHeight="1" x14ac:dyDescent="0.3">
      <c r="B2" s="110" t="s">
        <v>1283</v>
      </c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</row>
    <row r="3" spans="1:27" s="24" customFormat="1" x14ac:dyDescent="0.3">
      <c r="B3" s="25">
        <v>0</v>
      </c>
      <c r="C3" s="25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</row>
    <row r="4" spans="1:27" ht="24.6" customHeight="1" x14ac:dyDescent="0.3">
      <c r="A4" s="65" t="s">
        <v>1284</v>
      </c>
      <c r="B4" s="89">
        <v>19</v>
      </c>
      <c r="C4" s="89">
        <v>12</v>
      </c>
      <c r="D4" s="89">
        <v>31</v>
      </c>
      <c r="E4" s="89">
        <v>14</v>
      </c>
      <c r="F4" s="89">
        <v>4</v>
      </c>
      <c r="G4" s="89">
        <v>2</v>
      </c>
      <c r="H4" s="89">
        <v>13</v>
      </c>
      <c r="I4" s="89">
        <v>14</v>
      </c>
      <c r="J4" s="89">
        <v>16</v>
      </c>
      <c r="K4" s="89">
        <v>31</v>
      </c>
      <c r="L4" s="89">
        <v>17</v>
      </c>
      <c r="M4" s="89">
        <v>23</v>
      </c>
      <c r="N4" s="89">
        <v>49</v>
      </c>
      <c r="O4" s="89">
        <v>34</v>
      </c>
      <c r="P4" s="89">
        <v>39</v>
      </c>
      <c r="Q4" s="89">
        <v>62</v>
      </c>
      <c r="R4" s="89">
        <v>24</v>
      </c>
      <c r="S4" s="89">
        <v>46</v>
      </c>
      <c r="T4" s="89">
        <v>34</v>
      </c>
      <c r="U4" s="89">
        <v>18</v>
      </c>
      <c r="V4" s="89">
        <v>22</v>
      </c>
      <c r="W4" s="89">
        <v>28</v>
      </c>
      <c r="X4" s="89">
        <v>5</v>
      </c>
      <c r="Y4" s="89">
        <v>17</v>
      </c>
      <c r="AA4" t="s">
        <v>1285</v>
      </c>
    </row>
    <row r="5" spans="1:27" ht="24.6" customHeight="1" x14ac:dyDescent="0.3">
      <c r="A5" s="65" t="s">
        <v>1286</v>
      </c>
      <c r="B5" s="89">
        <v>14</v>
      </c>
      <c r="C5" s="89">
        <v>8</v>
      </c>
      <c r="D5" s="89">
        <v>7</v>
      </c>
      <c r="E5" s="89">
        <v>4</v>
      </c>
      <c r="F5" s="89">
        <v>0</v>
      </c>
      <c r="G5" s="89">
        <v>2</v>
      </c>
      <c r="H5" s="89">
        <v>22</v>
      </c>
      <c r="I5" s="89">
        <v>33</v>
      </c>
      <c r="J5" s="89">
        <v>81</v>
      </c>
      <c r="K5" s="89">
        <v>76</v>
      </c>
      <c r="L5" s="89">
        <v>40</v>
      </c>
      <c r="M5" s="89">
        <v>49</v>
      </c>
      <c r="N5" s="89">
        <v>62</v>
      </c>
      <c r="O5" s="89">
        <v>37</v>
      </c>
      <c r="P5" s="89">
        <v>52</v>
      </c>
      <c r="Q5" s="89">
        <v>71</v>
      </c>
      <c r="R5" s="89">
        <v>58</v>
      </c>
      <c r="S5" s="89">
        <v>60</v>
      </c>
      <c r="T5" s="89">
        <v>60</v>
      </c>
      <c r="U5" s="89">
        <v>25</v>
      </c>
      <c r="V5" s="89">
        <v>21</v>
      </c>
      <c r="W5" s="89">
        <v>34</v>
      </c>
      <c r="X5" s="89">
        <v>18</v>
      </c>
      <c r="Y5" s="89">
        <v>11</v>
      </c>
    </row>
    <row r="6" spans="1:27" ht="24.6" customHeight="1" x14ac:dyDescent="0.3">
      <c r="A6" s="65" t="s">
        <v>1287</v>
      </c>
      <c r="B6" s="89">
        <v>9</v>
      </c>
      <c r="C6" s="89">
        <v>9</v>
      </c>
      <c r="D6" s="89">
        <v>1</v>
      </c>
      <c r="E6" s="89">
        <v>5</v>
      </c>
      <c r="F6" s="89">
        <v>0</v>
      </c>
      <c r="G6" s="89">
        <v>5</v>
      </c>
      <c r="H6" s="89">
        <v>25</v>
      </c>
      <c r="I6" s="89">
        <v>31</v>
      </c>
      <c r="J6" s="89">
        <v>80</v>
      </c>
      <c r="K6" s="89">
        <v>80</v>
      </c>
      <c r="L6" s="89">
        <v>36</v>
      </c>
      <c r="M6" s="89">
        <v>50</v>
      </c>
      <c r="N6" s="89">
        <v>81</v>
      </c>
      <c r="O6" s="89">
        <v>44</v>
      </c>
      <c r="P6" s="89">
        <v>58</v>
      </c>
      <c r="Q6" s="89">
        <v>61</v>
      </c>
      <c r="R6" s="89">
        <v>50</v>
      </c>
      <c r="S6" s="89">
        <v>81</v>
      </c>
      <c r="T6" s="89">
        <v>77</v>
      </c>
      <c r="U6" s="89">
        <v>29</v>
      </c>
      <c r="V6" s="89">
        <v>22</v>
      </c>
      <c r="W6" s="89">
        <v>30</v>
      </c>
      <c r="X6" s="89">
        <v>12</v>
      </c>
      <c r="Y6" s="89">
        <v>7</v>
      </c>
    </row>
    <row r="7" spans="1:27" ht="24.6" customHeight="1" x14ac:dyDescent="0.3">
      <c r="A7" s="65" t="s">
        <v>1288</v>
      </c>
      <c r="B7" s="89">
        <v>5</v>
      </c>
      <c r="C7" s="89">
        <v>10</v>
      </c>
      <c r="D7" s="89">
        <v>7</v>
      </c>
      <c r="E7" s="89">
        <v>3</v>
      </c>
      <c r="F7" s="89">
        <v>2</v>
      </c>
      <c r="G7" s="89">
        <v>5</v>
      </c>
      <c r="H7" s="89">
        <v>20</v>
      </c>
      <c r="I7" s="89">
        <v>43</v>
      </c>
      <c r="J7" s="89">
        <v>92</v>
      </c>
      <c r="K7" s="89">
        <v>85</v>
      </c>
      <c r="L7" s="89">
        <v>49</v>
      </c>
      <c r="M7" s="89">
        <v>46</v>
      </c>
      <c r="N7" s="89">
        <v>82</v>
      </c>
      <c r="O7" s="89">
        <v>49</v>
      </c>
      <c r="P7" s="89">
        <v>54</v>
      </c>
      <c r="Q7" s="89">
        <v>59</v>
      </c>
      <c r="R7" s="89">
        <v>45</v>
      </c>
      <c r="S7" s="89">
        <v>73</v>
      </c>
      <c r="T7" s="89">
        <v>84</v>
      </c>
      <c r="U7" s="89">
        <v>28</v>
      </c>
      <c r="V7" s="89">
        <v>42</v>
      </c>
      <c r="W7" s="89">
        <v>34</v>
      </c>
      <c r="X7" s="89">
        <v>18</v>
      </c>
      <c r="Y7" s="89">
        <v>14</v>
      </c>
    </row>
    <row r="8" spans="1:27" ht="24.6" customHeight="1" x14ac:dyDescent="0.3">
      <c r="A8" s="65" t="s">
        <v>1289</v>
      </c>
      <c r="B8" s="89">
        <v>10</v>
      </c>
      <c r="C8" s="89">
        <v>9</v>
      </c>
      <c r="D8" s="89">
        <v>6</v>
      </c>
      <c r="E8" s="89">
        <v>3</v>
      </c>
      <c r="F8" s="89">
        <v>2</v>
      </c>
      <c r="G8" s="89">
        <v>6</v>
      </c>
      <c r="H8" s="89">
        <v>21</v>
      </c>
      <c r="I8" s="89">
        <v>35</v>
      </c>
      <c r="J8" s="89">
        <v>82</v>
      </c>
      <c r="K8" s="89">
        <v>90</v>
      </c>
      <c r="L8" s="89">
        <v>48</v>
      </c>
      <c r="M8" s="89">
        <v>67</v>
      </c>
      <c r="N8" s="89">
        <v>61</v>
      </c>
      <c r="O8" s="89">
        <v>36</v>
      </c>
      <c r="P8" s="89">
        <v>67</v>
      </c>
      <c r="Q8" s="89">
        <v>80</v>
      </c>
      <c r="R8" s="89">
        <v>57</v>
      </c>
      <c r="S8" s="89">
        <v>70</v>
      </c>
      <c r="T8" s="89">
        <v>73</v>
      </c>
      <c r="U8" s="89">
        <v>29</v>
      </c>
      <c r="V8" s="89">
        <v>40</v>
      </c>
      <c r="W8" s="89">
        <v>37</v>
      </c>
      <c r="X8" s="89">
        <v>18</v>
      </c>
      <c r="Y8" s="89">
        <v>10</v>
      </c>
    </row>
    <row r="9" spans="1:27" ht="24.6" customHeight="1" x14ac:dyDescent="0.3">
      <c r="A9" s="65" t="s">
        <v>1290</v>
      </c>
      <c r="B9" s="89">
        <v>10</v>
      </c>
      <c r="C9" s="89">
        <v>14</v>
      </c>
      <c r="D9" s="89">
        <v>17</v>
      </c>
      <c r="E9" s="89">
        <v>3</v>
      </c>
      <c r="F9" s="89">
        <v>0</v>
      </c>
      <c r="G9" s="89">
        <v>4</v>
      </c>
      <c r="H9" s="89">
        <v>25</v>
      </c>
      <c r="I9" s="89">
        <v>46</v>
      </c>
      <c r="J9" s="89">
        <v>80</v>
      </c>
      <c r="K9" s="89">
        <v>91</v>
      </c>
      <c r="L9" s="89">
        <v>44</v>
      </c>
      <c r="M9" s="89">
        <v>57</v>
      </c>
      <c r="N9" s="89">
        <v>66</v>
      </c>
      <c r="O9" s="89">
        <v>58</v>
      </c>
      <c r="P9" s="89">
        <v>70</v>
      </c>
      <c r="Q9" s="89">
        <v>101</v>
      </c>
      <c r="R9" s="89">
        <v>57</v>
      </c>
      <c r="S9" s="89">
        <v>76</v>
      </c>
      <c r="T9" s="89">
        <v>72</v>
      </c>
      <c r="U9" s="89">
        <v>44</v>
      </c>
      <c r="V9" s="89">
        <v>35</v>
      </c>
      <c r="W9" s="89">
        <v>30</v>
      </c>
      <c r="X9" s="89">
        <v>24</v>
      </c>
      <c r="Y9" s="89">
        <v>28</v>
      </c>
    </row>
    <row r="10" spans="1:27" ht="24.6" customHeight="1" x14ac:dyDescent="0.3">
      <c r="A10" s="65" t="s">
        <v>1291</v>
      </c>
      <c r="B10" s="89">
        <v>17</v>
      </c>
      <c r="C10" s="89">
        <v>17</v>
      </c>
      <c r="D10" s="89">
        <v>23</v>
      </c>
      <c r="E10" s="89">
        <v>13</v>
      </c>
      <c r="F10" s="89">
        <v>1</v>
      </c>
      <c r="G10" s="89">
        <v>9</v>
      </c>
      <c r="H10" s="89">
        <v>13</v>
      </c>
      <c r="I10" s="89">
        <v>14</v>
      </c>
      <c r="J10" s="89">
        <v>31</v>
      </c>
      <c r="K10" s="89">
        <v>38</v>
      </c>
      <c r="L10" s="89">
        <v>35</v>
      </c>
      <c r="M10" s="89">
        <v>49</v>
      </c>
      <c r="N10" s="89">
        <v>58</v>
      </c>
      <c r="O10" s="89">
        <v>46</v>
      </c>
      <c r="P10" s="89">
        <v>39</v>
      </c>
      <c r="Q10" s="89">
        <v>64</v>
      </c>
      <c r="R10" s="89">
        <v>32</v>
      </c>
      <c r="S10" s="89">
        <v>31</v>
      </c>
      <c r="T10" s="89">
        <v>50</v>
      </c>
      <c r="U10" s="89">
        <v>24</v>
      </c>
      <c r="V10" s="89">
        <v>39</v>
      </c>
      <c r="W10" s="89">
        <v>32</v>
      </c>
      <c r="X10" s="89">
        <v>19</v>
      </c>
      <c r="Y10" s="89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V5" sqref="V5"/>
    </sheetView>
  </sheetViews>
  <sheetFormatPr defaultColWidth="8.88671875" defaultRowHeight="14.4" x14ac:dyDescent="0.3"/>
  <cols>
    <col min="1" max="1" width="21.109375" style="13" customWidth="1"/>
    <col min="2" max="2" width="19.109375" style="30" customWidth="1"/>
    <col min="3" max="3" width="19.44140625" style="16" customWidth="1"/>
  </cols>
  <sheetData>
    <row r="1" spans="1:3" x14ac:dyDescent="0.3">
      <c r="A1" s="27" t="s">
        <v>1292</v>
      </c>
      <c r="B1" s="29" t="s">
        <v>1293</v>
      </c>
      <c r="C1" s="47" t="s">
        <v>1294</v>
      </c>
    </row>
    <row r="2" spans="1:3" x14ac:dyDescent="0.3">
      <c r="A2" s="48" t="s">
        <v>1295</v>
      </c>
      <c r="B2" s="30">
        <v>41415</v>
      </c>
      <c r="C2" s="16">
        <v>4833722</v>
      </c>
    </row>
    <row r="3" spans="1:3" x14ac:dyDescent="0.3">
      <c r="A3" s="48" t="s">
        <v>1296</v>
      </c>
      <c r="B3" s="30">
        <v>70005</v>
      </c>
      <c r="C3" s="16">
        <v>735132</v>
      </c>
    </row>
    <row r="4" spans="1:3" x14ac:dyDescent="0.3">
      <c r="A4" s="48" t="s">
        <v>1297</v>
      </c>
      <c r="B4" s="30">
        <v>46709</v>
      </c>
      <c r="C4" s="16">
        <v>6626624</v>
      </c>
    </row>
    <row r="5" spans="1:3" x14ac:dyDescent="0.3">
      <c r="A5" s="48" t="s">
        <v>1298</v>
      </c>
      <c r="B5" s="30">
        <v>38758</v>
      </c>
      <c r="C5" s="16">
        <v>2959373</v>
      </c>
    </row>
    <row r="6" spans="1:3" x14ac:dyDescent="0.3">
      <c r="A6" s="48" t="s">
        <v>1299</v>
      </c>
      <c r="B6" s="30">
        <v>67458</v>
      </c>
      <c r="C6" s="16">
        <v>38332521</v>
      </c>
    </row>
    <row r="7" spans="1:3" x14ac:dyDescent="0.3">
      <c r="A7" s="48" t="s">
        <v>1300</v>
      </c>
      <c r="B7" s="30">
        <v>55387</v>
      </c>
      <c r="C7" s="16">
        <v>5268367</v>
      </c>
    </row>
    <row r="8" spans="1:3" x14ac:dyDescent="0.3">
      <c r="A8" s="48" t="s">
        <v>1301</v>
      </c>
      <c r="B8" s="30">
        <v>65753</v>
      </c>
      <c r="C8" s="16">
        <v>3596080</v>
      </c>
    </row>
    <row r="9" spans="1:3" x14ac:dyDescent="0.3">
      <c r="A9" s="48" t="s">
        <v>1302</v>
      </c>
      <c r="B9" s="30">
        <v>57954</v>
      </c>
      <c r="C9" s="16">
        <v>925749</v>
      </c>
    </row>
    <row r="10" spans="1:3" x14ac:dyDescent="0.3">
      <c r="A10" s="48" t="s">
        <v>1303</v>
      </c>
      <c r="B10" s="30">
        <v>65124</v>
      </c>
      <c r="C10" s="16">
        <v>646449</v>
      </c>
    </row>
    <row r="11" spans="1:3" x14ac:dyDescent="0.3">
      <c r="A11" s="48" t="s">
        <v>1304</v>
      </c>
      <c r="B11" s="30">
        <v>44299</v>
      </c>
      <c r="C11" s="16">
        <v>19552860</v>
      </c>
    </row>
    <row r="12" spans="1:3" x14ac:dyDescent="0.3">
      <c r="A12" s="48" t="s">
        <v>1305</v>
      </c>
      <c r="B12" s="30">
        <v>46007</v>
      </c>
      <c r="C12" s="16">
        <v>9992167</v>
      </c>
    </row>
    <row r="13" spans="1:3" x14ac:dyDescent="0.3">
      <c r="A13" s="48" t="s">
        <v>1306</v>
      </c>
      <c r="B13" s="30">
        <v>62814</v>
      </c>
      <c r="C13" s="16">
        <v>1404054</v>
      </c>
    </row>
    <row r="14" spans="1:3" x14ac:dyDescent="0.3">
      <c r="A14" s="48" t="s">
        <v>1307</v>
      </c>
      <c r="B14" s="30">
        <v>43341</v>
      </c>
      <c r="C14" s="16">
        <v>1612136</v>
      </c>
    </row>
    <row r="15" spans="1:3" x14ac:dyDescent="0.3">
      <c r="A15" s="48" t="s">
        <v>1308</v>
      </c>
      <c r="B15" s="30">
        <v>53234</v>
      </c>
      <c r="C15" s="16">
        <v>12882135</v>
      </c>
    </row>
    <row r="16" spans="1:3" x14ac:dyDescent="0.3">
      <c r="A16" s="48" t="s">
        <v>1309</v>
      </c>
      <c r="B16" s="30">
        <v>46438</v>
      </c>
      <c r="C16" s="16">
        <v>6570902</v>
      </c>
    </row>
    <row r="17" spans="1:3" x14ac:dyDescent="0.3">
      <c r="A17" s="48" t="s">
        <v>1310</v>
      </c>
      <c r="B17" s="30">
        <v>49427</v>
      </c>
      <c r="C17" s="16">
        <v>3090416</v>
      </c>
    </row>
    <row r="18" spans="1:3" x14ac:dyDescent="0.3">
      <c r="A18" s="48" t="s">
        <v>1311</v>
      </c>
      <c r="B18" s="30">
        <v>48964</v>
      </c>
      <c r="C18" s="16">
        <v>2893957</v>
      </c>
    </row>
    <row r="19" spans="1:3" x14ac:dyDescent="0.3">
      <c r="A19" s="48" t="s">
        <v>1312</v>
      </c>
      <c r="B19" s="30">
        <v>41141</v>
      </c>
      <c r="C19" s="16">
        <v>4395295</v>
      </c>
    </row>
    <row r="20" spans="1:3" x14ac:dyDescent="0.3">
      <c r="A20" s="48" t="s">
        <v>1313</v>
      </c>
      <c r="B20" s="30">
        <v>41734</v>
      </c>
      <c r="C20" s="16">
        <v>4625470</v>
      </c>
    </row>
    <row r="21" spans="1:3" x14ac:dyDescent="0.3">
      <c r="A21" s="48" t="s">
        <v>1314</v>
      </c>
      <c r="B21" s="30">
        <v>46033</v>
      </c>
      <c r="C21" s="16">
        <v>1328302</v>
      </c>
    </row>
    <row r="22" spans="1:3" x14ac:dyDescent="0.3">
      <c r="A22" s="48" t="s">
        <v>1315</v>
      </c>
      <c r="B22" s="30">
        <v>70004</v>
      </c>
      <c r="C22" s="16">
        <v>5928814</v>
      </c>
    </row>
    <row r="23" spans="1:3" x14ac:dyDescent="0.3">
      <c r="A23" s="48" t="s">
        <v>1316</v>
      </c>
      <c r="B23" s="30">
        <v>64859</v>
      </c>
      <c r="C23" s="16">
        <v>6692824</v>
      </c>
    </row>
    <row r="24" spans="1:3" x14ac:dyDescent="0.3">
      <c r="A24" s="48" t="s">
        <v>1317</v>
      </c>
      <c r="B24" s="30">
        <v>45981</v>
      </c>
      <c r="C24" s="16">
        <v>9895622</v>
      </c>
    </row>
    <row r="25" spans="1:3" x14ac:dyDescent="0.3">
      <c r="A25" s="48" t="s">
        <v>1318</v>
      </c>
      <c r="B25" s="30">
        <v>61814</v>
      </c>
      <c r="C25" s="16">
        <v>5420380</v>
      </c>
    </row>
    <row r="26" spans="1:3" x14ac:dyDescent="0.3">
      <c r="A26" s="48" t="s">
        <v>1319</v>
      </c>
      <c r="B26" s="30">
        <v>36919</v>
      </c>
      <c r="C26" s="16">
        <v>2991207</v>
      </c>
    </row>
    <row r="27" spans="1:3" x14ac:dyDescent="0.3">
      <c r="A27" s="48" t="s">
        <v>1320</v>
      </c>
      <c r="B27" s="30">
        <v>45247</v>
      </c>
      <c r="C27" s="16">
        <v>6044171</v>
      </c>
    </row>
    <row r="28" spans="1:3" x14ac:dyDescent="0.3">
      <c r="A28" s="48" t="s">
        <v>1321</v>
      </c>
      <c r="B28" s="30">
        <v>44222</v>
      </c>
      <c r="C28" s="16">
        <v>1015165</v>
      </c>
    </row>
    <row r="29" spans="1:3" x14ac:dyDescent="0.3">
      <c r="A29" s="48" t="s">
        <v>1322</v>
      </c>
      <c r="B29" s="30">
        <v>50296</v>
      </c>
      <c r="C29" s="16">
        <v>1868516</v>
      </c>
    </row>
    <row r="30" spans="1:3" x14ac:dyDescent="0.3">
      <c r="A30" s="48" t="s">
        <v>1323</v>
      </c>
      <c r="B30" s="30">
        <v>48927</v>
      </c>
      <c r="C30" s="16">
        <v>2790136</v>
      </c>
    </row>
    <row r="31" spans="1:3" x14ac:dyDescent="0.3">
      <c r="A31" s="48" t="s">
        <v>1324</v>
      </c>
      <c r="B31" s="30">
        <v>64712</v>
      </c>
      <c r="C31" s="16">
        <v>1323459</v>
      </c>
    </row>
    <row r="32" spans="1:3" x14ac:dyDescent="0.3">
      <c r="A32" s="48" t="s">
        <v>1325</v>
      </c>
      <c r="B32" s="30">
        <v>60287</v>
      </c>
      <c r="C32" s="16">
        <v>8899339</v>
      </c>
    </row>
    <row r="33" spans="1:3" x14ac:dyDescent="0.3">
      <c r="A33" s="48" t="s">
        <v>1326</v>
      </c>
      <c r="B33" s="30">
        <v>41963</v>
      </c>
      <c r="C33" s="16">
        <v>2085287</v>
      </c>
    </row>
    <row r="34" spans="1:3" x14ac:dyDescent="0.3">
      <c r="A34" s="48" t="s">
        <v>1212</v>
      </c>
      <c r="B34" s="30">
        <v>55246</v>
      </c>
      <c r="C34" s="16">
        <v>19651127</v>
      </c>
    </row>
    <row r="35" spans="1:3" x14ac:dyDescent="0.3">
      <c r="A35" s="48" t="s">
        <v>1327</v>
      </c>
      <c r="B35" s="30">
        <v>43916</v>
      </c>
      <c r="C35" s="16">
        <v>9848060</v>
      </c>
    </row>
    <row r="36" spans="1:3" x14ac:dyDescent="0.3">
      <c r="A36" s="48" t="s">
        <v>1328</v>
      </c>
      <c r="B36" s="30">
        <v>51704</v>
      </c>
      <c r="C36" s="16">
        <v>723393</v>
      </c>
    </row>
    <row r="37" spans="1:3" x14ac:dyDescent="0.3">
      <c r="A37" s="48" t="s">
        <v>1329</v>
      </c>
      <c r="B37" s="30">
        <v>45749</v>
      </c>
      <c r="C37" s="16">
        <v>11570808</v>
      </c>
    </row>
    <row r="38" spans="1:3" x14ac:dyDescent="0.3">
      <c r="A38" s="48" t="s">
        <v>1330</v>
      </c>
      <c r="B38" s="30">
        <v>43225</v>
      </c>
      <c r="C38" s="16">
        <v>3850568</v>
      </c>
    </row>
    <row r="39" spans="1:3" x14ac:dyDescent="0.3">
      <c r="A39" s="48" t="s">
        <v>1331</v>
      </c>
      <c r="B39" s="30">
        <v>46816</v>
      </c>
      <c r="C39" s="16">
        <v>3930065</v>
      </c>
    </row>
    <row r="40" spans="1:3" x14ac:dyDescent="0.3">
      <c r="A40" s="48" t="s">
        <v>1332</v>
      </c>
      <c r="B40" s="30">
        <v>50228</v>
      </c>
      <c r="C40" s="16">
        <v>12773801</v>
      </c>
    </row>
    <row r="41" spans="1:3" x14ac:dyDescent="0.3">
      <c r="A41" s="48" t="s">
        <v>1333</v>
      </c>
      <c r="B41" s="30">
        <v>53636</v>
      </c>
      <c r="C41" s="16">
        <v>1051511</v>
      </c>
    </row>
    <row r="42" spans="1:3" x14ac:dyDescent="0.3">
      <c r="A42" s="48" t="s">
        <v>1334</v>
      </c>
      <c r="B42" s="30">
        <v>42367</v>
      </c>
      <c r="C42" s="16">
        <v>4774839</v>
      </c>
    </row>
    <row r="43" spans="1:3" x14ac:dyDescent="0.3">
      <c r="A43" s="48" t="s">
        <v>1335</v>
      </c>
      <c r="B43" s="30">
        <v>48321</v>
      </c>
      <c r="C43" s="16">
        <v>844877</v>
      </c>
    </row>
    <row r="44" spans="1:3" x14ac:dyDescent="0.3">
      <c r="A44" s="48" t="s">
        <v>1336</v>
      </c>
      <c r="B44" s="30">
        <v>41693</v>
      </c>
      <c r="C44" s="16">
        <v>6495978</v>
      </c>
    </row>
    <row r="45" spans="1:3" x14ac:dyDescent="0.3">
      <c r="A45" s="48" t="s">
        <v>1337</v>
      </c>
      <c r="B45" s="30">
        <v>49392</v>
      </c>
      <c r="C45" s="16">
        <v>26448193</v>
      </c>
    </row>
    <row r="46" spans="1:3" x14ac:dyDescent="0.3">
      <c r="A46" s="48" t="s">
        <v>1338</v>
      </c>
      <c r="B46" s="30">
        <v>55869</v>
      </c>
      <c r="C46" s="16">
        <v>2900872</v>
      </c>
    </row>
    <row r="47" spans="1:3" x14ac:dyDescent="0.3">
      <c r="A47" s="48" t="s">
        <v>1339</v>
      </c>
      <c r="B47" s="30">
        <v>52776</v>
      </c>
      <c r="C47" s="16">
        <v>626630</v>
      </c>
    </row>
    <row r="48" spans="1:3" x14ac:dyDescent="0.3">
      <c r="A48" s="48" t="s">
        <v>1340</v>
      </c>
      <c r="B48" s="30">
        <v>62881</v>
      </c>
      <c r="C48" s="16">
        <v>8260405</v>
      </c>
    </row>
    <row r="49" spans="1:3" x14ac:dyDescent="0.3">
      <c r="A49" s="48" t="s">
        <v>1341</v>
      </c>
      <c r="B49" s="30">
        <v>57835</v>
      </c>
      <c r="C49" s="16">
        <v>6971406</v>
      </c>
    </row>
    <row r="50" spans="1:3" x14ac:dyDescent="0.3">
      <c r="A50" s="48" t="s">
        <v>1342</v>
      </c>
      <c r="B50" s="30">
        <v>38482</v>
      </c>
      <c r="C50" s="16">
        <v>1854304</v>
      </c>
    </row>
    <row r="51" spans="1:3" x14ac:dyDescent="0.3">
      <c r="A51" s="48" t="s">
        <v>1343</v>
      </c>
      <c r="B51" s="30">
        <v>50395</v>
      </c>
      <c r="C51" s="16">
        <v>5742713</v>
      </c>
    </row>
    <row r="52" spans="1:3" x14ac:dyDescent="0.3">
      <c r="A52" s="48" t="s">
        <v>1344</v>
      </c>
      <c r="B52" s="30">
        <v>56322</v>
      </c>
      <c r="C52" s="16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zoomScale="85" zoomScaleNormal="85" workbookViewId="0">
      <selection activeCell="U8" sqref="U8"/>
    </sheetView>
  </sheetViews>
  <sheetFormatPr defaultColWidth="8.88671875" defaultRowHeight="14.4" x14ac:dyDescent="0.3"/>
  <cols>
    <col min="1" max="4" width="14.44140625" style="48" customWidth="1"/>
    <col min="5" max="5" width="10.88671875" style="48" customWidth="1"/>
    <col min="6" max="6" width="12" style="48" customWidth="1"/>
    <col min="7" max="7" width="12.109375" style="48" customWidth="1"/>
    <col min="8" max="8" width="15.33203125" style="48" customWidth="1"/>
    <col min="10" max="10" width="8.88671875" customWidth="1"/>
  </cols>
  <sheetData>
    <row r="1" spans="1:8" x14ac:dyDescent="0.3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8" t="s">
        <v>6</v>
      </c>
      <c r="H1" s="78" t="s">
        <v>7</v>
      </c>
    </row>
    <row r="2" spans="1:8" ht="15" thickBot="1" x14ac:dyDescent="0.35">
      <c r="A2" s="69" t="s">
        <v>8</v>
      </c>
      <c r="B2" s="75">
        <v>359084.54700000008</v>
      </c>
      <c r="C2" s="36">
        <v>438881.11300000007</v>
      </c>
      <c r="D2" s="75">
        <v>797965.66000000015</v>
      </c>
      <c r="E2" s="76">
        <v>568213</v>
      </c>
      <c r="F2" s="72">
        <f t="shared" ref="F2:F13" si="0">D2/E2</f>
        <v>1.4043424912840785</v>
      </c>
      <c r="G2" s="77">
        <v>1064</v>
      </c>
      <c r="H2" s="74">
        <f>G2/E2</f>
        <v>1.8725372351565345E-3</v>
      </c>
    </row>
    <row r="3" spans="1:8" ht="15" thickBot="1" x14ac:dyDescent="0.35">
      <c r="A3" s="69" t="s">
        <v>9</v>
      </c>
      <c r="B3" s="70">
        <v>295945.20200000028</v>
      </c>
      <c r="C3" s="36">
        <v>308024.59800000035</v>
      </c>
      <c r="D3" s="70">
        <v>603969.80000000063</v>
      </c>
      <c r="E3" s="71">
        <v>486398</v>
      </c>
      <c r="F3" s="72">
        <f t="shared" si="0"/>
        <v>1.2417193327275207</v>
      </c>
      <c r="G3" s="73">
        <v>984</v>
      </c>
      <c r="H3" s="74">
        <f t="shared" ref="H3:H13" si="1">G3/E3</f>
        <v>2.023034634188463E-3</v>
      </c>
    </row>
    <row r="4" spans="1:8" ht="15" thickBot="1" x14ac:dyDescent="0.35">
      <c r="A4" s="69" t="s">
        <v>10</v>
      </c>
      <c r="B4" s="70">
        <v>228830.43479999993</v>
      </c>
      <c r="C4" s="36">
        <v>291238.73519999994</v>
      </c>
      <c r="D4" s="70">
        <v>520069.16999999987</v>
      </c>
      <c r="E4" s="71">
        <v>459937</v>
      </c>
      <c r="F4" s="72">
        <f t="shared" si="0"/>
        <v>1.1307400143932753</v>
      </c>
      <c r="G4" s="73">
        <v>936</v>
      </c>
      <c r="H4" s="74">
        <f t="shared" si="1"/>
        <v>2.0350613236160605E-3</v>
      </c>
    </row>
    <row r="5" spans="1:8" ht="15" thickBot="1" x14ac:dyDescent="0.35">
      <c r="A5" s="69" t="s">
        <v>11</v>
      </c>
      <c r="B5" s="70">
        <v>376750.6652000004</v>
      </c>
      <c r="C5" s="36">
        <v>347769.84480000031</v>
      </c>
      <c r="D5" s="70">
        <v>724520.51000000071</v>
      </c>
      <c r="E5" s="71">
        <v>481632</v>
      </c>
      <c r="F5" s="72">
        <f t="shared" si="0"/>
        <v>1.5043030986313217</v>
      </c>
      <c r="G5" s="73">
        <v>990</v>
      </c>
      <c r="H5" s="74">
        <f t="shared" si="1"/>
        <v>2.0555112617101855E-3</v>
      </c>
    </row>
    <row r="6" spans="1:8" ht="15" thickBot="1" x14ac:dyDescent="0.35">
      <c r="A6" s="69" t="s">
        <v>12</v>
      </c>
      <c r="B6" s="70">
        <v>343226.54999999987</v>
      </c>
      <c r="C6" s="36">
        <v>343226.54999999987</v>
      </c>
      <c r="D6" s="70">
        <v>686453.09999999974</v>
      </c>
      <c r="E6" s="71">
        <v>478822</v>
      </c>
      <c r="F6" s="72">
        <f t="shared" si="0"/>
        <v>1.4336289894783443</v>
      </c>
      <c r="G6" s="73">
        <v>886</v>
      </c>
      <c r="H6" s="74">
        <f t="shared" si="1"/>
        <v>1.8503744606555253E-3</v>
      </c>
    </row>
    <row r="7" spans="1:8" ht="15" thickBot="1" x14ac:dyDescent="0.35">
      <c r="A7" s="69" t="s">
        <v>13</v>
      </c>
      <c r="B7" s="70">
        <v>164481.34499999988</v>
      </c>
      <c r="C7" s="36">
        <v>227140.90499999988</v>
      </c>
      <c r="D7" s="70">
        <v>391622.24999999977</v>
      </c>
      <c r="E7" s="71">
        <v>332313</v>
      </c>
      <c r="F7" s="72">
        <f t="shared" si="0"/>
        <v>1.1784740590948888</v>
      </c>
      <c r="G7" s="73">
        <v>711</v>
      </c>
      <c r="H7" s="74">
        <f t="shared" si="1"/>
        <v>2.1395491599786949E-3</v>
      </c>
    </row>
    <row r="8" spans="1:8" ht="15" thickBot="1" x14ac:dyDescent="0.35">
      <c r="A8" s="69" t="s">
        <v>14</v>
      </c>
      <c r="B8" s="70">
        <v>161303.88200000007</v>
      </c>
      <c r="C8" s="36">
        <v>263180.01800000016</v>
      </c>
      <c r="D8" s="70">
        <v>424483.9000000002</v>
      </c>
      <c r="E8" s="71">
        <v>289154</v>
      </c>
      <c r="F8" s="72">
        <f t="shared" si="0"/>
        <v>1.4680201553497452</v>
      </c>
      <c r="G8" s="73">
        <v>722</v>
      </c>
      <c r="H8" s="74">
        <f t="shared" si="1"/>
        <v>2.4969393471990704E-3</v>
      </c>
    </row>
    <row r="9" spans="1:8" ht="15" thickBot="1" x14ac:dyDescent="0.35">
      <c r="A9" s="69" t="s">
        <v>15</v>
      </c>
      <c r="B9" s="70">
        <v>127172.62004999998</v>
      </c>
      <c r="C9" s="36">
        <v>236177.72295000002</v>
      </c>
      <c r="D9" s="70">
        <v>363350.34299999999</v>
      </c>
      <c r="E9" s="71">
        <v>224080</v>
      </c>
      <c r="F9" s="72">
        <f t="shared" si="0"/>
        <v>1.621520631024634</v>
      </c>
      <c r="G9" s="73">
        <v>558</v>
      </c>
      <c r="H9" s="74">
        <f t="shared" si="1"/>
        <v>2.4901820778293468E-3</v>
      </c>
    </row>
    <row r="10" spans="1:8" ht="15" thickBot="1" x14ac:dyDescent="0.35">
      <c r="A10" s="69" t="s">
        <v>16</v>
      </c>
      <c r="B10" s="70">
        <v>111113.96519999996</v>
      </c>
      <c r="C10" s="36">
        <v>215691.81479999988</v>
      </c>
      <c r="D10" s="70">
        <v>326805.77999999985</v>
      </c>
      <c r="E10" s="71">
        <v>220951</v>
      </c>
      <c r="F10" s="72">
        <f t="shared" si="0"/>
        <v>1.4790871279152384</v>
      </c>
      <c r="G10" s="73">
        <v>464</v>
      </c>
      <c r="H10" s="74">
        <f t="shared" si="1"/>
        <v>2.1000131250820319E-3</v>
      </c>
    </row>
    <row r="11" spans="1:8" ht="15" thickBot="1" x14ac:dyDescent="0.35">
      <c r="A11" s="69" t="s">
        <v>17</v>
      </c>
      <c r="B11" s="70">
        <v>174805.39439999993</v>
      </c>
      <c r="C11" s="36">
        <v>273413.56559999991</v>
      </c>
      <c r="D11" s="70">
        <v>448218.95999999985</v>
      </c>
      <c r="E11" s="71">
        <v>268924</v>
      </c>
      <c r="F11" s="72">
        <f t="shared" si="0"/>
        <v>1.6667123797057899</v>
      </c>
      <c r="G11" s="73">
        <v>508</v>
      </c>
      <c r="H11" s="74">
        <f t="shared" si="1"/>
        <v>1.8890095342922165E-3</v>
      </c>
    </row>
    <row r="12" spans="1:8" ht="15" thickBot="1" x14ac:dyDescent="0.35">
      <c r="A12" s="69" t="s">
        <v>18</v>
      </c>
      <c r="B12" s="70">
        <v>210181.02259704011</v>
      </c>
      <c r="C12" s="36">
        <v>267503.11966896011</v>
      </c>
      <c r="D12" s="70">
        <v>477684.14226600021</v>
      </c>
      <c r="E12" s="71">
        <v>295562</v>
      </c>
      <c r="F12" s="72">
        <f t="shared" si="0"/>
        <v>1.616189301283657</v>
      </c>
      <c r="G12" s="73">
        <v>582</v>
      </c>
      <c r="H12" s="74">
        <f t="shared" si="1"/>
        <v>1.9691299964136122E-3</v>
      </c>
    </row>
    <row r="13" spans="1:8" ht="15" thickBot="1" x14ac:dyDescent="0.35">
      <c r="A13" s="69" t="s">
        <v>19</v>
      </c>
      <c r="B13" s="70">
        <v>264672.33338202036</v>
      </c>
      <c r="C13" s="36">
        <v>310702.30440498039</v>
      </c>
      <c r="D13" s="70">
        <v>575374.63778700074</v>
      </c>
      <c r="E13" s="71">
        <v>330514</v>
      </c>
      <c r="F13" s="72">
        <f t="shared" si="0"/>
        <v>1.7408480057940079</v>
      </c>
      <c r="G13" s="73">
        <v>591</v>
      </c>
      <c r="H13" s="74">
        <f t="shared" si="1"/>
        <v>1.7881239523893089E-3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5.33203125" customWidth="1"/>
    <col min="2" max="2" width="14.109375" customWidth="1"/>
    <col min="15" max="15" width="14.33203125" customWidth="1"/>
  </cols>
  <sheetData>
    <row r="1" spans="2:14" ht="18" customHeight="1" x14ac:dyDescent="0.3"/>
    <row r="2" spans="2:14" ht="16.2" thickBot="1" x14ac:dyDescent="0.35">
      <c r="C2" s="109" t="s">
        <v>1274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</row>
    <row r="3" spans="2:14" ht="15" thickBot="1" x14ac:dyDescent="0.35">
      <c r="C3" s="58" t="s">
        <v>1251</v>
      </c>
      <c r="D3" s="59" t="s">
        <v>1252</v>
      </c>
      <c r="E3" s="59" t="s">
        <v>1253</v>
      </c>
      <c r="F3" s="59" t="s">
        <v>1254</v>
      </c>
      <c r="G3" s="59" t="s">
        <v>12</v>
      </c>
      <c r="H3" s="59" t="s">
        <v>1255</v>
      </c>
      <c r="I3" s="59" t="s">
        <v>1256</v>
      </c>
      <c r="J3" s="59" t="s">
        <v>1257</v>
      </c>
      <c r="K3" s="59" t="s">
        <v>1258</v>
      </c>
      <c r="L3" s="59" t="s">
        <v>1259</v>
      </c>
      <c r="M3" s="59" t="s">
        <v>1260</v>
      </c>
      <c r="N3" s="60" t="s">
        <v>1261</v>
      </c>
    </row>
    <row r="4" spans="2:14" ht="15" thickBot="1" x14ac:dyDescent="0.35">
      <c r="B4" s="63" t="s">
        <v>1275</v>
      </c>
      <c r="C4" s="28">
        <v>23</v>
      </c>
      <c r="D4" s="28">
        <v>27</v>
      </c>
      <c r="E4" s="28">
        <v>34</v>
      </c>
      <c r="F4" s="28">
        <v>44</v>
      </c>
      <c r="G4" s="28">
        <v>56</v>
      </c>
      <c r="H4" s="28">
        <v>63</v>
      </c>
      <c r="I4" s="28">
        <v>65</v>
      </c>
      <c r="J4" s="28">
        <v>64</v>
      </c>
      <c r="K4" s="28">
        <v>55</v>
      </c>
      <c r="L4" s="28">
        <v>40</v>
      </c>
      <c r="M4" s="28">
        <v>28</v>
      </c>
      <c r="N4" s="28">
        <v>25</v>
      </c>
    </row>
    <row r="5" spans="2:14" ht="15" thickBot="1" x14ac:dyDescent="0.35">
      <c r="B5" s="64" t="s">
        <v>1201</v>
      </c>
      <c r="C5" s="28">
        <v>36</v>
      </c>
      <c r="D5" s="28">
        <v>39</v>
      </c>
      <c r="E5" s="28">
        <v>45</v>
      </c>
      <c r="F5" s="28">
        <v>56</v>
      </c>
      <c r="G5" s="28">
        <v>66</v>
      </c>
      <c r="H5" s="28">
        <v>76</v>
      </c>
      <c r="I5" s="28">
        <v>81</v>
      </c>
      <c r="J5" s="28">
        <v>80</v>
      </c>
      <c r="K5" s="28">
        <v>72</v>
      </c>
      <c r="L5" s="28">
        <v>61</v>
      </c>
      <c r="M5" s="28">
        <v>51</v>
      </c>
      <c r="N5" s="28">
        <v>41</v>
      </c>
    </row>
    <row r="6" spans="2:14" ht="15" thickBot="1" x14ac:dyDescent="0.35">
      <c r="B6" s="64" t="s">
        <v>1220</v>
      </c>
      <c r="C6" s="28">
        <v>32</v>
      </c>
      <c r="D6" s="28">
        <v>36</v>
      </c>
      <c r="E6" s="28">
        <v>46</v>
      </c>
      <c r="F6" s="28">
        <v>59</v>
      </c>
      <c r="G6" s="28">
        <v>70</v>
      </c>
      <c r="H6" s="28">
        <v>81</v>
      </c>
      <c r="I6" s="28">
        <v>84</v>
      </c>
      <c r="J6" s="28">
        <v>82</v>
      </c>
      <c r="K6" s="28">
        <v>75</v>
      </c>
      <c r="L6" s="28">
        <v>63</v>
      </c>
      <c r="M6" s="28">
        <v>48</v>
      </c>
      <c r="N6" s="28">
        <v>36</v>
      </c>
    </row>
    <row r="7" spans="2:14" ht="15" thickBot="1" x14ac:dyDescent="0.35">
      <c r="B7" s="64" t="s">
        <v>1276</v>
      </c>
      <c r="C7" s="28">
        <v>39</v>
      </c>
      <c r="D7" s="28">
        <v>42</v>
      </c>
      <c r="E7" s="28">
        <v>50</v>
      </c>
      <c r="F7" s="28">
        <v>60</v>
      </c>
      <c r="G7" s="28">
        <v>71</v>
      </c>
      <c r="H7" s="28">
        <v>79</v>
      </c>
      <c r="I7" s="28">
        <v>85</v>
      </c>
      <c r="J7" s="28">
        <v>83</v>
      </c>
      <c r="K7" s="28">
        <v>76</v>
      </c>
      <c r="L7" s="28">
        <v>65</v>
      </c>
      <c r="M7" s="28">
        <v>54</v>
      </c>
      <c r="N7" s="28">
        <v>44</v>
      </c>
    </row>
    <row r="8" spans="2:14" ht="15" thickBot="1" x14ac:dyDescent="0.35">
      <c r="B8" s="64" t="s">
        <v>1277</v>
      </c>
      <c r="C8" s="28">
        <v>45</v>
      </c>
      <c r="D8" s="28">
        <v>46</v>
      </c>
      <c r="E8" s="28">
        <v>54</v>
      </c>
      <c r="F8" s="28">
        <v>61</v>
      </c>
      <c r="G8" s="28">
        <v>72</v>
      </c>
      <c r="H8" s="28">
        <v>82</v>
      </c>
      <c r="I8" s="28">
        <v>90</v>
      </c>
      <c r="J8" s="28">
        <v>88</v>
      </c>
      <c r="K8" s="28">
        <v>79</v>
      </c>
      <c r="L8" s="28">
        <v>66</v>
      </c>
      <c r="M8" s="28">
        <v>52</v>
      </c>
      <c r="N8" s="28">
        <v>45</v>
      </c>
    </row>
    <row r="9" spans="2:14" ht="15" thickBot="1" x14ac:dyDescent="0.35">
      <c r="B9" s="64" t="s">
        <v>1278</v>
      </c>
      <c r="C9" s="28">
        <v>57</v>
      </c>
      <c r="D9" s="28">
        <v>61</v>
      </c>
      <c r="E9" s="28">
        <v>69</v>
      </c>
      <c r="F9" s="28">
        <v>77</v>
      </c>
      <c r="G9" s="28">
        <v>84</v>
      </c>
      <c r="H9" s="28">
        <v>91</v>
      </c>
      <c r="I9" s="28">
        <v>95</v>
      </c>
      <c r="J9" s="28">
        <v>96</v>
      </c>
      <c r="K9" s="28">
        <v>89</v>
      </c>
      <c r="L9" s="28">
        <v>80</v>
      </c>
      <c r="M9" s="28">
        <v>68</v>
      </c>
      <c r="N9" s="28">
        <v>58</v>
      </c>
    </row>
    <row r="10" spans="2:14" ht="15" thickBot="1" x14ac:dyDescent="0.35">
      <c r="B10" s="64" t="s">
        <v>1279</v>
      </c>
      <c r="C10" s="28">
        <v>67</v>
      </c>
      <c r="D10" s="28">
        <v>71</v>
      </c>
      <c r="E10" s="28">
        <v>77</v>
      </c>
      <c r="F10" s="28">
        <v>85</v>
      </c>
      <c r="G10" s="28">
        <v>95</v>
      </c>
      <c r="H10" s="28">
        <v>104</v>
      </c>
      <c r="I10" s="28">
        <v>106</v>
      </c>
      <c r="J10" s="28">
        <v>104</v>
      </c>
      <c r="K10" s="28">
        <v>100</v>
      </c>
      <c r="L10" s="28">
        <v>89</v>
      </c>
      <c r="M10" s="28">
        <v>76</v>
      </c>
      <c r="N10" s="28">
        <v>66</v>
      </c>
    </row>
    <row r="11" spans="2:14" ht="15" thickBot="1" x14ac:dyDescent="0.35">
      <c r="B11" s="64" t="s">
        <v>1280</v>
      </c>
      <c r="C11" s="28">
        <v>76</v>
      </c>
      <c r="D11" s="28">
        <v>78</v>
      </c>
      <c r="E11" s="28">
        <v>80</v>
      </c>
      <c r="F11" s="28">
        <v>83</v>
      </c>
      <c r="G11" s="28">
        <v>87</v>
      </c>
      <c r="H11" s="28">
        <v>89</v>
      </c>
      <c r="I11" s="28">
        <v>91</v>
      </c>
      <c r="J11" s="28">
        <v>91</v>
      </c>
      <c r="K11" s="28">
        <v>89</v>
      </c>
      <c r="L11" s="28">
        <v>86</v>
      </c>
      <c r="M11" s="28">
        <v>82</v>
      </c>
      <c r="N11" s="28">
        <v>78</v>
      </c>
    </row>
    <row r="12" spans="2:14" ht="15" thickBot="1" x14ac:dyDescent="0.35">
      <c r="B12" s="64" t="s">
        <v>1281</v>
      </c>
      <c r="C12" s="28">
        <v>75</v>
      </c>
      <c r="D12" s="28">
        <v>73</v>
      </c>
      <c r="E12" s="28">
        <v>72</v>
      </c>
      <c r="F12" s="28">
        <v>66</v>
      </c>
      <c r="G12" s="28">
        <v>61</v>
      </c>
      <c r="H12" s="28">
        <v>55</v>
      </c>
      <c r="I12" s="28">
        <v>49</v>
      </c>
      <c r="J12" s="28">
        <v>57</v>
      </c>
      <c r="K12" s="28">
        <v>61</v>
      </c>
      <c r="L12" s="28">
        <v>64</v>
      </c>
      <c r="M12" s="28">
        <v>70</v>
      </c>
      <c r="N12" s="28">
        <v>74</v>
      </c>
    </row>
    <row r="13" spans="2:14" ht="15" thickBot="1" x14ac:dyDescent="0.35">
      <c r="B13" s="64" t="s">
        <v>1282</v>
      </c>
      <c r="C13" s="28">
        <v>74</v>
      </c>
      <c r="D13" s="28">
        <v>70</v>
      </c>
      <c r="E13" s="28">
        <v>68</v>
      </c>
      <c r="F13" s="28">
        <v>63</v>
      </c>
      <c r="G13" s="28">
        <v>57</v>
      </c>
      <c r="H13" s="28">
        <v>49</v>
      </c>
      <c r="I13" s="28">
        <v>44</v>
      </c>
      <c r="J13" s="28">
        <v>49</v>
      </c>
      <c r="K13" s="28">
        <v>55</v>
      </c>
      <c r="L13" s="28">
        <v>59</v>
      </c>
      <c r="M13" s="28">
        <v>62</v>
      </c>
      <c r="N13" s="28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C48C24CE-0295-6241-84D3-8CC723B15E79}">
          <x14:colorSeries rgb="FFFFC000"/>
          <x14:colorNegative rgb="FFD00000"/>
          <x14:colorAxis rgb="FF000000"/>
          <x14:colorMarkers rgb="FFD00000"/>
          <x14:colorFirst rgb="FFD00000"/>
          <x14:colorLast rgb="FFD00000"/>
          <x14:colorHigh theme="4" tint="-0.249977111117893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A3" sqref="A3"/>
    </sheetView>
  </sheetViews>
  <sheetFormatPr defaultColWidth="8.88671875" defaultRowHeight="14.4" x14ac:dyDescent="0.3"/>
  <cols>
    <col min="1" max="1" width="12.44140625" customWidth="1"/>
    <col min="2" max="2" width="12.88671875" style="30" customWidth="1"/>
    <col min="3" max="3" width="14.109375" style="30" customWidth="1"/>
    <col min="4" max="4" width="13.44140625" style="13" customWidth="1"/>
    <col min="5" max="5" width="9.88671875" customWidth="1"/>
  </cols>
  <sheetData>
    <row r="1" spans="1:4" x14ac:dyDescent="0.3">
      <c r="A1" s="29" t="s">
        <v>1345</v>
      </c>
      <c r="B1" s="29" t="s">
        <v>1346</v>
      </c>
      <c r="C1" s="29" t="s">
        <v>1347</v>
      </c>
      <c r="D1" s="27" t="s">
        <v>1348</v>
      </c>
    </row>
    <row r="2" spans="1:4" x14ac:dyDescent="0.3">
      <c r="A2" s="53">
        <v>7500</v>
      </c>
      <c r="B2" s="30">
        <v>10000</v>
      </c>
      <c r="C2" s="30">
        <f>IF(A2&gt;B2,0,B2-A2)</f>
        <v>2500</v>
      </c>
      <c r="D2" s="52">
        <f>A2/B2</f>
        <v>0.75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C2" sqref="C2"/>
    </sheetView>
  </sheetViews>
  <sheetFormatPr defaultColWidth="8.88671875" defaultRowHeight="14.4" x14ac:dyDescent="0.3"/>
  <cols>
    <col min="1" max="1" width="8.88671875" style="35"/>
    <col min="2" max="3" width="12.44140625" style="30" customWidth="1"/>
    <col min="4" max="4" width="5.88671875" customWidth="1"/>
  </cols>
  <sheetData>
    <row r="1" spans="1:3" x14ac:dyDescent="0.3">
      <c r="A1" s="61" t="s">
        <v>1063</v>
      </c>
      <c r="B1" s="27" t="s">
        <v>1068</v>
      </c>
      <c r="C1" s="27" t="s">
        <v>1349</v>
      </c>
    </row>
    <row r="2" spans="1:3" x14ac:dyDescent="0.3">
      <c r="A2" s="35">
        <v>42370</v>
      </c>
      <c r="B2" s="36">
        <v>10880.507306313757</v>
      </c>
      <c r="C2" s="91">
        <v>0</v>
      </c>
    </row>
    <row r="3" spans="1:3" x14ac:dyDescent="0.3">
      <c r="A3" s="35">
        <v>42371</v>
      </c>
      <c r="B3" s="36">
        <v>8771.8178476242992</v>
      </c>
      <c r="C3" s="91">
        <v>0</v>
      </c>
    </row>
    <row r="4" spans="1:3" x14ac:dyDescent="0.3">
      <c r="A4" s="35">
        <v>42372</v>
      </c>
      <c r="B4" s="36">
        <v>12651.337193272677</v>
      </c>
      <c r="C4" s="91">
        <v>0</v>
      </c>
    </row>
    <row r="5" spans="1:3" x14ac:dyDescent="0.3">
      <c r="A5" s="35">
        <v>42373</v>
      </c>
      <c r="B5" s="36">
        <v>9272.5071225071206</v>
      </c>
      <c r="C5" s="91">
        <v>0</v>
      </c>
    </row>
    <row r="6" spans="1:3" x14ac:dyDescent="0.3">
      <c r="A6" s="35">
        <v>42374</v>
      </c>
      <c r="B6" s="36">
        <v>9822.9804245933283</v>
      </c>
      <c r="C6" s="91">
        <v>0</v>
      </c>
    </row>
    <row r="7" spans="1:3" x14ac:dyDescent="0.3">
      <c r="A7" s="35">
        <v>42375</v>
      </c>
      <c r="B7" s="36">
        <v>7387.2392243359982</v>
      </c>
      <c r="C7" s="91">
        <v>0</v>
      </c>
    </row>
    <row r="8" spans="1:3" x14ac:dyDescent="0.3">
      <c r="A8" s="35">
        <v>42376</v>
      </c>
      <c r="B8" s="36">
        <v>6862.3058542413382</v>
      </c>
      <c r="C8" s="91">
        <v>0</v>
      </c>
    </row>
    <row r="9" spans="1:3" x14ac:dyDescent="0.3">
      <c r="A9" s="35">
        <v>42377</v>
      </c>
      <c r="B9" s="36">
        <v>10476.642771804063</v>
      </c>
      <c r="C9" s="91">
        <v>0</v>
      </c>
    </row>
    <row r="10" spans="1:3" x14ac:dyDescent="0.3">
      <c r="A10" s="35">
        <v>42378</v>
      </c>
      <c r="B10" s="36">
        <v>7546.424960941089</v>
      </c>
      <c r="C10" s="91">
        <v>0</v>
      </c>
    </row>
    <row r="11" spans="1:3" x14ac:dyDescent="0.3">
      <c r="A11" s="35">
        <v>42379</v>
      </c>
      <c r="B11" s="36">
        <v>14394.853414208252</v>
      </c>
      <c r="C11" s="91">
        <v>0</v>
      </c>
    </row>
    <row r="12" spans="1:3" x14ac:dyDescent="0.3">
      <c r="A12" s="35">
        <v>42380</v>
      </c>
      <c r="B12" s="36">
        <v>9548.3457402812219</v>
      </c>
      <c r="C12" s="91">
        <v>0</v>
      </c>
    </row>
    <row r="13" spans="1:3" x14ac:dyDescent="0.3">
      <c r="A13" s="35">
        <v>42381</v>
      </c>
      <c r="B13" s="36">
        <v>11278.788714272585</v>
      </c>
      <c r="C13" s="91">
        <v>0</v>
      </c>
    </row>
    <row r="14" spans="1:3" x14ac:dyDescent="0.3">
      <c r="A14" s="35">
        <v>42382</v>
      </c>
      <c r="B14" s="36">
        <v>6252.6835768771261</v>
      </c>
      <c r="C14" s="91">
        <v>0</v>
      </c>
    </row>
    <row r="15" spans="1:3" x14ac:dyDescent="0.3">
      <c r="A15" s="35">
        <v>42383</v>
      </c>
      <c r="B15" s="36">
        <v>6819.2261740648837</v>
      </c>
      <c r="C15" s="91">
        <v>0</v>
      </c>
    </row>
    <row r="16" spans="1:3" x14ac:dyDescent="0.3">
      <c r="A16" s="35">
        <v>42384</v>
      </c>
      <c r="B16" s="36">
        <v>8519.1434610789456</v>
      </c>
      <c r="C16" s="91">
        <v>0</v>
      </c>
    </row>
    <row r="17" spans="1:3" x14ac:dyDescent="0.3">
      <c r="A17" s="35">
        <v>42385</v>
      </c>
      <c r="B17" s="36">
        <v>6991.6276077566399</v>
      </c>
      <c r="C17" s="91">
        <v>0</v>
      </c>
    </row>
    <row r="18" spans="1:3" x14ac:dyDescent="0.3">
      <c r="A18" s="68">
        <v>42386</v>
      </c>
      <c r="B18" s="36">
        <v>15776.693318628804</v>
      </c>
      <c r="C18" s="91">
        <v>1</v>
      </c>
    </row>
    <row r="19" spans="1:3" x14ac:dyDescent="0.3">
      <c r="A19" s="68">
        <v>42387</v>
      </c>
      <c r="B19" s="36">
        <v>12594.949912691845</v>
      </c>
      <c r="C19" s="91">
        <v>1</v>
      </c>
    </row>
    <row r="20" spans="1:3" x14ac:dyDescent="0.3">
      <c r="A20" s="68">
        <v>42388</v>
      </c>
      <c r="B20" s="36">
        <v>13533.995037220844</v>
      </c>
      <c r="C20" s="91">
        <v>1</v>
      </c>
    </row>
    <row r="21" spans="1:3" x14ac:dyDescent="0.3">
      <c r="A21" s="35">
        <v>42389</v>
      </c>
      <c r="B21" s="36">
        <v>6202.0218729896151</v>
      </c>
      <c r="C21" s="91">
        <v>0</v>
      </c>
    </row>
    <row r="22" spans="1:3" x14ac:dyDescent="0.3">
      <c r="A22" s="35">
        <v>42390</v>
      </c>
      <c r="B22" s="36">
        <v>7276.789817112397</v>
      </c>
      <c r="C22" s="91">
        <v>0</v>
      </c>
    </row>
    <row r="23" spans="1:3" x14ac:dyDescent="0.3">
      <c r="A23" s="35">
        <v>42391</v>
      </c>
      <c r="B23" s="36">
        <v>7485.1438286922166</v>
      </c>
      <c r="C23" s="91">
        <v>0</v>
      </c>
    </row>
    <row r="24" spans="1:3" x14ac:dyDescent="0.3">
      <c r="A24" s="35">
        <v>42392</v>
      </c>
      <c r="B24" s="36">
        <v>6076.1051373954588</v>
      </c>
      <c r="C24" s="91">
        <v>0</v>
      </c>
    </row>
    <row r="25" spans="1:3" x14ac:dyDescent="0.3">
      <c r="A25" s="44">
        <v>42393</v>
      </c>
      <c r="B25" s="36">
        <v>8231.4860766473666</v>
      </c>
      <c r="C25" s="91">
        <v>0</v>
      </c>
    </row>
    <row r="26" spans="1:3" x14ac:dyDescent="0.3">
      <c r="A26" s="44">
        <v>42394</v>
      </c>
      <c r="B26" s="36">
        <v>6658.6986490212284</v>
      </c>
      <c r="C26" s="91">
        <v>0</v>
      </c>
    </row>
    <row r="27" spans="1:3" x14ac:dyDescent="0.3">
      <c r="A27" s="44">
        <v>42395</v>
      </c>
      <c r="B27" s="36">
        <v>5948.2951934564817</v>
      </c>
      <c r="C27" s="91">
        <v>0</v>
      </c>
    </row>
    <row r="28" spans="1:3" x14ac:dyDescent="0.3">
      <c r="A28" s="44">
        <v>42396</v>
      </c>
      <c r="B28" s="36">
        <v>5973.5823913243266</v>
      </c>
      <c r="C28" s="91">
        <v>0</v>
      </c>
    </row>
    <row r="29" spans="1:3" x14ac:dyDescent="0.3">
      <c r="A29" s="68">
        <v>42397</v>
      </c>
      <c r="B29" s="36">
        <v>8780.8335630916281</v>
      </c>
      <c r="C29" s="91">
        <v>1</v>
      </c>
    </row>
    <row r="30" spans="1:3" x14ac:dyDescent="0.3">
      <c r="A30" s="68">
        <v>42398</v>
      </c>
      <c r="B30" s="36">
        <v>11448.869589192169</v>
      </c>
      <c r="C30" s="91">
        <v>1</v>
      </c>
    </row>
    <row r="31" spans="1:3" x14ac:dyDescent="0.3">
      <c r="A31" s="68">
        <v>42399</v>
      </c>
      <c r="B31" s="36">
        <v>10013.652237845785</v>
      </c>
      <c r="C31" s="91">
        <v>1</v>
      </c>
    </row>
    <row r="32" spans="1:3" x14ac:dyDescent="0.3">
      <c r="A32" s="68">
        <v>42400</v>
      </c>
      <c r="B32" s="36">
        <v>9972.4749563459245</v>
      </c>
      <c r="C32" s="91">
        <v>1</v>
      </c>
    </row>
    <row r="33" spans="1:3" x14ac:dyDescent="0.3">
      <c r="A33" s="68">
        <v>42401</v>
      </c>
      <c r="B33" s="36">
        <v>10631.577979965077</v>
      </c>
      <c r="C33" s="91">
        <v>1</v>
      </c>
    </row>
    <row r="34" spans="1:3" x14ac:dyDescent="0.3">
      <c r="A34" s="68">
        <v>42402</v>
      </c>
      <c r="B34" s="36">
        <v>9662.9997242900463</v>
      </c>
      <c r="C34" s="91">
        <v>1</v>
      </c>
    </row>
    <row r="35" spans="1:3" x14ac:dyDescent="0.3">
      <c r="A35" s="35">
        <v>42403</v>
      </c>
      <c r="B35" s="36">
        <v>8893.7551695616203</v>
      </c>
      <c r="C35" s="91">
        <v>0</v>
      </c>
    </row>
    <row r="36" spans="1:3" x14ac:dyDescent="0.3">
      <c r="A36" s="35">
        <v>42404</v>
      </c>
      <c r="B36" s="36">
        <v>7366.9561621174525</v>
      </c>
      <c r="C36" s="91">
        <v>0</v>
      </c>
    </row>
    <row r="37" spans="1:3" x14ac:dyDescent="0.3">
      <c r="A37" s="35">
        <v>42405</v>
      </c>
      <c r="B37" s="36">
        <v>9330.9024905799088</v>
      </c>
      <c r="C37" s="91">
        <v>0</v>
      </c>
    </row>
    <row r="38" spans="1:3" x14ac:dyDescent="0.3">
      <c r="A38" s="35">
        <v>42406</v>
      </c>
      <c r="B38" s="36">
        <v>8930.0891462181771</v>
      </c>
      <c r="C38" s="91">
        <v>0</v>
      </c>
    </row>
    <row r="39" spans="1:3" x14ac:dyDescent="0.3">
      <c r="A39" s="35">
        <v>42407</v>
      </c>
      <c r="B39" s="36">
        <v>7770.1773734031804</v>
      </c>
      <c r="C39" s="91">
        <v>0</v>
      </c>
    </row>
    <row r="40" spans="1:3" x14ac:dyDescent="0.3">
      <c r="A40" s="35">
        <v>42408</v>
      </c>
      <c r="B40" s="36">
        <v>7581.5871702968452</v>
      </c>
      <c r="C40" s="91">
        <v>0</v>
      </c>
    </row>
    <row r="41" spans="1:3" x14ac:dyDescent="0.3">
      <c r="A41" s="35">
        <v>42409</v>
      </c>
      <c r="B41" s="36">
        <v>8524.1200257329274</v>
      </c>
      <c r="C41" s="91">
        <v>0</v>
      </c>
    </row>
    <row r="42" spans="1:3" x14ac:dyDescent="0.3">
      <c r="A42" s="35">
        <v>42410</v>
      </c>
      <c r="B42" s="36">
        <v>11476.128113224886</v>
      </c>
      <c r="C42" s="91">
        <v>0</v>
      </c>
    </row>
    <row r="43" spans="1:3" x14ac:dyDescent="0.3">
      <c r="A43" s="35">
        <v>42411</v>
      </c>
      <c r="B43" s="36">
        <v>8303.7910118555283</v>
      </c>
      <c r="C43" s="91">
        <v>0</v>
      </c>
    </row>
    <row r="44" spans="1:3" x14ac:dyDescent="0.3">
      <c r="A44" s="35">
        <v>42412</v>
      </c>
      <c r="B44" s="36">
        <v>14349.98621450234</v>
      </c>
      <c r="C44" s="91">
        <v>0</v>
      </c>
    </row>
    <row r="45" spans="1:3" x14ac:dyDescent="0.3">
      <c r="A45" s="35">
        <v>42413</v>
      </c>
      <c r="B45" s="36">
        <v>10032.634868118739</v>
      </c>
      <c r="C45" s="91">
        <v>0</v>
      </c>
    </row>
    <row r="46" spans="1:3" x14ac:dyDescent="0.3">
      <c r="A46" s="35">
        <v>42414</v>
      </c>
      <c r="B46" s="36">
        <v>13213.537358698646</v>
      </c>
      <c r="C46" s="91">
        <v>0</v>
      </c>
    </row>
    <row r="47" spans="1:3" x14ac:dyDescent="0.3">
      <c r="A47" s="35">
        <v>42415</v>
      </c>
      <c r="B47" s="36">
        <v>7451.4199062586149</v>
      </c>
      <c r="C47" s="91">
        <v>0</v>
      </c>
    </row>
    <row r="48" spans="1:3" x14ac:dyDescent="0.3">
      <c r="A48" s="35">
        <v>42416</v>
      </c>
      <c r="B48" s="36">
        <v>9743.208344821247</v>
      </c>
      <c r="C48" s="91">
        <v>0</v>
      </c>
    </row>
    <row r="49" spans="1:3" x14ac:dyDescent="0.3">
      <c r="A49" s="44">
        <v>42417</v>
      </c>
      <c r="B49" s="36">
        <v>8597.7253928866849</v>
      </c>
      <c r="C49" s="91">
        <v>0</v>
      </c>
    </row>
    <row r="50" spans="1:3" x14ac:dyDescent="0.3">
      <c r="A50" s="44">
        <v>42418</v>
      </c>
      <c r="B50" s="36">
        <v>8472.8701406120763</v>
      </c>
      <c r="C50" s="91">
        <v>0</v>
      </c>
    </row>
    <row r="51" spans="1:3" x14ac:dyDescent="0.3">
      <c r="A51" s="68">
        <v>42419</v>
      </c>
      <c r="B51" s="36">
        <v>12469.740832644056</v>
      </c>
      <c r="C51" s="91">
        <v>1</v>
      </c>
    </row>
    <row r="52" spans="1:3" x14ac:dyDescent="0.3">
      <c r="A52" s="68">
        <v>42420</v>
      </c>
      <c r="B52" s="36">
        <v>13180.438378825475</v>
      </c>
      <c r="C52" s="91">
        <v>1</v>
      </c>
    </row>
    <row r="53" spans="1:3" x14ac:dyDescent="0.3">
      <c r="A53" s="68">
        <v>42421</v>
      </c>
      <c r="B53" s="36">
        <v>12978.91278375149</v>
      </c>
      <c r="C53" s="91">
        <v>1</v>
      </c>
    </row>
    <row r="54" spans="1:3" x14ac:dyDescent="0.3">
      <c r="A54" s="68">
        <v>42422</v>
      </c>
      <c r="B54" s="36">
        <v>12389.88603988604</v>
      </c>
      <c r="C54" s="91">
        <v>1</v>
      </c>
    </row>
    <row r="55" spans="1:3" x14ac:dyDescent="0.3">
      <c r="A55" s="68">
        <v>42423</v>
      </c>
      <c r="B55" s="36">
        <v>13144.669607572831</v>
      </c>
      <c r="C55" s="91">
        <v>1</v>
      </c>
    </row>
    <row r="56" spans="1:3" x14ac:dyDescent="0.3">
      <c r="A56" s="68">
        <v>42424</v>
      </c>
      <c r="B56" s="36">
        <v>5656.575682382133</v>
      </c>
      <c r="C56" s="91">
        <v>1</v>
      </c>
    </row>
    <row r="57" spans="1:3" x14ac:dyDescent="0.3">
      <c r="A57" s="68">
        <v>42425</v>
      </c>
      <c r="B57" s="36">
        <v>7138.7280580828956</v>
      </c>
      <c r="C57" s="91">
        <v>1</v>
      </c>
    </row>
    <row r="58" spans="1:3" x14ac:dyDescent="0.3">
      <c r="A58" s="68">
        <v>42426</v>
      </c>
      <c r="B58" s="36">
        <v>9987.3678889807907</v>
      </c>
      <c r="C58" s="91">
        <v>1</v>
      </c>
    </row>
    <row r="59" spans="1:3" x14ac:dyDescent="0.3">
      <c r="A59" s="68">
        <v>42427</v>
      </c>
      <c r="B59" s="36">
        <v>9013.569524859844</v>
      </c>
      <c r="C59" s="91">
        <v>1</v>
      </c>
    </row>
    <row r="60" spans="1:3" x14ac:dyDescent="0.3">
      <c r="A60" s="68">
        <v>42428</v>
      </c>
      <c r="B60" s="36">
        <v>17179.735318444997</v>
      </c>
      <c r="C60" s="91">
        <v>1</v>
      </c>
    </row>
    <row r="61" spans="1:3" x14ac:dyDescent="0.3">
      <c r="A61" s="68">
        <v>42429</v>
      </c>
      <c r="B61" s="36">
        <v>11870.889624115431</v>
      </c>
      <c r="C61" s="91">
        <v>1</v>
      </c>
    </row>
    <row r="62" spans="1:3" x14ac:dyDescent="0.3">
      <c r="A62" s="68">
        <v>42430</v>
      </c>
      <c r="B62" s="36">
        <v>11394.187115154857</v>
      </c>
      <c r="C62" s="91">
        <v>1</v>
      </c>
    </row>
    <row r="63" spans="1:3" x14ac:dyDescent="0.3">
      <c r="A63" s="35">
        <v>42431</v>
      </c>
      <c r="B63" s="36">
        <v>6068.7804429739926</v>
      </c>
      <c r="C63" s="91">
        <v>0</v>
      </c>
    </row>
    <row r="64" spans="1:3" x14ac:dyDescent="0.3">
      <c r="A64" s="35">
        <v>42432</v>
      </c>
      <c r="B64" s="36">
        <v>7827.7180406212665</v>
      </c>
      <c r="C64" s="91">
        <v>0</v>
      </c>
    </row>
    <row r="65" spans="1:3" x14ac:dyDescent="0.3">
      <c r="A65" s="35">
        <v>42433</v>
      </c>
      <c r="B65" s="36">
        <v>10591.590846429557</v>
      </c>
      <c r="C65" s="91">
        <v>0</v>
      </c>
    </row>
    <row r="66" spans="1:3" x14ac:dyDescent="0.3">
      <c r="A66" s="35">
        <v>42434</v>
      </c>
      <c r="B66" s="36">
        <v>9915.1916184174243</v>
      </c>
      <c r="C66" s="91">
        <v>0</v>
      </c>
    </row>
    <row r="67" spans="1:3" x14ac:dyDescent="0.3">
      <c r="A67" s="68">
        <v>42435</v>
      </c>
      <c r="B67" s="36">
        <v>19142.44095211837</v>
      </c>
      <c r="C67" s="91">
        <v>1</v>
      </c>
    </row>
    <row r="68" spans="1:3" x14ac:dyDescent="0.3">
      <c r="A68" s="68">
        <v>42436</v>
      </c>
      <c r="B68" s="36">
        <v>18073.18720705817</v>
      </c>
      <c r="C68" s="91">
        <v>1</v>
      </c>
    </row>
    <row r="69" spans="1:3" x14ac:dyDescent="0.3">
      <c r="A69" s="68">
        <v>42437</v>
      </c>
      <c r="B69" s="36">
        <v>14942.326072971233</v>
      </c>
      <c r="C69" s="91">
        <v>1</v>
      </c>
    </row>
    <row r="70" spans="1:3" x14ac:dyDescent="0.3">
      <c r="A70" s="35">
        <v>42438</v>
      </c>
      <c r="B70" s="36">
        <v>7468.5552798456019</v>
      </c>
      <c r="C70" s="91">
        <v>0</v>
      </c>
    </row>
    <row r="71" spans="1:3" x14ac:dyDescent="0.3">
      <c r="A71" s="35">
        <v>42439</v>
      </c>
      <c r="B71" s="36">
        <v>11640.566124437091</v>
      </c>
      <c r="C71" s="91">
        <v>0</v>
      </c>
    </row>
    <row r="72" spans="1:3" x14ac:dyDescent="0.3">
      <c r="A72" s="35">
        <v>42440</v>
      </c>
      <c r="B72" s="36">
        <v>13562.204760591858</v>
      </c>
      <c r="C72" s="91">
        <v>0</v>
      </c>
    </row>
    <row r="73" spans="1:3" x14ac:dyDescent="0.3">
      <c r="A73" s="35">
        <v>42441</v>
      </c>
      <c r="B73" s="36">
        <v>10909.31899641577</v>
      </c>
      <c r="C73" s="91">
        <v>0</v>
      </c>
    </row>
    <row r="74" spans="1:3" x14ac:dyDescent="0.3">
      <c r="A74" s="35">
        <v>42442</v>
      </c>
      <c r="B74" s="36">
        <v>15724.574947155592</v>
      </c>
      <c r="C74" s="91">
        <v>0</v>
      </c>
    </row>
    <row r="75" spans="1:3" x14ac:dyDescent="0.3">
      <c r="A75" s="35">
        <v>42443</v>
      </c>
      <c r="B75" s="36">
        <v>11017.728149986215</v>
      </c>
      <c r="C75" s="91">
        <v>0</v>
      </c>
    </row>
    <row r="76" spans="1:3" x14ac:dyDescent="0.3">
      <c r="A76" s="35">
        <v>42444</v>
      </c>
      <c r="B76" s="36">
        <v>11703.67613270839</v>
      </c>
      <c r="C76" s="91">
        <v>0</v>
      </c>
    </row>
    <row r="77" spans="1:3" x14ac:dyDescent="0.3">
      <c r="A77" s="35">
        <v>42445</v>
      </c>
      <c r="B77" s="36">
        <v>13983.259810679167</v>
      </c>
      <c r="C77" s="91">
        <v>0</v>
      </c>
    </row>
    <row r="78" spans="1:3" x14ac:dyDescent="0.3">
      <c r="A78" s="35">
        <v>42446</v>
      </c>
      <c r="B78" s="36">
        <v>11522.291149710507</v>
      </c>
      <c r="C78" s="91">
        <v>0</v>
      </c>
    </row>
    <row r="79" spans="1:3" x14ac:dyDescent="0.3">
      <c r="A79" s="35">
        <v>42447</v>
      </c>
      <c r="B79" s="36">
        <v>12578.05808289679</v>
      </c>
      <c r="C79" s="91">
        <v>0</v>
      </c>
    </row>
    <row r="80" spans="1:3" x14ac:dyDescent="0.3">
      <c r="A80" s="35">
        <v>42448</v>
      </c>
      <c r="B80" s="36">
        <v>12319.157246576604</v>
      </c>
      <c r="C80" s="91">
        <v>0</v>
      </c>
    </row>
    <row r="81" spans="1:3" x14ac:dyDescent="0.3">
      <c r="A81" s="68">
        <v>42449</v>
      </c>
      <c r="B81" s="36">
        <v>23465.439757375239</v>
      </c>
      <c r="C81" s="91">
        <v>1</v>
      </c>
    </row>
    <row r="82" spans="1:3" x14ac:dyDescent="0.3">
      <c r="A82" s="68">
        <v>42450</v>
      </c>
      <c r="B82" s="36">
        <v>19958.018564470174</v>
      </c>
      <c r="C82" s="91">
        <v>1</v>
      </c>
    </row>
    <row r="83" spans="1:3" x14ac:dyDescent="0.3">
      <c r="A83" s="68">
        <v>42451</v>
      </c>
      <c r="B83" s="36">
        <v>16884.6107894495</v>
      </c>
      <c r="C83" s="91">
        <v>1</v>
      </c>
    </row>
    <row r="84" spans="1:3" x14ac:dyDescent="0.3">
      <c r="A84" s="68">
        <v>42452</v>
      </c>
      <c r="B84" s="36">
        <v>18745.657568238217</v>
      </c>
      <c r="C84" s="91">
        <v>1</v>
      </c>
    </row>
    <row r="85" spans="1:3" x14ac:dyDescent="0.3">
      <c r="A85" s="68">
        <v>42453</v>
      </c>
      <c r="B85" s="36">
        <v>16713.220292252547</v>
      </c>
      <c r="C85" s="91">
        <v>1</v>
      </c>
    </row>
    <row r="86" spans="1:3" x14ac:dyDescent="0.3">
      <c r="A86" s="35">
        <v>42454</v>
      </c>
      <c r="B86" s="30">
        <v>7348.7776858744592</v>
      </c>
      <c r="C86" s="91">
        <v>0</v>
      </c>
    </row>
    <row r="87" spans="1:3" x14ac:dyDescent="0.3">
      <c r="A87" s="35">
        <v>42455</v>
      </c>
      <c r="B87" s="30">
        <v>5941.319731642312</v>
      </c>
      <c r="C87" s="91">
        <v>0</v>
      </c>
    </row>
    <row r="88" spans="1:3" x14ac:dyDescent="0.3">
      <c r="A88" s="35">
        <v>42456</v>
      </c>
      <c r="B88" s="30">
        <v>7767.3191802224064</v>
      </c>
      <c r="C88" s="91">
        <v>0</v>
      </c>
    </row>
    <row r="89" spans="1:3" x14ac:dyDescent="0.3">
      <c r="A89" s="35">
        <v>42457</v>
      </c>
      <c r="B89" s="30">
        <v>8210.155316606928</v>
      </c>
      <c r="C89" s="91">
        <v>0</v>
      </c>
    </row>
    <row r="90" spans="1:3" x14ac:dyDescent="0.3">
      <c r="A90" s="35">
        <v>42458</v>
      </c>
      <c r="B90" s="30">
        <v>6357.4487639003764</v>
      </c>
      <c r="C90" s="91">
        <v>0</v>
      </c>
    </row>
    <row r="91" spans="1:3" x14ac:dyDescent="0.3">
      <c r="A91" s="35">
        <v>42459</v>
      </c>
      <c r="B91" s="30">
        <v>8336.0628618693117</v>
      </c>
      <c r="C91" s="91">
        <v>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A2" sqref="A2"/>
    </sheetView>
  </sheetViews>
  <sheetFormatPr defaultColWidth="8.88671875" defaultRowHeight="14.4" x14ac:dyDescent="0.3"/>
  <cols>
    <col min="1" max="1" width="11.88671875" style="35" customWidth="1"/>
    <col min="2" max="2" width="14.109375" style="13" customWidth="1"/>
  </cols>
  <sheetData>
    <row r="1" spans="1:2" x14ac:dyDescent="0.3">
      <c r="A1" s="61" t="s">
        <v>1063</v>
      </c>
      <c r="B1" s="27" t="s">
        <v>1350</v>
      </c>
    </row>
    <row r="2" spans="1:2" x14ac:dyDescent="0.3">
      <c r="A2" s="35">
        <v>42461</v>
      </c>
      <c r="B2" s="48">
        <v>88</v>
      </c>
    </row>
    <row r="3" spans="1:2" x14ac:dyDescent="0.3">
      <c r="A3" s="35">
        <v>42462</v>
      </c>
      <c r="B3" s="48">
        <v>88</v>
      </c>
    </row>
    <row r="4" spans="1:2" x14ac:dyDescent="0.3">
      <c r="A4" s="35">
        <v>42463</v>
      </c>
      <c r="B4" s="48">
        <v>81</v>
      </c>
    </row>
    <row r="5" spans="1:2" x14ac:dyDescent="0.3">
      <c r="A5" s="35">
        <v>42464</v>
      </c>
      <c r="B5" s="48">
        <v>82</v>
      </c>
    </row>
    <row r="6" spans="1:2" x14ac:dyDescent="0.3">
      <c r="A6" s="35">
        <v>42465</v>
      </c>
      <c r="B6" s="48">
        <v>77</v>
      </c>
    </row>
    <row r="7" spans="1:2" x14ac:dyDescent="0.3">
      <c r="A7" s="35">
        <v>42466</v>
      </c>
      <c r="B7" s="48">
        <v>80</v>
      </c>
    </row>
    <row r="8" spans="1:2" x14ac:dyDescent="0.3">
      <c r="A8" s="35">
        <v>42467</v>
      </c>
      <c r="B8" s="48">
        <v>75</v>
      </c>
    </row>
    <row r="9" spans="1:2" x14ac:dyDescent="0.3">
      <c r="A9" s="35">
        <v>42468</v>
      </c>
      <c r="B9" s="48">
        <v>77</v>
      </c>
    </row>
    <row r="10" spans="1:2" x14ac:dyDescent="0.3">
      <c r="A10" s="35">
        <v>42469</v>
      </c>
      <c r="B10" s="48">
        <v>75</v>
      </c>
    </row>
    <row r="11" spans="1:2" x14ac:dyDescent="0.3">
      <c r="A11" s="35">
        <v>42470</v>
      </c>
      <c r="B11" s="48">
        <v>80</v>
      </c>
    </row>
    <row r="12" spans="1:2" x14ac:dyDescent="0.3">
      <c r="A12" s="35">
        <v>42471</v>
      </c>
      <c r="B12" s="48">
        <v>88</v>
      </c>
    </row>
    <row r="13" spans="1:2" x14ac:dyDescent="0.3">
      <c r="A13" s="35">
        <v>42472</v>
      </c>
      <c r="B13" s="48">
        <v>79</v>
      </c>
    </row>
    <row r="14" spans="1:2" x14ac:dyDescent="0.3">
      <c r="A14" s="35">
        <v>42473</v>
      </c>
      <c r="B14" s="48">
        <v>85</v>
      </c>
    </row>
    <row r="15" spans="1:2" x14ac:dyDescent="0.3">
      <c r="A15" s="35">
        <v>42474</v>
      </c>
      <c r="B15" s="48">
        <v>84</v>
      </c>
    </row>
    <row r="16" spans="1:2" x14ac:dyDescent="0.3">
      <c r="A16" s="35">
        <v>42475</v>
      </c>
      <c r="B16" s="48">
        <v>86</v>
      </c>
    </row>
    <row r="17" spans="1:2" x14ac:dyDescent="0.3">
      <c r="A17" s="35">
        <v>42476</v>
      </c>
      <c r="B17" s="48">
        <v>76</v>
      </c>
    </row>
    <row r="18" spans="1:2" x14ac:dyDescent="0.3">
      <c r="A18" s="35">
        <v>42477</v>
      </c>
      <c r="B18" s="48">
        <v>77</v>
      </c>
    </row>
    <row r="19" spans="1:2" x14ac:dyDescent="0.3">
      <c r="A19" s="35">
        <v>42478</v>
      </c>
      <c r="B19" s="48">
        <v>85</v>
      </c>
    </row>
    <row r="20" spans="1:2" x14ac:dyDescent="0.3">
      <c r="A20" s="35">
        <v>42479</v>
      </c>
      <c r="B20" s="48">
        <v>80</v>
      </c>
    </row>
    <row r="21" spans="1:2" x14ac:dyDescent="0.3">
      <c r="A21" s="35">
        <v>42480</v>
      </c>
      <c r="B21" s="48">
        <v>76</v>
      </c>
    </row>
    <row r="22" spans="1:2" x14ac:dyDescent="0.3">
      <c r="A22" s="35">
        <v>42481</v>
      </c>
      <c r="B22" s="48">
        <v>74</v>
      </c>
    </row>
    <row r="23" spans="1:2" x14ac:dyDescent="0.3">
      <c r="A23" s="35">
        <v>42482</v>
      </c>
      <c r="B23" s="48">
        <v>79</v>
      </c>
    </row>
    <row r="24" spans="1:2" x14ac:dyDescent="0.3">
      <c r="A24" s="35">
        <v>42483</v>
      </c>
      <c r="B24" s="48">
        <v>82</v>
      </c>
    </row>
    <row r="25" spans="1:2" x14ac:dyDescent="0.3">
      <c r="A25" s="35">
        <v>44675</v>
      </c>
      <c r="B25" s="48">
        <v>80</v>
      </c>
    </row>
    <row r="26" spans="1:2" x14ac:dyDescent="0.3">
      <c r="A26" s="35">
        <v>42482</v>
      </c>
      <c r="B26" s="48">
        <v>76</v>
      </c>
    </row>
    <row r="27" spans="1:2" x14ac:dyDescent="0.3">
      <c r="A27" s="35">
        <v>42483</v>
      </c>
      <c r="B27" s="48">
        <v>76</v>
      </c>
    </row>
    <row r="28" spans="1:2" x14ac:dyDescent="0.3">
      <c r="A28" s="35">
        <v>44675</v>
      </c>
      <c r="B28" s="48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1:F19"/>
  <sheetViews>
    <sheetView showGridLines="0" zoomScaleNormal="100" workbookViewId="0">
      <selection activeCell="D18" sqref="D18"/>
    </sheetView>
  </sheetViews>
  <sheetFormatPr defaultColWidth="9.109375" defaultRowHeight="14.4" x14ac:dyDescent="0.3"/>
  <cols>
    <col min="1" max="1" width="6.44140625" style="1" customWidth="1"/>
    <col min="2" max="2" width="11.88671875" style="1" customWidth="1"/>
    <col min="3" max="3" width="13.109375" style="1" customWidth="1"/>
    <col min="4" max="4" width="13" style="1" customWidth="1"/>
    <col min="5" max="5" width="11.44140625" style="1" customWidth="1"/>
    <col min="6" max="16384" width="9.109375" style="1"/>
  </cols>
  <sheetData>
    <row r="1" spans="1:6" x14ac:dyDescent="0.3">
      <c r="B1" s="2"/>
      <c r="C1" s="2"/>
      <c r="D1" s="2"/>
    </row>
    <row r="2" spans="1:6" ht="15" thickBot="1" x14ac:dyDescent="0.35">
      <c r="A2" s="2"/>
      <c r="B2" s="3" t="s">
        <v>0</v>
      </c>
      <c r="C2" s="4" t="s">
        <v>1351</v>
      </c>
      <c r="D2" s="5" t="s">
        <v>4</v>
      </c>
      <c r="E2" s="4" t="s">
        <v>1352</v>
      </c>
    </row>
    <row r="3" spans="1:6" ht="15.6" thickTop="1" thickBot="1" x14ac:dyDescent="0.35">
      <c r="A3" s="6"/>
      <c r="B3" s="7" t="s">
        <v>1251</v>
      </c>
      <c r="C3" s="42">
        <v>1696583</v>
      </c>
      <c r="D3" s="42">
        <v>26183</v>
      </c>
      <c r="E3" s="54">
        <f>D3/C3</f>
        <v>1.5432784602934251E-2</v>
      </c>
    </row>
    <row r="4" spans="1:6" ht="15.6" thickTop="1" thickBot="1" x14ac:dyDescent="0.35">
      <c r="A4" s="6"/>
      <c r="B4" s="7" t="s">
        <v>1252</v>
      </c>
      <c r="C4" s="42">
        <v>1585079</v>
      </c>
      <c r="D4" s="42">
        <v>20024</v>
      </c>
      <c r="E4" s="54">
        <f t="shared" ref="E4:E14" si="0">D4/C4</f>
        <v>1.263280883791912E-2</v>
      </c>
    </row>
    <row r="5" spans="1:6" ht="15.6" thickTop="1" thickBot="1" x14ac:dyDescent="0.35">
      <c r="A5" s="6"/>
      <c r="B5" s="7" t="s">
        <v>1253</v>
      </c>
      <c r="C5" s="42">
        <v>584486</v>
      </c>
      <c r="D5" s="42">
        <v>20564</v>
      </c>
      <c r="E5" s="54">
        <f t="shared" si="0"/>
        <v>3.5183049722320121E-2</v>
      </c>
    </row>
    <row r="6" spans="1:6" ht="15.6" thickTop="1" thickBot="1" x14ac:dyDescent="0.35">
      <c r="A6" s="6"/>
      <c r="B6" s="7" t="s">
        <v>1254</v>
      </c>
      <c r="C6" s="42">
        <v>2157640</v>
      </c>
      <c r="D6" s="42">
        <v>192000</v>
      </c>
      <c r="E6" s="54">
        <f t="shared" si="0"/>
        <v>8.898611445838972E-2</v>
      </c>
    </row>
    <row r="7" spans="1:6" ht="15.6" thickTop="1" thickBot="1" x14ac:dyDescent="0.35">
      <c r="A7" s="6"/>
      <c r="B7" s="7" t="s">
        <v>12</v>
      </c>
      <c r="C7" s="42">
        <v>2839283</v>
      </c>
      <c r="D7" s="42">
        <v>40629</v>
      </c>
      <c r="E7" s="54">
        <f t="shared" si="0"/>
        <v>1.4309598585276634E-2</v>
      </c>
    </row>
    <row r="8" spans="1:6" ht="15.6" thickTop="1" thickBot="1" x14ac:dyDescent="0.35">
      <c r="A8" s="6"/>
      <c r="B8" s="7" t="s">
        <v>1255</v>
      </c>
      <c r="C8" s="42">
        <v>782039</v>
      </c>
      <c r="D8" s="42">
        <v>9872</v>
      </c>
      <c r="E8" s="54">
        <f t="shared" si="0"/>
        <v>1.2623411364394869E-2</v>
      </c>
    </row>
    <row r="9" spans="1:6" ht="15.6" thickTop="1" thickBot="1" x14ac:dyDescent="0.35">
      <c r="A9" s="6"/>
      <c r="B9" s="7" t="s">
        <v>1256</v>
      </c>
      <c r="C9" s="42">
        <v>1123923</v>
      </c>
      <c r="D9" s="42">
        <v>8006</v>
      </c>
      <c r="E9" s="54">
        <f t="shared" si="0"/>
        <v>7.1232637823053719E-3</v>
      </c>
    </row>
    <row r="10" spans="1:6" ht="15.6" thickTop="1" thickBot="1" x14ac:dyDescent="0.35">
      <c r="A10" s="6"/>
      <c r="B10" s="7" t="s">
        <v>1257</v>
      </c>
      <c r="C10" s="42">
        <v>2707191</v>
      </c>
      <c r="D10" s="42">
        <v>70705</v>
      </c>
      <c r="E10" s="54">
        <f t="shared" si="0"/>
        <v>2.6117477488658909E-2</v>
      </c>
    </row>
    <row r="11" spans="1:6" ht="15.6" thickTop="1" thickBot="1" x14ac:dyDescent="0.35">
      <c r="A11" s="6"/>
      <c r="B11" s="7" t="s">
        <v>1258</v>
      </c>
      <c r="C11" s="42">
        <v>928323</v>
      </c>
      <c r="D11" s="42">
        <v>22617</v>
      </c>
      <c r="E11" s="54">
        <f t="shared" si="0"/>
        <v>2.4363287347184116E-2</v>
      </c>
    </row>
    <row r="12" spans="1:6" ht="15.6" thickTop="1" thickBot="1" x14ac:dyDescent="0.35">
      <c r="A12" s="6"/>
      <c r="B12" s="7" t="s">
        <v>1259</v>
      </c>
      <c r="C12" s="42">
        <v>3454456</v>
      </c>
      <c r="D12" s="42">
        <v>22334</v>
      </c>
      <c r="E12" s="54">
        <f t="shared" si="0"/>
        <v>6.4652726796925481E-3</v>
      </c>
    </row>
    <row r="13" spans="1:6" ht="15.6" thickTop="1" thickBot="1" x14ac:dyDescent="0.35">
      <c r="A13" s="6"/>
      <c r="B13" s="7" t="s">
        <v>1260</v>
      </c>
      <c r="C13" s="42">
        <v>3345678</v>
      </c>
      <c r="D13" s="42">
        <v>35771</v>
      </c>
      <c r="E13" s="54">
        <f t="shared" si="0"/>
        <v>1.0691704342139322E-2</v>
      </c>
    </row>
    <row r="14" spans="1:6" ht="15.6" thickTop="1" thickBot="1" x14ac:dyDescent="0.35">
      <c r="A14" s="6"/>
      <c r="B14" s="7" t="s">
        <v>1261</v>
      </c>
      <c r="C14" s="42">
        <v>2102932</v>
      </c>
      <c r="D14" s="42">
        <v>11245</v>
      </c>
      <c r="E14" s="54">
        <f t="shared" si="0"/>
        <v>5.3472960609282656E-3</v>
      </c>
    </row>
    <row r="15" spans="1:6" ht="15.6" thickTop="1" thickBot="1" x14ac:dyDescent="0.35">
      <c r="B15" s="8"/>
      <c r="C15" s="8"/>
      <c r="D15" s="8"/>
    </row>
    <row r="16" spans="1:6" ht="16.8" thickTop="1" thickBot="1" x14ac:dyDescent="0.35">
      <c r="B16" s="10"/>
      <c r="C16" s="11" t="s">
        <v>1353</v>
      </c>
      <c r="D16" s="12">
        <v>10</v>
      </c>
      <c r="F16" s="9" t="s">
        <v>1354</v>
      </c>
    </row>
    <row r="17" spans="1:6" ht="16.8" thickTop="1" thickBot="1" x14ac:dyDescent="0.35">
      <c r="A17" s="6"/>
      <c r="C17" s="11" t="s">
        <v>1355</v>
      </c>
      <c r="D17" s="12">
        <v>12</v>
      </c>
    </row>
    <row r="18" spans="1:6" ht="16.8" thickTop="1" thickBot="1" x14ac:dyDescent="0.35">
      <c r="A18" s="6"/>
      <c r="C18" s="11" t="s">
        <v>1356</v>
      </c>
      <c r="D18" s="12">
        <f>IF(D17+D16&lt;=12,D16,12-D17)</f>
        <v>0</v>
      </c>
      <c r="F18" s="9" t="s">
        <v>1357</v>
      </c>
    </row>
    <row r="19" spans="1:6" ht="15" thickTop="1" x14ac:dyDescent="0.3">
      <c r="C19"/>
      <c r="D19"/>
      <c r="F19" s="9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Scroll Bar 1">
              <controlPr defaultSize="0" autoPict="0">
                <anchor moveWithCells="1">
                  <from>
                    <xdr:col>6</xdr:col>
                    <xdr:colOff>76200</xdr:colOff>
                    <xdr:row>14</xdr:row>
                    <xdr:rowOff>205740</xdr:rowOff>
                  </from>
                  <to>
                    <xdr:col>11</xdr:col>
                    <xdr:colOff>556260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6</xdr:col>
                    <xdr:colOff>53340</xdr:colOff>
                    <xdr:row>17</xdr:row>
                    <xdr:rowOff>0</xdr:rowOff>
                  </from>
                  <to>
                    <xdr:col>11</xdr:col>
                    <xdr:colOff>533400</xdr:colOff>
                    <xdr:row>18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4" sqref="F4"/>
    </sheetView>
  </sheetViews>
  <sheetFormatPr defaultColWidth="8.88671875" defaultRowHeight="14.4" x14ac:dyDescent="0.3"/>
  <cols>
    <col min="1" max="1" width="8.88671875" style="48"/>
    <col min="2" max="2" width="14.109375" style="48" customWidth="1"/>
    <col min="3" max="3" width="11.44140625" style="48" customWidth="1"/>
    <col min="4" max="4" width="12.109375" style="48" customWidth="1"/>
    <col min="7" max="7" width="9.88671875" customWidth="1"/>
    <col min="9" max="9" width="11.109375" customWidth="1"/>
    <col min="10" max="10" width="12.109375" customWidth="1"/>
  </cols>
  <sheetData>
    <row r="1" spans="1:6" x14ac:dyDescent="0.3">
      <c r="A1" s="27" t="s">
        <v>1076</v>
      </c>
      <c r="B1" s="27" t="s">
        <v>1358</v>
      </c>
      <c r="C1" s="27" t="s">
        <v>1359</v>
      </c>
      <c r="D1" s="27" t="s">
        <v>1360</v>
      </c>
      <c r="F1" s="49" t="s">
        <v>1361</v>
      </c>
    </row>
    <row r="2" spans="1:6" x14ac:dyDescent="0.3">
      <c r="A2" s="48">
        <v>1994</v>
      </c>
      <c r="B2" s="48" t="s">
        <v>1362</v>
      </c>
      <c r="C2" s="48">
        <v>4</v>
      </c>
      <c r="D2" s="48">
        <v>0</v>
      </c>
      <c r="F2" s="49" t="s">
        <v>1363</v>
      </c>
    </row>
    <row r="3" spans="1:6" x14ac:dyDescent="0.3">
      <c r="A3" s="48">
        <v>1994</v>
      </c>
      <c r="B3" s="48">
        <v>2</v>
      </c>
      <c r="C3" s="48">
        <v>11</v>
      </c>
      <c r="D3" s="48">
        <v>1</v>
      </c>
    </row>
    <row r="4" spans="1:6" x14ac:dyDescent="0.3">
      <c r="A4" s="48">
        <v>1994</v>
      </c>
      <c r="B4" s="48">
        <v>3</v>
      </c>
      <c r="C4" s="48">
        <v>12</v>
      </c>
      <c r="D4" s="48">
        <v>2</v>
      </c>
    </row>
    <row r="5" spans="1:6" x14ac:dyDescent="0.3">
      <c r="A5" s="48">
        <v>1994</v>
      </c>
      <c r="B5" s="48">
        <v>4</v>
      </c>
      <c r="C5" s="48">
        <v>25</v>
      </c>
      <c r="D5" s="48">
        <v>10</v>
      </c>
    </row>
    <row r="6" spans="1:6" x14ac:dyDescent="0.3">
      <c r="A6" s="48">
        <v>1994</v>
      </c>
      <c r="B6" s="48">
        <v>5</v>
      </c>
      <c r="C6" s="48">
        <v>29</v>
      </c>
      <c r="D6" s="48">
        <v>11</v>
      </c>
    </row>
    <row r="7" spans="1:6" x14ac:dyDescent="0.3">
      <c r="A7" s="48">
        <v>1994</v>
      </c>
      <c r="B7" s="48">
        <v>6</v>
      </c>
      <c r="C7" s="48">
        <v>49</v>
      </c>
      <c r="D7" s="48">
        <v>20</v>
      </c>
    </row>
    <row r="8" spans="1:6" x14ac:dyDescent="0.3">
      <c r="A8" s="48">
        <v>1994</v>
      </c>
      <c r="B8" s="48">
        <v>7</v>
      </c>
      <c r="C8" s="48">
        <v>53</v>
      </c>
      <c r="D8" s="48">
        <v>23</v>
      </c>
    </row>
    <row r="9" spans="1:6" x14ac:dyDescent="0.3">
      <c r="A9" s="48">
        <v>1994</v>
      </c>
      <c r="B9" s="48">
        <v>8</v>
      </c>
      <c r="C9" s="48">
        <v>63</v>
      </c>
      <c r="D9" s="48">
        <v>37</v>
      </c>
    </row>
    <row r="10" spans="1:6" x14ac:dyDescent="0.3">
      <c r="A10" s="48">
        <v>1994</v>
      </c>
      <c r="B10" s="48">
        <v>9</v>
      </c>
      <c r="C10" s="48">
        <v>67</v>
      </c>
      <c r="D10" s="48">
        <v>40</v>
      </c>
    </row>
    <row r="11" spans="1:6" x14ac:dyDescent="0.3">
      <c r="A11" s="48">
        <v>1994</v>
      </c>
      <c r="B11" s="48">
        <v>10</v>
      </c>
      <c r="C11" s="48">
        <v>70</v>
      </c>
      <c r="D11" s="48">
        <v>54</v>
      </c>
    </row>
    <row r="12" spans="1:6" x14ac:dyDescent="0.3">
      <c r="A12" s="48">
        <v>1994</v>
      </c>
      <c r="B12" s="48" t="s">
        <v>1364</v>
      </c>
      <c r="C12" s="48">
        <v>69</v>
      </c>
      <c r="D12" s="48">
        <v>58</v>
      </c>
    </row>
    <row r="13" spans="1:6" x14ac:dyDescent="0.3">
      <c r="A13" s="48">
        <v>1994</v>
      </c>
      <c r="B13" s="48">
        <v>12</v>
      </c>
      <c r="C13" s="48">
        <v>68</v>
      </c>
      <c r="D13" s="48">
        <v>60</v>
      </c>
    </row>
    <row r="14" spans="1:6" x14ac:dyDescent="0.3">
      <c r="A14" s="48">
        <v>1994</v>
      </c>
      <c r="B14" s="48">
        <v>13</v>
      </c>
      <c r="C14" s="48">
        <v>58</v>
      </c>
      <c r="D14" s="48">
        <v>65</v>
      </c>
    </row>
    <row r="15" spans="1:6" x14ac:dyDescent="0.3">
      <c r="A15" s="48">
        <v>1994</v>
      </c>
      <c r="B15" s="48">
        <v>14</v>
      </c>
      <c r="C15" s="48">
        <v>50</v>
      </c>
      <c r="D15" s="48">
        <v>65</v>
      </c>
    </row>
    <row r="16" spans="1:6" x14ac:dyDescent="0.3">
      <c r="A16" s="48">
        <v>1994</v>
      </c>
      <c r="B16" s="48">
        <v>15</v>
      </c>
      <c r="C16" s="48">
        <v>34</v>
      </c>
      <c r="D16" s="48">
        <v>64</v>
      </c>
    </row>
    <row r="17" spans="1:9" x14ac:dyDescent="0.3">
      <c r="A17" s="48">
        <v>1994</v>
      </c>
      <c r="B17" s="48">
        <v>16</v>
      </c>
      <c r="C17" s="48">
        <v>31</v>
      </c>
      <c r="D17" s="48">
        <v>60</v>
      </c>
    </row>
    <row r="18" spans="1:9" x14ac:dyDescent="0.3">
      <c r="A18" s="48">
        <v>1994</v>
      </c>
      <c r="B18" s="48">
        <v>17</v>
      </c>
      <c r="C18" s="48">
        <v>16</v>
      </c>
      <c r="D18" s="48">
        <v>46</v>
      </c>
    </row>
    <row r="19" spans="1:9" x14ac:dyDescent="0.3">
      <c r="A19" s="48">
        <v>1994</v>
      </c>
      <c r="B19" s="48">
        <v>18</v>
      </c>
      <c r="C19" s="48">
        <v>14</v>
      </c>
      <c r="D19" s="48">
        <v>43</v>
      </c>
    </row>
    <row r="20" spans="1:9" x14ac:dyDescent="0.3">
      <c r="A20" s="48">
        <v>1994</v>
      </c>
      <c r="B20" s="48">
        <v>19</v>
      </c>
      <c r="C20" s="48">
        <v>7</v>
      </c>
      <c r="D20" s="48">
        <v>36</v>
      </c>
    </row>
    <row r="21" spans="1:9" x14ac:dyDescent="0.3">
      <c r="A21" s="48">
        <v>1994</v>
      </c>
      <c r="B21" s="48">
        <v>20</v>
      </c>
      <c r="C21" s="48">
        <v>4</v>
      </c>
      <c r="D21" s="48">
        <v>30</v>
      </c>
    </row>
    <row r="22" spans="1:9" x14ac:dyDescent="0.3">
      <c r="A22" s="48">
        <v>1994</v>
      </c>
      <c r="B22" s="48" t="s">
        <v>1365</v>
      </c>
      <c r="C22" s="48">
        <v>1</v>
      </c>
      <c r="D22" s="48">
        <v>10</v>
      </c>
    </row>
    <row r="23" spans="1:9" x14ac:dyDescent="0.3">
      <c r="A23" s="48">
        <v>1999</v>
      </c>
      <c r="B23" s="48" t="s">
        <v>1362</v>
      </c>
      <c r="C23" s="48">
        <v>9</v>
      </c>
      <c r="D23" s="48">
        <v>2</v>
      </c>
    </row>
    <row r="24" spans="1:9" x14ac:dyDescent="0.3">
      <c r="A24" s="48">
        <v>1999</v>
      </c>
      <c r="B24" s="48">
        <v>2</v>
      </c>
      <c r="C24" s="48">
        <v>20</v>
      </c>
      <c r="D24" s="48">
        <v>3</v>
      </c>
    </row>
    <row r="25" spans="1:9" x14ac:dyDescent="0.3">
      <c r="A25" s="48">
        <v>1999</v>
      </c>
      <c r="B25" s="48">
        <v>3</v>
      </c>
      <c r="C25" s="48">
        <v>23</v>
      </c>
      <c r="D25" s="48">
        <v>4</v>
      </c>
      <c r="F25" s="48"/>
      <c r="G25" s="48"/>
      <c r="H25" s="48"/>
      <c r="I25" s="48"/>
    </row>
    <row r="26" spans="1:9" x14ac:dyDescent="0.3">
      <c r="A26" s="48">
        <v>1999</v>
      </c>
      <c r="B26" s="48">
        <v>4</v>
      </c>
      <c r="C26" s="48">
        <v>38</v>
      </c>
      <c r="D26" s="48">
        <v>16</v>
      </c>
      <c r="F26" s="48"/>
      <c r="G26" s="48"/>
      <c r="H26" s="48"/>
      <c r="I26" s="48"/>
    </row>
    <row r="27" spans="1:9" x14ac:dyDescent="0.3">
      <c r="A27" s="48">
        <v>1999</v>
      </c>
      <c r="B27" s="48">
        <v>5</v>
      </c>
      <c r="C27" s="48">
        <v>45</v>
      </c>
      <c r="D27" s="48">
        <v>19</v>
      </c>
      <c r="F27" s="48"/>
      <c r="G27" s="48"/>
      <c r="H27" s="48"/>
      <c r="I27" s="48"/>
    </row>
    <row r="28" spans="1:9" x14ac:dyDescent="0.3">
      <c r="A28" s="48">
        <v>1999</v>
      </c>
      <c r="B28" s="48">
        <v>6</v>
      </c>
      <c r="C28" s="48">
        <v>58</v>
      </c>
      <c r="D28" s="48">
        <v>30</v>
      </c>
      <c r="F28" s="48"/>
      <c r="G28" s="48"/>
      <c r="H28" s="48"/>
      <c r="I28" s="48"/>
    </row>
    <row r="29" spans="1:9" x14ac:dyDescent="0.3">
      <c r="A29" s="48">
        <v>1999</v>
      </c>
      <c r="B29" s="48">
        <v>7</v>
      </c>
      <c r="C29" s="48">
        <v>61</v>
      </c>
      <c r="D29" s="48">
        <v>36</v>
      </c>
      <c r="F29" s="48"/>
      <c r="G29" s="48"/>
      <c r="H29" s="48"/>
      <c r="I29" s="48"/>
    </row>
    <row r="30" spans="1:9" x14ac:dyDescent="0.3">
      <c r="A30" s="48">
        <v>1999</v>
      </c>
      <c r="B30" s="48">
        <v>8</v>
      </c>
      <c r="C30" s="48">
        <v>69</v>
      </c>
      <c r="D30" s="48">
        <v>56</v>
      </c>
    </row>
    <row r="31" spans="1:9" x14ac:dyDescent="0.3">
      <c r="A31" s="48">
        <v>1999</v>
      </c>
      <c r="B31" s="48">
        <v>9</v>
      </c>
      <c r="C31" s="48">
        <v>72</v>
      </c>
      <c r="D31" s="48">
        <v>57</v>
      </c>
    </row>
    <row r="32" spans="1:9" x14ac:dyDescent="0.3">
      <c r="A32" s="48">
        <v>1999</v>
      </c>
      <c r="B32" s="48">
        <v>10</v>
      </c>
      <c r="C32" s="48">
        <v>68</v>
      </c>
      <c r="D32" s="48">
        <v>54</v>
      </c>
    </row>
    <row r="33" spans="1:4" x14ac:dyDescent="0.3">
      <c r="A33" s="48">
        <v>1999</v>
      </c>
      <c r="B33" s="48" t="s">
        <v>1364</v>
      </c>
      <c r="C33" s="48">
        <v>65</v>
      </c>
      <c r="D33" s="48">
        <v>57</v>
      </c>
    </row>
    <row r="34" spans="1:4" x14ac:dyDescent="0.3">
      <c r="A34" s="48">
        <v>1999</v>
      </c>
      <c r="B34" s="48">
        <v>12</v>
      </c>
      <c r="C34" s="48">
        <v>63</v>
      </c>
      <c r="D34" s="48">
        <v>60</v>
      </c>
    </row>
    <row r="35" spans="1:4" x14ac:dyDescent="0.3">
      <c r="A35" s="48">
        <v>1999</v>
      </c>
      <c r="B35" s="48">
        <v>13</v>
      </c>
      <c r="C35" s="48">
        <v>44</v>
      </c>
      <c r="D35" s="48">
        <v>66</v>
      </c>
    </row>
    <row r="36" spans="1:4" x14ac:dyDescent="0.3">
      <c r="A36" s="48">
        <v>1999</v>
      </c>
      <c r="B36" s="48">
        <v>14</v>
      </c>
      <c r="C36" s="48">
        <v>39</v>
      </c>
      <c r="D36" s="48">
        <v>63</v>
      </c>
    </row>
    <row r="37" spans="1:4" x14ac:dyDescent="0.3">
      <c r="A37" s="48">
        <v>1999</v>
      </c>
      <c r="B37" s="48">
        <v>15</v>
      </c>
      <c r="C37" s="48">
        <v>27</v>
      </c>
      <c r="D37" s="48">
        <v>52</v>
      </c>
    </row>
    <row r="38" spans="1:4" x14ac:dyDescent="0.3">
      <c r="A38" s="48">
        <v>1999</v>
      </c>
      <c r="B38" s="48">
        <v>16</v>
      </c>
      <c r="C38" s="48">
        <v>21</v>
      </c>
      <c r="D38" s="48">
        <v>47</v>
      </c>
    </row>
    <row r="39" spans="1:4" x14ac:dyDescent="0.3">
      <c r="A39" s="48">
        <v>1999</v>
      </c>
      <c r="B39" s="48">
        <v>17</v>
      </c>
      <c r="C39" s="48">
        <v>8</v>
      </c>
      <c r="D39" s="48">
        <v>31</v>
      </c>
    </row>
    <row r="40" spans="1:4" x14ac:dyDescent="0.3">
      <c r="A40" s="48">
        <v>1999</v>
      </c>
      <c r="B40" s="48">
        <v>18</v>
      </c>
      <c r="C40" s="48">
        <v>6</v>
      </c>
      <c r="D40" s="48">
        <v>29</v>
      </c>
    </row>
    <row r="41" spans="1:4" x14ac:dyDescent="0.3">
      <c r="A41" s="48">
        <v>1999</v>
      </c>
      <c r="B41" s="48">
        <v>19</v>
      </c>
      <c r="C41" s="48">
        <v>2</v>
      </c>
      <c r="D41" s="48">
        <v>26</v>
      </c>
    </row>
    <row r="42" spans="1:4" x14ac:dyDescent="0.3">
      <c r="A42" s="48">
        <v>1999</v>
      </c>
      <c r="B42" s="48">
        <v>20</v>
      </c>
      <c r="C42" s="48">
        <v>1</v>
      </c>
      <c r="D42" s="48">
        <v>20</v>
      </c>
    </row>
    <row r="43" spans="1:4" x14ac:dyDescent="0.3">
      <c r="A43" s="48">
        <v>1999</v>
      </c>
      <c r="B43" s="48" t="s">
        <v>1365</v>
      </c>
      <c r="C43" s="48">
        <v>0</v>
      </c>
      <c r="D43" s="48">
        <v>8</v>
      </c>
    </row>
    <row r="44" spans="1:4" x14ac:dyDescent="0.3">
      <c r="A44" s="48">
        <v>2004</v>
      </c>
      <c r="B44" s="48" t="s">
        <v>1362</v>
      </c>
      <c r="C44" s="48">
        <v>15</v>
      </c>
      <c r="D44" s="48">
        <v>1</v>
      </c>
    </row>
    <row r="45" spans="1:4" x14ac:dyDescent="0.3">
      <c r="A45" s="48">
        <v>2004</v>
      </c>
      <c r="B45" s="48">
        <v>2</v>
      </c>
      <c r="C45" s="48">
        <v>28</v>
      </c>
      <c r="D45" s="48">
        <v>5</v>
      </c>
    </row>
    <row r="46" spans="1:4" x14ac:dyDescent="0.3">
      <c r="A46" s="48">
        <v>2004</v>
      </c>
      <c r="B46" s="48">
        <v>3</v>
      </c>
      <c r="C46" s="48">
        <v>31</v>
      </c>
      <c r="D46" s="48">
        <v>7</v>
      </c>
    </row>
    <row r="47" spans="1:4" x14ac:dyDescent="0.3">
      <c r="A47" s="48">
        <v>2004</v>
      </c>
      <c r="B47" s="48">
        <v>4</v>
      </c>
      <c r="C47" s="48">
        <v>50</v>
      </c>
      <c r="D47" s="48">
        <v>16</v>
      </c>
    </row>
    <row r="48" spans="1:4" x14ac:dyDescent="0.3">
      <c r="A48" s="48">
        <v>2004</v>
      </c>
      <c r="B48" s="48">
        <v>5</v>
      </c>
      <c r="C48" s="48">
        <v>59</v>
      </c>
      <c r="D48" s="48">
        <v>15</v>
      </c>
    </row>
    <row r="49" spans="1:4" x14ac:dyDescent="0.3">
      <c r="A49" s="48">
        <v>2004</v>
      </c>
      <c r="B49" s="48">
        <v>6</v>
      </c>
      <c r="C49" s="48">
        <v>62</v>
      </c>
      <c r="D49" s="48">
        <v>27</v>
      </c>
    </row>
    <row r="50" spans="1:4" x14ac:dyDescent="0.3">
      <c r="A50" s="48">
        <v>2004</v>
      </c>
      <c r="B50" s="48">
        <v>7</v>
      </c>
      <c r="C50" s="48">
        <v>63</v>
      </c>
      <c r="D50" s="48">
        <v>36</v>
      </c>
    </row>
    <row r="51" spans="1:4" x14ac:dyDescent="0.3">
      <c r="A51" s="48">
        <v>2004</v>
      </c>
      <c r="B51" s="48">
        <v>8</v>
      </c>
      <c r="C51" s="48">
        <v>67</v>
      </c>
      <c r="D51" s="48">
        <v>54</v>
      </c>
    </row>
    <row r="52" spans="1:4" x14ac:dyDescent="0.3">
      <c r="A52" s="48">
        <v>2004</v>
      </c>
      <c r="B52" s="48">
        <v>9</v>
      </c>
      <c r="C52" s="48">
        <v>66</v>
      </c>
      <c r="D52" s="48">
        <v>61</v>
      </c>
    </row>
    <row r="53" spans="1:4" x14ac:dyDescent="0.3">
      <c r="A53" s="48">
        <v>2004</v>
      </c>
      <c r="B53" s="48">
        <v>10</v>
      </c>
      <c r="C53" s="48">
        <v>63</v>
      </c>
      <c r="D53" s="48">
        <v>72</v>
      </c>
    </row>
    <row r="54" spans="1:4" x14ac:dyDescent="0.3">
      <c r="A54" s="48">
        <v>2004</v>
      </c>
      <c r="B54" s="48" t="s">
        <v>1364</v>
      </c>
      <c r="C54" s="48">
        <v>63</v>
      </c>
      <c r="D54" s="48">
        <v>71</v>
      </c>
    </row>
    <row r="55" spans="1:4" x14ac:dyDescent="0.3">
      <c r="A55" s="48">
        <v>2004</v>
      </c>
      <c r="B55" s="48">
        <v>12</v>
      </c>
      <c r="C55" s="48">
        <v>62</v>
      </c>
      <c r="D55" s="48">
        <v>70</v>
      </c>
    </row>
    <row r="56" spans="1:4" x14ac:dyDescent="0.3">
      <c r="A56" s="48">
        <v>2004</v>
      </c>
      <c r="B56" s="48">
        <v>13</v>
      </c>
      <c r="C56" s="48">
        <v>40</v>
      </c>
      <c r="D56" s="48">
        <v>59</v>
      </c>
    </row>
    <row r="57" spans="1:4" x14ac:dyDescent="0.3">
      <c r="A57" s="48">
        <v>2004</v>
      </c>
      <c r="B57" s="48">
        <v>14</v>
      </c>
      <c r="C57" s="48">
        <v>27</v>
      </c>
      <c r="D57" s="48">
        <v>58</v>
      </c>
    </row>
    <row r="58" spans="1:4" x14ac:dyDescent="0.3">
      <c r="A58" s="48">
        <v>2004</v>
      </c>
      <c r="B58" s="48">
        <v>15</v>
      </c>
      <c r="C58" s="48">
        <v>15</v>
      </c>
      <c r="D58" s="48">
        <v>50</v>
      </c>
    </row>
    <row r="59" spans="1:4" x14ac:dyDescent="0.3">
      <c r="A59" s="48">
        <v>2004</v>
      </c>
      <c r="B59" s="48">
        <v>16</v>
      </c>
      <c r="C59" s="48">
        <v>14</v>
      </c>
      <c r="D59" s="48">
        <v>46</v>
      </c>
    </row>
    <row r="60" spans="1:4" x14ac:dyDescent="0.3">
      <c r="A60" s="48">
        <v>2004</v>
      </c>
      <c r="B60" s="48">
        <v>17</v>
      </c>
      <c r="C60" s="48">
        <v>8</v>
      </c>
      <c r="D60" s="48">
        <v>32</v>
      </c>
    </row>
    <row r="61" spans="1:4" x14ac:dyDescent="0.3">
      <c r="A61" s="48">
        <v>2004</v>
      </c>
      <c r="B61" s="48">
        <v>18</v>
      </c>
      <c r="C61" s="48">
        <v>5</v>
      </c>
      <c r="D61" s="48">
        <v>27</v>
      </c>
    </row>
    <row r="62" spans="1:4" x14ac:dyDescent="0.3">
      <c r="A62" s="48">
        <v>2004</v>
      </c>
      <c r="B62" s="48">
        <v>19</v>
      </c>
      <c r="C62" s="48">
        <v>2</v>
      </c>
      <c r="D62" s="48">
        <v>14</v>
      </c>
    </row>
    <row r="63" spans="1:4" x14ac:dyDescent="0.3">
      <c r="A63" s="48">
        <v>2004</v>
      </c>
      <c r="B63" s="48">
        <v>20</v>
      </c>
      <c r="C63" s="48">
        <v>1</v>
      </c>
      <c r="D63" s="48">
        <v>11</v>
      </c>
    </row>
    <row r="64" spans="1:4" x14ac:dyDescent="0.3">
      <c r="A64" s="48">
        <v>2004</v>
      </c>
      <c r="B64" s="48" t="s">
        <v>1365</v>
      </c>
      <c r="C64" s="48">
        <v>0</v>
      </c>
      <c r="D64" s="48">
        <v>8</v>
      </c>
    </row>
    <row r="65" spans="1:4" x14ac:dyDescent="0.3">
      <c r="A65" s="48">
        <v>2011</v>
      </c>
      <c r="B65" s="48" t="s">
        <v>1362</v>
      </c>
      <c r="C65" s="48">
        <v>21</v>
      </c>
      <c r="D65" s="48">
        <v>0</v>
      </c>
    </row>
    <row r="66" spans="1:4" x14ac:dyDescent="0.3">
      <c r="A66" s="48">
        <v>2011</v>
      </c>
      <c r="B66" s="48">
        <v>2</v>
      </c>
      <c r="C66" s="48">
        <v>30</v>
      </c>
      <c r="D66" s="48">
        <v>1</v>
      </c>
    </row>
    <row r="67" spans="1:4" x14ac:dyDescent="0.3">
      <c r="A67" s="48">
        <v>2011</v>
      </c>
      <c r="B67" s="48">
        <v>3</v>
      </c>
      <c r="C67" s="48">
        <v>31</v>
      </c>
      <c r="D67" s="48">
        <v>2</v>
      </c>
    </row>
    <row r="68" spans="1:4" x14ac:dyDescent="0.3">
      <c r="A68" s="48">
        <v>2011</v>
      </c>
      <c r="B68" s="48">
        <v>4</v>
      </c>
      <c r="C68" s="48">
        <v>49</v>
      </c>
      <c r="D68" s="48">
        <v>6</v>
      </c>
    </row>
    <row r="69" spans="1:4" x14ac:dyDescent="0.3">
      <c r="A69" s="48">
        <v>2011</v>
      </c>
      <c r="B69" s="48">
        <v>5</v>
      </c>
      <c r="C69" s="48">
        <v>59</v>
      </c>
      <c r="D69" s="48">
        <v>9</v>
      </c>
    </row>
    <row r="70" spans="1:4" x14ac:dyDescent="0.3">
      <c r="A70" s="48">
        <v>2011</v>
      </c>
      <c r="B70" s="48">
        <v>6</v>
      </c>
      <c r="C70" s="48">
        <v>62</v>
      </c>
      <c r="D70" s="48">
        <v>19</v>
      </c>
    </row>
    <row r="71" spans="1:4" x14ac:dyDescent="0.3">
      <c r="A71" s="48">
        <v>2011</v>
      </c>
      <c r="B71" s="48">
        <v>7</v>
      </c>
      <c r="C71" s="48">
        <v>60</v>
      </c>
      <c r="D71" s="48">
        <v>21</v>
      </c>
    </row>
    <row r="72" spans="1:4" x14ac:dyDescent="0.3">
      <c r="A72" s="48">
        <v>2011</v>
      </c>
      <c r="B72" s="48">
        <v>8</v>
      </c>
      <c r="C72" s="48">
        <v>64</v>
      </c>
      <c r="D72" s="48">
        <v>37</v>
      </c>
    </row>
    <row r="73" spans="1:4" x14ac:dyDescent="0.3">
      <c r="A73" s="48">
        <v>2011</v>
      </c>
      <c r="B73" s="48">
        <v>9</v>
      </c>
      <c r="C73" s="48">
        <v>63</v>
      </c>
      <c r="D73" s="48">
        <v>42</v>
      </c>
    </row>
    <row r="74" spans="1:4" x14ac:dyDescent="0.3">
      <c r="A74" s="48">
        <v>2011</v>
      </c>
      <c r="B74" s="48">
        <v>10</v>
      </c>
      <c r="C74" s="48">
        <v>60</v>
      </c>
      <c r="D74" s="48">
        <v>49</v>
      </c>
    </row>
    <row r="75" spans="1:4" x14ac:dyDescent="0.3">
      <c r="A75" s="48">
        <v>2011</v>
      </c>
      <c r="B75" s="48" t="s">
        <v>1364</v>
      </c>
      <c r="C75" s="48">
        <v>57</v>
      </c>
      <c r="D75" s="48">
        <v>50</v>
      </c>
    </row>
    <row r="76" spans="1:4" x14ac:dyDescent="0.3">
      <c r="A76" s="48">
        <v>2011</v>
      </c>
      <c r="B76" s="48">
        <v>12</v>
      </c>
      <c r="C76" s="48">
        <v>54</v>
      </c>
      <c r="D76" s="48">
        <v>51</v>
      </c>
    </row>
    <row r="77" spans="1:4" x14ac:dyDescent="0.3">
      <c r="A77" s="48">
        <v>2011</v>
      </c>
      <c r="B77" s="48">
        <v>13</v>
      </c>
      <c r="C77" s="48">
        <v>36</v>
      </c>
      <c r="D77" s="48">
        <v>63</v>
      </c>
    </row>
    <row r="78" spans="1:4" x14ac:dyDescent="0.3">
      <c r="A78" s="48">
        <v>2011</v>
      </c>
      <c r="B78" s="48">
        <v>14</v>
      </c>
      <c r="C78" s="48">
        <v>35</v>
      </c>
      <c r="D78" s="48">
        <v>64</v>
      </c>
    </row>
    <row r="79" spans="1:4" x14ac:dyDescent="0.3">
      <c r="A79" s="48">
        <v>2011</v>
      </c>
      <c r="B79" s="48">
        <v>15</v>
      </c>
      <c r="C79" s="48">
        <v>21</v>
      </c>
      <c r="D79" s="48">
        <v>60</v>
      </c>
    </row>
    <row r="80" spans="1:4" x14ac:dyDescent="0.3">
      <c r="A80" s="48">
        <v>2011</v>
      </c>
      <c r="B80" s="48">
        <v>16</v>
      </c>
      <c r="C80" s="48">
        <v>16</v>
      </c>
      <c r="D80" s="48">
        <v>59</v>
      </c>
    </row>
    <row r="81" spans="1:4" x14ac:dyDescent="0.3">
      <c r="A81" s="48">
        <v>2011</v>
      </c>
      <c r="B81" s="48">
        <v>17</v>
      </c>
      <c r="C81" s="48">
        <v>8</v>
      </c>
      <c r="D81" s="48">
        <v>56</v>
      </c>
    </row>
    <row r="82" spans="1:4" x14ac:dyDescent="0.3">
      <c r="A82" s="48">
        <v>2011</v>
      </c>
      <c r="B82" s="48">
        <v>18</v>
      </c>
      <c r="C82" s="48">
        <v>7</v>
      </c>
      <c r="D82" s="48">
        <v>56</v>
      </c>
    </row>
    <row r="83" spans="1:4" x14ac:dyDescent="0.3">
      <c r="A83" s="48">
        <v>2011</v>
      </c>
      <c r="B83" s="48">
        <v>19</v>
      </c>
      <c r="C83" s="48">
        <v>5</v>
      </c>
      <c r="D83" s="48">
        <v>43</v>
      </c>
    </row>
    <row r="84" spans="1:4" x14ac:dyDescent="0.3">
      <c r="A84" s="48">
        <v>2011</v>
      </c>
      <c r="B84" s="48">
        <v>20</v>
      </c>
      <c r="C84" s="48">
        <v>3</v>
      </c>
      <c r="D84" s="48">
        <v>31</v>
      </c>
    </row>
    <row r="85" spans="1:4" x14ac:dyDescent="0.3">
      <c r="A85" s="48">
        <v>2011</v>
      </c>
      <c r="B85" s="48" t="s">
        <v>1365</v>
      </c>
      <c r="C85" s="48">
        <v>0</v>
      </c>
      <c r="D85" s="48">
        <v>19</v>
      </c>
    </row>
    <row r="86" spans="1:4" x14ac:dyDescent="0.3">
      <c r="A86" s="48">
        <v>2014</v>
      </c>
      <c r="B86" s="48" t="s">
        <v>1362</v>
      </c>
      <c r="C86" s="48">
        <v>36</v>
      </c>
      <c r="D86" s="48">
        <v>0</v>
      </c>
    </row>
    <row r="87" spans="1:4" x14ac:dyDescent="0.3">
      <c r="A87" s="48">
        <v>2014</v>
      </c>
      <c r="B87" s="48">
        <v>2</v>
      </c>
      <c r="C87" s="48">
        <v>45</v>
      </c>
      <c r="D87" s="48">
        <v>2</v>
      </c>
    </row>
    <row r="88" spans="1:4" x14ac:dyDescent="0.3">
      <c r="A88" s="48">
        <v>2014</v>
      </c>
      <c r="B88" s="48">
        <v>3</v>
      </c>
      <c r="C88" s="48">
        <v>49</v>
      </c>
      <c r="D88" s="48">
        <v>3</v>
      </c>
    </row>
    <row r="89" spans="1:4" x14ac:dyDescent="0.3">
      <c r="A89" s="48">
        <v>2014</v>
      </c>
      <c r="B89" s="48">
        <v>4</v>
      </c>
      <c r="C89" s="48">
        <v>57</v>
      </c>
      <c r="D89" s="48">
        <v>9</v>
      </c>
    </row>
    <row r="90" spans="1:4" x14ac:dyDescent="0.3">
      <c r="A90" s="48">
        <v>2014</v>
      </c>
      <c r="B90" s="48">
        <v>5</v>
      </c>
      <c r="C90" s="48">
        <v>58</v>
      </c>
      <c r="D90" s="48">
        <v>10</v>
      </c>
    </row>
    <row r="91" spans="1:4" x14ac:dyDescent="0.3">
      <c r="A91" s="48">
        <v>2014</v>
      </c>
      <c r="B91" s="48">
        <v>6</v>
      </c>
      <c r="C91" s="48">
        <v>60</v>
      </c>
      <c r="D91" s="48">
        <v>17</v>
      </c>
    </row>
    <row r="92" spans="1:4" x14ac:dyDescent="0.3">
      <c r="A92" s="48">
        <v>2014</v>
      </c>
      <c r="B92" s="48">
        <v>7</v>
      </c>
      <c r="C92" s="48">
        <v>61</v>
      </c>
      <c r="D92" s="48">
        <v>20</v>
      </c>
    </row>
    <row r="93" spans="1:4" x14ac:dyDescent="0.3">
      <c r="A93" s="48">
        <v>2014</v>
      </c>
      <c r="B93" s="48">
        <v>8</v>
      </c>
      <c r="C93" s="48">
        <v>67</v>
      </c>
      <c r="D93" s="48">
        <v>33</v>
      </c>
    </row>
    <row r="94" spans="1:4" x14ac:dyDescent="0.3">
      <c r="A94" s="48">
        <v>2014</v>
      </c>
      <c r="B94" s="48">
        <v>9</v>
      </c>
      <c r="C94" s="48">
        <v>64</v>
      </c>
      <c r="D94" s="48">
        <v>38</v>
      </c>
    </row>
    <row r="95" spans="1:4" x14ac:dyDescent="0.3">
      <c r="A95" s="48">
        <v>2014</v>
      </c>
      <c r="B95" s="48">
        <v>10</v>
      </c>
      <c r="C95" s="48">
        <v>51</v>
      </c>
      <c r="D95" s="48">
        <v>45</v>
      </c>
    </row>
    <row r="96" spans="1:4" x14ac:dyDescent="0.3">
      <c r="A96" s="48">
        <v>2014</v>
      </c>
      <c r="B96" s="48" t="s">
        <v>1364</v>
      </c>
      <c r="C96" s="48">
        <v>50</v>
      </c>
      <c r="D96" s="48">
        <v>46</v>
      </c>
    </row>
    <row r="97" spans="1:4" x14ac:dyDescent="0.3">
      <c r="A97" s="48">
        <v>2014</v>
      </c>
      <c r="B97" s="48">
        <v>12</v>
      </c>
      <c r="C97" s="48">
        <v>48</v>
      </c>
      <c r="D97" s="48">
        <v>47</v>
      </c>
    </row>
    <row r="98" spans="1:4" x14ac:dyDescent="0.3">
      <c r="A98" s="48">
        <v>2014</v>
      </c>
      <c r="B98" s="48">
        <v>13</v>
      </c>
      <c r="C98" s="48">
        <v>31</v>
      </c>
      <c r="D98" s="48">
        <v>59</v>
      </c>
    </row>
    <row r="99" spans="1:4" x14ac:dyDescent="0.3">
      <c r="A99" s="48">
        <v>2014</v>
      </c>
      <c r="B99" s="48">
        <v>14</v>
      </c>
      <c r="C99" s="48">
        <v>29</v>
      </c>
      <c r="D99" s="48">
        <v>60</v>
      </c>
    </row>
    <row r="100" spans="1:4" x14ac:dyDescent="0.3">
      <c r="A100" s="48">
        <v>2014</v>
      </c>
      <c r="B100" s="48">
        <v>15</v>
      </c>
      <c r="C100" s="48">
        <v>14</v>
      </c>
      <c r="D100" s="48">
        <v>57</v>
      </c>
    </row>
    <row r="101" spans="1:4" x14ac:dyDescent="0.3">
      <c r="A101" s="48">
        <v>2014</v>
      </c>
      <c r="B101" s="48">
        <v>16</v>
      </c>
      <c r="C101" s="48">
        <v>12</v>
      </c>
      <c r="D101" s="48">
        <v>61</v>
      </c>
    </row>
    <row r="102" spans="1:4" x14ac:dyDescent="0.3">
      <c r="A102" s="48">
        <v>2014</v>
      </c>
      <c r="B102" s="48">
        <v>17</v>
      </c>
      <c r="C102" s="48">
        <v>5</v>
      </c>
      <c r="D102" s="48">
        <v>60</v>
      </c>
    </row>
    <row r="103" spans="1:4" x14ac:dyDescent="0.3">
      <c r="A103" s="48">
        <v>2014</v>
      </c>
      <c r="B103" s="48">
        <v>18</v>
      </c>
      <c r="C103" s="48">
        <v>4</v>
      </c>
      <c r="D103" s="48">
        <v>54</v>
      </c>
    </row>
    <row r="104" spans="1:4" x14ac:dyDescent="0.3">
      <c r="A104" s="48">
        <v>2014</v>
      </c>
      <c r="B104" s="48">
        <v>19</v>
      </c>
      <c r="C104" s="48">
        <v>2</v>
      </c>
      <c r="D104" s="48">
        <v>48</v>
      </c>
    </row>
    <row r="105" spans="1:4" x14ac:dyDescent="0.3">
      <c r="A105" s="48">
        <v>2014</v>
      </c>
      <c r="B105" s="48">
        <v>20</v>
      </c>
      <c r="C105" s="48">
        <v>1</v>
      </c>
      <c r="D105" s="48">
        <v>43</v>
      </c>
    </row>
    <row r="106" spans="1:4" x14ac:dyDescent="0.3">
      <c r="A106" s="48">
        <v>2014</v>
      </c>
      <c r="B106" s="48" t="s">
        <v>1365</v>
      </c>
      <c r="C106" s="48">
        <v>0</v>
      </c>
      <c r="D106" s="48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9" zoomScaleNormal="100" workbookViewId="0">
      <selection activeCell="AG32" sqref="AG32"/>
    </sheetView>
  </sheetViews>
  <sheetFormatPr defaultColWidth="8.88671875" defaultRowHeight="14.4" outlineLevelCol="1" x14ac:dyDescent="0.3"/>
  <cols>
    <col min="1" max="1" width="19" style="13" hidden="1" customWidth="1" outlineLevel="1"/>
    <col min="2" max="2" width="10.44140625" style="13" hidden="1" customWidth="1" outlineLevel="1"/>
    <col min="3" max="3" width="12.109375" style="13" hidden="1" customWidth="1" outlineLevel="1"/>
    <col min="4" max="4" width="9.88671875" style="13" hidden="1" customWidth="1" outlineLevel="1"/>
    <col min="5" max="5" width="7.109375" style="13" hidden="1" customWidth="1" outlineLevel="1"/>
    <col min="6" max="6" width="7.44140625" style="13" hidden="1" customWidth="1" outlineLevel="1"/>
    <col min="7" max="7" width="8.88671875" style="13" hidden="1" customWidth="1" outlineLevel="1"/>
    <col min="8" max="8" width="7.44140625" style="13" hidden="1" customWidth="1" outlineLevel="1"/>
    <col min="9" max="9" width="7.33203125" style="13" hidden="1" customWidth="1" outlineLevel="1"/>
    <col min="10" max="10" width="8" style="13" hidden="1" customWidth="1" outlineLevel="1"/>
    <col min="11" max="11" width="6.109375" style="13" hidden="1" customWidth="1" outlineLevel="1"/>
    <col min="12" max="12" width="6.6640625" style="13" hidden="1" customWidth="1" outlineLevel="1"/>
    <col min="13" max="13" width="9.6640625" style="13" hidden="1" customWidth="1" outlineLevel="1"/>
    <col min="14" max="14" width="8" style="13" hidden="1" customWidth="1" outlineLevel="1"/>
    <col min="15" max="15" width="8.88671875" style="13" hidden="1" customWidth="1" outlineLevel="1"/>
    <col min="16" max="16" width="8.44140625" style="13" hidden="1" customWidth="1" outlineLevel="1"/>
    <col min="17" max="17" width="8.88671875" collapsed="1"/>
    <col min="19" max="19" width="10.33203125" customWidth="1"/>
    <col min="20" max="20" width="9.44140625" customWidth="1"/>
    <col min="21" max="21" width="11.109375" customWidth="1"/>
    <col min="22" max="22" width="10" customWidth="1"/>
    <col min="23" max="23" width="10.109375" customWidth="1"/>
    <col min="24" max="24" width="13.6640625" bestFit="1" customWidth="1"/>
    <col min="25" max="25" width="10.109375" customWidth="1"/>
    <col min="26" max="26" width="11.33203125" customWidth="1"/>
    <col min="28" max="28" width="9.6640625" customWidth="1"/>
    <col min="29" max="29" width="10" customWidth="1"/>
    <col min="30" max="30" width="9.88671875" customWidth="1"/>
    <col min="32" max="32" width="10.109375" customWidth="1"/>
    <col min="34" max="35" width="8.88671875" hidden="1" customWidth="1"/>
  </cols>
  <sheetData>
    <row r="1" spans="1:35" ht="16.649999999999999" customHeight="1" x14ac:dyDescent="0.3">
      <c r="A1" s="14" t="s">
        <v>1366</v>
      </c>
      <c r="B1" s="14" t="s">
        <v>1367</v>
      </c>
      <c r="C1" s="14" t="s">
        <v>1368</v>
      </c>
      <c r="D1" s="14" t="s">
        <v>1369</v>
      </c>
      <c r="E1" s="14" t="s">
        <v>1370</v>
      </c>
      <c r="F1" s="14" t="s">
        <v>1371</v>
      </c>
      <c r="G1" s="14" t="s">
        <v>1176</v>
      </c>
      <c r="H1" s="14" t="s">
        <v>1372</v>
      </c>
      <c r="I1" s="14" t="s">
        <v>1373</v>
      </c>
      <c r="J1" s="14" t="s">
        <v>1374</v>
      </c>
      <c r="K1" s="14" t="s">
        <v>1081</v>
      </c>
      <c r="L1" s="14" t="s">
        <v>1375</v>
      </c>
      <c r="M1" s="14" t="s">
        <v>1376</v>
      </c>
      <c r="N1" s="14" t="s">
        <v>1377</v>
      </c>
      <c r="O1" s="14" t="s">
        <v>1378</v>
      </c>
      <c r="P1" s="14" t="s">
        <v>1379</v>
      </c>
      <c r="AH1" s="18" t="s">
        <v>1380</v>
      </c>
      <c r="AI1" s="18" t="s">
        <v>1381</v>
      </c>
    </row>
    <row r="2" spans="1:35" ht="17.399999999999999" customHeight="1" x14ac:dyDescent="0.3">
      <c r="A2" s="48" t="s">
        <v>1382</v>
      </c>
      <c r="B2" s="48">
        <v>2010</v>
      </c>
      <c r="C2" s="48" t="s">
        <v>1146</v>
      </c>
      <c r="D2" s="48" t="s">
        <v>1091</v>
      </c>
      <c r="E2" s="48">
        <v>38</v>
      </c>
      <c r="F2" s="48">
        <v>100</v>
      </c>
      <c r="G2" s="48">
        <v>10</v>
      </c>
      <c r="H2" s="48">
        <v>22</v>
      </c>
      <c r="I2" s="48">
        <v>5</v>
      </c>
      <c r="J2" s="48">
        <v>1</v>
      </c>
      <c r="K2" s="48">
        <v>5</v>
      </c>
      <c r="L2" s="48">
        <v>10</v>
      </c>
      <c r="M2" s="48">
        <v>0</v>
      </c>
      <c r="N2" s="48">
        <v>0</v>
      </c>
      <c r="O2" s="48">
        <v>3</v>
      </c>
      <c r="P2" s="48">
        <v>23</v>
      </c>
      <c r="R2" s="33" t="s">
        <v>1383</v>
      </c>
      <c r="S2" s="111" t="s">
        <v>1384</v>
      </c>
      <c r="T2" s="111"/>
      <c r="AH2" s="26" t="s">
        <v>1371</v>
      </c>
      <c r="AI2" s="23" t="s">
        <v>1385</v>
      </c>
    </row>
    <row r="3" spans="1:35" ht="15" thickBot="1" x14ac:dyDescent="0.35">
      <c r="A3" s="48" t="s">
        <v>1386</v>
      </c>
      <c r="B3" s="48">
        <v>2010</v>
      </c>
      <c r="C3" s="48" t="s">
        <v>1152</v>
      </c>
      <c r="D3" s="48" t="s">
        <v>1091</v>
      </c>
      <c r="E3" s="48">
        <v>36</v>
      </c>
      <c r="F3" s="48">
        <v>102</v>
      </c>
      <c r="G3" s="48">
        <v>13</v>
      </c>
      <c r="H3" s="48">
        <v>24</v>
      </c>
      <c r="I3" s="48">
        <v>3</v>
      </c>
      <c r="J3" s="48">
        <v>0</v>
      </c>
      <c r="K3" s="48">
        <v>2</v>
      </c>
      <c r="L3" s="48">
        <v>7</v>
      </c>
      <c r="M3" s="48">
        <v>0</v>
      </c>
      <c r="N3" s="48">
        <v>0</v>
      </c>
      <c r="O3" s="48">
        <v>12</v>
      </c>
      <c r="P3" s="48">
        <v>38</v>
      </c>
      <c r="AH3" s="26" t="s">
        <v>1372</v>
      </c>
      <c r="AI3" s="23" t="s">
        <v>1387</v>
      </c>
    </row>
    <row r="4" spans="1:35" ht="15" thickBot="1" x14ac:dyDescent="0.35">
      <c r="A4" s="48" t="s">
        <v>1388</v>
      </c>
      <c r="B4" s="48">
        <v>2010</v>
      </c>
      <c r="C4" s="48" t="s">
        <v>1094</v>
      </c>
      <c r="D4" s="48" t="s">
        <v>1095</v>
      </c>
      <c r="E4" s="48">
        <v>41</v>
      </c>
      <c r="F4" s="48">
        <v>102</v>
      </c>
      <c r="G4" s="48">
        <v>5</v>
      </c>
      <c r="H4" s="48">
        <v>25</v>
      </c>
      <c r="I4" s="48">
        <v>6</v>
      </c>
      <c r="J4" s="48">
        <v>0</v>
      </c>
      <c r="K4" s="48">
        <v>1</v>
      </c>
      <c r="L4" s="48">
        <v>10</v>
      </c>
      <c r="M4" s="48">
        <v>0</v>
      </c>
      <c r="N4" s="48">
        <v>0</v>
      </c>
      <c r="O4" s="48">
        <v>6</v>
      </c>
      <c r="P4" s="48">
        <v>21</v>
      </c>
      <c r="S4" s="83" t="s">
        <v>1371</v>
      </c>
      <c r="T4" s="83" t="s">
        <v>1372</v>
      </c>
      <c r="U4" s="83" t="s">
        <v>1389</v>
      </c>
      <c r="V4" s="83" t="s">
        <v>1176</v>
      </c>
      <c r="W4" s="83" t="s">
        <v>1373</v>
      </c>
      <c r="X4" s="83" t="s">
        <v>1374</v>
      </c>
      <c r="Y4" s="83" t="s">
        <v>1081</v>
      </c>
      <c r="Z4" s="83" t="s">
        <v>1375</v>
      </c>
      <c r="AA4" s="83" t="s">
        <v>1376</v>
      </c>
      <c r="AB4" s="83" t="s">
        <v>1377</v>
      </c>
      <c r="AC4" s="83" t="s">
        <v>1390</v>
      </c>
      <c r="AD4" s="83" t="s">
        <v>1378</v>
      </c>
      <c r="AE4" s="83" t="s">
        <v>1391</v>
      </c>
      <c r="AF4" s="83" t="s">
        <v>1392</v>
      </c>
      <c r="AG4" s="14"/>
      <c r="AH4" s="26" t="s">
        <v>1389</v>
      </c>
      <c r="AI4" s="23" t="s">
        <v>1393</v>
      </c>
    </row>
    <row r="5" spans="1:35" ht="15" thickBot="1" x14ac:dyDescent="0.35">
      <c r="A5" s="48" t="s">
        <v>1394</v>
      </c>
      <c r="B5" s="48">
        <v>2010</v>
      </c>
      <c r="C5" s="48" t="s">
        <v>1108</v>
      </c>
      <c r="D5" s="48" t="s">
        <v>1095</v>
      </c>
      <c r="E5" s="48">
        <v>28</v>
      </c>
      <c r="F5" s="48">
        <v>102</v>
      </c>
      <c r="G5" s="48">
        <v>11</v>
      </c>
      <c r="H5" s="48">
        <v>27</v>
      </c>
      <c r="I5" s="48">
        <v>7</v>
      </c>
      <c r="J5" s="48">
        <v>0</v>
      </c>
      <c r="K5" s="48">
        <v>2</v>
      </c>
      <c r="L5" s="48">
        <v>14</v>
      </c>
      <c r="M5" s="48">
        <v>0</v>
      </c>
      <c r="N5" s="48">
        <v>0</v>
      </c>
      <c r="O5" s="48">
        <v>11</v>
      </c>
      <c r="P5" s="48">
        <v>12</v>
      </c>
      <c r="R5" s="84">
        <v>2010</v>
      </c>
      <c r="S5" s="88">
        <f>SUMIFS($F:$F,$A:$A,$S$2,$B:$B,$R5)</f>
        <v>242</v>
      </c>
      <c r="T5" s="88">
        <f>SUMIFS($H:$H,$A:$A,$S$2,$B:$B,$R5)</f>
        <v>52</v>
      </c>
      <c r="U5" s="95">
        <f>IFERROR(T5/S5,"-")</f>
        <v>0.21487603305785125</v>
      </c>
      <c r="V5" s="88">
        <f>SUMIFS($G:$G,$A:$A,$S$2,$B:$B,$R5)</f>
        <v>34</v>
      </c>
      <c r="W5" s="88">
        <f>SUMIFS($I:$I,$A:$A,$S$2,$B:$B,$R5)</f>
        <v>10</v>
      </c>
      <c r="X5" s="88">
        <f>SUMIFS($J:$J,$A:$A,$S$2,$B:$B,$R5)</f>
        <v>0</v>
      </c>
      <c r="Y5" s="88">
        <f>SUMIFS($K:$K,$A:$A,$S$2,$B:$B,$R5)</f>
        <v>8</v>
      </c>
      <c r="Z5" s="96">
        <f>SUMIFS($L:$L,$A:$A,$S$2,$B:$B,$R5)</f>
        <v>20</v>
      </c>
      <c r="AA5" s="88">
        <f>SUMIFS($M:$M,$A:$A,$S$2,$B:$B,$R5)</f>
        <v>1</v>
      </c>
      <c r="AB5" s="88">
        <f>SUMIFS($N:$N,$A:$A,$S$2,$B:$B,$R5)</f>
        <v>5</v>
      </c>
      <c r="AC5" s="92">
        <f>IFERROR(AA5/(AA5+AB5),"-")</f>
        <v>0.16666666666666666</v>
      </c>
      <c r="AD5" s="88">
        <f>SUMIFS($O:$O,$A:$A,$S$2,$B:$B,$R5)</f>
        <v>34</v>
      </c>
      <c r="AE5" s="88">
        <f>SUMIFS($P:$P,$A:$A,$S$2,$B:$B,$R5)</f>
        <v>62</v>
      </c>
      <c r="AF5" s="97">
        <f>IFERROR((AE5/AD5),"-")</f>
        <v>1.8235294117647058</v>
      </c>
      <c r="AH5" s="26" t="s">
        <v>1176</v>
      </c>
      <c r="AI5" s="23" t="s">
        <v>1395</v>
      </c>
    </row>
    <row r="6" spans="1:35" ht="15" thickBot="1" x14ac:dyDescent="0.35">
      <c r="A6" s="48" t="s">
        <v>1396</v>
      </c>
      <c r="B6" s="48">
        <v>2010</v>
      </c>
      <c r="C6" s="48" t="s">
        <v>1154</v>
      </c>
      <c r="D6" s="48" t="s">
        <v>1095</v>
      </c>
      <c r="E6" s="48">
        <v>28</v>
      </c>
      <c r="F6" s="48">
        <v>103</v>
      </c>
      <c r="G6" s="48">
        <v>16</v>
      </c>
      <c r="H6" s="48">
        <v>22</v>
      </c>
      <c r="I6" s="48">
        <v>4</v>
      </c>
      <c r="J6" s="48">
        <v>1</v>
      </c>
      <c r="K6" s="48">
        <v>6</v>
      </c>
      <c r="L6" s="48">
        <v>15</v>
      </c>
      <c r="M6" s="48">
        <v>0</v>
      </c>
      <c r="N6" s="48">
        <v>2</v>
      </c>
      <c r="O6" s="48">
        <v>9</v>
      </c>
      <c r="P6" s="48">
        <v>30</v>
      </c>
      <c r="R6" s="84">
        <v>2011</v>
      </c>
      <c r="S6" s="88">
        <f t="shared" ref="S6:S10" si="0">SUMIFS($F:$F,$A:$A,$S$2,$B:$B,$R6)</f>
        <v>611</v>
      </c>
      <c r="T6" s="88">
        <f>SUMIFS($H:$H,$A:$A,$S$2,$B:$B,$R6)</f>
        <v>185</v>
      </c>
      <c r="U6" s="95">
        <f t="shared" ref="U6:U10" si="1">IFERROR(T6/S6,"-")</f>
        <v>0.30278232405891981</v>
      </c>
      <c r="V6" s="88">
        <f t="shared" ref="V6:V10" si="2">SUMIFS($G:$G,$A:$A,$S$2,$B:$B,$R6)</f>
        <v>101</v>
      </c>
      <c r="W6" s="88">
        <f t="shared" ref="W6:W10" si="3">SUMIFS($I:$I,$A:$A,$S$2,$B:$B,$R6)</f>
        <v>45</v>
      </c>
      <c r="X6" s="88">
        <f t="shared" ref="X6:X10" si="4">SUMIFS($J:$J,$A:$A,$S$2,$B:$B,$R6)</f>
        <v>4</v>
      </c>
      <c r="Y6" s="88">
        <f t="shared" ref="Y6:Y10" si="5">SUMIFS($K:$K,$A:$A,$S$2,$B:$B,$R6)</f>
        <v>23</v>
      </c>
      <c r="Z6" s="96">
        <f t="shared" ref="Z6:Z10" si="6">SUMIFS($L:$L,$A:$A,$S$2,$B:$B,$R6)</f>
        <v>87</v>
      </c>
      <c r="AA6" s="88">
        <f t="shared" ref="AA6:AA10" si="7">SUMIFS($M:$M,$A:$A,$S$2,$B:$B,$R6)</f>
        <v>17</v>
      </c>
      <c r="AB6" s="88">
        <f t="shared" ref="AB6:AB10" si="8">SUMIFS($N:$N,$A:$A,$S$2,$B:$B,$R6)</f>
        <v>8</v>
      </c>
      <c r="AC6" s="92">
        <f t="shared" ref="AC6:AC12" si="9">IFERROR(AA6/(AA6+AB6),"-")</f>
        <v>0.68</v>
      </c>
      <c r="AD6" s="88">
        <f t="shared" ref="AD6:AD10" si="10">SUMIFS($O:$O,$A:$A,$S$2,$B:$B,$R6)</f>
        <v>67</v>
      </c>
      <c r="AE6" s="88">
        <f t="shared" ref="AE6:AE10" si="11">SUMIFS($P:$P,$A:$A,$S$2,$B:$B,$R6)</f>
        <v>139</v>
      </c>
      <c r="AF6" s="97">
        <f t="shared" ref="AF6:AF12" si="12">IFERROR((AE6/AD6),"-")</f>
        <v>2.0746268656716418</v>
      </c>
      <c r="AH6" s="26" t="s">
        <v>1373</v>
      </c>
      <c r="AI6" s="23" t="s">
        <v>1397</v>
      </c>
    </row>
    <row r="7" spans="1:35" ht="15" thickBot="1" x14ac:dyDescent="0.35">
      <c r="A7" s="48" t="s">
        <v>1398</v>
      </c>
      <c r="B7" s="48">
        <v>2010</v>
      </c>
      <c r="C7" s="48" t="s">
        <v>1104</v>
      </c>
      <c r="D7" s="48" t="s">
        <v>1091</v>
      </c>
      <c r="E7" s="48">
        <v>45</v>
      </c>
      <c r="F7" s="48">
        <v>103</v>
      </c>
      <c r="G7" s="48">
        <v>13</v>
      </c>
      <c r="H7" s="48">
        <v>21</v>
      </c>
      <c r="I7" s="48">
        <v>5</v>
      </c>
      <c r="J7" s="48">
        <v>2</v>
      </c>
      <c r="K7" s="48">
        <v>4</v>
      </c>
      <c r="L7" s="48">
        <v>9</v>
      </c>
      <c r="M7" s="48">
        <v>6</v>
      </c>
      <c r="N7" s="48">
        <v>0</v>
      </c>
      <c r="O7" s="48">
        <v>7</v>
      </c>
      <c r="P7" s="48">
        <v>31</v>
      </c>
      <c r="R7" s="84">
        <v>2012</v>
      </c>
      <c r="S7" s="88">
        <f t="shared" si="0"/>
        <v>642</v>
      </c>
      <c r="T7" s="88">
        <f t="shared" ref="T7:T10" si="13">SUMIFS($H:$H,$A:$A,$S$2,$B:$B,$R7)</f>
        <v>189</v>
      </c>
      <c r="U7" s="95">
        <f t="shared" si="1"/>
        <v>0.29439252336448596</v>
      </c>
      <c r="V7" s="88">
        <f t="shared" si="2"/>
        <v>93</v>
      </c>
      <c r="W7" s="88">
        <f t="shared" si="3"/>
        <v>51</v>
      </c>
      <c r="X7" s="88">
        <f t="shared" si="4"/>
        <v>5</v>
      </c>
      <c r="Y7" s="88">
        <f t="shared" si="5"/>
        <v>14</v>
      </c>
      <c r="Z7" s="96">
        <f t="shared" si="6"/>
        <v>72</v>
      </c>
      <c r="AA7" s="88">
        <f t="shared" si="7"/>
        <v>10</v>
      </c>
      <c r="AB7" s="88">
        <f t="shared" si="8"/>
        <v>5</v>
      </c>
      <c r="AC7" s="92">
        <f t="shared" si="9"/>
        <v>0.66666666666666663</v>
      </c>
      <c r="AD7" s="88">
        <f t="shared" si="10"/>
        <v>73</v>
      </c>
      <c r="AE7" s="88">
        <f t="shared" si="11"/>
        <v>140</v>
      </c>
      <c r="AF7" s="97">
        <f t="shared" si="12"/>
        <v>1.9178082191780821</v>
      </c>
      <c r="AH7" s="26" t="s">
        <v>1374</v>
      </c>
      <c r="AI7" s="23" t="s">
        <v>1399</v>
      </c>
    </row>
    <row r="8" spans="1:35" ht="15" thickBot="1" x14ac:dyDescent="0.35">
      <c r="A8" s="48" t="s">
        <v>1400</v>
      </c>
      <c r="B8" s="48">
        <v>2010</v>
      </c>
      <c r="C8" s="48" t="s">
        <v>1144</v>
      </c>
      <c r="D8" s="48" t="s">
        <v>1095</v>
      </c>
      <c r="E8" s="48">
        <v>45</v>
      </c>
      <c r="F8" s="48">
        <v>104</v>
      </c>
      <c r="G8" s="48">
        <v>11</v>
      </c>
      <c r="H8" s="48">
        <v>24</v>
      </c>
      <c r="I8" s="48">
        <v>8</v>
      </c>
      <c r="J8" s="48">
        <v>0</v>
      </c>
      <c r="K8" s="48">
        <v>2</v>
      </c>
      <c r="L8" s="48">
        <v>12</v>
      </c>
      <c r="M8" s="48">
        <v>1</v>
      </c>
      <c r="N8" s="48">
        <v>1</v>
      </c>
      <c r="O8" s="48">
        <v>7</v>
      </c>
      <c r="P8" s="48">
        <v>29</v>
      </c>
      <c r="R8" s="84">
        <v>2013</v>
      </c>
      <c r="S8" s="88">
        <f t="shared" si="0"/>
        <v>633</v>
      </c>
      <c r="T8" s="88">
        <f t="shared" si="13"/>
        <v>168</v>
      </c>
      <c r="U8" s="95">
        <f t="shared" si="1"/>
        <v>0.26540284360189575</v>
      </c>
      <c r="V8" s="88">
        <f t="shared" si="2"/>
        <v>90</v>
      </c>
      <c r="W8" s="88">
        <f t="shared" si="3"/>
        <v>27</v>
      </c>
      <c r="X8" s="88">
        <f t="shared" si="4"/>
        <v>6</v>
      </c>
      <c r="Y8" s="88">
        <f t="shared" si="5"/>
        <v>20</v>
      </c>
      <c r="Z8" s="96">
        <f t="shared" si="6"/>
        <v>81</v>
      </c>
      <c r="AA8" s="88">
        <f t="shared" si="7"/>
        <v>11</v>
      </c>
      <c r="AB8" s="88">
        <f t="shared" si="8"/>
        <v>3</v>
      </c>
      <c r="AC8" s="92">
        <f t="shared" si="9"/>
        <v>0.7857142857142857</v>
      </c>
      <c r="AD8" s="88">
        <f t="shared" si="10"/>
        <v>52</v>
      </c>
      <c r="AE8" s="88">
        <f t="shared" si="11"/>
        <v>141</v>
      </c>
      <c r="AF8" s="97">
        <f t="shared" si="12"/>
        <v>2.7115384615384617</v>
      </c>
      <c r="AH8" s="26" t="s">
        <v>1081</v>
      </c>
      <c r="AI8" s="23" t="s">
        <v>1168</v>
      </c>
    </row>
    <row r="9" spans="1:35" ht="15" thickBot="1" x14ac:dyDescent="0.35">
      <c r="A9" s="48" t="s">
        <v>1401</v>
      </c>
      <c r="B9" s="48">
        <v>2010</v>
      </c>
      <c r="C9" s="48" t="s">
        <v>1132</v>
      </c>
      <c r="D9" s="48" t="s">
        <v>1095</v>
      </c>
      <c r="E9" s="48">
        <v>44</v>
      </c>
      <c r="F9" s="48">
        <v>104</v>
      </c>
      <c r="G9" s="48">
        <v>14</v>
      </c>
      <c r="H9" s="48">
        <v>23</v>
      </c>
      <c r="I9" s="48">
        <v>3</v>
      </c>
      <c r="J9" s="48">
        <v>1</v>
      </c>
      <c r="K9" s="48">
        <v>2</v>
      </c>
      <c r="L9" s="48">
        <v>10</v>
      </c>
      <c r="M9" s="48">
        <v>2</v>
      </c>
      <c r="N9" s="48">
        <v>0</v>
      </c>
      <c r="O9" s="48">
        <v>13</v>
      </c>
      <c r="P9" s="48">
        <v>24</v>
      </c>
      <c r="R9" s="84">
        <v>2014</v>
      </c>
      <c r="S9" s="88">
        <f t="shared" si="0"/>
        <v>563</v>
      </c>
      <c r="T9" s="88">
        <f t="shared" si="13"/>
        <v>150</v>
      </c>
      <c r="U9" s="95">
        <f t="shared" si="1"/>
        <v>0.26642984014209592</v>
      </c>
      <c r="V9" s="88">
        <f t="shared" si="2"/>
        <v>87</v>
      </c>
      <c r="W9" s="88">
        <f t="shared" si="3"/>
        <v>34</v>
      </c>
      <c r="X9" s="88">
        <f t="shared" si="4"/>
        <v>1</v>
      </c>
      <c r="Y9" s="88">
        <f t="shared" si="5"/>
        <v>19</v>
      </c>
      <c r="Z9" s="96">
        <f t="shared" si="6"/>
        <v>74</v>
      </c>
      <c r="AA9" s="88">
        <f t="shared" si="7"/>
        <v>12</v>
      </c>
      <c r="AB9" s="88">
        <f t="shared" si="8"/>
        <v>3</v>
      </c>
      <c r="AC9" s="92">
        <f t="shared" si="9"/>
        <v>0.8</v>
      </c>
      <c r="AD9" s="88">
        <f t="shared" si="10"/>
        <v>65</v>
      </c>
      <c r="AE9" s="88">
        <f t="shared" si="11"/>
        <v>126</v>
      </c>
      <c r="AF9" s="97">
        <f t="shared" si="12"/>
        <v>1.9384615384615385</v>
      </c>
      <c r="AH9" s="26" t="s">
        <v>1375</v>
      </c>
      <c r="AI9" s="23" t="s">
        <v>1402</v>
      </c>
    </row>
    <row r="10" spans="1:35" ht="15" thickBot="1" x14ac:dyDescent="0.35">
      <c r="A10" s="48" t="s">
        <v>1403</v>
      </c>
      <c r="B10" s="48">
        <v>2010</v>
      </c>
      <c r="C10" s="48" t="s">
        <v>1154</v>
      </c>
      <c r="D10" s="48" t="s">
        <v>1095</v>
      </c>
      <c r="E10" s="48">
        <v>67</v>
      </c>
      <c r="F10" s="48">
        <v>104</v>
      </c>
      <c r="G10" s="48">
        <v>16</v>
      </c>
      <c r="H10" s="48">
        <v>15</v>
      </c>
      <c r="I10" s="48">
        <v>6</v>
      </c>
      <c r="J10" s="48">
        <v>0</v>
      </c>
      <c r="K10" s="48">
        <v>3</v>
      </c>
      <c r="L10" s="48">
        <v>12</v>
      </c>
      <c r="M10" s="48">
        <v>5</v>
      </c>
      <c r="N10" s="48">
        <v>1</v>
      </c>
      <c r="O10" s="48">
        <v>25</v>
      </c>
      <c r="P10" s="48">
        <v>43</v>
      </c>
      <c r="R10" s="84">
        <v>2015</v>
      </c>
      <c r="S10" s="88">
        <f t="shared" si="0"/>
        <v>354</v>
      </c>
      <c r="T10" s="88">
        <f t="shared" si="13"/>
        <v>96</v>
      </c>
      <c r="U10" s="95">
        <f t="shared" si="1"/>
        <v>0.2711864406779661</v>
      </c>
      <c r="V10" s="88">
        <f t="shared" si="2"/>
        <v>40</v>
      </c>
      <c r="W10" s="88">
        <f t="shared" si="3"/>
        <v>18</v>
      </c>
      <c r="X10" s="88">
        <f t="shared" si="4"/>
        <v>0</v>
      </c>
      <c r="Y10" s="88">
        <f t="shared" si="5"/>
        <v>13</v>
      </c>
      <c r="Z10" s="96">
        <f t="shared" si="6"/>
        <v>48</v>
      </c>
      <c r="AA10" s="88">
        <f t="shared" si="7"/>
        <v>2</v>
      </c>
      <c r="AB10" s="88">
        <f t="shared" si="8"/>
        <v>5</v>
      </c>
      <c r="AC10" s="92">
        <f t="shared" si="9"/>
        <v>0.2857142857142857</v>
      </c>
      <c r="AD10" s="88">
        <f t="shared" si="10"/>
        <v>49</v>
      </c>
      <c r="AE10" s="88">
        <f t="shared" si="11"/>
        <v>92</v>
      </c>
      <c r="AF10" s="97">
        <f t="shared" si="12"/>
        <v>1.8775510204081634</v>
      </c>
      <c r="AH10" s="26" t="s">
        <v>1376</v>
      </c>
      <c r="AI10" s="23" t="s">
        <v>1404</v>
      </c>
    </row>
    <row r="11" spans="1:35" ht="5.4" customHeight="1" thickBot="1" x14ac:dyDescent="0.3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6"/>
      <c r="T11" s="46"/>
      <c r="V11" s="46"/>
      <c r="W11" s="46"/>
      <c r="X11" s="46"/>
      <c r="Y11" s="46"/>
      <c r="Z11" s="46"/>
      <c r="AA11" s="46"/>
      <c r="AB11" s="46"/>
      <c r="AC11" s="93"/>
      <c r="AD11" s="46"/>
      <c r="AE11" s="46"/>
      <c r="AH11" s="26" t="s">
        <v>1377</v>
      </c>
      <c r="AI11" s="23" t="s">
        <v>1384</v>
      </c>
    </row>
    <row r="12" spans="1:35" ht="19.350000000000001" customHeight="1" thickBot="1" x14ac:dyDescent="0.35">
      <c r="A12" s="48" t="s">
        <v>1405</v>
      </c>
      <c r="B12" s="48">
        <v>2010</v>
      </c>
      <c r="C12" s="48" t="s">
        <v>1102</v>
      </c>
      <c r="D12" s="48" t="s">
        <v>1091</v>
      </c>
      <c r="E12" s="48">
        <v>38</v>
      </c>
      <c r="F12" s="48">
        <v>104</v>
      </c>
      <c r="G12" s="48">
        <v>17</v>
      </c>
      <c r="H12" s="48">
        <v>32</v>
      </c>
      <c r="I12" s="48">
        <v>7</v>
      </c>
      <c r="J12" s="48">
        <v>0</v>
      </c>
      <c r="K12" s="48">
        <v>5</v>
      </c>
      <c r="L12" s="48">
        <v>13</v>
      </c>
      <c r="M12" s="48">
        <v>1</v>
      </c>
      <c r="N12" s="48">
        <v>0</v>
      </c>
      <c r="O12" s="48">
        <v>2</v>
      </c>
      <c r="P12" s="48">
        <v>25</v>
      </c>
      <c r="R12" s="82" t="s">
        <v>1406</v>
      </c>
      <c r="S12" s="79">
        <f>SUM(S5:S11)</f>
        <v>3045</v>
      </c>
      <c r="T12" s="79">
        <f>SUM(T5:T11)</f>
        <v>840</v>
      </c>
      <c r="U12" s="80">
        <f>IFERROR(T12/S12,"-")</f>
        <v>0.27586206896551724</v>
      </c>
      <c r="V12" s="79">
        <f t="shared" ref="V12:AB12" si="14">SUM(V5:V11)</f>
        <v>445</v>
      </c>
      <c r="W12" s="79">
        <f t="shared" si="14"/>
        <v>185</v>
      </c>
      <c r="X12" s="79">
        <f t="shared" si="14"/>
        <v>16</v>
      </c>
      <c r="Y12" s="79">
        <f t="shared" si="14"/>
        <v>97</v>
      </c>
      <c r="Z12" s="79">
        <f t="shared" si="14"/>
        <v>382</v>
      </c>
      <c r="AA12" s="79">
        <f t="shared" si="14"/>
        <v>53</v>
      </c>
      <c r="AB12" s="79">
        <f t="shared" si="14"/>
        <v>29</v>
      </c>
      <c r="AC12" s="94">
        <f t="shared" si="9"/>
        <v>0.64634146341463417</v>
      </c>
      <c r="AD12" s="79">
        <f t="shared" ref="AD12:AE12" si="15">SUM(AD5:AD11)</f>
        <v>340</v>
      </c>
      <c r="AE12" s="79">
        <f t="shared" si="15"/>
        <v>700</v>
      </c>
      <c r="AF12" s="81">
        <f t="shared" si="12"/>
        <v>2.0588235294117645</v>
      </c>
      <c r="AH12" s="26" t="s">
        <v>1390</v>
      </c>
      <c r="AI12" s="23" t="s">
        <v>1407</v>
      </c>
    </row>
    <row r="13" spans="1:35" x14ac:dyDescent="0.3">
      <c r="A13" s="48" t="s">
        <v>1408</v>
      </c>
      <c r="B13" s="48">
        <v>2010</v>
      </c>
      <c r="C13" s="48" t="s">
        <v>1152</v>
      </c>
      <c r="D13" s="48" t="s">
        <v>1091</v>
      </c>
      <c r="E13" s="48">
        <v>37</v>
      </c>
      <c r="F13" s="48">
        <v>106</v>
      </c>
      <c r="G13" s="48">
        <v>9</v>
      </c>
      <c r="H13" s="48">
        <v>27</v>
      </c>
      <c r="I13" s="48">
        <v>7</v>
      </c>
      <c r="J13" s="48">
        <v>0</v>
      </c>
      <c r="K13" s="48">
        <v>1</v>
      </c>
      <c r="L13" s="48">
        <v>9</v>
      </c>
      <c r="M13" s="48">
        <v>0</v>
      </c>
      <c r="N13" s="48">
        <v>0</v>
      </c>
      <c r="O13" s="48">
        <v>17</v>
      </c>
      <c r="P13" s="48">
        <v>15</v>
      </c>
      <c r="AH13" s="26" t="s">
        <v>1378</v>
      </c>
      <c r="AI13" s="23" t="s">
        <v>1409</v>
      </c>
    </row>
    <row r="14" spans="1:35" x14ac:dyDescent="0.3">
      <c r="A14" s="48" t="s">
        <v>1410</v>
      </c>
      <c r="B14" s="48">
        <v>2010</v>
      </c>
      <c r="C14" s="48" t="s">
        <v>1124</v>
      </c>
      <c r="D14" s="48" t="s">
        <v>1091</v>
      </c>
      <c r="E14" s="48">
        <v>39</v>
      </c>
      <c r="F14" s="48">
        <v>106</v>
      </c>
      <c r="G14" s="48">
        <v>10</v>
      </c>
      <c r="H14" s="48">
        <v>27</v>
      </c>
      <c r="I14" s="48">
        <v>5</v>
      </c>
      <c r="J14" s="48">
        <v>0</v>
      </c>
      <c r="K14" s="48">
        <v>2</v>
      </c>
      <c r="L14" s="48">
        <v>8</v>
      </c>
      <c r="M14" s="48">
        <v>1</v>
      </c>
      <c r="N14" s="48">
        <v>2</v>
      </c>
      <c r="O14" s="48">
        <v>6</v>
      </c>
      <c r="P14" s="48">
        <v>13</v>
      </c>
      <c r="X14" s="107" t="s">
        <v>1411</v>
      </c>
      <c r="Y14" s="106" t="s">
        <v>1375</v>
      </c>
      <c r="Z14" s="112" t="s">
        <v>1412</v>
      </c>
      <c r="AA14" s="112"/>
      <c r="AB14" s="106" t="s">
        <v>1389</v>
      </c>
      <c r="AH14" s="26" t="s">
        <v>1391</v>
      </c>
      <c r="AI14" s="23" t="s">
        <v>1413</v>
      </c>
    </row>
    <row r="15" spans="1:35" x14ac:dyDescent="0.3">
      <c r="A15" s="48" t="s">
        <v>1414</v>
      </c>
      <c r="B15" s="48">
        <v>2010</v>
      </c>
      <c r="C15" s="48" t="s">
        <v>1126</v>
      </c>
      <c r="D15" s="48" t="s">
        <v>1091</v>
      </c>
      <c r="E15" s="48">
        <v>60</v>
      </c>
      <c r="F15" s="48">
        <v>107</v>
      </c>
      <c r="G15" s="48">
        <v>16</v>
      </c>
      <c r="H15" s="48">
        <v>21</v>
      </c>
      <c r="I15" s="48">
        <v>2</v>
      </c>
      <c r="J15" s="48">
        <v>1</v>
      </c>
      <c r="K15" s="48">
        <v>3</v>
      </c>
      <c r="L15" s="48">
        <v>4</v>
      </c>
      <c r="M15" s="48">
        <v>4</v>
      </c>
      <c r="N15" s="48">
        <v>1</v>
      </c>
      <c r="O15" s="48">
        <v>24</v>
      </c>
      <c r="P15" s="48">
        <v>51</v>
      </c>
      <c r="AH15" s="26" t="s">
        <v>1392</v>
      </c>
      <c r="AI15" s="23" t="s">
        <v>1415</v>
      </c>
    </row>
    <row r="16" spans="1:35" x14ac:dyDescent="0.3">
      <c r="A16" s="48" t="s">
        <v>1416</v>
      </c>
      <c r="B16" s="48">
        <v>2010</v>
      </c>
      <c r="C16" s="48" t="s">
        <v>1150</v>
      </c>
      <c r="D16" s="48" t="s">
        <v>1095</v>
      </c>
      <c r="E16" s="48">
        <v>44</v>
      </c>
      <c r="F16" s="48">
        <v>108</v>
      </c>
      <c r="G16" s="48">
        <v>6</v>
      </c>
      <c r="H16" s="48">
        <v>30</v>
      </c>
      <c r="I16" s="48">
        <v>5</v>
      </c>
      <c r="J16" s="48">
        <v>0</v>
      </c>
      <c r="K16" s="48">
        <v>0</v>
      </c>
      <c r="L16" s="48">
        <v>16</v>
      </c>
      <c r="M16" s="48">
        <v>0</v>
      </c>
      <c r="N16" s="48">
        <v>0</v>
      </c>
      <c r="O16" s="48">
        <v>14</v>
      </c>
      <c r="P16" s="48">
        <v>18</v>
      </c>
      <c r="AI16" s="23" t="s">
        <v>1417</v>
      </c>
    </row>
    <row r="17" spans="1:35" x14ac:dyDescent="0.3">
      <c r="A17" s="48" t="s">
        <v>1418</v>
      </c>
      <c r="B17" s="48">
        <v>2010</v>
      </c>
      <c r="C17" s="48" t="s">
        <v>1142</v>
      </c>
      <c r="D17" s="48" t="s">
        <v>1095</v>
      </c>
      <c r="E17" s="48">
        <v>54</v>
      </c>
      <c r="F17" s="48">
        <v>108</v>
      </c>
      <c r="G17" s="48">
        <v>12</v>
      </c>
      <c r="H17" s="48">
        <v>25</v>
      </c>
      <c r="I17" s="48">
        <v>4</v>
      </c>
      <c r="J17" s="48">
        <v>1</v>
      </c>
      <c r="K17" s="48">
        <v>0</v>
      </c>
      <c r="L17" s="48">
        <v>3</v>
      </c>
      <c r="M17" s="48">
        <v>1</v>
      </c>
      <c r="N17" s="48">
        <v>0</v>
      </c>
      <c r="O17" s="48">
        <v>6</v>
      </c>
      <c r="P17" s="48">
        <v>12</v>
      </c>
      <c r="AI17" s="23" t="s">
        <v>1419</v>
      </c>
    </row>
    <row r="18" spans="1:35" x14ac:dyDescent="0.3">
      <c r="A18" s="48" t="s">
        <v>1420</v>
      </c>
      <c r="B18" s="48">
        <v>2010</v>
      </c>
      <c r="C18" s="48" t="s">
        <v>1090</v>
      </c>
      <c r="D18" s="48" t="s">
        <v>1091</v>
      </c>
      <c r="E18" s="48">
        <v>43</v>
      </c>
      <c r="F18" s="48">
        <v>108</v>
      </c>
      <c r="G18" s="48">
        <v>11</v>
      </c>
      <c r="H18" s="48">
        <v>17</v>
      </c>
      <c r="I18" s="48">
        <v>3</v>
      </c>
      <c r="J18" s="48">
        <v>0</v>
      </c>
      <c r="K18" s="48">
        <v>1</v>
      </c>
      <c r="L18" s="48">
        <v>4</v>
      </c>
      <c r="M18" s="48">
        <v>0</v>
      </c>
      <c r="N18" s="48">
        <v>0</v>
      </c>
      <c r="O18" s="48">
        <v>9</v>
      </c>
      <c r="P18" s="48">
        <v>23</v>
      </c>
      <c r="AI18" s="23" t="s">
        <v>1421</v>
      </c>
    </row>
    <row r="19" spans="1:35" x14ac:dyDescent="0.3">
      <c r="A19" s="48" t="s">
        <v>1422</v>
      </c>
      <c r="B19" s="48">
        <v>2010</v>
      </c>
      <c r="C19" s="48" t="s">
        <v>1094</v>
      </c>
      <c r="D19" s="48" t="s">
        <v>1095</v>
      </c>
      <c r="E19" s="48">
        <v>33</v>
      </c>
      <c r="F19" s="48">
        <v>109</v>
      </c>
      <c r="G19" s="48">
        <v>8</v>
      </c>
      <c r="H19" s="48">
        <v>23</v>
      </c>
      <c r="I19" s="48">
        <v>7</v>
      </c>
      <c r="J19" s="48">
        <v>1</v>
      </c>
      <c r="K19" s="48">
        <v>3</v>
      </c>
      <c r="L19" s="48">
        <v>16</v>
      </c>
      <c r="M19" s="48">
        <v>2</v>
      </c>
      <c r="N19" s="48">
        <v>0</v>
      </c>
      <c r="O19" s="48">
        <v>9</v>
      </c>
      <c r="P19" s="48">
        <v>37</v>
      </c>
      <c r="AI19" s="23" t="s">
        <v>1423</v>
      </c>
    </row>
    <row r="20" spans="1:35" x14ac:dyDescent="0.3">
      <c r="A20" s="48" t="s">
        <v>1424</v>
      </c>
      <c r="B20" s="48">
        <v>2010</v>
      </c>
      <c r="C20" s="48" t="s">
        <v>1138</v>
      </c>
      <c r="D20" s="48" t="s">
        <v>1091</v>
      </c>
      <c r="E20" s="48">
        <v>30</v>
      </c>
      <c r="F20" s="48">
        <v>110</v>
      </c>
      <c r="G20" s="48">
        <v>10</v>
      </c>
      <c r="H20" s="48">
        <v>30</v>
      </c>
      <c r="I20" s="48">
        <v>0</v>
      </c>
      <c r="J20" s="48">
        <v>0</v>
      </c>
      <c r="K20" s="48">
        <v>0</v>
      </c>
      <c r="L20" s="48">
        <v>11</v>
      </c>
      <c r="M20" s="48">
        <v>2</v>
      </c>
      <c r="N20" s="48">
        <v>0</v>
      </c>
      <c r="O20" s="48">
        <v>8</v>
      </c>
      <c r="P20" s="48">
        <v>10</v>
      </c>
      <c r="AI20" s="23" t="s">
        <v>1425</v>
      </c>
    </row>
    <row r="21" spans="1:35" x14ac:dyDescent="0.3">
      <c r="A21" s="48" t="s">
        <v>1426</v>
      </c>
      <c r="B21" s="48">
        <v>2010</v>
      </c>
      <c r="C21" s="48" t="s">
        <v>1104</v>
      </c>
      <c r="D21" s="48" t="s">
        <v>1091</v>
      </c>
      <c r="E21" s="48">
        <v>33</v>
      </c>
      <c r="F21" s="48">
        <v>111</v>
      </c>
      <c r="G21" s="48">
        <v>10</v>
      </c>
      <c r="H21" s="48">
        <v>26</v>
      </c>
      <c r="I21" s="48">
        <v>8</v>
      </c>
      <c r="J21" s="48">
        <v>0</v>
      </c>
      <c r="K21" s="48">
        <v>1</v>
      </c>
      <c r="L21" s="48">
        <v>10</v>
      </c>
      <c r="M21" s="48">
        <v>0</v>
      </c>
      <c r="N21" s="48">
        <v>0</v>
      </c>
      <c r="O21" s="48">
        <v>8</v>
      </c>
      <c r="P21" s="48">
        <v>31</v>
      </c>
      <c r="AI21" s="23" t="s">
        <v>1427</v>
      </c>
    </row>
    <row r="22" spans="1:35" x14ac:dyDescent="0.3">
      <c r="A22" s="48" t="s">
        <v>1428</v>
      </c>
      <c r="B22" s="48">
        <v>2010</v>
      </c>
      <c r="C22" s="48" t="s">
        <v>1134</v>
      </c>
      <c r="D22" s="48" t="s">
        <v>1091</v>
      </c>
      <c r="E22" s="48">
        <v>40</v>
      </c>
      <c r="F22" s="48">
        <v>111</v>
      </c>
      <c r="G22" s="48">
        <v>15</v>
      </c>
      <c r="H22" s="48">
        <v>22</v>
      </c>
      <c r="I22" s="48">
        <v>3</v>
      </c>
      <c r="J22" s="48">
        <v>0</v>
      </c>
      <c r="K22" s="48">
        <v>7</v>
      </c>
      <c r="L22" s="48">
        <v>23</v>
      </c>
      <c r="M22" s="48">
        <v>1</v>
      </c>
      <c r="N22" s="48">
        <v>0</v>
      </c>
      <c r="O22" s="48">
        <v>25</v>
      </c>
      <c r="P22" s="48">
        <v>27</v>
      </c>
      <c r="AI22" s="23" t="s">
        <v>1429</v>
      </c>
    </row>
    <row r="23" spans="1:35" x14ac:dyDescent="0.3">
      <c r="A23" s="48" t="s">
        <v>1430</v>
      </c>
      <c r="B23" s="48">
        <v>2010</v>
      </c>
      <c r="C23" s="48" t="s">
        <v>1126</v>
      </c>
      <c r="D23" s="48" t="s">
        <v>1091</v>
      </c>
      <c r="E23" s="48">
        <v>39</v>
      </c>
      <c r="F23" s="48">
        <v>112</v>
      </c>
      <c r="G23" s="48">
        <v>9</v>
      </c>
      <c r="H23" s="48">
        <v>24</v>
      </c>
      <c r="I23" s="48">
        <v>7</v>
      </c>
      <c r="J23" s="48">
        <v>0</v>
      </c>
      <c r="K23" s="48">
        <v>3</v>
      </c>
      <c r="L23" s="48">
        <v>10</v>
      </c>
      <c r="M23" s="48">
        <v>0</v>
      </c>
      <c r="N23" s="48">
        <v>0</v>
      </c>
      <c r="O23" s="48">
        <v>10</v>
      </c>
      <c r="P23" s="48">
        <v>27</v>
      </c>
      <c r="AI23" s="23" t="s">
        <v>1431</v>
      </c>
    </row>
    <row r="24" spans="1:35" x14ac:dyDescent="0.3">
      <c r="A24" s="48" t="s">
        <v>1432</v>
      </c>
      <c r="B24" s="48">
        <v>2010</v>
      </c>
      <c r="C24" s="48" t="s">
        <v>1104</v>
      </c>
      <c r="D24" s="48" t="s">
        <v>1091</v>
      </c>
      <c r="E24" s="48">
        <v>41</v>
      </c>
      <c r="F24" s="48">
        <v>112</v>
      </c>
      <c r="G24" s="48">
        <v>13</v>
      </c>
      <c r="H24" s="48">
        <v>24</v>
      </c>
      <c r="I24" s="48">
        <v>4</v>
      </c>
      <c r="J24" s="48">
        <v>0</v>
      </c>
      <c r="K24" s="48">
        <v>2</v>
      </c>
      <c r="L24" s="48">
        <v>11</v>
      </c>
      <c r="M24" s="48">
        <v>1</v>
      </c>
      <c r="N24" s="48">
        <v>0</v>
      </c>
      <c r="O24" s="48">
        <v>15</v>
      </c>
      <c r="P24" s="48">
        <v>29</v>
      </c>
      <c r="AI24" s="23" t="s">
        <v>1433</v>
      </c>
    </row>
    <row r="25" spans="1:35" x14ac:dyDescent="0.3">
      <c r="A25" s="48" t="s">
        <v>1434</v>
      </c>
      <c r="B25" s="48">
        <v>2010</v>
      </c>
      <c r="C25" s="48" t="s">
        <v>1140</v>
      </c>
      <c r="D25" s="48" t="s">
        <v>1091</v>
      </c>
      <c r="E25" s="48">
        <v>39</v>
      </c>
      <c r="F25" s="48">
        <v>112</v>
      </c>
      <c r="G25" s="48">
        <v>18</v>
      </c>
      <c r="H25" s="48">
        <v>26</v>
      </c>
      <c r="I25" s="48">
        <v>6</v>
      </c>
      <c r="J25" s="48">
        <v>0</v>
      </c>
      <c r="K25" s="48">
        <v>7</v>
      </c>
      <c r="L25" s="48">
        <v>16</v>
      </c>
      <c r="M25" s="48">
        <v>0</v>
      </c>
      <c r="N25" s="48">
        <v>0</v>
      </c>
      <c r="O25" s="48">
        <v>10</v>
      </c>
      <c r="P25" s="48">
        <v>35</v>
      </c>
      <c r="AI25" s="23" t="s">
        <v>1435</v>
      </c>
    </row>
    <row r="26" spans="1:35" x14ac:dyDescent="0.3">
      <c r="A26" s="48" t="s">
        <v>1436</v>
      </c>
      <c r="B26" s="48">
        <v>2010</v>
      </c>
      <c r="C26" s="48" t="s">
        <v>1110</v>
      </c>
      <c r="D26" s="48" t="s">
        <v>1091</v>
      </c>
      <c r="E26" s="48">
        <v>52</v>
      </c>
      <c r="F26" s="48">
        <v>112</v>
      </c>
      <c r="G26" s="48">
        <v>20</v>
      </c>
      <c r="H26" s="48">
        <v>28</v>
      </c>
      <c r="I26" s="48">
        <v>3</v>
      </c>
      <c r="J26" s="48">
        <v>2</v>
      </c>
      <c r="K26" s="48">
        <v>3</v>
      </c>
      <c r="L26" s="48">
        <v>14</v>
      </c>
      <c r="M26" s="48">
        <v>4</v>
      </c>
      <c r="N26" s="48">
        <v>0</v>
      </c>
      <c r="O26" s="48">
        <v>4</v>
      </c>
      <c r="P26" s="48">
        <v>29</v>
      </c>
      <c r="AI26" s="23" t="s">
        <v>1437</v>
      </c>
    </row>
    <row r="27" spans="1:35" x14ac:dyDescent="0.3">
      <c r="A27" s="48" t="s">
        <v>1438</v>
      </c>
      <c r="B27" s="48">
        <v>2010</v>
      </c>
      <c r="C27" s="48" t="s">
        <v>1126</v>
      </c>
      <c r="D27" s="48" t="s">
        <v>1091</v>
      </c>
      <c r="E27" s="48">
        <v>30</v>
      </c>
      <c r="F27" s="48">
        <v>113</v>
      </c>
      <c r="G27" s="48">
        <v>11</v>
      </c>
      <c r="H27" s="48">
        <v>27</v>
      </c>
      <c r="I27" s="48">
        <v>4</v>
      </c>
      <c r="J27" s="48">
        <v>0</v>
      </c>
      <c r="K27" s="48">
        <v>5</v>
      </c>
      <c r="L27" s="48">
        <v>14</v>
      </c>
      <c r="M27" s="48">
        <v>0</v>
      </c>
      <c r="N27" s="48">
        <v>0</v>
      </c>
      <c r="O27" s="48">
        <v>8</v>
      </c>
      <c r="P27" s="48">
        <v>34</v>
      </c>
      <c r="AI27" s="23" t="s">
        <v>1169</v>
      </c>
    </row>
    <row r="28" spans="1:35" x14ac:dyDescent="0.3">
      <c r="A28" s="48" t="s">
        <v>1439</v>
      </c>
      <c r="B28" s="48">
        <v>2010</v>
      </c>
      <c r="C28" s="48" t="s">
        <v>1132</v>
      </c>
      <c r="D28" s="48" t="s">
        <v>1095</v>
      </c>
      <c r="E28" s="48">
        <v>44</v>
      </c>
      <c r="F28" s="48">
        <v>114</v>
      </c>
      <c r="G28" s="48">
        <v>12</v>
      </c>
      <c r="H28" s="48">
        <v>28</v>
      </c>
      <c r="I28" s="48">
        <v>7</v>
      </c>
      <c r="J28" s="48">
        <v>0</v>
      </c>
      <c r="K28" s="48">
        <v>4</v>
      </c>
      <c r="L28" s="48">
        <v>18</v>
      </c>
      <c r="M28" s="48">
        <v>0</v>
      </c>
      <c r="N28" s="48">
        <v>1</v>
      </c>
      <c r="O28" s="48">
        <v>9</v>
      </c>
      <c r="P28" s="48">
        <v>26</v>
      </c>
      <c r="AI28" s="23" t="s">
        <v>1440</v>
      </c>
    </row>
    <row r="29" spans="1:35" x14ac:dyDescent="0.3">
      <c r="A29" s="48" t="s">
        <v>1441</v>
      </c>
      <c r="B29" s="48">
        <v>2010</v>
      </c>
      <c r="C29" s="48" t="s">
        <v>1146</v>
      </c>
      <c r="D29" s="48" t="s">
        <v>1091</v>
      </c>
      <c r="E29" s="48">
        <v>43</v>
      </c>
      <c r="F29" s="48">
        <v>114</v>
      </c>
      <c r="G29" s="48">
        <v>11</v>
      </c>
      <c r="H29" s="48">
        <v>32</v>
      </c>
      <c r="I29" s="48">
        <v>4</v>
      </c>
      <c r="J29" s="48">
        <v>0</v>
      </c>
      <c r="K29" s="48">
        <v>0</v>
      </c>
      <c r="L29" s="48">
        <v>9</v>
      </c>
      <c r="M29" s="48">
        <v>1</v>
      </c>
      <c r="N29" s="48">
        <v>0</v>
      </c>
      <c r="O29" s="48">
        <v>12</v>
      </c>
      <c r="P29" s="48">
        <v>21</v>
      </c>
      <c r="AI29" s="23" t="s">
        <v>1442</v>
      </c>
    </row>
    <row r="30" spans="1:35" x14ac:dyDescent="0.3">
      <c r="A30" s="48" t="s">
        <v>1443</v>
      </c>
      <c r="B30" s="48">
        <v>2010</v>
      </c>
      <c r="C30" s="48" t="s">
        <v>1102</v>
      </c>
      <c r="D30" s="48" t="s">
        <v>1091</v>
      </c>
      <c r="E30" s="48">
        <v>37</v>
      </c>
      <c r="F30" s="48">
        <v>115</v>
      </c>
      <c r="G30" s="48">
        <v>18</v>
      </c>
      <c r="H30" s="48">
        <v>32</v>
      </c>
      <c r="I30" s="48">
        <v>2</v>
      </c>
      <c r="J30" s="48">
        <v>0</v>
      </c>
      <c r="K30" s="48">
        <v>8</v>
      </c>
      <c r="L30" s="48">
        <v>21</v>
      </c>
      <c r="M30" s="48">
        <v>1</v>
      </c>
      <c r="N30" s="48">
        <v>0</v>
      </c>
      <c r="O30" s="48">
        <v>9</v>
      </c>
      <c r="P30" s="48">
        <v>26</v>
      </c>
      <c r="AI30" s="23" t="s">
        <v>1444</v>
      </c>
    </row>
    <row r="31" spans="1:35" x14ac:dyDescent="0.3">
      <c r="A31" s="48" t="s">
        <v>1445</v>
      </c>
      <c r="B31" s="48">
        <v>2010</v>
      </c>
      <c r="C31" s="48" t="s">
        <v>1146</v>
      </c>
      <c r="D31" s="48" t="s">
        <v>1091</v>
      </c>
      <c r="E31" s="48">
        <v>39</v>
      </c>
      <c r="F31" s="48">
        <v>116</v>
      </c>
      <c r="G31" s="48">
        <v>9</v>
      </c>
      <c r="H31" s="48">
        <v>24</v>
      </c>
      <c r="I31" s="48">
        <v>5</v>
      </c>
      <c r="J31" s="48">
        <v>0</v>
      </c>
      <c r="K31" s="48">
        <v>3</v>
      </c>
      <c r="L31" s="48">
        <v>14</v>
      </c>
      <c r="M31" s="48">
        <v>0</v>
      </c>
      <c r="N31" s="48">
        <v>0</v>
      </c>
      <c r="O31" s="48">
        <v>12</v>
      </c>
      <c r="P31" s="48">
        <v>26</v>
      </c>
      <c r="AI31" s="23" t="s">
        <v>1446</v>
      </c>
    </row>
    <row r="32" spans="1:35" x14ac:dyDescent="0.3">
      <c r="A32" s="48" t="s">
        <v>1447</v>
      </c>
      <c r="B32" s="48">
        <v>2010</v>
      </c>
      <c r="C32" s="48" t="s">
        <v>1148</v>
      </c>
      <c r="D32" s="48" t="s">
        <v>1095</v>
      </c>
      <c r="E32" s="48">
        <v>47</v>
      </c>
      <c r="F32" s="48">
        <v>119</v>
      </c>
      <c r="G32" s="48">
        <v>17</v>
      </c>
      <c r="H32" s="48">
        <v>25</v>
      </c>
      <c r="I32" s="48">
        <v>6</v>
      </c>
      <c r="J32" s="48">
        <v>1</v>
      </c>
      <c r="K32" s="48">
        <v>2</v>
      </c>
      <c r="L32" s="48">
        <v>9</v>
      </c>
      <c r="M32" s="48">
        <v>2</v>
      </c>
      <c r="N32" s="48">
        <v>1</v>
      </c>
      <c r="O32" s="48">
        <v>19</v>
      </c>
      <c r="P32" s="48">
        <v>42</v>
      </c>
      <c r="AI32" s="23" t="s">
        <v>1448</v>
      </c>
    </row>
    <row r="33" spans="1:35" x14ac:dyDescent="0.3">
      <c r="A33" s="48" t="s">
        <v>1162</v>
      </c>
      <c r="B33" s="48">
        <v>2010</v>
      </c>
      <c r="C33" s="48" t="s">
        <v>1136</v>
      </c>
      <c r="D33" s="48" t="s">
        <v>1091</v>
      </c>
      <c r="E33" s="48">
        <v>45</v>
      </c>
      <c r="F33" s="48">
        <v>120</v>
      </c>
      <c r="G33" s="48">
        <v>7</v>
      </c>
      <c r="H33" s="48">
        <v>23</v>
      </c>
      <c r="I33" s="48">
        <v>9</v>
      </c>
      <c r="J33" s="48">
        <v>0</v>
      </c>
      <c r="K33" s="48">
        <v>1</v>
      </c>
      <c r="L33" s="48">
        <v>4</v>
      </c>
      <c r="M33" s="48">
        <v>3</v>
      </c>
      <c r="N33" s="48">
        <v>0</v>
      </c>
      <c r="O33" s="48">
        <v>15</v>
      </c>
      <c r="P33" s="48">
        <v>40</v>
      </c>
      <c r="AI33" s="23" t="s">
        <v>1449</v>
      </c>
    </row>
    <row r="34" spans="1:35" x14ac:dyDescent="0.3">
      <c r="A34" s="48" t="s">
        <v>1450</v>
      </c>
      <c r="B34" s="48">
        <v>2010</v>
      </c>
      <c r="C34" s="48" t="s">
        <v>1132</v>
      </c>
      <c r="D34" s="48" t="s">
        <v>1095</v>
      </c>
      <c r="E34" s="48">
        <v>40</v>
      </c>
      <c r="F34" s="48">
        <v>120</v>
      </c>
      <c r="G34" s="48">
        <v>14</v>
      </c>
      <c r="H34" s="48">
        <v>25</v>
      </c>
      <c r="I34" s="48">
        <v>0</v>
      </c>
      <c r="J34" s="48">
        <v>1</v>
      </c>
      <c r="K34" s="48">
        <v>1</v>
      </c>
      <c r="L34" s="48">
        <v>9</v>
      </c>
      <c r="M34" s="48">
        <v>0</v>
      </c>
      <c r="N34" s="48">
        <v>0</v>
      </c>
      <c r="O34" s="48">
        <v>4</v>
      </c>
      <c r="P34" s="48">
        <v>10</v>
      </c>
      <c r="AI34" s="23" t="s">
        <v>1451</v>
      </c>
    </row>
    <row r="35" spans="1:35" x14ac:dyDescent="0.3">
      <c r="A35" s="48" t="s">
        <v>1452</v>
      </c>
      <c r="B35" s="48">
        <v>2010</v>
      </c>
      <c r="C35" s="48" t="s">
        <v>1150</v>
      </c>
      <c r="D35" s="48" t="s">
        <v>1095</v>
      </c>
      <c r="E35" s="48">
        <v>44</v>
      </c>
      <c r="F35" s="48">
        <v>121</v>
      </c>
      <c r="G35" s="48">
        <v>16</v>
      </c>
      <c r="H35" s="48">
        <v>28</v>
      </c>
      <c r="I35" s="48">
        <v>8</v>
      </c>
      <c r="J35" s="48">
        <v>1</v>
      </c>
      <c r="K35" s="48">
        <v>0</v>
      </c>
      <c r="L35" s="48">
        <v>11</v>
      </c>
      <c r="M35" s="48">
        <v>3</v>
      </c>
      <c r="N35" s="48">
        <v>1</v>
      </c>
      <c r="O35" s="48">
        <v>8</v>
      </c>
      <c r="P35" s="48">
        <v>24</v>
      </c>
      <c r="AI35" s="23" t="s">
        <v>1453</v>
      </c>
    </row>
    <row r="36" spans="1:35" x14ac:dyDescent="0.3">
      <c r="A36" s="48" t="s">
        <v>1454</v>
      </c>
      <c r="B36" s="48">
        <v>2010</v>
      </c>
      <c r="C36" s="48" t="s">
        <v>1148</v>
      </c>
      <c r="D36" s="48" t="s">
        <v>1095</v>
      </c>
      <c r="E36" s="48">
        <v>59</v>
      </c>
      <c r="F36" s="48">
        <v>121</v>
      </c>
      <c r="G36" s="48">
        <v>15</v>
      </c>
      <c r="H36" s="48">
        <v>35</v>
      </c>
      <c r="I36" s="48">
        <v>13</v>
      </c>
      <c r="J36" s="48">
        <v>2</v>
      </c>
      <c r="K36" s="48">
        <v>2</v>
      </c>
      <c r="L36" s="48">
        <v>28</v>
      </c>
      <c r="M36" s="48">
        <v>0</v>
      </c>
      <c r="N36" s="48">
        <v>1</v>
      </c>
      <c r="O36" s="48">
        <v>20</v>
      </c>
      <c r="P36" s="48">
        <v>28</v>
      </c>
      <c r="AI36" s="23" t="s">
        <v>1455</v>
      </c>
    </row>
    <row r="37" spans="1:35" x14ac:dyDescent="0.3">
      <c r="A37" s="48" t="s">
        <v>1456</v>
      </c>
      <c r="B37" s="48">
        <v>2010</v>
      </c>
      <c r="C37" s="48" t="s">
        <v>1132</v>
      </c>
      <c r="D37" s="48" t="s">
        <v>1095</v>
      </c>
      <c r="E37" s="48">
        <v>79</v>
      </c>
      <c r="F37" s="48">
        <v>121</v>
      </c>
      <c r="G37" s="48">
        <v>11</v>
      </c>
      <c r="H37" s="48">
        <v>31</v>
      </c>
      <c r="I37" s="48">
        <v>4</v>
      </c>
      <c r="J37" s="48">
        <v>0</v>
      </c>
      <c r="K37" s="48">
        <v>2</v>
      </c>
      <c r="L37" s="48">
        <v>9</v>
      </c>
      <c r="M37" s="48">
        <v>0</v>
      </c>
      <c r="N37" s="48">
        <v>0</v>
      </c>
      <c r="O37" s="48">
        <v>4</v>
      </c>
      <c r="P37" s="48">
        <v>28</v>
      </c>
      <c r="AI37" s="23" t="s">
        <v>1457</v>
      </c>
    </row>
    <row r="38" spans="1:35" x14ac:dyDescent="0.3">
      <c r="A38" s="48" t="s">
        <v>1458</v>
      </c>
      <c r="B38" s="48">
        <v>2010</v>
      </c>
      <c r="C38" s="48" t="s">
        <v>1116</v>
      </c>
      <c r="D38" s="48" t="s">
        <v>1095</v>
      </c>
      <c r="E38" s="48">
        <v>69</v>
      </c>
      <c r="F38" s="48">
        <v>123</v>
      </c>
      <c r="G38" s="48">
        <v>16</v>
      </c>
      <c r="H38" s="48">
        <v>27</v>
      </c>
      <c r="I38" s="48">
        <v>4</v>
      </c>
      <c r="J38" s="48">
        <v>1</v>
      </c>
      <c r="K38" s="48">
        <v>0</v>
      </c>
      <c r="L38" s="48">
        <v>3</v>
      </c>
      <c r="M38" s="48">
        <v>12</v>
      </c>
      <c r="N38" s="48">
        <v>4</v>
      </c>
      <c r="O38" s="48">
        <v>13</v>
      </c>
      <c r="P38" s="48">
        <v>16</v>
      </c>
      <c r="AI38" s="23" t="s">
        <v>1459</v>
      </c>
    </row>
    <row r="39" spans="1:35" x14ac:dyDescent="0.3">
      <c r="A39" s="48" t="s">
        <v>1460</v>
      </c>
      <c r="B39" s="48">
        <v>2010</v>
      </c>
      <c r="C39" s="48" t="s">
        <v>1134</v>
      </c>
      <c r="D39" s="48" t="s">
        <v>1091</v>
      </c>
      <c r="E39" s="48">
        <v>59</v>
      </c>
      <c r="F39" s="48">
        <v>124</v>
      </c>
      <c r="G39" s="48">
        <v>19</v>
      </c>
      <c r="H39" s="48">
        <v>26</v>
      </c>
      <c r="I39" s="48">
        <v>4</v>
      </c>
      <c r="J39" s="48">
        <v>0</v>
      </c>
      <c r="K39" s="48">
        <v>2</v>
      </c>
      <c r="L39" s="48">
        <v>14</v>
      </c>
      <c r="M39" s="48">
        <v>1</v>
      </c>
      <c r="N39" s="48">
        <v>1</v>
      </c>
      <c r="O39" s="48">
        <v>11</v>
      </c>
      <c r="P39" s="48">
        <v>24</v>
      </c>
      <c r="AI39" s="23" t="s">
        <v>1461</v>
      </c>
    </row>
    <row r="40" spans="1:35" x14ac:dyDescent="0.3">
      <c r="A40" s="48" t="s">
        <v>1462</v>
      </c>
      <c r="B40" s="48">
        <v>2010</v>
      </c>
      <c r="C40" s="48" t="s">
        <v>1134</v>
      </c>
      <c r="D40" s="48" t="s">
        <v>1091</v>
      </c>
      <c r="E40" s="48">
        <v>48</v>
      </c>
      <c r="F40" s="48">
        <v>124</v>
      </c>
      <c r="G40" s="48">
        <v>11</v>
      </c>
      <c r="H40" s="48">
        <v>24</v>
      </c>
      <c r="I40" s="48">
        <v>5</v>
      </c>
      <c r="J40" s="48">
        <v>0</v>
      </c>
      <c r="K40" s="48">
        <v>1</v>
      </c>
      <c r="L40" s="48">
        <v>7</v>
      </c>
      <c r="M40" s="48">
        <v>0</v>
      </c>
      <c r="N40" s="48">
        <v>1</v>
      </c>
      <c r="O40" s="48">
        <v>12</v>
      </c>
      <c r="P40" s="48">
        <v>20</v>
      </c>
      <c r="AI40" s="23" t="s">
        <v>1170</v>
      </c>
    </row>
    <row r="41" spans="1:35" x14ac:dyDescent="0.3">
      <c r="A41" s="48" t="s">
        <v>1463</v>
      </c>
      <c r="B41" s="48">
        <v>2010</v>
      </c>
      <c r="C41" s="48" t="s">
        <v>1100</v>
      </c>
      <c r="D41" s="48" t="s">
        <v>1095</v>
      </c>
      <c r="E41" s="48">
        <v>40</v>
      </c>
      <c r="F41" s="48">
        <v>124</v>
      </c>
      <c r="G41" s="48">
        <v>12</v>
      </c>
      <c r="H41" s="48">
        <v>21</v>
      </c>
      <c r="I41" s="48">
        <v>1</v>
      </c>
      <c r="J41" s="48">
        <v>0</v>
      </c>
      <c r="K41" s="48">
        <v>5</v>
      </c>
      <c r="L41" s="48">
        <v>16</v>
      </c>
      <c r="M41" s="48">
        <v>0</v>
      </c>
      <c r="N41" s="48">
        <v>0</v>
      </c>
      <c r="O41" s="48">
        <v>16</v>
      </c>
      <c r="P41" s="48">
        <v>33</v>
      </c>
      <c r="AI41" s="23" t="s">
        <v>1464</v>
      </c>
    </row>
    <row r="42" spans="1:35" x14ac:dyDescent="0.3">
      <c r="A42" s="48" t="s">
        <v>1465</v>
      </c>
      <c r="B42" s="48">
        <v>2010</v>
      </c>
      <c r="C42" s="48" t="s">
        <v>1114</v>
      </c>
      <c r="D42" s="48" t="s">
        <v>1095</v>
      </c>
      <c r="E42" s="48">
        <v>47</v>
      </c>
      <c r="F42" s="48">
        <v>125</v>
      </c>
      <c r="G42" s="48">
        <v>17</v>
      </c>
      <c r="H42" s="48">
        <v>30</v>
      </c>
      <c r="I42" s="48">
        <v>4</v>
      </c>
      <c r="J42" s="48">
        <v>1</v>
      </c>
      <c r="K42" s="48">
        <v>4</v>
      </c>
      <c r="L42" s="48">
        <v>15</v>
      </c>
      <c r="M42" s="48">
        <v>0</v>
      </c>
      <c r="N42" s="48">
        <v>0</v>
      </c>
      <c r="O42" s="48">
        <v>19</v>
      </c>
      <c r="P42" s="48">
        <v>25</v>
      </c>
      <c r="AI42" s="23" t="s">
        <v>1466</v>
      </c>
    </row>
    <row r="43" spans="1:35" x14ac:dyDescent="0.3">
      <c r="A43" s="48" t="s">
        <v>1467</v>
      </c>
      <c r="B43" s="48">
        <v>2010</v>
      </c>
      <c r="C43" s="48" t="s">
        <v>1114</v>
      </c>
      <c r="D43" s="48" t="s">
        <v>1095</v>
      </c>
      <c r="E43" s="48">
        <v>54</v>
      </c>
      <c r="F43" s="48">
        <v>126</v>
      </c>
      <c r="G43" s="48">
        <v>7</v>
      </c>
      <c r="H43" s="48">
        <v>25</v>
      </c>
      <c r="I43" s="48">
        <v>5</v>
      </c>
      <c r="J43" s="48">
        <v>0</v>
      </c>
      <c r="K43" s="48">
        <v>0</v>
      </c>
      <c r="L43" s="48">
        <v>13</v>
      </c>
      <c r="M43" s="48">
        <v>0</v>
      </c>
      <c r="N43" s="48">
        <v>1</v>
      </c>
      <c r="O43" s="48">
        <v>7</v>
      </c>
      <c r="P43" s="48">
        <v>23</v>
      </c>
      <c r="AI43" s="23" t="s">
        <v>1468</v>
      </c>
    </row>
    <row r="44" spans="1:35" x14ac:dyDescent="0.3">
      <c r="A44" s="48" t="s">
        <v>1469</v>
      </c>
      <c r="B44" s="48">
        <v>2010</v>
      </c>
      <c r="C44" s="48" t="s">
        <v>1120</v>
      </c>
      <c r="D44" s="48" t="s">
        <v>1095</v>
      </c>
      <c r="E44" s="48">
        <v>56</v>
      </c>
      <c r="F44" s="48">
        <v>126</v>
      </c>
      <c r="G44" s="48">
        <v>19</v>
      </c>
      <c r="H44" s="48">
        <v>30</v>
      </c>
      <c r="I44" s="48">
        <v>6</v>
      </c>
      <c r="J44" s="48">
        <v>1</v>
      </c>
      <c r="K44" s="48">
        <v>4</v>
      </c>
      <c r="L44" s="48">
        <v>10</v>
      </c>
      <c r="M44" s="48">
        <v>1</v>
      </c>
      <c r="N44" s="48">
        <v>2</v>
      </c>
      <c r="O44" s="48">
        <v>8</v>
      </c>
      <c r="P44" s="48">
        <v>35</v>
      </c>
      <c r="AI44" s="23" t="s">
        <v>1470</v>
      </c>
    </row>
    <row r="45" spans="1:35" x14ac:dyDescent="0.3">
      <c r="A45" s="48" t="s">
        <v>1471</v>
      </c>
      <c r="B45" s="48">
        <v>2010</v>
      </c>
      <c r="C45" s="48" t="s">
        <v>1090</v>
      </c>
      <c r="D45" s="48" t="s">
        <v>1091</v>
      </c>
      <c r="E45" s="48">
        <v>58</v>
      </c>
      <c r="F45" s="48">
        <v>127</v>
      </c>
      <c r="G45" s="48">
        <v>19</v>
      </c>
      <c r="H45" s="48">
        <v>29</v>
      </c>
      <c r="I45" s="48">
        <v>6</v>
      </c>
      <c r="J45" s="48">
        <v>0</v>
      </c>
      <c r="K45" s="48">
        <v>3</v>
      </c>
      <c r="L45" s="48">
        <v>9</v>
      </c>
      <c r="M45" s="48">
        <v>3</v>
      </c>
      <c r="N45" s="48">
        <v>2</v>
      </c>
      <c r="O45" s="48">
        <v>13</v>
      </c>
      <c r="P45" s="48">
        <v>38</v>
      </c>
      <c r="AI45" s="23" t="s">
        <v>1472</v>
      </c>
    </row>
    <row r="46" spans="1:35" x14ac:dyDescent="0.3">
      <c r="A46" s="48" t="s">
        <v>1473</v>
      </c>
      <c r="B46" s="48">
        <v>2010</v>
      </c>
      <c r="C46" s="48" t="s">
        <v>1126</v>
      </c>
      <c r="D46" s="48" t="s">
        <v>1091</v>
      </c>
      <c r="E46" s="48">
        <v>50</v>
      </c>
      <c r="F46" s="48">
        <v>127</v>
      </c>
      <c r="G46" s="48">
        <v>12</v>
      </c>
      <c r="H46" s="48">
        <v>22</v>
      </c>
      <c r="I46" s="48">
        <v>5</v>
      </c>
      <c r="J46" s="48">
        <v>0</v>
      </c>
      <c r="K46" s="48">
        <v>4</v>
      </c>
      <c r="L46" s="48">
        <v>11</v>
      </c>
      <c r="M46" s="48">
        <v>0</v>
      </c>
      <c r="N46" s="48">
        <v>0</v>
      </c>
      <c r="O46" s="48">
        <v>9</v>
      </c>
      <c r="P46" s="48">
        <v>49</v>
      </c>
      <c r="AI46" s="23" t="s">
        <v>1474</v>
      </c>
    </row>
    <row r="47" spans="1:35" x14ac:dyDescent="0.3">
      <c r="A47" s="48" t="s">
        <v>1475</v>
      </c>
      <c r="B47" s="48">
        <v>2010</v>
      </c>
      <c r="C47" s="48" t="s">
        <v>1114</v>
      </c>
      <c r="D47" s="48" t="s">
        <v>1095</v>
      </c>
      <c r="E47" s="48">
        <v>94</v>
      </c>
      <c r="F47" s="48">
        <v>128</v>
      </c>
      <c r="G47" s="48">
        <v>16</v>
      </c>
      <c r="H47" s="48">
        <v>36</v>
      </c>
      <c r="I47" s="48">
        <v>8</v>
      </c>
      <c r="J47" s="48">
        <v>0</v>
      </c>
      <c r="K47" s="48">
        <v>6</v>
      </c>
      <c r="L47" s="48">
        <v>22</v>
      </c>
      <c r="M47" s="48">
        <v>1</v>
      </c>
      <c r="N47" s="48">
        <v>0</v>
      </c>
      <c r="O47" s="48">
        <v>8</v>
      </c>
      <c r="P47" s="48">
        <v>15</v>
      </c>
      <c r="AI47" s="23" t="s">
        <v>1476</v>
      </c>
    </row>
    <row r="48" spans="1:35" x14ac:dyDescent="0.3">
      <c r="A48" s="48" t="s">
        <v>1477</v>
      </c>
      <c r="B48" s="48">
        <v>2010</v>
      </c>
      <c r="C48" s="48" t="s">
        <v>1120</v>
      </c>
      <c r="D48" s="48" t="s">
        <v>1095</v>
      </c>
      <c r="E48" s="48">
        <v>42</v>
      </c>
      <c r="F48" s="48">
        <v>128</v>
      </c>
      <c r="G48" s="48">
        <v>9</v>
      </c>
      <c r="H48" s="48">
        <v>34</v>
      </c>
      <c r="I48" s="48">
        <v>5</v>
      </c>
      <c r="J48" s="48">
        <v>0</v>
      </c>
      <c r="K48" s="48">
        <v>3</v>
      </c>
      <c r="L48" s="48">
        <v>15</v>
      </c>
      <c r="M48" s="48">
        <v>0</v>
      </c>
      <c r="N48" s="48">
        <v>0</v>
      </c>
      <c r="O48" s="48">
        <v>5</v>
      </c>
      <c r="P48" s="48">
        <v>29</v>
      </c>
      <c r="AI48" s="23" t="s">
        <v>1478</v>
      </c>
    </row>
    <row r="49" spans="1:35" x14ac:dyDescent="0.3">
      <c r="A49" s="48" t="s">
        <v>1479</v>
      </c>
      <c r="B49" s="48">
        <v>2010</v>
      </c>
      <c r="C49" s="48" t="s">
        <v>1138</v>
      </c>
      <c r="D49" s="48" t="s">
        <v>1091</v>
      </c>
      <c r="E49" s="48">
        <v>33</v>
      </c>
      <c r="F49" s="48">
        <v>128</v>
      </c>
      <c r="G49" s="48">
        <v>15</v>
      </c>
      <c r="H49" s="48">
        <v>27</v>
      </c>
      <c r="I49" s="48">
        <v>6</v>
      </c>
      <c r="J49" s="48">
        <v>2</v>
      </c>
      <c r="K49" s="48">
        <v>0</v>
      </c>
      <c r="L49" s="48">
        <v>13</v>
      </c>
      <c r="M49" s="48">
        <v>4</v>
      </c>
      <c r="N49" s="48">
        <v>2</v>
      </c>
      <c r="O49" s="48">
        <v>9</v>
      </c>
      <c r="P49" s="48">
        <v>35</v>
      </c>
      <c r="AI49" s="23" t="s">
        <v>1480</v>
      </c>
    </row>
    <row r="50" spans="1:35" x14ac:dyDescent="0.3">
      <c r="A50" s="48" t="s">
        <v>1481</v>
      </c>
      <c r="B50" s="48">
        <v>2010</v>
      </c>
      <c r="C50" s="48" t="s">
        <v>1148</v>
      </c>
      <c r="D50" s="48" t="s">
        <v>1095</v>
      </c>
      <c r="E50" s="48">
        <v>39</v>
      </c>
      <c r="F50" s="48">
        <v>129</v>
      </c>
      <c r="G50" s="48">
        <v>17</v>
      </c>
      <c r="H50" s="48">
        <v>37</v>
      </c>
      <c r="I50" s="48">
        <v>14</v>
      </c>
      <c r="J50" s="48">
        <v>0</v>
      </c>
      <c r="K50" s="48">
        <v>3</v>
      </c>
      <c r="L50" s="48">
        <v>24</v>
      </c>
      <c r="M50" s="48">
        <v>0</v>
      </c>
      <c r="N50" s="48">
        <v>0</v>
      </c>
      <c r="O50" s="48">
        <v>21</v>
      </c>
      <c r="P50" s="48">
        <v>33</v>
      </c>
      <c r="AI50" s="23" t="s">
        <v>1482</v>
      </c>
    </row>
    <row r="51" spans="1:35" x14ac:dyDescent="0.3">
      <c r="A51" s="48" t="s">
        <v>1483</v>
      </c>
      <c r="B51" s="48">
        <v>2010</v>
      </c>
      <c r="C51" s="48" t="s">
        <v>1142</v>
      </c>
      <c r="D51" s="48" t="s">
        <v>1095</v>
      </c>
      <c r="E51" s="48">
        <v>50</v>
      </c>
      <c r="F51" s="48">
        <v>130</v>
      </c>
      <c r="G51" s="48">
        <v>10</v>
      </c>
      <c r="H51" s="48">
        <v>28</v>
      </c>
      <c r="I51" s="48">
        <v>5</v>
      </c>
      <c r="J51" s="48">
        <v>0</v>
      </c>
      <c r="K51" s="48">
        <v>2</v>
      </c>
      <c r="L51" s="48">
        <v>8</v>
      </c>
      <c r="M51" s="48">
        <v>1</v>
      </c>
      <c r="N51" s="48">
        <v>0</v>
      </c>
      <c r="O51" s="48">
        <v>11</v>
      </c>
      <c r="P51" s="48">
        <v>26</v>
      </c>
      <c r="AI51" s="23" t="s">
        <v>1484</v>
      </c>
    </row>
    <row r="52" spans="1:35" x14ac:dyDescent="0.3">
      <c r="A52" s="48" t="s">
        <v>1485</v>
      </c>
      <c r="B52" s="48">
        <v>2010</v>
      </c>
      <c r="C52" s="48" t="s">
        <v>1122</v>
      </c>
      <c r="D52" s="48" t="s">
        <v>1095</v>
      </c>
      <c r="E52" s="48">
        <v>85</v>
      </c>
      <c r="F52" s="48">
        <v>131</v>
      </c>
      <c r="G52" s="48">
        <v>19</v>
      </c>
      <c r="H52" s="48">
        <v>31</v>
      </c>
      <c r="I52" s="48">
        <v>4</v>
      </c>
      <c r="J52" s="48">
        <v>0</v>
      </c>
      <c r="K52" s="48">
        <v>3</v>
      </c>
      <c r="L52" s="48">
        <v>19</v>
      </c>
      <c r="M52" s="48">
        <v>1</v>
      </c>
      <c r="N52" s="48">
        <v>2</v>
      </c>
      <c r="O52" s="48">
        <v>16</v>
      </c>
      <c r="P52" s="48">
        <v>23</v>
      </c>
      <c r="AI52" s="23" t="s">
        <v>1486</v>
      </c>
    </row>
    <row r="53" spans="1:35" x14ac:dyDescent="0.3">
      <c r="A53" s="48" t="s">
        <v>1487</v>
      </c>
      <c r="B53" s="48">
        <v>2010</v>
      </c>
      <c r="C53" s="48" t="s">
        <v>1122</v>
      </c>
      <c r="D53" s="48" t="s">
        <v>1095</v>
      </c>
      <c r="E53" s="48">
        <v>53</v>
      </c>
      <c r="F53" s="48">
        <v>132</v>
      </c>
      <c r="G53" s="48">
        <v>17</v>
      </c>
      <c r="H53" s="48">
        <v>38</v>
      </c>
      <c r="I53" s="48">
        <v>12</v>
      </c>
      <c r="J53" s="48">
        <v>1</v>
      </c>
      <c r="K53" s="48">
        <v>1</v>
      </c>
      <c r="L53" s="48">
        <v>15</v>
      </c>
      <c r="M53" s="48">
        <v>1</v>
      </c>
      <c r="N53" s="48">
        <v>3</v>
      </c>
      <c r="O53" s="48">
        <v>7</v>
      </c>
      <c r="P53" s="48">
        <v>28</v>
      </c>
      <c r="AI53" s="23" t="s">
        <v>1488</v>
      </c>
    </row>
    <row r="54" spans="1:35" x14ac:dyDescent="0.3">
      <c r="A54" s="48" t="s">
        <v>1489</v>
      </c>
      <c r="B54" s="48">
        <v>2010</v>
      </c>
      <c r="C54" s="48" t="s">
        <v>1132</v>
      </c>
      <c r="D54" s="48" t="s">
        <v>1095</v>
      </c>
      <c r="E54" s="48">
        <v>79</v>
      </c>
      <c r="F54" s="48">
        <v>139</v>
      </c>
      <c r="G54" s="48">
        <v>14</v>
      </c>
      <c r="H54" s="48">
        <v>39</v>
      </c>
      <c r="I54" s="48">
        <v>5</v>
      </c>
      <c r="J54" s="48">
        <v>0</v>
      </c>
      <c r="K54" s="48">
        <v>0</v>
      </c>
      <c r="L54" s="48">
        <v>9</v>
      </c>
      <c r="M54" s="48">
        <v>0</v>
      </c>
      <c r="N54" s="48">
        <v>1</v>
      </c>
      <c r="O54" s="48">
        <v>6</v>
      </c>
      <c r="P54" s="48">
        <v>14</v>
      </c>
      <c r="AI54" s="23" t="s">
        <v>1490</v>
      </c>
    </row>
    <row r="55" spans="1:35" x14ac:dyDescent="0.3">
      <c r="A55" s="48" t="s">
        <v>1491</v>
      </c>
      <c r="B55" s="48">
        <v>2010</v>
      </c>
      <c r="C55" s="48" t="s">
        <v>1146</v>
      </c>
      <c r="D55" s="48" t="s">
        <v>1091</v>
      </c>
      <c r="E55" s="48">
        <v>44</v>
      </c>
      <c r="F55" s="48">
        <v>140</v>
      </c>
      <c r="G55" s="48">
        <v>5</v>
      </c>
      <c r="H55" s="48">
        <v>30</v>
      </c>
      <c r="I55" s="48">
        <v>7</v>
      </c>
      <c r="J55" s="48">
        <v>0</v>
      </c>
      <c r="K55" s="48">
        <v>1</v>
      </c>
      <c r="L55" s="48">
        <v>9</v>
      </c>
      <c r="M55" s="48">
        <v>0</v>
      </c>
      <c r="N55" s="48">
        <v>0</v>
      </c>
      <c r="O55" s="48">
        <v>12</v>
      </c>
      <c r="P55" s="48">
        <v>30</v>
      </c>
      <c r="AI55" s="23" t="s">
        <v>1492</v>
      </c>
    </row>
    <row r="56" spans="1:35" x14ac:dyDescent="0.3">
      <c r="A56" s="48" t="s">
        <v>1493</v>
      </c>
      <c r="B56" s="48">
        <v>2010</v>
      </c>
      <c r="C56" s="48" t="s">
        <v>1090</v>
      </c>
      <c r="D56" s="48" t="s">
        <v>1091</v>
      </c>
      <c r="E56" s="48">
        <v>49</v>
      </c>
      <c r="F56" s="48">
        <v>142</v>
      </c>
      <c r="G56" s="48">
        <v>12</v>
      </c>
      <c r="H56" s="48">
        <v>28</v>
      </c>
      <c r="I56" s="48">
        <v>6</v>
      </c>
      <c r="J56" s="48">
        <v>1</v>
      </c>
      <c r="K56" s="48">
        <v>2</v>
      </c>
      <c r="L56" s="48">
        <v>13</v>
      </c>
      <c r="M56" s="48">
        <v>0</v>
      </c>
      <c r="N56" s="48">
        <v>0</v>
      </c>
      <c r="O56" s="48">
        <v>4</v>
      </c>
      <c r="P56" s="48">
        <v>25</v>
      </c>
      <c r="AI56" s="23" t="s">
        <v>1494</v>
      </c>
    </row>
    <row r="57" spans="1:35" x14ac:dyDescent="0.3">
      <c r="A57" s="48" t="s">
        <v>1495</v>
      </c>
      <c r="B57" s="48">
        <v>2010</v>
      </c>
      <c r="C57" s="48" t="s">
        <v>1108</v>
      </c>
      <c r="D57" s="48" t="s">
        <v>1095</v>
      </c>
      <c r="E57" s="48">
        <v>102</v>
      </c>
      <c r="F57" s="48">
        <v>142</v>
      </c>
      <c r="G57" s="48">
        <v>15</v>
      </c>
      <c r="H57" s="48">
        <v>36</v>
      </c>
      <c r="I57" s="48">
        <v>8</v>
      </c>
      <c r="J57" s="48">
        <v>5</v>
      </c>
      <c r="K57" s="48">
        <v>1</v>
      </c>
      <c r="L57" s="48">
        <v>8</v>
      </c>
      <c r="M57" s="48">
        <v>1</v>
      </c>
      <c r="N57" s="48">
        <v>0</v>
      </c>
      <c r="O57" s="48">
        <v>15</v>
      </c>
      <c r="P57" s="48">
        <v>34</v>
      </c>
      <c r="AI57" s="23" t="s">
        <v>1496</v>
      </c>
    </row>
    <row r="58" spans="1:35" x14ac:dyDescent="0.3">
      <c r="A58" s="48" t="s">
        <v>1497</v>
      </c>
      <c r="B58" s="48">
        <v>2010</v>
      </c>
      <c r="C58" s="48" t="s">
        <v>1124</v>
      </c>
      <c r="D58" s="48" t="s">
        <v>1091</v>
      </c>
      <c r="E58" s="48">
        <v>48</v>
      </c>
      <c r="F58" s="48">
        <v>143</v>
      </c>
      <c r="G58" s="48">
        <v>19</v>
      </c>
      <c r="H58" s="48">
        <v>32</v>
      </c>
      <c r="I58" s="48">
        <v>7</v>
      </c>
      <c r="J58" s="48">
        <v>0</v>
      </c>
      <c r="K58" s="48">
        <v>3</v>
      </c>
      <c r="L58" s="48">
        <v>14</v>
      </c>
      <c r="M58" s="48">
        <v>0</v>
      </c>
      <c r="N58" s="48">
        <v>0</v>
      </c>
      <c r="O58" s="48">
        <v>15</v>
      </c>
      <c r="P58" s="48">
        <v>40</v>
      </c>
      <c r="AI58" s="23" t="s">
        <v>1498</v>
      </c>
    </row>
    <row r="59" spans="1:35" x14ac:dyDescent="0.3">
      <c r="A59" s="48" t="s">
        <v>1499</v>
      </c>
      <c r="B59" s="48">
        <v>2010</v>
      </c>
      <c r="C59" s="48" t="s">
        <v>1100</v>
      </c>
      <c r="D59" s="48" t="s">
        <v>1095</v>
      </c>
      <c r="E59" s="48">
        <v>54</v>
      </c>
      <c r="F59" s="48">
        <v>144</v>
      </c>
      <c r="G59" s="48">
        <v>11</v>
      </c>
      <c r="H59" s="48">
        <v>29</v>
      </c>
      <c r="I59" s="48">
        <v>3</v>
      </c>
      <c r="J59" s="48">
        <v>0</v>
      </c>
      <c r="K59" s="48">
        <v>7</v>
      </c>
      <c r="L59" s="48">
        <v>12</v>
      </c>
      <c r="M59" s="48">
        <v>0</v>
      </c>
      <c r="N59" s="48">
        <v>0</v>
      </c>
      <c r="O59" s="48">
        <v>6</v>
      </c>
      <c r="P59" s="48">
        <v>37</v>
      </c>
      <c r="AI59" s="23" t="s">
        <v>1500</v>
      </c>
    </row>
    <row r="60" spans="1:35" x14ac:dyDescent="0.3">
      <c r="A60" s="48" t="s">
        <v>1501</v>
      </c>
      <c r="B60" s="48">
        <v>2010</v>
      </c>
      <c r="C60" s="48" t="s">
        <v>1116</v>
      </c>
      <c r="D60" s="48" t="s">
        <v>1095</v>
      </c>
      <c r="E60" s="48">
        <v>51</v>
      </c>
      <c r="F60" s="48">
        <v>144</v>
      </c>
      <c r="G60" s="48">
        <v>14</v>
      </c>
      <c r="H60" s="48">
        <v>32</v>
      </c>
      <c r="I60" s="48">
        <v>6</v>
      </c>
      <c r="J60" s="48">
        <v>1</v>
      </c>
      <c r="K60" s="48">
        <v>2</v>
      </c>
      <c r="L60" s="48">
        <v>13</v>
      </c>
      <c r="M60" s="48">
        <v>0</v>
      </c>
      <c r="N60" s="48">
        <v>0</v>
      </c>
      <c r="O60" s="48">
        <v>8</v>
      </c>
      <c r="P60" s="48">
        <v>50</v>
      </c>
      <c r="AI60" s="23" t="s">
        <v>1502</v>
      </c>
    </row>
    <row r="61" spans="1:35" x14ac:dyDescent="0.3">
      <c r="A61" s="48" t="s">
        <v>1503</v>
      </c>
      <c r="B61" s="48">
        <v>2010</v>
      </c>
      <c r="C61" s="48" t="s">
        <v>1132</v>
      </c>
      <c r="D61" s="48" t="s">
        <v>1095</v>
      </c>
      <c r="E61" s="48">
        <v>87</v>
      </c>
      <c r="F61" s="48">
        <v>144</v>
      </c>
      <c r="G61" s="48">
        <v>16</v>
      </c>
      <c r="H61" s="48">
        <v>36</v>
      </c>
      <c r="I61" s="48">
        <v>8</v>
      </c>
      <c r="J61" s="48">
        <v>1</v>
      </c>
      <c r="K61" s="48">
        <v>3</v>
      </c>
      <c r="L61" s="48">
        <v>17</v>
      </c>
      <c r="M61" s="48">
        <v>5</v>
      </c>
      <c r="N61" s="48">
        <v>0</v>
      </c>
      <c r="O61" s="48">
        <v>13</v>
      </c>
      <c r="P61" s="48">
        <v>22</v>
      </c>
      <c r="AI61" s="23" t="s">
        <v>1504</v>
      </c>
    </row>
    <row r="62" spans="1:35" x14ac:dyDescent="0.3">
      <c r="A62" s="48" t="s">
        <v>1505</v>
      </c>
      <c r="B62" s="48">
        <v>2010</v>
      </c>
      <c r="C62" s="48" t="s">
        <v>1136</v>
      </c>
      <c r="D62" s="48" t="s">
        <v>1091</v>
      </c>
      <c r="E62" s="48">
        <v>47</v>
      </c>
      <c r="F62" s="48">
        <v>145</v>
      </c>
      <c r="G62" s="48">
        <v>20</v>
      </c>
      <c r="H62" s="48">
        <v>37</v>
      </c>
      <c r="I62" s="48">
        <v>4</v>
      </c>
      <c r="J62" s="48">
        <v>0</v>
      </c>
      <c r="K62" s="48">
        <v>9</v>
      </c>
      <c r="L62" s="48">
        <v>25</v>
      </c>
      <c r="M62" s="48">
        <v>3</v>
      </c>
      <c r="N62" s="48">
        <v>1</v>
      </c>
      <c r="O62" s="48">
        <v>25</v>
      </c>
      <c r="P62" s="48">
        <v>36</v>
      </c>
      <c r="AI62" s="23" t="s">
        <v>1506</v>
      </c>
    </row>
    <row r="63" spans="1:35" x14ac:dyDescent="0.3">
      <c r="A63" s="48" t="s">
        <v>1507</v>
      </c>
      <c r="B63" s="48">
        <v>2010</v>
      </c>
      <c r="C63" s="48" t="s">
        <v>1108</v>
      </c>
      <c r="D63" s="48" t="s">
        <v>1095</v>
      </c>
      <c r="E63" s="48">
        <v>43</v>
      </c>
      <c r="F63" s="48">
        <v>147</v>
      </c>
      <c r="G63" s="48">
        <v>17</v>
      </c>
      <c r="H63" s="48">
        <v>45</v>
      </c>
      <c r="I63" s="48">
        <v>11</v>
      </c>
      <c r="J63" s="48">
        <v>1</v>
      </c>
      <c r="K63" s="48">
        <v>1</v>
      </c>
      <c r="L63" s="48">
        <v>13</v>
      </c>
      <c r="M63" s="48">
        <v>7</v>
      </c>
      <c r="N63" s="48">
        <v>1</v>
      </c>
      <c r="O63" s="48">
        <v>9</v>
      </c>
      <c r="P63" s="48">
        <v>28</v>
      </c>
      <c r="AI63" s="23" t="s">
        <v>1508</v>
      </c>
    </row>
    <row r="64" spans="1:35" x14ac:dyDescent="0.3">
      <c r="A64" s="48" t="s">
        <v>1509</v>
      </c>
      <c r="B64" s="48">
        <v>2010</v>
      </c>
      <c r="C64" s="48" t="s">
        <v>1150</v>
      </c>
      <c r="D64" s="48" t="s">
        <v>1095</v>
      </c>
      <c r="E64" s="48">
        <v>39</v>
      </c>
      <c r="F64" s="48">
        <v>149</v>
      </c>
      <c r="G64" s="48">
        <v>17</v>
      </c>
      <c r="H64" s="48">
        <v>39</v>
      </c>
      <c r="I64" s="48">
        <v>6</v>
      </c>
      <c r="J64" s="48">
        <v>1</v>
      </c>
      <c r="K64" s="48">
        <v>1</v>
      </c>
      <c r="L64" s="48">
        <v>7</v>
      </c>
      <c r="M64" s="48">
        <v>5</v>
      </c>
      <c r="N64" s="48">
        <v>3</v>
      </c>
      <c r="O64" s="48">
        <v>11</v>
      </c>
      <c r="P64" s="48">
        <v>26</v>
      </c>
      <c r="AI64" s="23" t="s">
        <v>1510</v>
      </c>
    </row>
    <row r="65" spans="1:35" x14ac:dyDescent="0.3">
      <c r="A65" s="48" t="s">
        <v>1440</v>
      </c>
      <c r="B65" s="48">
        <v>2010</v>
      </c>
      <c r="C65" s="48" t="s">
        <v>1138</v>
      </c>
      <c r="D65" s="48" t="s">
        <v>1091</v>
      </c>
      <c r="E65" s="48">
        <v>46</v>
      </c>
      <c r="F65" s="48">
        <v>150</v>
      </c>
      <c r="G65" s="48">
        <v>23</v>
      </c>
      <c r="H65" s="48">
        <v>39</v>
      </c>
      <c r="I65" s="48">
        <v>13</v>
      </c>
      <c r="J65" s="48">
        <v>0</v>
      </c>
      <c r="K65" s="48">
        <v>6</v>
      </c>
      <c r="L65" s="48">
        <v>22</v>
      </c>
      <c r="M65" s="48">
        <v>3</v>
      </c>
      <c r="N65" s="48">
        <v>0</v>
      </c>
      <c r="O65" s="48">
        <v>37</v>
      </c>
      <c r="P65" s="48">
        <v>29</v>
      </c>
      <c r="AI65" s="23" t="s">
        <v>1511</v>
      </c>
    </row>
    <row r="66" spans="1:35" x14ac:dyDescent="0.3">
      <c r="A66" s="48" t="s">
        <v>1512</v>
      </c>
      <c r="B66" s="48">
        <v>2010</v>
      </c>
      <c r="C66" s="48" t="s">
        <v>1144</v>
      </c>
      <c r="D66" s="48" t="s">
        <v>1095</v>
      </c>
      <c r="E66" s="48">
        <v>42</v>
      </c>
      <c r="F66" s="48">
        <v>151</v>
      </c>
      <c r="G66" s="48">
        <v>19</v>
      </c>
      <c r="H66" s="48">
        <v>36</v>
      </c>
      <c r="I66" s="48">
        <v>11</v>
      </c>
      <c r="J66" s="48">
        <v>0</v>
      </c>
      <c r="K66" s="48">
        <v>1</v>
      </c>
      <c r="L66" s="48">
        <v>11</v>
      </c>
      <c r="M66" s="48">
        <v>4</v>
      </c>
      <c r="N66" s="48">
        <v>1</v>
      </c>
      <c r="O66" s="48">
        <v>20</v>
      </c>
      <c r="P66" s="48">
        <v>18</v>
      </c>
      <c r="AI66" s="23" t="s">
        <v>1167</v>
      </c>
    </row>
    <row r="67" spans="1:35" x14ac:dyDescent="0.3">
      <c r="A67" s="48" t="s">
        <v>1513</v>
      </c>
      <c r="B67" s="48">
        <v>2010</v>
      </c>
      <c r="C67" s="48" t="s">
        <v>1090</v>
      </c>
      <c r="D67" s="48" t="s">
        <v>1091</v>
      </c>
      <c r="E67" s="48">
        <v>69</v>
      </c>
      <c r="F67" s="48">
        <v>152</v>
      </c>
      <c r="G67" s="48">
        <v>26</v>
      </c>
      <c r="H67" s="48">
        <v>42</v>
      </c>
      <c r="I67" s="48">
        <v>7</v>
      </c>
      <c r="J67" s="48">
        <v>4</v>
      </c>
      <c r="K67" s="48">
        <v>1</v>
      </c>
      <c r="L67" s="48">
        <v>20</v>
      </c>
      <c r="M67" s="48">
        <v>6</v>
      </c>
      <c r="N67" s="48">
        <v>1</v>
      </c>
      <c r="O67" s="48">
        <v>13</v>
      </c>
      <c r="P67" s="48">
        <v>17</v>
      </c>
      <c r="AI67" s="23" t="s">
        <v>1514</v>
      </c>
    </row>
    <row r="68" spans="1:35" x14ac:dyDescent="0.3">
      <c r="A68" s="48" t="s">
        <v>1515</v>
      </c>
      <c r="B68" s="48">
        <v>2010</v>
      </c>
      <c r="C68" s="48" t="s">
        <v>1110</v>
      </c>
      <c r="D68" s="48" t="s">
        <v>1091</v>
      </c>
      <c r="E68" s="48">
        <v>63</v>
      </c>
      <c r="F68" s="48">
        <v>152</v>
      </c>
      <c r="G68" s="48">
        <v>27</v>
      </c>
      <c r="H68" s="48">
        <v>38</v>
      </c>
      <c r="I68" s="48">
        <v>9</v>
      </c>
      <c r="J68" s="48">
        <v>2</v>
      </c>
      <c r="K68" s="48">
        <v>6</v>
      </c>
      <c r="L68" s="48">
        <v>23</v>
      </c>
      <c r="M68" s="48">
        <v>2</v>
      </c>
      <c r="N68" s="48">
        <v>1</v>
      </c>
      <c r="O68" s="48">
        <v>6</v>
      </c>
      <c r="P68" s="48">
        <v>26</v>
      </c>
      <c r="AI68" s="23" t="s">
        <v>1516</v>
      </c>
    </row>
    <row r="69" spans="1:35" x14ac:dyDescent="0.3">
      <c r="A69" s="48" t="s">
        <v>1517</v>
      </c>
      <c r="B69" s="48">
        <v>2010</v>
      </c>
      <c r="C69" s="48" t="s">
        <v>1152</v>
      </c>
      <c r="D69" s="48" t="s">
        <v>1091</v>
      </c>
      <c r="E69" s="48">
        <v>85</v>
      </c>
      <c r="F69" s="48">
        <v>154</v>
      </c>
      <c r="G69" s="48">
        <v>18</v>
      </c>
      <c r="H69" s="48">
        <v>35</v>
      </c>
      <c r="I69" s="48">
        <v>1</v>
      </c>
      <c r="J69" s="48">
        <v>1</v>
      </c>
      <c r="K69" s="48">
        <v>0</v>
      </c>
      <c r="L69" s="48">
        <v>18</v>
      </c>
      <c r="M69" s="48">
        <v>7</v>
      </c>
      <c r="N69" s="48">
        <v>1</v>
      </c>
      <c r="O69" s="48">
        <v>6</v>
      </c>
      <c r="P69" s="48">
        <v>27</v>
      </c>
      <c r="AI69" s="23" t="s">
        <v>1518</v>
      </c>
    </row>
    <row r="70" spans="1:35" x14ac:dyDescent="0.3">
      <c r="A70" s="48" t="s">
        <v>1519</v>
      </c>
      <c r="B70" s="48">
        <v>2010</v>
      </c>
      <c r="C70" s="48" t="s">
        <v>1150</v>
      </c>
      <c r="D70" s="48" t="s">
        <v>1095</v>
      </c>
      <c r="E70" s="48">
        <v>80</v>
      </c>
      <c r="F70" s="48">
        <v>155</v>
      </c>
      <c r="G70" s="48">
        <v>8</v>
      </c>
      <c r="H70" s="48">
        <v>28</v>
      </c>
      <c r="I70" s="48">
        <v>6</v>
      </c>
      <c r="J70" s="48">
        <v>1</v>
      </c>
      <c r="K70" s="48">
        <v>2</v>
      </c>
      <c r="L70" s="48">
        <v>12</v>
      </c>
      <c r="M70" s="48">
        <v>1</v>
      </c>
      <c r="N70" s="48">
        <v>0</v>
      </c>
      <c r="O70" s="48">
        <v>5</v>
      </c>
      <c r="P70" s="48">
        <v>34</v>
      </c>
      <c r="AI70" s="23" t="s">
        <v>1520</v>
      </c>
    </row>
    <row r="71" spans="1:35" x14ac:dyDescent="0.3">
      <c r="A71" s="48" t="s">
        <v>1521</v>
      </c>
      <c r="B71" s="48">
        <v>2010</v>
      </c>
      <c r="C71" s="48" t="s">
        <v>1148</v>
      </c>
      <c r="D71" s="48" t="s">
        <v>1095</v>
      </c>
      <c r="E71" s="48">
        <v>103</v>
      </c>
      <c r="F71" s="48">
        <v>156</v>
      </c>
      <c r="G71" s="48">
        <v>31</v>
      </c>
      <c r="H71" s="48">
        <v>39</v>
      </c>
      <c r="I71" s="48">
        <v>11</v>
      </c>
      <c r="J71" s="48">
        <v>1</v>
      </c>
      <c r="K71" s="48">
        <v>8</v>
      </c>
      <c r="L71" s="48">
        <v>33</v>
      </c>
      <c r="M71" s="48">
        <v>5</v>
      </c>
      <c r="N71" s="48">
        <v>1</v>
      </c>
      <c r="O71" s="48">
        <v>16</v>
      </c>
      <c r="P71" s="48">
        <v>45</v>
      </c>
      <c r="AI71" s="23" t="s">
        <v>1522</v>
      </c>
    </row>
    <row r="72" spans="1:35" x14ac:dyDescent="0.3">
      <c r="A72" s="48" t="s">
        <v>1523</v>
      </c>
      <c r="B72" s="48">
        <v>2010</v>
      </c>
      <c r="C72" s="48" t="s">
        <v>1100</v>
      </c>
      <c r="D72" s="48" t="s">
        <v>1095</v>
      </c>
      <c r="E72" s="48">
        <v>61</v>
      </c>
      <c r="F72" s="48">
        <v>156</v>
      </c>
      <c r="G72" s="48">
        <v>9</v>
      </c>
      <c r="H72" s="48">
        <v>35</v>
      </c>
      <c r="I72" s="48">
        <v>8</v>
      </c>
      <c r="J72" s="48">
        <v>0</v>
      </c>
      <c r="K72" s="48">
        <v>1</v>
      </c>
      <c r="L72" s="48">
        <v>11</v>
      </c>
      <c r="M72" s="48">
        <v>0</v>
      </c>
      <c r="N72" s="48">
        <v>2</v>
      </c>
      <c r="O72" s="48">
        <v>16</v>
      </c>
      <c r="P72" s="48">
        <v>33</v>
      </c>
      <c r="AI72" s="23" t="s">
        <v>1524</v>
      </c>
    </row>
    <row r="73" spans="1:35" x14ac:dyDescent="0.3">
      <c r="A73" s="48" t="s">
        <v>1525</v>
      </c>
      <c r="B73" s="48">
        <v>2010</v>
      </c>
      <c r="C73" s="48" t="s">
        <v>1140</v>
      </c>
      <c r="D73" s="48" t="s">
        <v>1091</v>
      </c>
      <c r="E73" s="48">
        <v>52</v>
      </c>
      <c r="F73" s="48">
        <v>158</v>
      </c>
      <c r="G73" s="48">
        <v>14</v>
      </c>
      <c r="H73" s="48">
        <v>32</v>
      </c>
      <c r="I73" s="48">
        <v>8</v>
      </c>
      <c r="J73" s="48">
        <v>0</v>
      </c>
      <c r="K73" s="48">
        <v>5</v>
      </c>
      <c r="L73" s="48">
        <v>27</v>
      </c>
      <c r="M73" s="48">
        <v>1</v>
      </c>
      <c r="N73" s="48">
        <v>0</v>
      </c>
      <c r="O73" s="48">
        <v>12</v>
      </c>
      <c r="P73" s="48">
        <v>45</v>
      </c>
      <c r="AI73" s="23" t="s">
        <v>1526</v>
      </c>
    </row>
    <row r="74" spans="1:35" x14ac:dyDescent="0.3">
      <c r="A74" s="48" t="s">
        <v>1527</v>
      </c>
      <c r="B74" s="48">
        <v>2010</v>
      </c>
      <c r="C74" s="48" t="s">
        <v>1120</v>
      </c>
      <c r="D74" s="48" t="s">
        <v>1095</v>
      </c>
      <c r="E74" s="48">
        <v>116</v>
      </c>
      <c r="F74" s="48">
        <v>158</v>
      </c>
      <c r="G74" s="48">
        <v>18</v>
      </c>
      <c r="H74" s="48">
        <v>42</v>
      </c>
      <c r="I74" s="48">
        <v>11</v>
      </c>
      <c r="J74" s="48">
        <v>0</v>
      </c>
      <c r="K74" s="48">
        <v>3</v>
      </c>
      <c r="L74" s="48">
        <v>22</v>
      </c>
      <c r="M74" s="48">
        <v>0</v>
      </c>
      <c r="N74" s="48">
        <v>0</v>
      </c>
      <c r="O74" s="48">
        <v>13</v>
      </c>
      <c r="P74" s="48">
        <v>29</v>
      </c>
      <c r="AI74" s="23" t="s">
        <v>1528</v>
      </c>
    </row>
    <row r="75" spans="1:35" x14ac:dyDescent="0.3">
      <c r="A75" s="48" t="s">
        <v>1529</v>
      </c>
      <c r="B75" s="48">
        <v>2010</v>
      </c>
      <c r="C75" s="48" t="s">
        <v>1154</v>
      </c>
      <c r="D75" s="48" t="s">
        <v>1095</v>
      </c>
      <c r="E75" s="48">
        <v>59</v>
      </c>
      <c r="F75" s="48">
        <v>158</v>
      </c>
      <c r="G75" s="48">
        <v>10</v>
      </c>
      <c r="H75" s="48">
        <v>32</v>
      </c>
      <c r="I75" s="48">
        <v>8</v>
      </c>
      <c r="J75" s="48">
        <v>0</v>
      </c>
      <c r="K75" s="48">
        <v>3</v>
      </c>
      <c r="L75" s="48">
        <v>16</v>
      </c>
      <c r="M75" s="48">
        <v>0</v>
      </c>
      <c r="N75" s="48">
        <v>0</v>
      </c>
      <c r="O75" s="48">
        <v>8</v>
      </c>
      <c r="P75" s="48">
        <v>29</v>
      </c>
      <c r="AI75" s="23" t="s">
        <v>1530</v>
      </c>
    </row>
    <row r="76" spans="1:35" x14ac:dyDescent="0.3">
      <c r="A76" s="48" t="s">
        <v>1531</v>
      </c>
      <c r="B76" s="48">
        <v>2010</v>
      </c>
      <c r="C76" s="48" t="s">
        <v>1098</v>
      </c>
      <c r="D76" s="48" t="s">
        <v>1091</v>
      </c>
      <c r="E76" s="48">
        <v>60</v>
      </c>
      <c r="F76" s="48">
        <v>158</v>
      </c>
      <c r="G76" s="48">
        <v>11</v>
      </c>
      <c r="H76" s="48">
        <v>40</v>
      </c>
      <c r="I76" s="48">
        <v>10</v>
      </c>
      <c r="J76" s="48">
        <v>0</v>
      </c>
      <c r="K76" s="48">
        <v>1</v>
      </c>
      <c r="L76" s="48">
        <v>19</v>
      </c>
      <c r="M76" s="48">
        <v>2</v>
      </c>
      <c r="N76" s="48">
        <v>0</v>
      </c>
      <c r="O76" s="48">
        <v>12</v>
      </c>
      <c r="P76" s="48">
        <v>27</v>
      </c>
      <c r="AI76" s="23" t="s">
        <v>1532</v>
      </c>
    </row>
    <row r="77" spans="1:35" x14ac:dyDescent="0.3">
      <c r="A77" s="48" t="s">
        <v>1533</v>
      </c>
      <c r="B77" s="48">
        <v>2010</v>
      </c>
      <c r="C77" s="48" t="s">
        <v>1134</v>
      </c>
      <c r="D77" s="48" t="s">
        <v>1091</v>
      </c>
      <c r="E77" s="48">
        <v>63</v>
      </c>
      <c r="F77" s="48">
        <v>158</v>
      </c>
      <c r="G77" s="48">
        <v>17</v>
      </c>
      <c r="H77" s="48">
        <v>31</v>
      </c>
      <c r="I77" s="48">
        <v>8</v>
      </c>
      <c r="J77" s="48">
        <v>0</v>
      </c>
      <c r="K77" s="48">
        <v>5</v>
      </c>
      <c r="L77" s="48">
        <v>17</v>
      </c>
      <c r="M77" s="48">
        <v>0</v>
      </c>
      <c r="N77" s="48">
        <v>0</v>
      </c>
      <c r="O77" s="48">
        <v>20</v>
      </c>
      <c r="P77" s="48">
        <v>71</v>
      </c>
      <c r="AI77" s="23" t="s">
        <v>1534</v>
      </c>
    </row>
    <row r="78" spans="1:35" x14ac:dyDescent="0.3">
      <c r="A78" s="48" t="s">
        <v>1535</v>
      </c>
      <c r="B78" s="48">
        <v>2010</v>
      </c>
      <c r="C78" s="48" t="s">
        <v>1146</v>
      </c>
      <c r="D78" s="48" t="s">
        <v>1091</v>
      </c>
      <c r="E78" s="48">
        <v>53</v>
      </c>
      <c r="F78" s="48">
        <v>159</v>
      </c>
      <c r="G78" s="48">
        <v>15</v>
      </c>
      <c r="H78" s="48">
        <v>34</v>
      </c>
      <c r="I78" s="48">
        <v>5</v>
      </c>
      <c r="J78" s="48">
        <v>0</v>
      </c>
      <c r="K78" s="48">
        <v>3</v>
      </c>
      <c r="L78" s="48">
        <v>12</v>
      </c>
      <c r="M78" s="48">
        <v>0</v>
      </c>
      <c r="N78" s="48">
        <v>1</v>
      </c>
      <c r="O78" s="48">
        <v>2</v>
      </c>
      <c r="P78" s="48">
        <v>53</v>
      </c>
      <c r="AI78" s="23" t="s">
        <v>1536</v>
      </c>
    </row>
    <row r="79" spans="1:35" x14ac:dyDescent="0.3">
      <c r="A79" s="48" t="s">
        <v>1537</v>
      </c>
      <c r="B79" s="48">
        <v>2010</v>
      </c>
      <c r="C79" s="48" t="s">
        <v>1156</v>
      </c>
      <c r="D79" s="48" t="s">
        <v>1091</v>
      </c>
      <c r="E79" s="48">
        <v>97</v>
      </c>
      <c r="F79" s="48">
        <v>159</v>
      </c>
      <c r="G79" s="48">
        <v>23</v>
      </c>
      <c r="H79" s="48">
        <v>41</v>
      </c>
      <c r="I79" s="48">
        <v>7</v>
      </c>
      <c r="J79" s="48">
        <v>0</v>
      </c>
      <c r="K79" s="48">
        <v>0</v>
      </c>
      <c r="L79" s="48">
        <v>8</v>
      </c>
      <c r="M79" s="48">
        <v>2</v>
      </c>
      <c r="N79" s="48">
        <v>4</v>
      </c>
      <c r="O79" s="48">
        <v>19</v>
      </c>
      <c r="P79" s="48">
        <v>26</v>
      </c>
      <c r="AI79" s="23" t="s">
        <v>1538</v>
      </c>
    </row>
    <row r="80" spans="1:35" x14ac:dyDescent="0.3">
      <c r="A80" s="48" t="s">
        <v>1539</v>
      </c>
      <c r="B80" s="48">
        <v>2010</v>
      </c>
      <c r="C80" s="48" t="s">
        <v>1156</v>
      </c>
      <c r="D80" s="48" t="s">
        <v>1091</v>
      </c>
      <c r="E80" s="48">
        <v>54</v>
      </c>
      <c r="F80" s="48">
        <v>160</v>
      </c>
      <c r="G80" s="48">
        <v>24</v>
      </c>
      <c r="H80" s="48">
        <v>40</v>
      </c>
      <c r="I80" s="48">
        <v>11</v>
      </c>
      <c r="J80" s="48">
        <v>0</v>
      </c>
      <c r="K80" s="48">
        <v>0</v>
      </c>
      <c r="L80" s="48">
        <v>14</v>
      </c>
      <c r="M80" s="48">
        <v>2</v>
      </c>
      <c r="N80" s="48">
        <v>0</v>
      </c>
      <c r="O80" s="48">
        <v>9</v>
      </c>
      <c r="P80" s="48">
        <v>10</v>
      </c>
      <c r="AI80" s="23" t="s">
        <v>1540</v>
      </c>
    </row>
    <row r="81" spans="1:35" x14ac:dyDescent="0.3">
      <c r="A81" s="48" t="s">
        <v>1541</v>
      </c>
      <c r="B81" s="48">
        <v>2010</v>
      </c>
      <c r="C81" s="48" t="s">
        <v>1140</v>
      </c>
      <c r="D81" s="48" t="s">
        <v>1091</v>
      </c>
      <c r="E81" s="48">
        <v>60</v>
      </c>
      <c r="F81" s="48">
        <v>161</v>
      </c>
      <c r="G81" s="48">
        <v>23</v>
      </c>
      <c r="H81" s="48">
        <v>39</v>
      </c>
      <c r="I81" s="48">
        <v>14</v>
      </c>
      <c r="J81" s="48">
        <v>1</v>
      </c>
      <c r="K81" s="48">
        <v>1</v>
      </c>
      <c r="L81" s="48">
        <v>26</v>
      </c>
      <c r="M81" s="48">
        <v>1</v>
      </c>
      <c r="N81" s="48">
        <v>1</v>
      </c>
      <c r="O81" s="48">
        <v>19</v>
      </c>
      <c r="P81" s="48">
        <v>46</v>
      </c>
      <c r="AI81" s="23" t="s">
        <v>1542</v>
      </c>
    </row>
    <row r="82" spans="1:35" x14ac:dyDescent="0.3">
      <c r="A82" s="48" t="s">
        <v>1543</v>
      </c>
      <c r="B82" s="48">
        <v>2010</v>
      </c>
      <c r="C82" s="48" t="s">
        <v>1150</v>
      </c>
      <c r="D82" s="48" t="s">
        <v>1095</v>
      </c>
      <c r="E82" s="48">
        <v>82</v>
      </c>
      <c r="F82" s="48">
        <v>162</v>
      </c>
      <c r="G82" s="48">
        <v>24</v>
      </c>
      <c r="H82" s="48">
        <v>35</v>
      </c>
      <c r="I82" s="48">
        <v>10</v>
      </c>
      <c r="J82" s="48">
        <v>1</v>
      </c>
      <c r="K82" s="48">
        <v>2</v>
      </c>
      <c r="L82" s="48">
        <v>19</v>
      </c>
      <c r="M82" s="48">
        <v>2</v>
      </c>
      <c r="N82" s="48">
        <v>2</v>
      </c>
      <c r="O82" s="48">
        <v>18</v>
      </c>
      <c r="P82" s="48">
        <v>35</v>
      </c>
      <c r="AI82" s="23" t="s">
        <v>1544</v>
      </c>
    </row>
    <row r="83" spans="1:35" x14ac:dyDescent="0.3">
      <c r="A83" s="48" t="s">
        <v>1545</v>
      </c>
      <c r="B83" s="48">
        <v>2010</v>
      </c>
      <c r="C83" s="48" t="s">
        <v>1140</v>
      </c>
      <c r="D83" s="48" t="s">
        <v>1091</v>
      </c>
      <c r="E83" s="48">
        <v>48</v>
      </c>
      <c r="F83" s="48">
        <v>162</v>
      </c>
      <c r="G83" s="48">
        <v>24</v>
      </c>
      <c r="H83" s="48">
        <v>42</v>
      </c>
      <c r="I83" s="48">
        <v>11</v>
      </c>
      <c r="J83" s="48">
        <v>0</v>
      </c>
      <c r="K83" s="48">
        <v>4</v>
      </c>
      <c r="L83" s="48">
        <v>15</v>
      </c>
      <c r="M83" s="48">
        <v>0</v>
      </c>
      <c r="N83" s="48">
        <v>1</v>
      </c>
      <c r="O83" s="48">
        <v>14</v>
      </c>
      <c r="P83" s="48">
        <v>44</v>
      </c>
      <c r="AI83" s="23" t="s">
        <v>1546</v>
      </c>
    </row>
    <row r="84" spans="1:35" x14ac:dyDescent="0.3">
      <c r="A84" s="48" t="s">
        <v>1547</v>
      </c>
      <c r="B84" s="48">
        <v>2010</v>
      </c>
      <c r="C84" s="48" t="s">
        <v>1114</v>
      </c>
      <c r="D84" s="48" t="s">
        <v>1095</v>
      </c>
      <c r="E84" s="48">
        <v>88</v>
      </c>
      <c r="F84" s="48">
        <v>163</v>
      </c>
      <c r="G84" s="48">
        <v>13</v>
      </c>
      <c r="H84" s="48">
        <v>32</v>
      </c>
      <c r="I84" s="48">
        <v>7</v>
      </c>
      <c r="J84" s="48">
        <v>0</v>
      </c>
      <c r="K84" s="48">
        <v>5</v>
      </c>
      <c r="L84" s="48">
        <v>15</v>
      </c>
      <c r="M84" s="48">
        <v>1</v>
      </c>
      <c r="N84" s="48">
        <v>1</v>
      </c>
      <c r="O84" s="48">
        <v>12</v>
      </c>
      <c r="P84" s="48">
        <v>39</v>
      </c>
      <c r="AI84" s="23" t="s">
        <v>1548</v>
      </c>
    </row>
    <row r="85" spans="1:35" x14ac:dyDescent="0.3">
      <c r="A85" s="48" t="s">
        <v>1549</v>
      </c>
      <c r="B85" s="48">
        <v>2010</v>
      </c>
      <c r="C85" s="48" t="s">
        <v>1140</v>
      </c>
      <c r="D85" s="48" t="s">
        <v>1091</v>
      </c>
      <c r="E85" s="48">
        <v>53</v>
      </c>
      <c r="F85" s="48">
        <v>163</v>
      </c>
      <c r="G85" s="48">
        <v>26</v>
      </c>
      <c r="H85" s="48">
        <v>41</v>
      </c>
      <c r="I85" s="48">
        <v>11</v>
      </c>
      <c r="J85" s="48">
        <v>1</v>
      </c>
      <c r="K85" s="48">
        <v>4</v>
      </c>
      <c r="L85" s="48">
        <v>24</v>
      </c>
      <c r="M85" s="48">
        <v>10</v>
      </c>
      <c r="N85" s="48">
        <v>1</v>
      </c>
      <c r="O85" s="48">
        <v>12</v>
      </c>
      <c r="P85" s="48">
        <v>38</v>
      </c>
      <c r="AI85" s="23" t="s">
        <v>1163</v>
      </c>
    </row>
    <row r="86" spans="1:35" x14ac:dyDescent="0.3">
      <c r="A86" s="48" t="s">
        <v>1550</v>
      </c>
      <c r="B86" s="48">
        <v>2010</v>
      </c>
      <c r="C86" s="48" t="s">
        <v>1100</v>
      </c>
      <c r="D86" s="48" t="s">
        <v>1095</v>
      </c>
      <c r="E86" s="48">
        <v>54</v>
      </c>
      <c r="F86" s="48">
        <v>165</v>
      </c>
      <c r="G86" s="48">
        <v>18</v>
      </c>
      <c r="H86" s="48">
        <v>30</v>
      </c>
      <c r="I86" s="48">
        <v>6</v>
      </c>
      <c r="J86" s="48">
        <v>1</v>
      </c>
      <c r="K86" s="48">
        <v>2</v>
      </c>
      <c r="L86" s="48">
        <v>9</v>
      </c>
      <c r="M86" s="48">
        <v>3</v>
      </c>
      <c r="N86" s="48">
        <v>1</v>
      </c>
      <c r="O86" s="48">
        <v>26</v>
      </c>
      <c r="P86" s="48">
        <v>31</v>
      </c>
      <c r="AI86" s="23" t="s">
        <v>1551</v>
      </c>
    </row>
    <row r="87" spans="1:35" x14ac:dyDescent="0.3">
      <c r="A87" s="48" t="s">
        <v>1552</v>
      </c>
      <c r="B87" s="48">
        <v>2010</v>
      </c>
      <c r="C87" s="48" t="s">
        <v>1112</v>
      </c>
      <c r="D87" s="48" t="s">
        <v>1095</v>
      </c>
      <c r="E87" s="48">
        <v>97</v>
      </c>
      <c r="F87" s="48">
        <v>165</v>
      </c>
      <c r="G87" s="48">
        <v>16</v>
      </c>
      <c r="H87" s="48">
        <v>48</v>
      </c>
      <c r="I87" s="48">
        <v>11</v>
      </c>
      <c r="J87" s="48">
        <v>2</v>
      </c>
      <c r="K87" s="48">
        <v>4</v>
      </c>
      <c r="L87" s="48">
        <v>18</v>
      </c>
      <c r="M87" s="48">
        <v>0</v>
      </c>
      <c r="N87" s="48">
        <v>1</v>
      </c>
      <c r="O87" s="48">
        <v>15</v>
      </c>
      <c r="P87" s="48">
        <v>39</v>
      </c>
      <c r="AI87" s="23" t="s">
        <v>1553</v>
      </c>
    </row>
    <row r="88" spans="1:35" x14ac:dyDescent="0.3">
      <c r="A88" s="48" t="s">
        <v>1554</v>
      </c>
      <c r="B88" s="48">
        <v>2010</v>
      </c>
      <c r="C88" s="48" t="s">
        <v>1136</v>
      </c>
      <c r="D88" s="48" t="s">
        <v>1091</v>
      </c>
      <c r="E88" s="48">
        <v>68</v>
      </c>
      <c r="F88" s="48">
        <v>166</v>
      </c>
      <c r="G88" s="48">
        <v>17</v>
      </c>
      <c r="H88" s="48">
        <v>46</v>
      </c>
      <c r="I88" s="48">
        <v>10</v>
      </c>
      <c r="J88" s="48">
        <v>1</v>
      </c>
      <c r="K88" s="48">
        <v>0</v>
      </c>
      <c r="L88" s="48">
        <v>13</v>
      </c>
      <c r="M88" s="48">
        <v>0</v>
      </c>
      <c r="N88" s="48">
        <v>2</v>
      </c>
      <c r="O88" s="48">
        <v>11</v>
      </c>
      <c r="P88" s="48">
        <v>24</v>
      </c>
      <c r="AI88" s="23" t="s">
        <v>1555</v>
      </c>
    </row>
    <row r="89" spans="1:35" x14ac:dyDescent="0.3">
      <c r="A89" s="48" t="s">
        <v>1556</v>
      </c>
      <c r="B89" s="48">
        <v>2010</v>
      </c>
      <c r="C89" s="48" t="s">
        <v>1142</v>
      </c>
      <c r="D89" s="48" t="s">
        <v>1095</v>
      </c>
      <c r="E89" s="48">
        <v>100</v>
      </c>
      <c r="F89" s="48">
        <v>167</v>
      </c>
      <c r="G89" s="48">
        <v>15</v>
      </c>
      <c r="H89" s="48">
        <v>44</v>
      </c>
      <c r="I89" s="48">
        <v>9</v>
      </c>
      <c r="J89" s="48">
        <v>0</v>
      </c>
      <c r="K89" s="48">
        <v>4</v>
      </c>
      <c r="L89" s="48">
        <v>24</v>
      </c>
      <c r="M89" s="48">
        <v>1</v>
      </c>
      <c r="N89" s="48">
        <v>2</v>
      </c>
      <c r="O89" s="48">
        <v>12</v>
      </c>
      <c r="P89" s="48">
        <v>17</v>
      </c>
      <c r="AI89" s="23" t="s">
        <v>1557</v>
      </c>
    </row>
    <row r="90" spans="1:35" x14ac:dyDescent="0.3">
      <c r="A90" s="48" t="s">
        <v>1558</v>
      </c>
      <c r="B90" s="48">
        <v>2010</v>
      </c>
      <c r="C90" s="48" t="s">
        <v>1110</v>
      </c>
      <c r="D90" s="48" t="s">
        <v>1091</v>
      </c>
      <c r="E90" s="48">
        <v>57</v>
      </c>
      <c r="F90" s="48">
        <v>167</v>
      </c>
      <c r="G90" s="48">
        <v>13</v>
      </c>
      <c r="H90" s="48">
        <v>41</v>
      </c>
      <c r="I90" s="48">
        <v>4</v>
      </c>
      <c r="J90" s="48">
        <v>0</v>
      </c>
      <c r="K90" s="48">
        <v>6</v>
      </c>
      <c r="L90" s="48">
        <v>12</v>
      </c>
      <c r="M90" s="48">
        <v>1</v>
      </c>
      <c r="N90" s="48">
        <v>0</v>
      </c>
      <c r="O90" s="48">
        <v>9</v>
      </c>
      <c r="P90" s="48">
        <v>36</v>
      </c>
      <c r="AI90" s="23" t="s">
        <v>1559</v>
      </c>
    </row>
    <row r="91" spans="1:35" x14ac:dyDescent="0.3">
      <c r="A91" s="48" t="s">
        <v>1560</v>
      </c>
      <c r="B91" s="48">
        <v>2010</v>
      </c>
      <c r="C91" s="48" t="s">
        <v>1142</v>
      </c>
      <c r="D91" s="48" t="s">
        <v>1095</v>
      </c>
      <c r="E91" s="48">
        <v>62</v>
      </c>
      <c r="F91" s="48">
        <v>169</v>
      </c>
      <c r="G91" s="48">
        <v>14</v>
      </c>
      <c r="H91" s="48">
        <v>35</v>
      </c>
      <c r="I91" s="48">
        <v>6</v>
      </c>
      <c r="J91" s="48">
        <v>3</v>
      </c>
      <c r="K91" s="48">
        <v>0</v>
      </c>
      <c r="L91" s="48">
        <v>20</v>
      </c>
      <c r="M91" s="48">
        <v>4</v>
      </c>
      <c r="N91" s="48">
        <v>1</v>
      </c>
      <c r="O91" s="48">
        <v>10</v>
      </c>
      <c r="P91" s="48">
        <v>16</v>
      </c>
      <c r="AI91" s="23" t="s">
        <v>1561</v>
      </c>
    </row>
    <row r="92" spans="1:35" x14ac:dyDescent="0.3">
      <c r="A92" s="48" t="s">
        <v>1562</v>
      </c>
      <c r="B92" s="48">
        <v>2010</v>
      </c>
      <c r="C92" s="48" t="s">
        <v>1128</v>
      </c>
      <c r="D92" s="48" t="s">
        <v>1095</v>
      </c>
      <c r="E92" s="48">
        <v>75</v>
      </c>
      <c r="F92" s="48">
        <v>169</v>
      </c>
      <c r="G92" s="48">
        <v>14</v>
      </c>
      <c r="H92" s="48">
        <v>48</v>
      </c>
      <c r="I92" s="48">
        <v>11</v>
      </c>
      <c r="J92" s="48">
        <v>3</v>
      </c>
      <c r="K92" s="48">
        <v>1</v>
      </c>
      <c r="L92" s="48">
        <v>20</v>
      </c>
      <c r="M92" s="48">
        <v>1</v>
      </c>
      <c r="N92" s="48">
        <v>2</v>
      </c>
      <c r="O92" s="48">
        <v>10</v>
      </c>
      <c r="P92" s="48">
        <v>28</v>
      </c>
      <c r="AI92" s="23" t="s">
        <v>1563</v>
      </c>
    </row>
    <row r="93" spans="1:35" x14ac:dyDescent="0.3">
      <c r="A93" s="48" t="s">
        <v>1564</v>
      </c>
      <c r="B93" s="48">
        <v>2010</v>
      </c>
      <c r="C93" s="48" t="s">
        <v>1098</v>
      </c>
      <c r="D93" s="48" t="s">
        <v>1091</v>
      </c>
      <c r="E93" s="48">
        <v>72</v>
      </c>
      <c r="F93" s="48">
        <v>170</v>
      </c>
      <c r="G93" s="48">
        <v>31</v>
      </c>
      <c r="H93" s="48">
        <v>45</v>
      </c>
      <c r="I93" s="48">
        <v>10</v>
      </c>
      <c r="J93" s="48">
        <v>1</v>
      </c>
      <c r="K93" s="48">
        <v>3</v>
      </c>
      <c r="L93" s="48">
        <v>17</v>
      </c>
      <c r="M93" s="48">
        <v>8</v>
      </c>
      <c r="N93" s="48">
        <v>5</v>
      </c>
      <c r="O93" s="48">
        <v>8</v>
      </c>
      <c r="P93" s="48">
        <v>25</v>
      </c>
      <c r="AI93" s="23" t="s">
        <v>1565</v>
      </c>
    </row>
    <row r="94" spans="1:35" x14ac:dyDescent="0.3">
      <c r="A94" s="48" t="s">
        <v>1566</v>
      </c>
      <c r="B94" s="48">
        <v>2010</v>
      </c>
      <c r="C94" s="48" t="s">
        <v>1100</v>
      </c>
      <c r="D94" s="48" t="s">
        <v>1095</v>
      </c>
      <c r="E94" s="48">
        <v>69</v>
      </c>
      <c r="F94" s="48">
        <v>170</v>
      </c>
      <c r="G94" s="48">
        <v>16</v>
      </c>
      <c r="H94" s="48">
        <v>31</v>
      </c>
      <c r="I94" s="48">
        <v>11</v>
      </c>
      <c r="J94" s="48">
        <v>1</v>
      </c>
      <c r="K94" s="48">
        <v>3</v>
      </c>
      <c r="L94" s="48">
        <v>18</v>
      </c>
      <c r="M94" s="48">
        <v>1</v>
      </c>
      <c r="N94" s="48">
        <v>0</v>
      </c>
      <c r="O94" s="48">
        <v>12</v>
      </c>
      <c r="P94" s="48">
        <v>46</v>
      </c>
      <c r="AI94" s="23" t="s">
        <v>1567</v>
      </c>
    </row>
    <row r="95" spans="1:35" x14ac:dyDescent="0.3">
      <c r="A95" s="48" t="s">
        <v>1568</v>
      </c>
      <c r="B95" s="48">
        <v>2010</v>
      </c>
      <c r="C95" s="48" t="s">
        <v>1138</v>
      </c>
      <c r="D95" s="48" t="s">
        <v>1091</v>
      </c>
      <c r="E95" s="48">
        <v>81</v>
      </c>
      <c r="F95" s="48">
        <v>170</v>
      </c>
      <c r="G95" s="48">
        <v>18</v>
      </c>
      <c r="H95" s="48">
        <v>39</v>
      </c>
      <c r="I95" s="48">
        <v>7</v>
      </c>
      <c r="J95" s="48">
        <v>2</v>
      </c>
      <c r="K95" s="48">
        <v>5</v>
      </c>
      <c r="L95" s="48">
        <v>19</v>
      </c>
      <c r="M95" s="48">
        <v>0</v>
      </c>
      <c r="N95" s="48">
        <v>3</v>
      </c>
      <c r="O95" s="48">
        <v>17</v>
      </c>
      <c r="P95" s="48">
        <v>35</v>
      </c>
      <c r="AI95" s="23" t="s">
        <v>1569</v>
      </c>
    </row>
    <row r="96" spans="1:35" x14ac:dyDescent="0.3">
      <c r="A96" s="48" t="s">
        <v>1570</v>
      </c>
      <c r="B96" s="48">
        <v>2010</v>
      </c>
      <c r="C96" s="48" t="s">
        <v>1138</v>
      </c>
      <c r="D96" s="48" t="s">
        <v>1091</v>
      </c>
      <c r="E96" s="48">
        <v>52</v>
      </c>
      <c r="F96" s="48">
        <v>171</v>
      </c>
      <c r="G96" s="48">
        <v>24</v>
      </c>
      <c r="H96" s="48">
        <v>45</v>
      </c>
      <c r="I96" s="48">
        <v>9</v>
      </c>
      <c r="J96" s="48">
        <v>0</v>
      </c>
      <c r="K96" s="48">
        <v>10</v>
      </c>
      <c r="L96" s="48">
        <v>24</v>
      </c>
      <c r="M96" s="48">
        <v>0</v>
      </c>
      <c r="N96" s="48">
        <v>0</v>
      </c>
      <c r="O96" s="48">
        <v>16</v>
      </c>
      <c r="P96" s="48">
        <v>49</v>
      </c>
      <c r="AI96" s="23" t="s">
        <v>1571</v>
      </c>
    </row>
    <row r="97" spans="1:35" x14ac:dyDescent="0.3">
      <c r="A97" s="48" t="s">
        <v>1572</v>
      </c>
      <c r="B97" s="48">
        <v>2010</v>
      </c>
      <c r="C97" s="48" t="s">
        <v>1140</v>
      </c>
      <c r="D97" s="48" t="s">
        <v>1091</v>
      </c>
      <c r="E97" s="48">
        <v>55</v>
      </c>
      <c r="F97" s="48">
        <v>171</v>
      </c>
      <c r="G97" s="48">
        <v>31</v>
      </c>
      <c r="H97" s="48">
        <v>49</v>
      </c>
      <c r="I97" s="48">
        <v>14</v>
      </c>
      <c r="J97" s="48">
        <v>0</v>
      </c>
      <c r="K97" s="48">
        <v>9</v>
      </c>
      <c r="L97" s="48">
        <v>24</v>
      </c>
      <c r="M97" s="48">
        <v>1</v>
      </c>
      <c r="N97" s="48">
        <v>1</v>
      </c>
      <c r="O97" s="48">
        <v>25</v>
      </c>
      <c r="P97" s="48">
        <v>25</v>
      </c>
      <c r="AI97" s="23" t="s">
        <v>1573</v>
      </c>
    </row>
    <row r="98" spans="1:35" x14ac:dyDescent="0.3">
      <c r="A98" s="48" t="s">
        <v>1574</v>
      </c>
      <c r="B98" s="48">
        <v>2010</v>
      </c>
      <c r="C98" s="48" t="s">
        <v>1130</v>
      </c>
      <c r="D98" s="48" t="s">
        <v>1095</v>
      </c>
      <c r="E98" s="48">
        <v>51</v>
      </c>
      <c r="F98" s="48">
        <v>172</v>
      </c>
      <c r="G98" s="48">
        <v>26</v>
      </c>
      <c r="H98" s="48">
        <v>42</v>
      </c>
      <c r="I98" s="48">
        <v>5</v>
      </c>
      <c r="J98" s="48">
        <v>1</v>
      </c>
      <c r="K98" s="48">
        <v>0</v>
      </c>
      <c r="L98" s="48">
        <v>8</v>
      </c>
      <c r="M98" s="48">
        <v>17</v>
      </c>
      <c r="N98" s="48">
        <v>6</v>
      </c>
      <c r="O98" s="48">
        <v>17</v>
      </c>
      <c r="P98" s="48">
        <v>32</v>
      </c>
      <c r="AI98" s="23" t="s">
        <v>1575</v>
      </c>
    </row>
    <row r="99" spans="1:35" x14ac:dyDescent="0.3">
      <c r="A99" s="48" t="s">
        <v>1576</v>
      </c>
      <c r="B99" s="48">
        <v>2010</v>
      </c>
      <c r="C99" s="48" t="s">
        <v>1136</v>
      </c>
      <c r="D99" s="48" t="s">
        <v>1091</v>
      </c>
      <c r="E99" s="48">
        <v>57</v>
      </c>
      <c r="F99" s="48">
        <v>175</v>
      </c>
      <c r="G99" s="48">
        <v>10</v>
      </c>
      <c r="H99" s="48">
        <v>42</v>
      </c>
      <c r="I99" s="48">
        <v>6</v>
      </c>
      <c r="J99" s="48">
        <v>1</v>
      </c>
      <c r="K99" s="48">
        <v>2</v>
      </c>
      <c r="L99" s="48">
        <v>19</v>
      </c>
      <c r="M99" s="48">
        <v>0</v>
      </c>
      <c r="N99" s="48">
        <v>0</v>
      </c>
      <c r="O99" s="48">
        <v>10</v>
      </c>
      <c r="P99" s="48">
        <v>15</v>
      </c>
      <c r="AI99" s="23" t="s">
        <v>1577</v>
      </c>
    </row>
    <row r="100" spans="1:35" x14ac:dyDescent="0.3">
      <c r="A100" s="48" t="s">
        <v>1578</v>
      </c>
      <c r="B100" s="48">
        <v>2010</v>
      </c>
      <c r="C100" s="48" t="s">
        <v>1130</v>
      </c>
      <c r="D100" s="48" t="s">
        <v>1095</v>
      </c>
      <c r="E100" s="48">
        <v>87</v>
      </c>
      <c r="F100" s="48">
        <v>176</v>
      </c>
      <c r="G100" s="48">
        <v>17</v>
      </c>
      <c r="H100" s="48">
        <v>43</v>
      </c>
      <c r="I100" s="48">
        <v>9</v>
      </c>
      <c r="J100" s="48">
        <v>0</v>
      </c>
      <c r="K100" s="48">
        <v>6</v>
      </c>
      <c r="L100" s="48">
        <v>35</v>
      </c>
      <c r="M100" s="48">
        <v>2</v>
      </c>
      <c r="N100" s="48">
        <v>0</v>
      </c>
      <c r="O100" s="48">
        <v>35</v>
      </c>
      <c r="P100" s="48">
        <v>47</v>
      </c>
      <c r="AI100" s="23" t="s">
        <v>1579</v>
      </c>
    </row>
    <row r="101" spans="1:35" x14ac:dyDescent="0.3">
      <c r="A101" s="48" t="s">
        <v>1580</v>
      </c>
      <c r="B101" s="48">
        <v>2010</v>
      </c>
      <c r="C101" s="48" t="s">
        <v>1126</v>
      </c>
      <c r="D101" s="48" t="s">
        <v>1091</v>
      </c>
      <c r="E101" s="48">
        <v>61</v>
      </c>
      <c r="F101" s="48">
        <v>178</v>
      </c>
      <c r="G101" s="48">
        <v>24</v>
      </c>
      <c r="H101" s="48">
        <v>34</v>
      </c>
      <c r="I101" s="48">
        <v>10</v>
      </c>
      <c r="J101" s="48">
        <v>0</v>
      </c>
      <c r="K101" s="48">
        <v>2</v>
      </c>
      <c r="L101" s="48">
        <v>13</v>
      </c>
      <c r="M101" s="48">
        <v>1</v>
      </c>
      <c r="N101" s="48">
        <v>1</v>
      </c>
      <c r="O101" s="48">
        <v>25</v>
      </c>
      <c r="P101" s="48">
        <v>46</v>
      </c>
    </row>
    <row r="102" spans="1:35" x14ac:dyDescent="0.3">
      <c r="A102" s="48" t="s">
        <v>1581</v>
      </c>
      <c r="B102" s="48">
        <v>2010</v>
      </c>
      <c r="C102" s="48" t="s">
        <v>1098</v>
      </c>
      <c r="D102" s="48" t="s">
        <v>1091</v>
      </c>
      <c r="E102" s="48">
        <v>49</v>
      </c>
      <c r="F102" s="48">
        <v>179</v>
      </c>
      <c r="G102" s="48">
        <v>22</v>
      </c>
      <c r="H102" s="48">
        <v>49</v>
      </c>
      <c r="I102" s="48">
        <v>8</v>
      </c>
      <c r="J102" s="48">
        <v>3</v>
      </c>
      <c r="K102" s="48">
        <v>1</v>
      </c>
      <c r="L102" s="48">
        <v>11</v>
      </c>
      <c r="M102" s="48">
        <v>10</v>
      </c>
      <c r="N102" s="48">
        <v>2</v>
      </c>
      <c r="O102" s="48">
        <v>21</v>
      </c>
      <c r="P102" s="48">
        <v>35</v>
      </c>
      <c r="AI102" s="48"/>
    </row>
    <row r="103" spans="1:35" x14ac:dyDescent="0.3">
      <c r="A103" s="48" t="s">
        <v>1582</v>
      </c>
      <c r="B103" s="48">
        <v>2010</v>
      </c>
      <c r="C103" s="48" t="s">
        <v>1114</v>
      </c>
      <c r="D103" s="48" t="s">
        <v>1095</v>
      </c>
      <c r="E103" s="48">
        <v>88</v>
      </c>
      <c r="F103" s="48">
        <v>179</v>
      </c>
      <c r="G103" s="48">
        <v>24</v>
      </c>
      <c r="H103" s="48">
        <v>48</v>
      </c>
      <c r="I103" s="48">
        <v>13</v>
      </c>
      <c r="J103" s="48">
        <v>0</v>
      </c>
      <c r="K103" s="48">
        <v>6</v>
      </c>
      <c r="L103" s="48">
        <v>28</v>
      </c>
      <c r="M103" s="48">
        <v>8</v>
      </c>
      <c r="N103" s="48">
        <v>0</v>
      </c>
      <c r="O103" s="48">
        <v>14</v>
      </c>
      <c r="P103" s="48">
        <v>35</v>
      </c>
      <c r="AI103" s="48"/>
    </row>
    <row r="104" spans="1:35" x14ac:dyDescent="0.3">
      <c r="A104" s="48" t="s">
        <v>1583</v>
      </c>
      <c r="B104" s="48">
        <v>2010</v>
      </c>
      <c r="C104" s="48" t="s">
        <v>1094</v>
      </c>
      <c r="D104" s="48" t="s">
        <v>1095</v>
      </c>
      <c r="E104" s="48">
        <v>73</v>
      </c>
      <c r="F104" s="48">
        <v>180</v>
      </c>
      <c r="G104" s="48">
        <v>30</v>
      </c>
      <c r="H104" s="48">
        <v>47</v>
      </c>
      <c r="I104" s="48">
        <v>6</v>
      </c>
      <c r="J104" s="48">
        <v>3</v>
      </c>
      <c r="K104" s="48">
        <v>0</v>
      </c>
      <c r="L104" s="48">
        <v>10</v>
      </c>
      <c r="M104" s="48">
        <v>12</v>
      </c>
      <c r="N104" s="48">
        <v>0</v>
      </c>
      <c r="O104" s="48">
        <v>17</v>
      </c>
      <c r="P104" s="48">
        <v>42</v>
      </c>
      <c r="AI104" s="48"/>
    </row>
    <row r="105" spans="1:35" x14ac:dyDescent="0.3">
      <c r="A105" s="48" t="s">
        <v>1584</v>
      </c>
      <c r="B105" s="48">
        <v>2010</v>
      </c>
      <c r="C105" s="48" t="s">
        <v>1098</v>
      </c>
      <c r="D105" s="48" t="s">
        <v>1091</v>
      </c>
      <c r="E105" s="48">
        <v>52</v>
      </c>
      <c r="F105" s="48">
        <v>180</v>
      </c>
      <c r="G105" s="48">
        <v>22</v>
      </c>
      <c r="H105" s="48">
        <v>39</v>
      </c>
      <c r="I105" s="48">
        <v>6</v>
      </c>
      <c r="J105" s="48">
        <v>1</v>
      </c>
      <c r="K105" s="48">
        <v>8</v>
      </c>
      <c r="L105" s="48">
        <v>25</v>
      </c>
      <c r="M105" s="48">
        <v>0</v>
      </c>
      <c r="N105" s="48">
        <v>1</v>
      </c>
      <c r="O105" s="48">
        <v>24</v>
      </c>
      <c r="P105" s="48">
        <v>39</v>
      </c>
      <c r="AI105" s="48"/>
    </row>
    <row r="106" spans="1:35" x14ac:dyDescent="0.3">
      <c r="A106" s="48" t="s">
        <v>1585</v>
      </c>
      <c r="B106" s="48">
        <v>2010</v>
      </c>
      <c r="C106" s="48" t="s">
        <v>1156</v>
      </c>
      <c r="D106" s="48" t="s">
        <v>1091</v>
      </c>
      <c r="E106" s="48">
        <v>51</v>
      </c>
      <c r="F106" s="48">
        <v>181</v>
      </c>
      <c r="G106" s="48">
        <v>19</v>
      </c>
      <c r="H106" s="48">
        <v>37</v>
      </c>
      <c r="I106" s="48">
        <v>6</v>
      </c>
      <c r="J106" s="48">
        <v>4</v>
      </c>
      <c r="K106" s="48">
        <v>6</v>
      </c>
      <c r="L106" s="48">
        <v>15</v>
      </c>
      <c r="M106" s="48">
        <v>10</v>
      </c>
      <c r="N106" s="48">
        <v>3</v>
      </c>
      <c r="O106" s="48">
        <v>6</v>
      </c>
      <c r="P106" s="48">
        <v>40</v>
      </c>
      <c r="AI106" s="48"/>
    </row>
    <row r="107" spans="1:35" x14ac:dyDescent="0.3">
      <c r="A107" s="48" t="s">
        <v>1586</v>
      </c>
      <c r="B107" s="48">
        <v>2010</v>
      </c>
      <c r="C107" s="48" t="s">
        <v>1128</v>
      </c>
      <c r="D107" s="48" t="s">
        <v>1095</v>
      </c>
      <c r="E107" s="48">
        <v>53</v>
      </c>
      <c r="F107" s="48">
        <v>184</v>
      </c>
      <c r="G107" s="48">
        <v>18</v>
      </c>
      <c r="H107" s="48">
        <v>46</v>
      </c>
      <c r="I107" s="48">
        <v>9</v>
      </c>
      <c r="J107" s="48">
        <v>1</v>
      </c>
      <c r="K107" s="48">
        <v>4</v>
      </c>
      <c r="L107" s="48">
        <v>22</v>
      </c>
      <c r="M107" s="48">
        <v>1</v>
      </c>
      <c r="N107" s="48">
        <v>0</v>
      </c>
      <c r="O107" s="48">
        <v>17</v>
      </c>
      <c r="P107" s="48">
        <v>37</v>
      </c>
      <c r="AI107" s="48"/>
    </row>
    <row r="108" spans="1:35" x14ac:dyDescent="0.3">
      <c r="A108" s="48" t="s">
        <v>1587</v>
      </c>
      <c r="B108" s="48">
        <v>2010</v>
      </c>
      <c r="C108" s="48" t="s">
        <v>1154</v>
      </c>
      <c r="D108" s="48" t="s">
        <v>1095</v>
      </c>
      <c r="E108" s="48">
        <v>114</v>
      </c>
      <c r="F108" s="48">
        <v>186</v>
      </c>
      <c r="G108" s="48">
        <v>19</v>
      </c>
      <c r="H108" s="48">
        <v>46</v>
      </c>
      <c r="I108" s="48">
        <v>8</v>
      </c>
      <c r="J108" s="48">
        <v>1</v>
      </c>
      <c r="K108" s="48">
        <v>0</v>
      </c>
      <c r="L108" s="48">
        <v>5</v>
      </c>
      <c r="M108" s="48">
        <v>0</v>
      </c>
      <c r="N108" s="48">
        <v>0</v>
      </c>
      <c r="O108" s="48">
        <v>7</v>
      </c>
      <c r="P108" s="48">
        <v>30</v>
      </c>
      <c r="AI108" s="48"/>
    </row>
    <row r="109" spans="1:35" x14ac:dyDescent="0.3">
      <c r="A109" s="48" t="s">
        <v>1588</v>
      </c>
      <c r="B109" s="48">
        <v>2010</v>
      </c>
      <c r="C109" s="48" t="s">
        <v>1116</v>
      </c>
      <c r="D109" s="48" t="s">
        <v>1095</v>
      </c>
      <c r="E109" s="48">
        <v>106</v>
      </c>
      <c r="F109" s="48">
        <v>186</v>
      </c>
      <c r="G109" s="48">
        <v>23</v>
      </c>
      <c r="H109" s="48">
        <v>47</v>
      </c>
      <c r="I109" s="48">
        <v>14</v>
      </c>
      <c r="J109" s="48">
        <v>1</v>
      </c>
      <c r="K109" s="48">
        <v>8</v>
      </c>
      <c r="L109" s="48">
        <v>26</v>
      </c>
      <c r="M109" s="48">
        <v>0</v>
      </c>
      <c r="N109" s="48">
        <v>0</v>
      </c>
      <c r="O109" s="48">
        <v>12</v>
      </c>
      <c r="P109" s="48">
        <v>29</v>
      </c>
      <c r="AI109" s="48"/>
    </row>
    <row r="110" spans="1:35" x14ac:dyDescent="0.3">
      <c r="A110" s="48" t="s">
        <v>1589</v>
      </c>
      <c r="B110" s="48">
        <v>2010</v>
      </c>
      <c r="C110" s="48" t="s">
        <v>1130</v>
      </c>
      <c r="D110" s="48" t="s">
        <v>1095</v>
      </c>
      <c r="E110" s="48">
        <v>61</v>
      </c>
      <c r="F110" s="48">
        <v>188</v>
      </c>
      <c r="G110" s="48">
        <v>20</v>
      </c>
      <c r="H110" s="48">
        <v>37</v>
      </c>
      <c r="I110" s="48">
        <v>6</v>
      </c>
      <c r="J110" s="48">
        <v>1</v>
      </c>
      <c r="K110" s="48">
        <v>9</v>
      </c>
      <c r="L110" s="48">
        <v>27</v>
      </c>
      <c r="M110" s="48">
        <v>1</v>
      </c>
      <c r="N110" s="48">
        <v>0</v>
      </c>
      <c r="O110" s="48">
        <v>30</v>
      </c>
      <c r="P110" s="48">
        <v>48</v>
      </c>
      <c r="AI110" s="48"/>
    </row>
    <row r="111" spans="1:35" x14ac:dyDescent="0.3">
      <c r="A111" s="48" t="s">
        <v>1590</v>
      </c>
      <c r="B111" s="48">
        <v>2010</v>
      </c>
      <c r="C111" s="48" t="s">
        <v>1124</v>
      </c>
      <c r="D111" s="48" t="s">
        <v>1091</v>
      </c>
      <c r="E111" s="48">
        <v>54</v>
      </c>
      <c r="F111" s="48">
        <v>191</v>
      </c>
      <c r="G111" s="48">
        <v>30</v>
      </c>
      <c r="H111" s="48">
        <v>58</v>
      </c>
      <c r="I111" s="48">
        <v>12</v>
      </c>
      <c r="J111" s="48">
        <v>3</v>
      </c>
      <c r="K111" s="48">
        <v>1</v>
      </c>
      <c r="L111" s="48">
        <v>19</v>
      </c>
      <c r="M111" s="48">
        <v>0</v>
      </c>
      <c r="N111" s="48">
        <v>3</v>
      </c>
      <c r="O111" s="48">
        <v>14</v>
      </c>
      <c r="P111" s="48">
        <v>16</v>
      </c>
      <c r="AI111" s="48"/>
    </row>
    <row r="112" spans="1:35" x14ac:dyDescent="0.3">
      <c r="A112" s="48" t="s">
        <v>1591</v>
      </c>
      <c r="B112" s="48">
        <v>2010</v>
      </c>
      <c r="C112" s="48" t="s">
        <v>1100</v>
      </c>
      <c r="D112" s="48" t="s">
        <v>1095</v>
      </c>
      <c r="E112" s="48">
        <v>110</v>
      </c>
      <c r="F112" s="48">
        <v>191</v>
      </c>
      <c r="G112" s="48">
        <v>22</v>
      </c>
      <c r="H112" s="48">
        <v>45</v>
      </c>
      <c r="I112" s="48">
        <v>11</v>
      </c>
      <c r="J112" s="48">
        <v>1</v>
      </c>
      <c r="K112" s="48">
        <v>7</v>
      </c>
      <c r="L112" s="48">
        <v>28</v>
      </c>
      <c r="M112" s="48">
        <v>1</v>
      </c>
      <c r="N112" s="48">
        <v>0</v>
      </c>
      <c r="O112" s="48">
        <v>13</v>
      </c>
      <c r="P112" s="48">
        <v>52</v>
      </c>
      <c r="AI112" s="48"/>
    </row>
    <row r="113" spans="1:35" x14ac:dyDescent="0.3">
      <c r="A113" s="48" t="s">
        <v>1592</v>
      </c>
      <c r="B113" s="48">
        <v>2010</v>
      </c>
      <c r="C113" s="48" t="s">
        <v>1144</v>
      </c>
      <c r="D113" s="48" t="s">
        <v>1095</v>
      </c>
      <c r="E113" s="48">
        <v>81</v>
      </c>
      <c r="F113" s="48">
        <v>193</v>
      </c>
      <c r="G113" s="48">
        <v>16</v>
      </c>
      <c r="H113" s="48">
        <v>45</v>
      </c>
      <c r="I113" s="48">
        <v>11</v>
      </c>
      <c r="J113" s="48">
        <v>1</v>
      </c>
      <c r="K113" s="48">
        <v>1</v>
      </c>
      <c r="L113" s="48">
        <v>13</v>
      </c>
      <c r="M113" s="48">
        <v>2</v>
      </c>
      <c r="N113" s="48">
        <v>1</v>
      </c>
      <c r="O113" s="48">
        <v>4</v>
      </c>
      <c r="P113" s="48">
        <v>47</v>
      </c>
      <c r="AI113" s="48"/>
    </row>
    <row r="114" spans="1:35" x14ac:dyDescent="0.3">
      <c r="A114" s="48" t="s">
        <v>1593</v>
      </c>
      <c r="B114" s="48">
        <v>2010</v>
      </c>
      <c r="C114" s="48" t="s">
        <v>1156</v>
      </c>
      <c r="D114" s="48" t="s">
        <v>1091</v>
      </c>
      <c r="E114" s="48">
        <v>51</v>
      </c>
      <c r="F114" s="48">
        <v>193</v>
      </c>
      <c r="G114" s="48">
        <v>29</v>
      </c>
      <c r="H114" s="48">
        <v>56</v>
      </c>
      <c r="I114" s="48">
        <v>5</v>
      </c>
      <c r="J114" s="48">
        <v>0</v>
      </c>
      <c r="K114" s="48">
        <v>11</v>
      </c>
      <c r="L114" s="48">
        <v>39</v>
      </c>
      <c r="M114" s="48">
        <v>0</v>
      </c>
      <c r="N114" s="48">
        <v>1</v>
      </c>
      <c r="O114" s="48">
        <v>12</v>
      </c>
      <c r="P114" s="48">
        <v>31</v>
      </c>
      <c r="AI114" s="48"/>
    </row>
    <row r="115" spans="1:35" x14ac:dyDescent="0.3">
      <c r="A115" s="48" t="s">
        <v>1594</v>
      </c>
      <c r="B115" s="48">
        <v>2010</v>
      </c>
      <c r="C115" s="48" t="s">
        <v>1126</v>
      </c>
      <c r="D115" s="48" t="s">
        <v>1091</v>
      </c>
      <c r="E115" s="48">
        <v>61</v>
      </c>
      <c r="F115" s="48">
        <v>193</v>
      </c>
      <c r="G115" s="48">
        <v>17</v>
      </c>
      <c r="H115" s="48">
        <v>48</v>
      </c>
      <c r="I115" s="48">
        <v>11</v>
      </c>
      <c r="J115" s="48">
        <v>1</v>
      </c>
      <c r="K115" s="48">
        <v>0</v>
      </c>
      <c r="L115" s="48">
        <v>14</v>
      </c>
      <c r="M115" s="48">
        <v>1</v>
      </c>
      <c r="N115" s="48">
        <v>2</v>
      </c>
      <c r="O115" s="48">
        <v>7</v>
      </c>
      <c r="P115" s="48">
        <v>35</v>
      </c>
      <c r="AI115" s="48"/>
    </row>
    <row r="116" spans="1:35" x14ac:dyDescent="0.3">
      <c r="A116" s="48" t="s">
        <v>1595</v>
      </c>
      <c r="B116" s="48">
        <v>2010</v>
      </c>
      <c r="C116" s="48" t="s">
        <v>1116</v>
      </c>
      <c r="D116" s="48" t="s">
        <v>1095</v>
      </c>
      <c r="E116" s="48">
        <v>67</v>
      </c>
      <c r="F116" s="48">
        <v>195</v>
      </c>
      <c r="G116" s="48">
        <v>26</v>
      </c>
      <c r="H116" s="48">
        <v>40</v>
      </c>
      <c r="I116" s="48">
        <v>8</v>
      </c>
      <c r="J116" s="48">
        <v>1</v>
      </c>
      <c r="K116" s="48">
        <v>2</v>
      </c>
      <c r="L116" s="48">
        <v>8</v>
      </c>
      <c r="M116" s="48">
        <v>0</v>
      </c>
      <c r="N116" s="48">
        <v>0</v>
      </c>
      <c r="O116" s="48">
        <v>22</v>
      </c>
      <c r="P116" s="48">
        <v>41</v>
      </c>
      <c r="AI116" s="48"/>
    </row>
    <row r="117" spans="1:35" x14ac:dyDescent="0.3">
      <c r="A117" s="48" t="s">
        <v>1463</v>
      </c>
      <c r="B117" s="48">
        <v>2010</v>
      </c>
      <c r="C117" s="48" t="s">
        <v>1144</v>
      </c>
      <c r="D117" s="48" t="s">
        <v>1095</v>
      </c>
      <c r="E117" s="48">
        <v>65</v>
      </c>
      <c r="F117" s="48">
        <v>195</v>
      </c>
      <c r="G117" s="48">
        <v>22</v>
      </c>
      <c r="H117" s="48">
        <v>45</v>
      </c>
      <c r="I117" s="48">
        <v>8</v>
      </c>
      <c r="J117" s="48">
        <v>0</v>
      </c>
      <c r="K117" s="48">
        <v>10</v>
      </c>
      <c r="L117" s="48">
        <v>32</v>
      </c>
      <c r="M117" s="48">
        <v>0</v>
      </c>
      <c r="N117" s="48">
        <v>0</v>
      </c>
      <c r="O117" s="48">
        <v>36</v>
      </c>
      <c r="P117" s="48">
        <v>61</v>
      </c>
      <c r="AI117" s="48"/>
    </row>
    <row r="118" spans="1:35" x14ac:dyDescent="0.3">
      <c r="A118" s="48" t="s">
        <v>1596</v>
      </c>
      <c r="B118" s="48">
        <v>2010</v>
      </c>
      <c r="C118" s="48" t="s">
        <v>1150</v>
      </c>
      <c r="D118" s="48" t="s">
        <v>1095</v>
      </c>
      <c r="E118" s="48">
        <v>66</v>
      </c>
      <c r="F118" s="48">
        <v>196</v>
      </c>
      <c r="G118" s="48">
        <v>32</v>
      </c>
      <c r="H118" s="48">
        <v>61</v>
      </c>
      <c r="I118" s="48">
        <v>15</v>
      </c>
      <c r="J118" s="48">
        <v>0</v>
      </c>
      <c r="K118" s="48">
        <v>8</v>
      </c>
      <c r="L118" s="48">
        <v>40</v>
      </c>
      <c r="M118" s="48">
        <v>1</v>
      </c>
      <c r="N118" s="48">
        <v>1</v>
      </c>
      <c r="O118" s="48">
        <v>32</v>
      </c>
      <c r="P118" s="48">
        <v>38</v>
      </c>
      <c r="AI118" s="48"/>
    </row>
    <row r="119" spans="1:35" x14ac:dyDescent="0.3">
      <c r="A119" s="48" t="s">
        <v>1597</v>
      </c>
      <c r="B119" s="48">
        <v>2010</v>
      </c>
      <c r="C119" s="48" t="s">
        <v>1150</v>
      </c>
      <c r="D119" s="48" t="s">
        <v>1095</v>
      </c>
      <c r="E119" s="48">
        <v>54</v>
      </c>
      <c r="F119" s="48">
        <v>198</v>
      </c>
      <c r="G119" s="48">
        <v>27</v>
      </c>
      <c r="H119" s="48">
        <v>48</v>
      </c>
      <c r="I119" s="48">
        <v>5</v>
      </c>
      <c r="J119" s="48">
        <v>0</v>
      </c>
      <c r="K119" s="48">
        <v>1</v>
      </c>
      <c r="L119" s="48">
        <v>8</v>
      </c>
      <c r="M119" s="48">
        <v>4</v>
      </c>
      <c r="N119" s="48">
        <v>3</v>
      </c>
      <c r="O119" s="48">
        <v>22</v>
      </c>
      <c r="P119" s="48">
        <v>28</v>
      </c>
      <c r="AI119" s="48"/>
    </row>
    <row r="120" spans="1:35" x14ac:dyDescent="0.3">
      <c r="A120" s="48" t="s">
        <v>1598</v>
      </c>
      <c r="B120" s="48">
        <v>2010</v>
      </c>
      <c r="C120" s="48" t="s">
        <v>1112</v>
      </c>
      <c r="D120" s="48" t="s">
        <v>1095</v>
      </c>
      <c r="E120" s="48">
        <v>91</v>
      </c>
      <c r="F120" s="48">
        <v>200</v>
      </c>
      <c r="G120" s="48">
        <v>30</v>
      </c>
      <c r="H120" s="48">
        <v>58</v>
      </c>
      <c r="I120" s="48">
        <v>12</v>
      </c>
      <c r="J120" s="48">
        <v>0</v>
      </c>
      <c r="K120" s="48">
        <v>4</v>
      </c>
      <c r="L120" s="48">
        <v>28</v>
      </c>
      <c r="M120" s="48">
        <v>4</v>
      </c>
      <c r="N120" s="48">
        <v>0</v>
      </c>
      <c r="O120" s="48">
        <v>17</v>
      </c>
      <c r="P120" s="48">
        <v>30</v>
      </c>
      <c r="AI120" s="48"/>
    </row>
    <row r="121" spans="1:35" x14ac:dyDescent="0.3">
      <c r="A121" s="48" t="s">
        <v>1599</v>
      </c>
      <c r="B121" s="48">
        <v>2010</v>
      </c>
      <c r="C121" s="48" t="s">
        <v>1112</v>
      </c>
      <c r="D121" s="48" t="s">
        <v>1095</v>
      </c>
      <c r="E121" s="48">
        <v>82</v>
      </c>
      <c r="F121" s="48">
        <v>200</v>
      </c>
      <c r="G121" s="48">
        <v>23</v>
      </c>
      <c r="H121" s="48">
        <v>52</v>
      </c>
      <c r="I121" s="48">
        <v>10</v>
      </c>
      <c r="J121" s="48">
        <v>0</v>
      </c>
      <c r="K121" s="48">
        <v>5</v>
      </c>
      <c r="L121" s="48">
        <v>25</v>
      </c>
      <c r="M121" s="48">
        <v>1</v>
      </c>
      <c r="N121" s="48">
        <v>3</v>
      </c>
      <c r="O121" s="48">
        <v>22</v>
      </c>
      <c r="P121" s="48">
        <v>30</v>
      </c>
      <c r="AI121" s="48"/>
    </row>
    <row r="122" spans="1:35" x14ac:dyDescent="0.3">
      <c r="A122" s="48" t="s">
        <v>1600</v>
      </c>
      <c r="B122" s="48">
        <v>2010</v>
      </c>
      <c r="C122" s="48" t="s">
        <v>1112</v>
      </c>
      <c r="D122" s="48" t="s">
        <v>1095</v>
      </c>
      <c r="E122" s="48">
        <v>97</v>
      </c>
      <c r="F122" s="48">
        <v>201</v>
      </c>
      <c r="G122" s="48">
        <v>33</v>
      </c>
      <c r="H122" s="48">
        <v>51</v>
      </c>
      <c r="I122" s="48">
        <v>10</v>
      </c>
      <c r="J122" s="48">
        <v>1</v>
      </c>
      <c r="K122" s="48">
        <v>8</v>
      </c>
      <c r="L122" s="48">
        <v>21</v>
      </c>
      <c r="M122" s="48">
        <v>1</v>
      </c>
      <c r="N122" s="48">
        <v>2</v>
      </c>
      <c r="O122" s="48">
        <v>16</v>
      </c>
      <c r="P122" s="48">
        <v>57</v>
      </c>
      <c r="AI122" s="48"/>
    </row>
    <row r="123" spans="1:35" x14ac:dyDescent="0.3">
      <c r="A123" s="48" t="s">
        <v>1601</v>
      </c>
      <c r="B123" s="48">
        <v>2010</v>
      </c>
      <c r="C123" s="48" t="s">
        <v>1116</v>
      </c>
      <c r="D123" s="48" t="s">
        <v>1095</v>
      </c>
      <c r="E123" s="48">
        <v>93</v>
      </c>
      <c r="F123" s="48">
        <v>202</v>
      </c>
      <c r="G123" s="48">
        <v>22</v>
      </c>
      <c r="H123" s="48">
        <v>54</v>
      </c>
      <c r="I123" s="48">
        <v>10</v>
      </c>
      <c r="J123" s="48">
        <v>1</v>
      </c>
      <c r="K123" s="48">
        <v>2</v>
      </c>
      <c r="L123" s="48">
        <v>22</v>
      </c>
      <c r="M123" s="48">
        <v>0</v>
      </c>
      <c r="N123" s="48">
        <v>0</v>
      </c>
      <c r="O123" s="48">
        <v>15</v>
      </c>
      <c r="P123" s="48">
        <v>33</v>
      </c>
      <c r="AI123" s="48"/>
    </row>
    <row r="124" spans="1:35" x14ac:dyDescent="0.3">
      <c r="A124" s="48" t="s">
        <v>1602</v>
      </c>
      <c r="B124" s="48">
        <v>2010</v>
      </c>
      <c r="C124" s="48" t="s">
        <v>1150</v>
      </c>
      <c r="D124" s="48" t="s">
        <v>1095</v>
      </c>
      <c r="E124" s="48">
        <v>102</v>
      </c>
      <c r="F124" s="48">
        <v>202</v>
      </c>
      <c r="G124" s="48">
        <v>24</v>
      </c>
      <c r="H124" s="48">
        <v>53</v>
      </c>
      <c r="I124" s="48">
        <v>11</v>
      </c>
      <c r="J124" s="48">
        <v>2</v>
      </c>
      <c r="K124" s="48">
        <v>2</v>
      </c>
      <c r="L124" s="48">
        <v>15</v>
      </c>
      <c r="M124" s="48">
        <v>2</v>
      </c>
      <c r="N124" s="48">
        <v>2</v>
      </c>
      <c r="O124" s="48">
        <v>5</v>
      </c>
      <c r="P124" s="48">
        <v>50</v>
      </c>
      <c r="AI124" s="48"/>
    </row>
    <row r="125" spans="1:35" x14ac:dyDescent="0.3">
      <c r="A125" s="48" t="s">
        <v>1576</v>
      </c>
      <c r="B125" s="48">
        <v>2010</v>
      </c>
      <c r="C125" s="48" t="s">
        <v>1120</v>
      </c>
      <c r="D125" s="48" t="s">
        <v>1095</v>
      </c>
      <c r="E125" s="48">
        <v>61</v>
      </c>
      <c r="F125" s="48">
        <v>202</v>
      </c>
      <c r="G125" s="48">
        <v>17</v>
      </c>
      <c r="H125" s="48">
        <v>52</v>
      </c>
      <c r="I125" s="48">
        <v>6</v>
      </c>
      <c r="J125" s="48">
        <v>0</v>
      </c>
      <c r="K125" s="48">
        <v>3</v>
      </c>
      <c r="L125" s="48">
        <v>17</v>
      </c>
      <c r="M125" s="48">
        <v>0</v>
      </c>
      <c r="N125" s="48">
        <v>0</v>
      </c>
      <c r="O125" s="48">
        <v>14</v>
      </c>
      <c r="P125" s="48">
        <v>19</v>
      </c>
      <c r="AI125" s="48"/>
    </row>
    <row r="126" spans="1:35" x14ac:dyDescent="0.3">
      <c r="A126" s="48" t="s">
        <v>1603</v>
      </c>
      <c r="B126" s="48">
        <v>2010</v>
      </c>
      <c r="C126" s="48" t="s">
        <v>1142</v>
      </c>
      <c r="D126" s="48" t="s">
        <v>1095</v>
      </c>
      <c r="E126" s="48">
        <v>73</v>
      </c>
      <c r="F126" s="48">
        <v>202</v>
      </c>
      <c r="G126" s="48">
        <v>17</v>
      </c>
      <c r="H126" s="48">
        <v>56</v>
      </c>
      <c r="I126" s="48">
        <v>7</v>
      </c>
      <c r="J126" s="48">
        <v>1</v>
      </c>
      <c r="K126" s="48">
        <v>3</v>
      </c>
      <c r="L126" s="48">
        <v>17</v>
      </c>
      <c r="M126" s="48">
        <v>1</v>
      </c>
      <c r="N126" s="48">
        <v>0</v>
      </c>
      <c r="O126" s="48">
        <v>24</v>
      </c>
      <c r="P126" s="48">
        <v>25</v>
      </c>
      <c r="AI126" s="48"/>
    </row>
    <row r="127" spans="1:35" x14ac:dyDescent="0.3">
      <c r="A127" s="48" t="s">
        <v>1604</v>
      </c>
      <c r="B127" s="48">
        <v>2010</v>
      </c>
      <c r="C127" s="48" t="s">
        <v>1112</v>
      </c>
      <c r="D127" s="48" t="s">
        <v>1095</v>
      </c>
      <c r="E127" s="48">
        <v>70</v>
      </c>
      <c r="F127" s="48">
        <v>203</v>
      </c>
      <c r="G127" s="48">
        <v>25</v>
      </c>
      <c r="H127" s="48">
        <v>61</v>
      </c>
      <c r="I127" s="48">
        <v>11</v>
      </c>
      <c r="J127" s="48">
        <v>0</v>
      </c>
      <c r="K127" s="48">
        <v>5</v>
      </c>
      <c r="L127" s="48">
        <v>40</v>
      </c>
      <c r="M127" s="48">
        <v>0</v>
      </c>
      <c r="N127" s="48">
        <v>0</v>
      </c>
      <c r="O127" s="48">
        <v>33</v>
      </c>
      <c r="P127" s="48">
        <v>21</v>
      </c>
      <c r="AI127" s="48"/>
    </row>
    <row r="128" spans="1:35" x14ac:dyDescent="0.3">
      <c r="A128" s="48" t="s">
        <v>1605</v>
      </c>
      <c r="B128" s="48">
        <v>2010</v>
      </c>
      <c r="C128" s="48" t="s">
        <v>1108</v>
      </c>
      <c r="D128" s="48" t="s">
        <v>1095</v>
      </c>
      <c r="E128" s="48">
        <v>102</v>
      </c>
      <c r="F128" s="48">
        <v>204</v>
      </c>
      <c r="G128" s="48">
        <v>16</v>
      </c>
      <c r="H128" s="48">
        <v>51</v>
      </c>
      <c r="I128" s="48">
        <v>8</v>
      </c>
      <c r="J128" s="48">
        <v>0</v>
      </c>
      <c r="K128" s="48">
        <v>2</v>
      </c>
      <c r="L128" s="48">
        <v>21</v>
      </c>
      <c r="M128" s="48">
        <v>1</v>
      </c>
      <c r="N128" s="48">
        <v>1</v>
      </c>
      <c r="O128" s="48">
        <v>21</v>
      </c>
      <c r="P128" s="48">
        <v>29</v>
      </c>
      <c r="AI128" s="48"/>
    </row>
    <row r="129" spans="1:35" x14ac:dyDescent="0.3">
      <c r="A129" s="48" t="s">
        <v>1570</v>
      </c>
      <c r="B129" s="48">
        <v>2010</v>
      </c>
      <c r="C129" s="48" t="s">
        <v>1126</v>
      </c>
      <c r="D129" s="48" t="s">
        <v>1091</v>
      </c>
      <c r="E129" s="48">
        <v>57</v>
      </c>
      <c r="F129" s="48">
        <v>205</v>
      </c>
      <c r="G129" s="48">
        <v>23</v>
      </c>
      <c r="H129" s="48">
        <v>44</v>
      </c>
      <c r="I129" s="48">
        <v>10</v>
      </c>
      <c r="J129" s="48">
        <v>0</v>
      </c>
      <c r="K129" s="48">
        <v>15</v>
      </c>
      <c r="L129" s="48">
        <v>33</v>
      </c>
      <c r="M129" s="48">
        <v>1</v>
      </c>
      <c r="N129" s="48">
        <v>0</v>
      </c>
      <c r="O129" s="48">
        <v>30</v>
      </c>
      <c r="P129" s="48">
        <v>82</v>
      </c>
      <c r="AI129" s="48"/>
    </row>
    <row r="130" spans="1:35" x14ac:dyDescent="0.3">
      <c r="A130" s="48" t="s">
        <v>1606</v>
      </c>
      <c r="B130" s="48">
        <v>2010</v>
      </c>
      <c r="C130" s="48" t="s">
        <v>1156</v>
      </c>
      <c r="D130" s="48" t="s">
        <v>1091</v>
      </c>
      <c r="E130" s="48">
        <v>68</v>
      </c>
      <c r="F130" s="48">
        <v>205</v>
      </c>
      <c r="G130" s="48">
        <v>19</v>
      </c>
      <c r="H130" s="48">
        <v>40</v>
      </c>
      <c r="I130" s="48">
        <v>6</v>
      </c>
      <c r="J130" s="48">
        <v>1</v>
      </c>
      <c r="K130" s="48">
        <v>3</v>
      </c>
      <c r="L130" s="48">
        <v>18</v>
      </c>
      <c r="M130" s="48">
        <v>3</v>
      </c>
      <c r="N130" s="48">
        <v>0</v>
      </c>
      <c r="O130" s="48">
        <v>6</v>
      </c>
      <c r="P130" s="48">
        <v>59</v>
      </c>
      <c r="AI130" s="48"/>
    </row>
    <row r="131" spans="1:35" x14ac:dyDescent="0.3">
      <c r="A131" s="48" t="s">
        <v>1607</v>
      </c>
      <c r="B131" s="48">
        <v>2010</v>
      </c>
      <c r="C131" s="48" t="s">
        <v>1126</v>
      </c>
      <c r="D131" s="48" t="s">
        <v>1091</v>
      </c>
      <c r="E131" s="48">
        <v>60</v>
      </c>
      <c r="F131" s="48">
        <v>205</v>
      </c>
      <c r="G131" s="48">
        <v>12</v>
      </c>
      <c r="H131" s="48">
        <v>40</v>
      </c>
      <c r="I131" s="48">
        <v>6</v>
      </c>
      <c r="J131" s="48">
        <v>0</v>
      </c>
      <c r="K131" s="48">
        <v>4</v>
      </c>
      <c r="L131" s="48">
        <v>15</v>
      </c>
      <c r="M131" s="48">
        <v>0</v>
      </c>
      <c r="N131" s="48">
        <v>1</v>
      </c>
      <c r="O131" s="48">
        <v>8</v>
      </c>
      <c r="P131" s="48">
        <v>63</v>
      </c>
      <c r="AI131" s="48"/>
    </row>
    <row r="132" spans="1:35" x14ac:dyDescent="0.3">
      <c r="A132" s="48" t="s">
        <v>1608</v>
      </c>
      <c r="B132" s="48">
        <v>2010</v>
      </c>
      <c r="C132" s="48" t="s">
        <v>1128</v>
      </c>
      <c r="D132" s="48" t="s">
        <v>1095</v>
      </c>
      <c r="E132" s="48">
        <v>79</v>
      </c>
      <c r="F132" s="48">
        <v>206</v>
      </c>
      <c r="G132" s="48">
        <v>29</v>
      </c>
      <c r="H132" s="48">
        <v>56</v>
      </c>
      <c r="I132" s="48">
        <v>13</v>
      </c>
      <c r="J132" s="48">
        <v>2</v>
      </c>
      <c r="K132" s="48">
        <v>4</v>
      </c>
      <c r="L132" s="48">
        <v>21</v>
      </c>
      <c r="M132" s="48">
        <v>1</v>
      </c>
      <c r="N132" s="48">
        <v>0</v>
      </c>
      <c r="O132" s="48">
        <v>16</v>
      </c>
      <c r="P132" s="48">
        <v>50</v>
      </c>
      <c r="AI132" s="48"/>
    </row>
    <row r="133" spans="1:35" x14ac:dyDescent="0.3">
      <c r="A133" s="48" t="s">
        <v>1609</v>
      </c>
      <c r="B133" s="48">
        <v>2010</v>
      </c>
      <c r="C133" s="48" t="s">
        <v>1144</v>
      </c>
      <c r="D133" s="48" t="s">
        <v>1095</v>
      </c>
      <c r="E133" s="48">
        <v>104</v>
      </c>
      <c r="F133" s="48">
        <v>207</v>
      </c>
      <c r="G133" s="48">
        <v>19</v>
      </c>
      <c r="H133" s="48">
        <v>54</v>
      </c>
      <c r="I133" s="48">
        <v>7</v>
      </c>
      <c r="J133" s="48">
        <v>1</v>
      </c>
      <c r="K133" s="48">
        <v>3</v>
      </c>
      <c r="L133" s="48">
        <v>11</v>
      </c>
      <c r="M133" s="48">
        <v>0</v>
      </c>
      <c r="N133" s="48">
        <v>3</v>
      </c>
      <c r="O133" s="48">
        <v>8</v>
      </c>
      <c r="P133" s="48">
        <v>67</v>
      </c>
      <c r="AI133" s="48"/>
    </row>
    <row r="134" spans="1:35" x14ac:dyDescent="0.3">
      <c r="A134" s="48" t="s">
        <v>1610</v>
      </c>
      <c r="B134" s="48">
        <v>2010</v>
      </c>
      <c r="C134" s="48" t="s">
        <v>1122</v>
      </c>
      <c r="D134" s="48" t="s">
        <v>1095</v>
      </c>
      <c r="E134" s="48">
        <v>59</v>
      </c>
      <c r="F134" s="48">
        <v>209</v>
      </c>
      <c r="G134" s="48">
        <v>19</v>
      </c>
      <c r="H134" s="48">
        <v>44</v>
      </c>
      <c r="I134" s="48">
        <v>7</v>
      </c>
      <c r="J134" s="48">
        <v>0</v>
      </c>
      <c r="K134" s="48">
        <v>6</v>
      </c>
      <c r="L134" s="48">
        <v>26</v>
      </c>
      <c r="M134" s="48">
        <v>0</v>
      </c>
      <c r="N134" s="48">
        <v>1</v>
      </c>
      <c r="O134" s="48">
        <v>24</v>
      </c>
      <c r="P134" s="48">
        <v>57</v>
      </c>
      <c r="AI134" s="48"/>
    </row>
    <row r="135" spans="1:35" x14ac:dyDescent="0.3">
      <c r="A135" s="48" t="s">
        <v>1611</v>
      </c>
      <c r="B135" s="48">
        <v>2010</v>
      </c>
      <c r="C135" s="48" t="s">
        <v>1122</v>
      </c>
      <c r="D135" s="48" t="s">
        <v>1095</v>
      </c>
      <c r="E135" s="48">
        <v>76</v>
      </c>
      <c r="F135" s="48">
        <v>212</v>
      </c>
      <c r="G135" s="48">
        <v>22</v>
      </c>
      <c r="H135" s="48">
        <v>44</v>
      </c>
      <c r="I135" s="48">
        <v>6</v>
      </c>
      <c r="J135" s="48">
        <v>3</v>
      </c>
      <c r="K135" s="48">
        <v>1</v>
      </c>
      <c r="L135" s="48">
        <v>22</v>
      </c>
      <c r="M135" s="48">
        <v>10</v>
      </c>
      <c r="N135" s="48">
        <v>6</v>
      </c>
      <c r="O135" s="48">
        <v>19</v>
      </c>
      <c r="P135" s="48">
        <v>54</v>
      </c>
      <c r="AI135" s="48"/>
    </row>
    <row r="136" spans="1:35" x14ac:dyDescent="0.3">
      <c r="A136" s="48" t="s">
        <v>1612</v>
      </c>
      <c r="B136" s="48">
        <v>2010</v>
      </c>
      <c r="C136" s="48" t="s">
        <v>1156</v>
      </c>
      <c r="D136" s="48" t="s">
        <v>1091</v>
      </c>
      <c r="E136" s="48">
        <v>61</v>
      </c>
      <c r="F136" s="48">
        <v>212</v>
      </c>
      <c r="G136" s="48">
        <v>27</v>
      </c>
      <c r="H136" s="48">
        <v>53</v>
      </c>
      <c r="I136" s="48">
        <v>13</v>
      </c>
      <c r="J136" s="48">
        <v>1</v>
      </c>
      <c r="K136" s="48">
        <v>3</v>
      </c>
      <c r="L136" s="48">
        <v>27</v>
      </c>
      <c r="M136" s="48">
        <v>7</v>
      </c>
      <c r="N136" s="48">
        <v>3</v>
      </c>
      <c r="O136" s="48">
        <v>21</v>
      </c>
      <c r="P136" s="48">
        <v>27</v>
      </c>
      <c r="AI136" s="48"/>
    </row>
    <row r="137" spans="1:35" x14ac:dyDescent="0.3">
      <c r="A137" s="48" t="s">
        <v>1613</v>
      </c>
      <c r="B137" s="48">
        <v>2010</v>
      </c>
      <c r="C137" s="48" t="s">
        <v>1108</v>
      </c>
      <c r="D137" s="48" t="s">
        <v>1095</v>
      </c>
      <c r="E137" s="48">
        <v>67</v>
      </c>
      <c r="F137" s="48">
        <v>212</v>
      </c>
      <c r="G137" s="48">
        <v>24</v>
      </c>
      <c r="H137" s="48">
        <v>43</v>
      </c>
      <c r="I137" s="48">
        <v>12</v>
      </c>
      <c r="J137" s="48">
        <v>1</v>
      </c>
      <c r="K137" s="48">
        <v>9</v>
      </c>
      <c r="L137" s="48">
        <v>26</v>
      </c>
      <c r="M137" s="48">
        <v>2</v>
      </c>
      <c r="N137" s="48">
        <v>0</v>
      </c>
      <c r="O137" s="48">
        <v>33</v>
      </c>
      <c r="P137" s="48">
        <v>44</v>
      </c>
      <c r="AI137" s="48"/>
    </row>
    <row r="138" spans="1:35" x14ac:dyDescent="0.3">
      <c r="A138" s="48" t="s">
        <v>1614</v>
      </c>
      <c r="B138" s="48">
        <v>2010</v>
      </c>
      <c r="C138" s="48" t="s">
        <v>1152</v>
      </c>
      <c r="D138" s="48" t="s">
        <v>1091</v>
      </c>
      <c r="E138" s="48">
        <v>82</v>
      </c>
      <c r="F138" s="48">
        <v>212</v>
      </c>
      <c r="G138" s="48">
        <v>22</v>
      </c>
      <c r="H138" s="48">
        <v>61</v>
      </c>
      <c r="I138" s="48">
        <v>7</v>
      </c>
      <c r="J138" s="48">
        <v>0</v>
      </c>
      <c r="K138" s="48">
        <v>12</v>
      </c>
      <c r="L138" s="48">
        <v>33</v>
      </c>
      <c r="M138" s="48">
        <v>0</v>
      </c>
      <c r="N138" s="48">
        <v>0</v>
      </c>
      <c r="O138" s="48">
        <v>19</v>
      </c>
      <c r="P138" s="48">
        <v>61</v>
      </c>
      <c r="AI138" s="48"/>
    </row>
    <row r="139" spans="1:35" x14ac:dyDescent="0.3">
      <c r="A139" s="48" t="s">
        <v>1402</v>
      </c>
      <c r="B139" s="48">
        <v>2010</v>
      </c>
      <c r="C139" s="48" t="s">
        <v>1156</v>
      </c>
      <c r="D139" s="48" t="s">
        <v>1091</v>
      </c>
      <c r="E139" s="48">
        <v>58</v>
      </c>
      <c r="F139" s="48">
        <v>213</v>
      </c>
      <c r="G139" s="48">
        <v>21</v>
      </c>
      <c r="H139" s="48">
        <v>53</v>
      </c>
      <c r="I139" s="48">
        <v>8</v>
      </c>
      <c r="J139" s="48">
        <v>0</v>
      </c>
      <c r="K139" s="48">
        <v>2</v>
      </c>
      <c r="L139" s="48">
        <v>13</v>
      </c>
      <c r="M139" s="48">
        <v>2</v>
      </c>
      <c r="N139" s="48">
        <v>2</v>
      </c>
      <c r="O139" s="48">
        <v>12</v>
      </c>
      <c r="P139" s="48">
        <v>13</v>
      </c>
      <c r="AI139" s="48"/>
    </row>
    <row r="140" spans="1:35" x14ac:dyDescent="0.3">
      <c r="A140" s="48" t="s">
        <v>1615</v>
      </c>
      <c r="B140" s="48">
        <v>2010</v>
      </c>
      <c r="C140" s="48" t="s">
        <v>1128</v>
      </c>
      <c r="D140" s="48" t="s">
        <v>1095</v>
      </c>
      <c r="E140" s="48">
        <v>77</v>
      </c>
      <c r="F140" s="48">
        <v>215</v>
      </c>
      <c r="G140" s="48">
        <v>18</v>
      </c>
      <c r="H140" s="48">
        <v>46</v>
      </c>
      <c r="I140" s="48">
        <v>13</v>
      </c>
      <c r="J140" s="48">
        <v>1</v>
      </c>
      <c r="K140" s="48">
        <v>1</v>
      </c>
      <c r="L140" s="48">
        <v>17</v>
      </c>
      <c r="M140" s="48">
        <v>1</v>
      </c>
      <c r="N140" s="48">
        <v>0</v>
      </c>
      <c r="O140" s="48">
        <v>12</v>
      </c>
      <c r="P140" s="48">
        <v>61</v>
      </c>
      <c r="AI140" s="48"/>
    </row>
    <row r="141" spans="1:35" x14ac:dyDescent="0.3">
      <c r="A141" s="48" t="s">
        <v>1616</v>
      </c>
      <c r="B141" s="48">
        <v>2010</v>
      </c>
      <c r="C141" s="48" t="s">
        <v>1134</v>
      </c>
      <c r="D141" s="48" t="s">
        <v>1091</v>
      </c>
      <c r="E141" s="48">
        <v>77</v>
      </c>
      <c r="F141" s="48">
        <v>216</v>
      </c>
      <c r="G141" s="48">
        <v>30</v>
      </c>
      <c r="H141" s="48">
        <v>52</v>
      </c>
      <c r="I141" s="48">
        <v>15</v>
      </c>
      <c r="J141" s="48">
        <v>3</v>
      </c>
      <c r="K141" s="48">
        <v>10</v>
      </c>
      <c r="L141" s="48">
        <v>40</v>
      </c>
      <c r="M141" s="48">
        <v>2</v>
      </c>
      <c r="N141" s="48">
        <v>2</v>
      </c>
      <c r="O141" s="48">
        <v>40</v>
      </c>
      <c r="P141" s="48">
        <v>55</v>
      </c>
      <c r="AI141" s="48"/>
    </row>
    <row r="142" spans="1:35" x14ac:dyDescent="0.3">
      <c r="A142" s="48" t="s">
        <v>1617</v>
      </c>
      <c r="B142" s="48">
        <v>2010</v>
      </c>
      <c r="C142" s="48" t="s">
        <v>1142</v>
      </c>
      <c r="D142" s="48" t="s">
        <v>1095</v>
      </c>
      <c r="E142" s="48">
        <v>78</v>
      </c>
      <c r="F142" s="48">
        <v>216</v>
      </c>
      <c r="G142" s="48">
        <v>28</v>
      </c>
      <c r="H142" s="48">
        <v>46</v>
      </c>
      <c r="I142" s="48">
        <v>12</v>
      </c>
      <c r="J142" s="48">
        <v>0</v>
      </c>
      <c r="K142" s="48">
        <v>1</v>
      </c>
      <c r="L142" s="48">
        <v>15</v>
      </c>
      <c r="M142" s="48">
        <v>2</v>
      </c>
      <c r="N142" s="48">
        <v>2</v>
      </c>
      <c r="O142" s="48">
        <v>22</v>
      </c>
      <c r="P142" s="48">
        <v>38</v>
      </c>
      <c r="AI142" s="48"/>
    </row>
    <row r="143" spans="1:35" x14ac:dyDescent="0.3">
      <c r="A143" s="48" t="s">
        <v>1618</v>
      </c>
      <c r="B143" s="48">
        <v>2010</v>
      </c>
      <c r="C143" s="48" t="s">
        <v>1108</v>
      </c>
      <c r="D143" s="48" t="s">
        <v>1095</v>
      </c>
      <c r="E143" s="48">
        <v>73</v>
      </c>
      <c r="F143" s="48">
        <v>217</v>
      </c>
      <c r="G143" s="48">
        <v>38</v>
      </c>
      <c r="H143" s="48">
        <v>62</v>
      </c>
      <c r="I143" s="48">
        <v>21</v>
      </c>
      <c r="J143" s="48">
        <v>0</v>
      </c>
      <c r="K143" s="48">
        <v>8</v>
      </c>
      <c r="L143" s="48">
        <v>20</v>
      </c>
      <c r="M143" s="48">
        <v>2</v>
      </c>
      <c r="N143" s="48">
        <v>0</v>
      </c>
      <c r="O143" s="48">
        <v>21</v>
      </c>
      <c r="P143" s="48">
        <v>53</v>
      </c>
      <c r="AI143" s="48"/>
    </row>
    <row r="144" spans="1:35" x14ac:dyDescent="0.3">
      <c r="A144" s="48" t="s">
        <v>1504</v>
      </c>
      <c r="B144" s="48">
        <v>2010</v>
      </c>
      <c r="C144" s="48" t="s">
        <v>1124</v>
      </c>
      <c r="D144" s="48" t="s">
        <v>1091</v>
      </c>
      <c r="E144" s="48">
        <v>57</v>
      </c>
      <c r="F144" s="48">
        <v>217</v>
      </c>
      <c r="G144" s="48">
        <v>23</v>
      </c>
      <c r="H144" s="48">
        <v>55</v>
      </c>
      <c r="I144" s="48">
        <v>7</v>
      </c>
      <c r="J144" s="48">
        <v>0</v>
      </c>
      <c r="K144" s="48">
        <v>8</v>
      </c>
      <c r="L144" s="48">
        <v>38</v>
      </c>
      <c r="M144" s="48">
        <v>0</v>
      </c>
      <c r="N144" s="48">
        <v>0</v>
      </c>
      <c r="O144" s="48">
        <v>21</v>
      </c>
      <c r="P144" s="48">
        <v>34</v>
      </c>
      <c r="AI144" s="48"/>
    </row>
    <row r="145" spans="1:35" x14ac:dyDescent="0.3">
      <c r="A145" s="48" t="s">
        <v>1619</v>
      </c>
      <c r="B145" s="48">
        <v>2010</v>
      </c>
      <c r="C145" s="48" t="s">
        <v>1140</v>
      </c>
      <c r="D145" s="48" t="s">
        <v>1091</v>
      </c>
      <c r="E145" s="48">
        <v>73</v>
      </c>
      <c r="F145" s="48">
        <v>218</v>
      </c>
      <c r="G145" s="48">
        <v>23</v>
      </c>
      <c r="H145" s="48">
        <v>52</v>
      </c>
      <c r="I145" s="48">
        <v>13</v>
      </c>
      <c r="J145" s="48">
        <v>0</v>
      </c>
      <c r="K145" s="48">
        <v>5</v>
      </c>
      <c r="L145" s="48">
        <v>26</v>
      </c>
      <c r="M145" s="48">
        <v>0</v>
      </c>
      <c r="N145" s="48">
        <v>0</v>
      </c>
      <c r="O145" s="48">
        <v>23</v>
      </c>
      <c r="P145" s="48">
        <v>34</v>
      </c>
      <c r="AI145" s="48"/>
    </row>
    <row r="146" spans="1:35" x14ac:dyDescent="0.3">
      <c r="A146" s="48" t="s">
        <v>1437</v>
      </c>
      <c r="B146" s="48">
        <v>2010</v>
      </c>
      <c r="C146" s="48" t="s">
        <v>1142</v>
      </c>
      <c r="D146" s="48" t="s">
        <v>1095</v>
      </c>
      <c r="E146" s="48">
        <v>64</v>
      </c>
      <c r="F146" s="48">
        <v>220</v>
      </c>
      <c r="G146" s="48">
        <v>21</v>
      </c>
      <c r="H146" s="48">
        <v>56</v>
      </c>
      <c r="I146" s="48">
        <v>11</v>
      </c>
      <c r="J146" s="48">
        <v>3</v>
      </c>
      <c r="K146" s="48">
        <v>7</v>
      </c>
      <c r="L146" s="48">
        <v>27</v>
      </c>
      <c r="M146" s="48">
        <v>3</v>
      </c>
      <c r="N146" s="48">
        <v>1</v>
      </c>
      <c r="O146" s="48">
        <v>30</v>
      </c>
      <c r="P146" s="48">
        <v>39</v>
      </c>
      <c r="AI146" s="48"/>
    </row>
    <row r="147" spans="1:35" x14ac:dyDescent="0.3">
      <c r="A147" s="48" t="s">
        <v>1620</v>
      </c>
      <c r="B147" s="48">
        <v>2010</v>
      </c>
      <c r="C147" s="48" t="s">
        <v>1104</v>
      </c>
      <c r="D147" s="48" t="s">
        <v>1091</v>
      </c>
      <c r="E147" s="48">
        <v>105</v>
      </c>
      <c r="F147" s="48">
        <v>222</v>
      </c>
      <c r="G147" s="48">
        <v>27</v>
      </c>
      <c r="H147" s="48">
        <v>53</v>
      </c>
      <c r="I147" s="48">
        <v>11</v>
      </c>
      <c r="J147" s="48">
        <v>1</v>
      </c>
      <c r="K147" s="48">
        <v>1</v>
      </c>
      <c r="L147" s="48">
        <v>25</v>
      </c>
      <c r="M147" s="48">
        <v>5</v>
      </c>
      <c r="N147" s="48">
        <v>1</v>
      </c>
      <c r="O147" s="48">
        <v>17</v>
      </c>
      <c r="P147" s="48">
        <v>39</v>
      </c>
      <c r="AI147" s="48"/>
    </row>
    <row r="148" spans="1:35" x14ac:dyDescent="0.3">
      <c r="A148" s="48" t="s">
        <v>1621</v>
      </c>
      <c r="B148" s="48">
        <v>2010</v>
      </c>
      <c r="C148" s="48" t="s">
        <v>1130</v>
      </c>
      <c r="D148" s="48" t="s">
        <v>1095</v>
      </c>
      <c r="E148" s="48">
        <v>76</v>
      </c>
      <c r="F148" s="48">
        <v>222</v>
      </c>
      <c r="G148" s="48">
        <v>34</v>
      </c>
      <c r="H148" s="48">
        <v>63</v>
      </c>
      <c r="I148" s="48">
        <v>6</v>
      </c>
      <c r="J148" s="48">
        <v>2</v>
      </c>
      <c r="K148" s="48">
        <v>1</v>
      </c>
      <c r="L148" s="48">
        <v>21</v>
      </c>
      <c r="M148" s="48">
        <v>2</v>
      </c>
      <c r="N148" s="48">
        <v>2</v>
      </c>
      <c r="O148" s="48">
        <v>25</v>
      </c>
      <c r="P148" s="48">
        <v>36</v>
      </c>
      <c r="AI148" s="48"/>
    </row>
    <row r="149" spans="1:35" x14ac:dyDescent="0.3">
      <c r="A149" s="48" t="s">
        <v>1622</v>
      </c>
      <c r="B149" s="48">
        <v>2010</v>
      </c>
      <c r="C149" s="48" t="s">
        <v>1148</v>
      </c>
      <c r="D149" s="48" t="s">
        <v>1095</v>
      </c>
      <c r="E149" s="48">
        <v>84</v>
      </c>
      <c r="F149" s="48">
        <v>224</v>
      </c>
      <c r="G149" s="48">
        <v>27</v>
      </c>
      <c r="H149" s="48">
        <v>56</v>
      </c>
      <c r="I149" s="48">
        <v>17</v>
      </c>
      <c r="J149" s="48">
        <v>2</v>
      </c>
      <c r="K149" s="48">
        <v>7</v>
      </c>
      <c r="L149" s="48">
        <v>31</v>
      </c>
      <c r="M149" s="48">
        <v>3</v>
      </c>
      <c r="N149" s="48">
        <v>1</v>
      </c>
      <c r="O149" s="48">
        <v>13</v>
      </c>
      <c r="P149" s="48">
        <v>44</v>
      </c>
      <c r="AI149" s="48"/>
    </row>
    <row r="150" spans="1:35" x14ac:dyDescent="0.3">
      <c r="A150" s="48" t="s">
        <v>1623</v>
      </c>
      <c r="B150" s="48">
        <v>2010</v>
      </c>
      <c r="C150" s="48" t="s">
        <v>1098</v>
      </c>
      <c r="D150" s="48" t="s">
        <v>1091</v>
      </c>
      <c r="E150" s="48">
        <v>72</v>
      </c>
      <c r="F150" s="48">
        <v>224</v>
      </c>
      <c r="G150" s="48">
        <v>23</v>
      </c>
      <c r="H150" s="48">
        <v>53</v>
      </c>
      <c r="I150" s="48">
        <v>9</v>
      </c>
      <c r="J150" s="48">
        <v>0</v>
      </c>
      <c r="K150" s="48">
        <v>0</v>
      </c>
      <c r="L150" s="48">
        <v>18</v>
      </c>
      <c r="M150" s="48">
        <v>15</v>
      </c>
      <c r="N150" s="48">
        <v>2</v>
      </c>
      <c r="O150" s="48">
        <v>19</v>
      </c>
      <c r="P150" s="48">
        <v>28</v>
      </c>
      <c r="AI150" s="48"/>
    </row>
    <row r="151" spans="1:35" x14ac:dyDescent="0.3">
      <c r="A151" s="48" t="s">
        <v>1624</v>
      </c>
      <c r="B151" s="48">
        <v>2010</v>
      </c>
      <c r="C151" s="48" t="s">
        <v>1154</v>
      </c>
      <c r="D151" s="48" t="s">
        <v>1095</v>
      </c>
      <c r="E151" s="48">
        <v>132</v>
      </c>
      <c r="F151" s="48">
        <v>224</v>
      </c>
      <c r="G151" s="48">
        <v>25</v>
      </c>
      <c r="H151" s="48">
        <v>41</v>
      </c>
      <c r="I151" s="48">
        <v>6</v>
      </c>
      <c r="J151" s="48">
        <v>2</v>
      </c>
      <c r="K151" s="48">
        <v>10</v>
      </c>
      <c r="L151" s="48">
        <v>32</v>
      </c>
      <c r="M151" s="48">
        <v>5</v>
      </c>
      <c r="N151" s="48">
        <v>2</v>
      </c>
      <c r="O151" s="48">
        <v>33</v>
      </c>
      <c r="P151" s="48">
        <v>60</v>
      </c>
      <c r="AI151" s="48"/>
    </row>
    <row r="152" spans="1:35" x14ac:dyDescent="0.3">
      <c r="A152" s="48" t="s">
        <v>1625</v>
      </c>
      <c r="B152" s="48">
        <v>2010</v>
      </c>
      <c r="C152" s="48" t="s">
        <v>1156</v>
      </c>
      <c r="D152" s="48" t="s">
        <v>1091</v>
      </c>
      <c r="E152" s="48">
        <v>81</v>
      </c>
      <c r="F152" s="48">
        <v>226</v>
      </c>
      <c r="G152" s="48">
        <v>20</v>
      </c>
      <c r="H152" s="48">
        <v>33</v>
      </c>
      <c r="I152" s="48">
        <v>2</v>
      </c>
      <c r="J152" s="48">
        <v>0</v>
      </c>
      <c r="K152" s="48">
        <v>4</v>
      </c>
      <c r="L152" s="48">
        <v>14</v>
      </c>
      <c r="M152" s="48">
        <v>1</v>
      </c>
      <c r="N152" s="48">
        <v>0</v>
      </c>
      <c r="O152" s="48">
        <v>6</v>
      </c>
      <c r="P152" s="48">
        <v>71</v>
      </c>
      <c r="AI152" s="48"/>
    </row>
    <row r="153" spans="1:35" x14ac:dyDescent="0.3">
      <c r="A153" s="48" t="s">
        <v>1626</v>
      </c>
      <c r="B153" s="48">
        <v>2010</v>
      </c>
      <c r="C153" s="48" t="s">
        <v>1120</v>
      </c>
      <c r="D153" s="48" t="s">
        <v>1095</v>
      </c>
      <c r="E153" s="48">
        <v>137</v>
      </c>
      <c r="F153" s="48">
        <v>227</v>
      </c>
      <c r="G153" s="48">
        <v>34</v>
      </c>
      <c r="H153" s="48">
        <v>55</v>
      </c>
      <c r="I153" s="48">
        <v>13</v>
      </c>
      <c r="J153" s="48">
        <v>3</v>
      </c>
      <c r="K153" s="48">
        <v>3</v>
      </c>
      <c r="L153" s="48">
        <v>17</v>
      </c>
      <c r="M153" s="48">
        <v>4</v>
      </c>
      <c r="N153" s="48">
        <v>5</v>
      </c>
      <c r="O153" s="48">
        <v>20</v>
      </c>
      <c r="P153" s="48">
        <v>38</v>
      </c>
      <c r="AI153" s="48"/>
    </row>
    <row r="154" spans="1:35" x14ac:dyDescent="0.3">
      <c r="A154" s="48" t="s">
        <v>1627</v>
      </c>
      <c r="B154" s="48">
        <v>2010</v>
      </c>
      <c r="C154" s="48" t="s">
        <v>1138</v>
      </c>
      <c r="D154" s="48" t="s">
        <v>1091</v>
      </c>
      <c r="E154" s="48">
        <v>85</v>
      </c>
      <c r="F154" s="48">
        <v>229</v>
      </c>
      <c r="G154" s="48">
        <v>29</v>
      </c>
      <c r="H154" s="48">
        <v>53</v>
      </c>
      <c r="I154" s="48">
        <v>10</v>
      </c>
      <c r="J154" s="48">
        <v>0</v>
      </c>
      <c r="K154" s="48">
        <v>11</v>
      </c>
      <c r="L154" s="48">
        <v>36</v>
      </c>
      <c r="M154" s="48">
        <v>1</v>
      </c>
      <c r="N154" s="48">
        <v>0</v>
      </c>
      <c r="O154" s="48">
        <v>26</v>
      </c>
      <c r="P154" s="48">
        <v>76</v>
      </c>
      <c r="AI154" s="48"/>
    </row>
    <row r="155" spans="1:35" x14ac:dyDescent="0.3">
      <c r="A155" s="48" t="s">
        <v>1628</v>
      </c>
      <c r="B155" s="48">
        <v>2010</v>
      </c>
      <c r="C155" s="48" t="s">
        <v>1146</v>
      </c>
      <c r="D155" s="48" t="s">
        <v>1091</v>
      </c>
      <c r="E155" s="48">
        <v>59</v>
      </c>
      <c r="F155" s="48">
        <v>230</v>
      </c>
      <c r="G155" s="48">
        <v>28</v>
      </c>
      <c r="H155" s="48">
        <v>64</v>
      </c>
      <c r="I155" s="48">
        <v>14</v>
      </c>
      <c r="J155" s="48">
        <v>0</v>
      </c>
      <c r="K155" s="48">
        <v>4</v>
      </c>
      <c r="L155" s="48">
        <v>15</v>
      </c>
      <c r="M155" s="48">
        <v>12</v>
      </c>
      <c r="N155" s="48">
        <v>2</v>
      </c>
      <c r="O155" s="48">
        <v>26</v>
      </c>
      <c r="P155" s="48">
        <v>40</v>
      </c>
      <c r="AI155" s="48"/>
    </row>
    <row r="156" spans="1:35" x14ac:dyDescent="0.3">
      <c r="A156" s="48" t="s">
        <v>1629</v>
      </c>
      <c r="B156" s="48">
        <v>2010</v>
      </c>
      <c r="C156" s="48" t="s">
        <v>1102</v>
      </c>
      <c r="D156" s="48" t="s">
        <v>1091</v>
      </c>
      <c r="E156" s="48">
        <v>77</v>
      </c>
      <c r="F156" s="48">
        <v>233</v>
      </c>
      <c r="G156" s="48">
        <v>31</v>
      </c>
      <c r="H156" s="48">
        <v>60</v>
      </c>
      <c r="I156" s="48">
        <v>13</v>
      </c>
      <c r="J156" s="48">
        <v>2</v>
      </c>
      <c r="K156" s="48">
        <v>4</v>
      </c>
      <c r="L156" s="48">
        <v>25</v>
      </c>
      <c r="M156" s="48">
        <v>3</v>
      </c>
      <c r="N156" s="48">
        <v>5</v>
      </c>
      <c r="O156" s="48">
        <v>25</v>
      </c>
      <c r="P156" s="48">
        <v>61</v>
      </c>
      <c r="AI156" s="48"/>
    </row>
    <row r="157" spans="1:35" x14ac:dyDescent="0.3">
      <c r="A157" s="48" t="s">
        <v>1438</v>
      </c>
      <c r="B157" s="48">
        <v>2010</v>
      </c>
      <c r="C157" s="48" t="s">
        <v>1136</v>
      </c>
      <c r="D157" s="48" t="s">
        <v>1091</v>
      </c>
      <c r="E157" s="48">
        <v>70</v>
      </c>
      <c r="F157" s="48">
        <v>235</v>
      </c>
      <c r="G157" s="48">
        <v>29</v>
      </c>
      <c r="H157" s="48">
        <v>49</v>
      </c>
      <c r="I157" s="48">
        <v>10</v>
      </c>
      <c r="J157" s="48">
        <v>0</v>
      </c>
      <c r="K157" s="48">
        <v>8</v>
      </c>
      <c r="L157" s="48">
        <v>34</v>
      </c>
      <c r="M157" s="48">
        <v>1</v>
      </c>
      <c r="N157" s="48">
        <v>0</v>
      </c>
      <c r="O157" s="48">
        <v>38</v>
      </c>
      <c r="P157" s="48">
        <v>57</v>
      </c>
      <c r="AI157" s="48"/>
    </row>
    <row r="158" spans="1:35" x14ac:dyDescent="0.3">
      <c r="A158" s="48" t="s">
        <v>1630</v>
      </c>
      <c r="B158" s="48">
        <v>2010</v>
      </c>
      <c r="C158" s="48" t="s">
        <v>1122</v>
      </c>
      <c r="D158" s="48" t="s">
        <v>1095</v>
      </c>
      <c r="E158" s="48">
        <v>59</v>
      </c>
      <c r="F158" s="48">
        <v>235</v>
      </c>
      <c r="G158" s="48">
        <v>31</v>
      </c>
      <c r="H158" s="48">
        <v>63</v>
      </c>
      <c r="I158" s="48">
        <v>10</v>
      </c>
      <c r="J158" s="48">
        <v>0</v>
      </c>
      <c r="K158" s="48">
        <v>8</v>
      </c>
      <c r="L158" s="48">
        <v>32</v>
      </c>
      <c r="M158" s="48">
        <v>2</v>
      </c>
      <c r="N158" s="48">
        <v>0</v>
      </c>
      <c r="O158" s="48">
        <v>15</v>
      </c>
      <c r="P158" s="48">
        <v>28</v>
      </c>
      <c r="AI158" s="48"/>
    </row>
    <row r="159" spans="1:35" x14ac:dyDescent="0.3">
      <c r="A159" s="48" t="s">
        <v>1579</v>
      </c>
      <c r="B159" s="48">
        <v>2010</v>
      </c>
      <c r="C159" s="48" t="s">
        <v>1110</v>
      </c>
      <c r="D159" s="48" t="s">
        <v>1091</v>
      </c>
      <c r="E159" s="48">
        <v>60</v>
      </c>
      <c r="F159" s="48">
        <v>236</v>
      </c>
      <c r="G159" s="48">
        <v>32</v>
      </c>
      <c r="H159" s="48">
        <v>65</v>
      </c>
      <c r="I159" s="48">
        <v>7</v>
      </c>
      <c r="J159" s="48">
        <v>0</v>
      </c>
      <c r="K159" s="48">
        <v>4</v>
      </c>
      <c r="L159" s="48">
        <v>16</v>
      </c>
      <c r="M159" s="48">
        <v>1</v>
      </c>
      <c r="N159" s="48">
        <v>1</v>
      </c>
      <c r="O159" s="48">
        <v>19</v>
      </c>
      <c r="P159" s="48">
        <v>26</v>
      </c>
      <c r="AI159" s="48"/>
    </row>
    <row r="160" spans="1:35" x14ac:dyDescent="0.3">
      <c r="A160" s="48" t="s">
        <v>1631</v>
      </c>
      <c r="B160" s="48">
        <v>2010</v>
      </c>
      <c r="C160" s="48" t="s">
        <v>1136</v>
      </c>
      <c r="D160" s="48" t="s">
        <v>1091</v>
      </c>
      <c r="E160" s="48">
        <v>82</v>
      </c>
      <c r="F160" s="48">
        <v>237</v>
      </c>
      <c r="G160" s="48">
        <v>22</v>
      </c>
      <c r="H160" s="48">
        <v>50</v>
      </c>
      <c r="I160" s="48">
        <v>6</v>
      </c>
      <c r="J160" s="48">
        <v>1</v>
      </c>
      <c r="K160" s="48">
        <v>5</v>
      </c>
      <c r="L160" s="48">
        <v>27</v>
      </c>
      <c r="M160" s="48">
        <v>1</v>
      </c>
      <c r="N160" s="48">
        <v>2</v>
      </c>
      <c r="O160" s="48">
        <v>22</v>
      </c>
      <c r="P160" s="48">
        <v>43</v>
      </c>
      <c r="AI160" s="48"/>
    </row>
    <row r="161" spans="1:35" x14ac:dyDescent="0.3">
      <c r="A161" s="48" t="s">
        <v>1632</v>
      </c>
      <c r="B161" s="48">
        <v>2010</v>
      </c>
      <c r="C161" s="48" t="s">
        <v>1124</v>
      </c>
      <c r="D161" s="48" t="s">
        <v>1091</v>
      </c>
      <c r="E161" s="48">
        <v>119</v>
      </c>
      <c r="F161" s="48">
        <v>238</v>
      </c>
      <c r="G161" s="48">
        <v>30</v>
      </c>
      <c r="H161" s="48">
        <v>58</v>
      </c>
      <c r="I161" s="48">
        <v>4</v>
      </c>
      <c r="J161" s="48">
        <v>0</v>
      </c>
      <c r="K161" s="48">
        <v>9</v>
      </c>
      <c r="L161" s="48">
        <v>27</v>
      </c>
      <c r="M161" s="48">
        <v>3</v>
      </c>
      <c r="N161" s="48">
        <v>0</v>
      </c>
      <c r="O161" s="48">
        <v>8</v>
      </c>
      <c r="P161" s="48">
        <v>42</v>
      </c>
      <c r="AI161" s="48"/>
    </row>
    <row r="162" spans="1:35" x14ac:dyDescent="0.3">
      <c r="A162" s="48" t="s">
        <v>1633</v>
      </c>
      <c r="B162" s="48">
        <v>2010</v>
      </c>
      <c r="C162" s="48" t="s">
        <v>1132</v>
      </c>
      <c r="D162" s="48" t="s">
        <v>1095</v>
      </c>
      <c r="E162" s="48">
        <v>70</v>
      </c>
      <c r="F162" s="48">
        <v>240</v>
      </c>
      <c r="G162" s="48">
        <v>28</v>
      </c>
      <c r="H162" s="48">
        <v>71</v>
      </c>
      <c r="I162" s="48">
        <v>12</v>
      </c>
      <c r="J162" s="48">
        <v>1</v>
      </c>
      <c r="K162" s="48">
        <v>4</v>
      </c>
      <c r="L162" s="48">
        <v>36</v>
      </c>
      <c r="M162" s="48">
        <v>1</v>
      </c>
      <c r="N162" s="48">
        <v>1</v>
      </c>
      <c r="O162" s="48">
        <v>21</v>
      </c>
      <c r="P162" s="48">
        <v>59</v>
      </c>
      <c r="AI162" s="48"/>
    </row>
    <row r="163" spans="1:35" x14ac:dyDescent="0.3">
      <c r="A163" s="48" t="s">
        <v>1634</v>
      </c>
      <c r="B163" s="48">
        <v>2010</v>
      </c>
      <c r="C163" s="48" t="s">
        <v>1146</v>
      </c>
      <c r="D163" s="48" t="s">
        <v>1091</v>
      </c>
      <c r="E163" s="48">
        <v>93</v>
      </c>
      <c r="F163" s="48">
        <v>241</v>
      </c>
      <c r="G163" s="48">
        <v>26</v>
      </c>
      <c r="H163" s="48">
        <v>60</v>
      </c>
      <c r="I163" s="48">
        <v>4</v>
      </c>
      <c r="J163" s="48">
        <v>2</v>
      </c>
      <c r="K163" s="48">
        <v>0</v>
      </c>
      <c r="L163" s="48">
        <v>20</v>
      </c>
      <c r="M163" s="48">
        <v>5</v>
      </c>
      <c r="N163" s="48">
        <v>7</v>
      </c>
      <c r="O163" s="48">
        <v>15</v>
      </c>
      <c r="P163" s="48">
        <v>50</v>
      </c>
      <c r="AI163" s="48"/>
    </row>
    <row r="164" spans="1:35" x14ac:dyDescent="0.3">
      <c r="A164" s="48" t="s">
        <v>1384</v>
      </c>
      <c r="B164" s="48">
        <v>2010</v>
      </c>
      <c r="C164" s="48" t="s">
        <v>1098</v>
      </c>
      <c r="D164" s="48" t="s">
        <v>1091</v>
      </c>
      <c r="E164" s="48">
        <v>74</v>
      </c>
      <c r="F164" s="48">
        <v>242</v>
      </c>
      <c r="G164" s="48">
        <v>34</v>
      </c>
      <c r="H164" s="48">
        <v>52</v>
      </c>
      <c r="I164" s="48">
        <v>10</v>
      </c>
      <c r="J164" s="48">
        <v>0</v>
      </c>
      <c r="K164" s="48">
        <v>8</v>
      </c>
      <c r="L164" s="48">
        <v>20</v>
      </c>
      <c r="M164" s="48">
        <v>1</v>
      </c>
      <c r="N164" s="48">
        <v>5</v>
      </c>
      <c r="O164" s="48">
        <v>34</v>
      </c>
      <c r="P164" s="48">
        <v>62</v>
      </c>
      <c r="AI164" s="48"/>
    </row>
    <row r="165" spans="1:35" x14ac:dyDescent="0.3">
      <c r="A165" s="48" t="s">
        <v>1635</v>
      </c>
      <c r="B165" s="48">
        <v>2010</v>
      </c>
      <c r="C165" s="48" t="s">
        <v>1148</v>
      </c>
      <c r="D165" s="48" t="s">
        <v>1095</v>
      </c>
      <c r="E165" s="48">
        <v>85</v>
      </c>
      <c r="F165" s="48">
        <v>242</v>
      </c>
      <c r="G165" s="48">
        <v>30</v>
      </c>
      <c r="H165" s="48">
        <v>46</v>
      </c>
      <c r="I165" s="48">
        <v>12</v>
      </c>
      <c r="J165" s="48">
        <v>1</v>
      </c>
      <c r="K165" s="48">
        <v>6</v>
      </c>
      <c r="L165" s="48">
        <v>24</v>
      </c>
      <c r="M165" s="48">
        <v>7</v>
      </c>
      <c r="N165" s="48">
        <v>2</v>
      </c>
      <c r="O165" s="48">
        <v>33</v>
      </c>
      <c r="P165" s="48">
        <v>57</v>
      </c>
      <c r="AI165" s="48"/>
    </row>
    <row r="166" spans="1:35" x14ac:dyDescent="0.3">
      <c r="A166" s="48" t="s">
        <v>1636</v>
      </c>
      <c r="B166" s="48">
        <v>2010</v>
      </c>
      <c r="C166" s="48" t="s">
        <v>1120</v>
      </c>
      <c r="D166" s="48" t="s">
        <v>1095</v>
      </c>
      <c r="E166" s="48">
        <v>72</v>
      </c>
      <c r="F166" s="48">
        <v>243</v>
      </c>
      <c r="G166" s="48">
        <v>26</v>
      </c>
      <c r="H166" s="48">
        <v>67</v>
      </c>
      <c r="I166" s="48">
        <v>11</v>
      </c>
      <c r="J166" s="48">
        <v>2</v>
      </c>
      <c r="K166" s="48">
        <v>3</v>
      </c>
      <c r="L166" s="48">
        <v>22</v>
      </c>
      <c r="M166" s="48">
        <v>3</v>
      </c>
      <c r="N166" s="48">
        <v>0</v>
      </c>
      <c r="O166" s="48">
        <v>21</v>
      </c>
      <c r="P166" s="48">
        <v>43</v>
      </c>
      <c r="AI166" s="48"/>
    </row>
    <row r="167" spans="1:35" x14ac:dyDescent="0.3">
      <c r="A167" s="48" t="s">
        <v>1637</v>
      </c>
      <c r="B167" s="48">
        <v>2010</v>
      </c>
      <c r="C167" s="48" t="s">
        <v>1126</v>
      </c>
      <c r="D167" s="48" t="s">
        <v>1091</v>
      </c>
      <c r="E167" s="48">
        <v>73</v>
      </c>
      <c r="F167" s="48">
        <v>244</v>
      </c>
      <c r="G167" s="48">
        <v>28</v>
      </c>
      <c r="H167" s="48">
        <v>50</v>
      </c>
      <c r="I167" s="48">
        <v>9</v>
      </c>
      <c r="J167" s="48">
        <v>1</v>
      </c>
      <c r="K167" s="48">
        <v>8</v>
      </c>
      <c r="L167" s="48">
        <v>29</v>
      </c>
      <c r="M167" s="48">
        <v>8</v>
      </c>
      <c r="N167" s="48">
        <v>2</v>
      </c>
      <c r="O167" s="48">
        <v>28</v>
      </c>
      <c r="P167" s="48">
        <v>75</v>
      </c>
      <c r="AI167" s="48"/>
    </row>
    <row r="168" spans="1:35" x14ac:dyDescent="0.3">
      <c r="A168" s="48" t="s">
        <v>1638</v>
      </c>
      <c r="B168" s="48">
        <v>2010</v>
      </c>
      <c r="C168" s="48" t="s">
        <v>1094</v>
      </c>
      <c r="D168" s="48" t="s">
        <v>1095</v>
      </c>
      <c r="E168" s="48">
        <v>62</v>
      </c>
      <c r="F168" s="48">
        <v>244</v>
      </c>
      <c r="G168" s="48">
        <v>43</v>
      </c>
      <c r="H168" s="48">
        <v>69</v>
      </c>
      <c r="I168" s="48">
        <v>20</v>
      </c>
      <c r="J168" s="48">
        <v>7</v>
      </c>
      <c r="K168" s="48">
        <v>2</v>
      </c>
      <c r="L168" s="48">
        <v>18</v>
      </c>
      <c r="M168" s="48">
        <v>0</v>
      </c>
      <c r="N168" s="48">
        <v>1</v>
      </c>
      <c r="O168" s="48">
        <v>41</v>
      </c>
      <c r="P168" s="48">
        <v>51</v>
      </c>
      <c r="AI168" s="48"/>
    </row>
    <row r="169" spans="1:35" x14ac:dyDescent="0.3">
      <c r="A169" s="48" t="s">
        <v>1639</v>
      </c>
      <c r="B169" s="48">
        <v>2010</v>
      </c>
      <c r="C169" s="48" t="s">
        <v>1142</v>
      </c>
      <c r="D169" s="48" t="s">
        <v>1095</v>
      </c>
      <c r="E169" s="48">
        <v>86</v>
      </c>
      <c r="F169" s="48">
        <v>247</v>
      </c>
      <c r="G169" s="48">
        <v>28</v>
      </c>
      <c r="H169" s="48">
        <v>58</v>
      </c>
      <c r="I169" s="48">
        <v>4</v>
      </c>
      <c r="J169" s="48">
        <v>2</v>
      </c>
      <c r="K169" s="48">
        <v>0</v>
      </c>
      <c r="L169" s="48">
        <v>17</v>
      </c>
      <c r="M169" s="48">
        <v>8</v>
      </c>
      <c r="N169" s="48">
        <v>3</v>
      </c>
      <c r="O169" s="48">
        <v>39</v>
      </c>
      <c r="P169" s="48">
        <v>25</v>
      </c>
      <c r="AI169" s="48"/>
    </row>
    <row r="170" spans="1:35" x14ac:dyDescent="0.3">
      <c r="A170" s="48" t="s">
        <v>1640</v>
      </c>
      <c r="B170" s="48">
        <v>2010</v>
      </c>
      <c r="C170" s="48" t="s">
        <v>1100</v>
      </c>
      <c r="D170" s="48" t="s">
        <v>1095</v>
      </c>
      <c r="E170" s="48">
        <v>102</v>
      </c>
      <c r="F170" s="48">
        <v>247</v>
      </c>
      <c r="G170" s="48">
        <v>26</v>
      </c>
      <c r="H170" s="48">
        <v>51</v>
      </c>
      <c r="I170" s="48">
        <v>8</v>
      </c>
      <c r="J170" s="48">
        <v>0</v>
      </c>
      <c r="K170" s="48">
        <v>4</v>
      </c>
      <c r="L170" s="48">
        <v>16</v>
      </c>
      <c r="M170" s="48">
        <v>1</v>
      </c>
      <c r="N170" s="48">
        <v>1</v>
      </c>
      <c r="O170" s="48">
        <v>19</v>
      </c>
      <c r="P170" s="48">
        <v>43</v>
      </c>
      <c r="AI170" s="48"/>
    </row>
    <row r="171" spans="1:35" x14ac:dyDescent="0.3">
      <c r="A171" s="48" t="s">
        <v>1641</v>
      </c>
      <c r="B171" s="48">
        <v>2010</v>
      </c>
      <c r="C171" s="48" t="s">
        <v>1142</v>
      </c>
      <c r="D171" s="48" t="s">
        <v>1095</v>
      </c>
      <c r="E171" s="48">
        <v>74</v>
      </c>
      <c r="F171" s="48">
        <v>249</v>
      </c>
      <c r="G171" s="48">
        <v>30</v>
      </c>
      <c r="H171" s="48">
        <v>56</v>
      </c>
      <c r="I171" s="48">
        <v>11</v>
      </c>
      <c r="J171" s="48">
        <v>0</v>
      </c>
      <c r="K171" s="48">
        <v>12</v>
      </c>
      <c r="L171" s="48">
        <v>34</v>
      </c>
      <c r="M171" s="48">
        <v>0</v>
      </c>
      <c r="N171" s="48">
        <v>0</v>
      </c>
      <c r="O171" s="48">
        <v>8</v>
      </c>
      <c r="P171" s="48">
        <v>39</v>
      </c>
      <c r="AI171" s="48"/>
    </row>
    <row r="172" spans="1:35" x14ac:dyDescent="0.3">
      <c r="A172" s="48" t="s">
        <v>1642</v>
      </c>
      <c r="B172" s="48">
        <v>2010</v>
      </c>
      <c r="C172" s="48" t="s">
        <v>1116</v>
      </c>
      <c r="D172" s="48" t="s">
        <v>1095</v>
      </c>
      <c r="E172" s="48">
        <v>65</v>
      </c>
      <c r="F172" s="48">
        <v>250</v>
      </c>
      <c r="G172" s="48">
        <v>30</v>
      </c>
      <c r="H172" s="48">
        <v>70</v>
      </c>
      <c r="I172" s="48">
        <v>9</v>
      </c>
      <c r="J172" s="48">
        <v>4</v>
      </c>
      <c r="K172" s="48">
        <v>0</v>
      </c>
      <c r="L172" s="48">
        <v>25</v>
      </c>
      <c r="M172" s="48">
        <v>0</v>
      </c>
      <c r="N172" s="48">
        <v>1</v>
      </c>
      <c r="O172" s="48">
        <v>11</v>
      </c>
      <c r="P172" s="48">
        <v>45</v>
      </c>
      <c r="AI172" s="48"/>
    </row>
    <row r="173" spans="1:35" x14ac:dyDescent="0.3">
      <c r="A173" s="48" t="s">
        <v>1643</v>
      </c>
      <c r="B173" s="48">
        <v>2010</v>
      </c>
      <c r="C173" s="48" t="s">
        <v>1090</v>
      </c>
      <c r="D173" s="48" t="s">
        <v>1091</v>
      </c>
      <c r="E173" s="48">
        <v>88</v>
      </c>
      <c r="F173" s="48">
        <v>252</v>
      </c>
      <c r="G173" s="48">
        <v>24</v>
      </c>
      <c r="H173" s="48">
        <v>60</v>
      </c>
      <c r="I173" s="48">
        <v>11</v>
      </c>
      <c r="J173" s="48">
        <v>1</v>
      </c>
      <c r="K173" s="48">
        <v>1</v>
      </c>
      <c r="L173" s="48">
        <v>20</v>
      </c>
      <c r="M173" s="48">
        <v>6</v>
      </c>
      <c r="N173" s="48">
        <v>2</v>
      </c>
      <c r="O173" s="48">
        <v>28</v>
      </c>
      <c r="P173" s="48">
        <v>50</v>
      </c>
      <c r="AI173" s="48"/>
    </row>
    <row r="174" spans="1:35" x14ac:dyDescent="0.3">
      <c r="A174" s="48" t="s">
        <v>1644</v>
      </c>
      <c r="B174" s="48">
        <v>2010</v>
      </c>
      <c r="C174" s="48" t="s">
        <v>1124</v>
      </c>
      <c r="D174" s="48" t="s">
        <v>1091</v>
      </c>
      <c r="E174" s="48">
        <v>68</v>
      </c>
      <c r="F174" s="48">
        <v>253</v>
      </c>
      <c r="G174" s="48">
        <v>26</v>
      </c>
      <c r="H174" s="48">
        <v>69</v>
      </c>
      <c r="I174" s="48">
        <v>17</v>
      </c>
      <c r="J174" s="48">
        <v>1</v>
      </c>
      <c r="K174" s="48">
        <v>6</v>
      </c>
      <c r="L174" s="48">
        <v>34</v>
      </c>
      <c r="M174" s="48">
        <v>1</v>
      </c>
      <c r="N174" s="48">
        <v>2</v>
      </c>
      <c r="O174" s="48">
        <v>21</v>
      </c>
      <c r="P174" s="48">
        <v>41</v>
      </c>
      <c r="AI174" s="48"/>
    </row>
    <row r="175" spans="1:35" x14ac:dyDescent="0.3">
      <c r="A175" s="48" t="s">
        <v>1645</v>
      </c>
      <c r="B175" s="48">
        <v>2010</v>
      </c>
      <c r="C175" s="48" t="s">
        <v>1094</v>
      </c>
      <c r="D175" s="48" t="s">
        <v>1095</v>
      </c>
      <c r="E175" s="48">
        <v>127</v>
      </c>
      <c r="F175" s="48">
        <v>254</v>
      </c>
      <c r="G175" s="48">
        <v>25</v>
      </c>
      <c r="H175" s="48">
        <v>56</v>
      </c>
      <c r="I175" s="48">
        <v>12</v>
      </c>
      <c r="J175" s="48">
        <v>4</v>
      </c>
      <c r="K175" s="48">
        <v>4</v>
      </c>
      <c r="L175" s="48">
        <v>39</v>
      </c>
      <c r="M175" s="48">
        <v>0</v>
      </c>
      <c r="N175" s="48">
        <v>2</v>
      </c>
      <c r="O175" s="48">
        <v>26</v>
      </c>
      <c r="P175" s="48">
        <v>76</v>
      </c>
      <c r="AI175" s="48"/>
    </row>
    <row r="176" spans="1:35" x14ac:dyDescent="0.3">
      <c r="A176" s="48" t="s">
        <v>1646</v>
      </c>
      <c r="B176" s="48">
        <v>2010</v>
      </c>
      <c r="C176" s="48" t="s">
        <v>1104</v>
      </c>
      <c r="D176" s="48" t="s">
        <v>1091</v>
      </c>
      <c r="E176" s="48">
        <v>80</v>
      </c>
      <c r="F176" s="48">
        <v>255</v>
      </c>
      <c r="G176" s="48">
        <v>31</v>
      </c>
      <c r="H176" s="48">
        <v>69</v>
      </c>
      <c r="I176" s="48">
        <v>8</v>
      </c>
      <c r="J176" s="48">
        <v>2</v>
      </c>
      <c r="K176" s="48">
        <v>7</v>
      </c>
      <c r="L176" s="48">
        <v>31</v>
      </c>
      <c r="M176" s="48">
        <v>2</v>
      </c>
      <c r="N176" s="48">
        <v>2</v>
      </c>
      <c r="O176" s="48">
        <v>19</v>
      </c>
      <c r="P176" s="48">
        <v>65</v>
      </c>
      <c r="AI176" s="48"/>
    </row>
    <row r="177" spans="1:35" x14ac:dyDescent="0.3">
      <c r="A177" s="48" t="s">
        <v>1586</v>
      </c>
      <c r="B177" s="48">
        <v>2010</v>
      </c>
      <c r="C177" s="48" t="s">
        <v>1150</v>
      </c>
      <c r="D177" s="48" t="s">
        <v>1095</v>
      </c>
      <c r="E177" s="48">
        <v>82</v>
      </c>
      <c r="F177" s="48">
        <v>256</v>
      </c>
      <c r="G177" s="48">
        <v>29</v>
      </c>
      <c r="H177" s="48">
        <v>69</v>
      </c>
      <c r="I177" s="48">
        <v>15</v>
      </c>
      <c r="J177" s="48">
        <v>4</v>
      </c>
      <c r="K177" s="48">
        <v>1</v>
      </c>
      <c r="L177" s="48">
        <v>30</v>
      </c>
      <c r="M177" s="48">
        <v>2</v>
      </c>
      <c r="N177" s="48">
        <v>2</v>
      </c>
      <c r="O177" s="48">
        <v>30</v>
      </c>
      <c r="P177" s="48">
        <v>49</v>
      </c>
      <c r="AI177" s="48"/>
    </row>
    <row r="178" spans="1:35" x14ac:dyDescent="0.3">
      <c r="A178" s="48" t="s">
        <v>1647</v>
      </c>
      <c r="B178" s="48">
        <v>2010</v>
      </c>
      <c r="C178" s="48" t="s">
        <v>1116</v>
      </c>
      <c r="D178" s="48" t="s">
        <v>1095</v>
      </c>
      <c r="E178" s="48">
        <v>83</v>
      </c>
      <c r="F178" s="48">
        <v>258</v>
      </c>
      <c r="G178" s="48">
        <v>17</v>
      </c>
      <c r="H178" s="48">
        <v>58</v>
      </c>
      <c r="I178" s="48">
        <v>7</v>
      </c>
      <c r="J178" s="48">
        <v>0</v>
      </c>
      <c r="K178" s="48">
        <v>1</v>
      </c>
      <c r="L178" s="48">
        <v>21</v>
      </c>
      <c r="M178" s="48">
        <v>0</v>
      </c>
      <c r="N178" s="48">
        <v>1</v>
      </c>
      <c r="O178" s="48">
        <v>13</v>
      </c>
      <c r="P178" s="48">
        <v>71</v>
      </c>
      <c r="AI178" s="48"/>
    </row>
    <row r="179" spans="1:35" x14ac:dyDescent="0.3">
      <c r="A179" s="48" t="s">
        <v>1648</v>
      </c>
      <c r="B179" s="48">
        <v>2010</v>
      </c>
      <c r="C179" s="48" t="s">
        <v>1130</v>
      </c>
      <c r="D179" s="48" t="s">
        <v>1095</v>
      </c>
      <c r="E179" s="48">
        <v>88</v>
      </c>
      <c r="F179" s="48">
        <v>259</v>
      </c>
      <c r="G179" s="48">
        <v>24</v>
      </c>
      <c r="H179" s="48">
        <v>66</v>
      </c>
      <c r="I179" s="48">
        <v>21</v>
      </c>
      <c r="J179" s="48">
        <v>2</v>
      </c>
      <c r="K179" s="48">
        <v>7</v>
      </c>
      <c r="L179" s="48">
        <v>37</v>
      </c>
      <c r="M179" s="48">
        <v>2</v>
      </c>
      <c r="N179" s="48">
        <v>1</v>
      </c>
      <c r="O179" s="48">
        <v>36</v>
      </c>
      <c r="P179" s="48">
        <v>68</v>
      </c>
      <c r="AI179" s="48"/>
    </row>
    <row r="180" spans="1:35" x14ac:dyDescent="0.3">
      <c r="A180" s="48" t="s">
        <v>1579</v>
      </c>
      <c r="B180" s="48">
        <v>2010</v>
      </c>
      <c r="C180" s="48" t="s">
        <v>1148</v>
      </c>
      <c r="D180" s="48" t="s">
        <v>1095</v>
      </c>
      <c r="E180" s="48">
        <v>75</v>
      </c>
      <c r="F180" s="48">
        <v>261</v>
      </c>
      <c r="G180" s="48">
        <v>28</v>
      </c>
      <c r="H180" s="48">
        <v>62</v>
      </c>
      <c r="I180" s="48">
        <v>12</v>
      </c>
      <c r="J180" s="48">
        <v>0</v>
      </c>
      <c r="K180" s="48">
        <v>0</v>
      </c>
      <c r="L180" s="48">
        <v>19</v>
      </c>
      <c r="M180" s="48">
        <v>5</v>
      </c>
      <c r="N180" s="48">
        <v>1</v>
      </c>
      <c r="O180" s="48">
        <v>37</v>
      </c>
      <c r="P180" s="48">
        <v>31</v>
      </c>
      <c r="AI180" s="48"/>
    </row>
    <row r="181" spans="1:35" x14ac:dyDescent="0.3">
      <c r="A181" s="48" t="s">
        <v>1649</v>
      </c>
      <c r="B181" s="48">
        <v>2010</v>
      </c>
      <c r="C181" s="48" t="s">
        <v>1138</v>
      </c>
      <c r="D181" s="48" t="s">
        <v>1091</v>
      </c>
      <c r="E181" s="48">
        <v>87</v>
      </c>
      <c r="F181" s="48">
        <v>262</v>
      </c>
      <c r="G181" s="48">
        <v>29</v>
      </c>
      <c r="H181" s="48">
        <v>51</v>
      </c>
      <c r="I181" s="48">
        <v>15</v>
      </c>
      <c r="J181" s="48">
        <v>0</v>
      </c>
      <c r="K181" s="48">
        <v>3</v>
      </c>
      <c r="L181" s="48">
        <v>22</v>
      </c>
      <c r="M181" s="48">
        <v>8</v>
      </c>
      <c r="N181" s="48">
        <v>1</v>
      </c>
      <c r="O181" s="48">
        <v>26</v>
      </c>
      <c r="P181" s="48">
        <v>55</v>
      </c>
      <c r="AI181" s="48"/>
    </row>
    <row r="182" spans="1:35" x14ac:dyDescent="0.3">
      <c r="A182" s="48" t="s">
        <v>1650</v>
      </c>
      <c r="B182" s="48">
        <v>2010</v>
      </c>
      <c r="C182" s="48" t="s">
        <v>1116</v>
      </c>
      <c r="D182" s="48" t="s">
        <v>1095</v>
      </c>
      <c r="E182" s="48">
        <v>88</v>
      </c>
      <c r="F182" s="48">
        <v>265</v>
      </c>
      <c r="G182" s="48">
        <v>13</v>
      </c>
      <c r="H182" s="48">
        <v>62</v>
      </c>
      <c r="I182" s="48">
        <v>10</v>
      </c>
      <c r="J182" s="48">
        <v>0</v>
      </c>
      <c r="K182" s="48">
        <v>4</v>
      </c>
      <c r="L182" s="48">
        <v>20</v>
      </c>
      <c r="M182" s="48">
        <v>0</v>
      </c>
      <c r="N182" s="48">
        <v>0</v>
      </c>
      <c r="O182" s="48">
        <v>8</v>
      </c>
      <c r="P182" s="48">
        <v>59</v>
      </c>
      <c r="AI182" s="48"/>
    </row>
    <row r="183" spans="1:35" x14ac:dyDescent="0.3">
      <c r="A183" s="48" t="s">
        <v>1651</v>
      </c>
      <c r="B183" s="48">
        <v>2010</v>
      </c>
      <c r="C183" s="48" t="s">
        <v>1152</v>
      </c>
      <c r="D183" s="48" t="s">
        <v>1091</v>
      </c>
      <c r="E183" s="48">
        <v>93</v>
      </c>
      <c r="F183" s="48">
        <v>266</v>
      </c>
      <c r="G183" s="48">
        <v>27</v>
      </c>
      <c r="H183" s="48">
        <v>72</v>
      </c>
      <c r="I183" s="48">
        <v>11</v>
      </c>
      <c r="J183" s="48">
        <v>3</v>
      </c>
      <c r="K183" s="48">
        <v>0</v>
      </c>
      <c r="L183" s="48">
        <v>38</v>
      </c>
      <c r="M183" s="48">
        <v>1</v>
      </c>
      <c r="N183" s="48">
        <v>1</v>
      </c>
      <c r="O183" s="48">
        <v>33</v>
      </c>
      <c r="P183" s="48">
        <v>42</v>
      </c>
      <c r="AI183" s="48"/>
    </row>
    <row r="184" spans="1:35" x14ac:dyDescent="0.3">
      <c r="A184" s="48" t="s">
        <v>1652</v>
      </c>
      <c r="B184" s="48">
        <v>2010</v>
      </c>
      <c r="C184" s="48" t="s">
        <v>1154</v>
      </c>
      <c r="D184" s="48" t="s">
        <v>1095</v>
      </c>
      <c r="E184" s="48">
        <v>98</v>
      </c>
      <c r="F184" s="48">
        <v>266</v>
      </c>
      <c r="G184" s="48">
        <v>36</v>
      </c>
      <c r="H184" s="48">
        <v>77</v>
      </c>
      <c r="I184" s="48">
        <v>12</v>
      </c>
      <c r="J184" s="48">
        <v>2</v>
      </c>
      <c r="K184" s="48">
        <v>15</v>
      </c>
      <c r="L184" s="48">
        <v>41</v>
      </c>
      <c r="M184" s="48">
        <v>0</v>
      </c>
      <c r="N184" s="48">
        <v>1</v>
      </c>
      <c r="O184" s="48">
        <v>22</v>
      </c>
      <c r="P184" s="48">
        <v>64</v>
      </c>
      <c r="AI184" s="48"/>
    </row>
    <row r="185" spans="1:35" x14ac:dyDescent="0.3">
      <c r="A185" s="48" t="s">
        <v>1653</v>
      </c>
      <c r="B185" s="48">
        <v>2010</v>
      </c>
      <c r="C185" s="48" t="s">
        <v>1148</v>
      </c>
      <c r="D185" s="48" t="s">
        <v>1095</v>
      </c>
      <c r="E185" s="48">
        <v>72</v>
      </c>
      <c r="F185" s="48">
        <v>267</v>
      </c>
      <c r="G185" s="48">
        <v>27</v>
      </c>
      <c r="H185" s="48">
        <v>64</v>
      </c>
      <c r="I185" s="48">
        <v>17</v>
      </c>
      <c r="J185" s="48">
        <v>2</v>
      </c>
      <c r="K185" s="48">
        <v>6</v>
      </c>
      <c r="L185" s="48">
        <v>38</v>
      </c>
      <c r="M185" s="48">
        <v>0</v>
      </c>
      <c r="N185" s="48">
        <v>2</v>
      </c>
      <c r="O185" s="48">
        <v>14</v>
      </c>
      <c r="P185" s="48">
        <v>53</v>
      </c>
      <c r="AI185" s="48"/>
    </row>
    <row r="186" spans="1:35" x14ac:dyDescent="0.3">
      <c r="A186" s="48" t="s">
        <v>1654</v>
      </c>
      <c r="B186" s="48">
        <v>2010</v>
      </c>
      <c r="C186" s="48" t="s">
        <v>1134</v>
      </c>
      <c r="D186" s="48" t="s">
        <v>1091</v>
      </c>
      <c r="E186" s="48">
        <v>100</v>
      </c>
      <c r="F186" s="48">
        <v>270</v>
      </c>
      <c r="G186" s="48">
        <v>22</v>
      </c>
      <c r="H186" s="48">
        <v>62</v>
      </c>
      <c r="I186" s="48">
        <v>13</v>
      </c>
      <c r="J186" s="48">
        <v>0</v>
      </c>
      <c r="K186" s="48">
        <v>6</v>
      </c>
      <c r="L186" s="48">
        <v>43</v>
      </c>
      <c r="M186" s="48">
        <v>0</v>
      </c>
      <c r="N186" s="48">
        <v>0</v>
      </c>
      <c r="O186" s="48">
        <v>30</v>
      </c>
      <c r="P186" s="48">
        <v>61</v>
      </c>
      <c r="AI186" s="48"/>
    </row>
    <row r="187" spans="1:35" x14ac:dyDescent="0.3">
      <c r="A187" s="48" t="s">
        <v>1655</v>
      </c>
      <c r="B187" s="48">
        <v>2010</v>
      </c>
      <c r="C187" s="48" t="s">
        <v>1124</v>
      </c>
      <c r="D187" s="48" t="s">
        <v>1091</v>
      </c>
      <c r="E187" s="48">
        <v>89</v>
      </c>
      <c r="F187" s="48">
        <v>270</v>
      </c>
      <c r="G187" s="48">
        <v>22</v>
      </c>
      <c r="H187" s="48">
        <v>56</v>
      </c>
      <c r="I187" s="48">
        <v>11</v>
      </c>
      <c r="J187" s="48">
        <v>0</v>
      </c>
      <c r="K187" s="48">
        <v>5</v>
      </c>
      <c r="L187" s="48">
        <v>25</v>
      </c>
      <c r="M187" s="48">
        <v>3</v>
      </c>
      <c r="N187" s="48">
        <v>1</v>
      </c>
      <c r="O187" s="48">
        <v>18</v>
      </c>
      <c r="P187" s="48">
        <v>57</v>
      </c>
      <c r="AI187" s="48"/>
    </row>
    <row r="188" spans="1:35" x14ac:dyDescent="0.3">
      <c r="A188" s="48" t="s">
        <v>1656</v>
      </c>
      <c r="B188" s="48">
        <v>2010</v>
      </c>
      <c r="C188" s="48" t="s">
        <v>1122</v>
      </c>
      <c r="D188" s="48" t="s">
        <v>1095</v>
      </c>
      <c r="E188" s="48">
        <v>85</v>
      </c>
      <c r="F188" s="48">
        <v>273</v>
      </c>
      <c r="G188" s="48">
        <v>33</v>
      </c>
      <c r="H188" s="48">
        <v>68</v>
      </c>
      <c r="I188" s="48">
        <v>18</v>
      </c>
      <c r="J188" s="48">
        <v>2</v>
      </c>
      <c r="K188" s="48">
        <v>8</v>
      </c>
      <c r="L188" s="48">
        <v>43</v>
      </c>
      <c r="M188" s="48">
        <v>0</v>
      </c>
      <c r="N188" s="48">
        <v>5</v>
      </c>
      <c r="O188" s="48">
        <v>25</v>
      </c>
      <c r="P188" s="48">
        <v>66</v>
      </c>
      <c r="AI188" s="48"/>
    </row>
    <row r="189" spans="1:35" x14ac:dyDescent="0.3">
      <c r="A189" s="48" t="s">
        <v>1657</v>
      </c>
      <c r="B189" s="48">
        <v>2010</v>
      </c>
      <c r="C189" s="48" t="s">
        <v>1138</v>
      </c>
      <c r="D189" s="48" t="s">
        <v>1091</v>
      </c>
      <c r="E189" s="48">
        <v>91</v>
      </c>
      <c r="F189" s="48">
        <v>275</v>
      </c>
      <c r="G189" s="48">
        <v>22</v>
      </c>
      <c r="H189" s="48">
        <v>53</v>
      </c>
      <c r="I189" s="48">
        <v>12</v>
      </c>
      <c r="J189" s="48">
        <v>0</v>
      </c>
      <c r="K189" s="48">
        <v>2</v>
      </c>
      <c r="L189" s="48">
        <v>24</v>
      </c>
      <c r="M189" s="48">
        <v>1</v>
      </c>
      <c r="N189" s="48">
        <v>2</v>
      </c>
      <c r="O189" s="48">
        <v>28</v>
      </c>
      <c r="P189" s="48">
        <v>61</v>
      </c>
      <c r="AI189" s="48"/>
    </row>
    <row r="190" spans="1:35" x14ac:dyDescent="0.3">
      <c r="A190" s="48" t="s">
        <v>1658</v>
      </c>
      <c r="B190" s="48">
        <v>2010</v>
      </c>
      <c r="C190" s="48" t="s">
        <v>1098</v>
      </c>
      <c r="D190" s="48" t="s">
        <v>1091</v>
      </c>
      <c r="E190" s="48">
        <v>84</v>
      </c>
      <c r="F190" s="48">
        <v>276</v>
      </c>
      <c r="G190" s="48">
        <v>36</v>
      </c>
      <c r="H190" s="48">
        <v>82</v>
      </c>
      <c r="I190" s="48">
        <v>20</v>
      </c>
      <c r="J190" s="48">
        <v>0</v>
      </c>
      <c r="K190" s="48">
        <v>13</v>
      </c>
      <c r="L190" s="48">
        <v>43</v>
      </c>
      <c r="M190" s="48">
        <v>0</v>
      </c>
      <c r="N190" s="48">
        <v>0</v>
      </c>
      <c r="O190" s="48">
        <v>36</v>
      </c>
      <c r="P190" s="48">
        <v>74</v>
      </c>
      <c r="AI190" s="48"/>
    </row>
    <row r="191" spans="1:35" x14ac:dyDescent="0.3">
      <c r="A191" s="48" t="s">
        <v>1659</v>
      </c>
      <c r="B191" s="48">
        <v>2010</v>
      </c>
      <c r="C191" s="48" t="s">
        <v>1090</v>
      </c>
      <c r="D191" s="48" t="s">
        <v>1091</v>
      </c>
      <c r="E191" s="48">
        <v>108</v>
      </c>
      <c r="F191" s="48">
        <v>276</v>
      </c>
      <c r="G191" s="48">
        <v>48</v>
      </c>
      <c r="H191" s="48">
        <v>78</v>
      </c>
      <c r="I191" s="48">
        <v>16</v>
      </c>
      <c r="J191" s="48">
        <v>2</v>
      </c>
      <c r="K191" s="48">
        <v>25</v>
      </c>
      <c r="L191" s="48">
        <v>59</v>
      </c>
      <c r="M191" s="48">
        <v>0</v>
      </c>
      <c r="N191" s="48">
        <v>0</v>
      </c>
      <c r="O191" s="48">
        <v>60</v>
      </c>
      <c r="P191" s="48">
        <v>82</v>
      </c>
      <c r="AI191" s="48"/>
    </row>
    <row r="192" spans="1:35" x14ac:dyDescent="0.3">
      <c r="A192" s="48" t="s">
        <v>1660</v>
      </c>
      <c r="B192" s="48">
        <v>2010</v>
      </c>
      <c r="C192" s="48" t="s">
        <v>1108</v>
      </c>
      <c r="D192" s="48" t="s">
        <v>1095</v>
      </c>
      <c r="E192" s="48">
        <v>75</v>
      </c>
      <c r="F192" s="48">
        <v>277</v>
      </c>
      <c r="G192" s="48">
        <v>24</v>
      </c>
      <c r="H192" s="48">
        <v>70</v>
      </c>
      <c r="I192" s="48">
        <v>9</v>
      </c>
      <c r="J192" s="48">
        <v>0</v>
      </c>
      <c r="K192" s="48">
        <v>4</v>
      </c>
      <c r="L192" s="48">
        <v>26</v>
      </c>
      <c r="M192" s="48">
        <v>4</v>
      </c>
      <c r="N192" s="48">
        <v>2</v>
      </c>
      <c r="O192" s="48">
        <v>18</v>
      </c>
      <c r="P192" s="48">
        <v>44</v>
      </c>
      <c r="AI192" s="48"/>
    </row>
    <row r="193" spans="1:35" x14ac:dyDescent="0.3">
      <c r="A193" s="48" t="s">
        <v>1661</v>
      </c>
      <c r="B193" s="48">
        <v>2010</v>
      </c>
      <c r="C193" s="48" t="s">
        <v>1102</v>
      </c>
      <c r="D193" s="48" t="s">
        <v>1091</v>
      </c>
      <c r="E193" s="48">
        <v>107</v>
      </c>
      <c r="F193" s="48">
        <v>278</v>
      </c>
      <c r="G193" s="48">
        <v>41</v>
      </c>
      <c r="H193" s="48">
        <v>64</v>
      </c>
      <c r="I193" s="48">
        <v>12</v>
      </c>
      <c r="J193" s="48">
        <v>1</v>
      </c>
      <c r="K193" s="48">
        <v>19</v>
      </c>
      <c r="L193" s="48">
        <v>48</v>
      </c>
      <c r="M193" s="48">
        <v>9</v>
      </c>
      <c r="N193" s="48">
        <v>2</v>
      </c>
      <c r="O193" s="48">
        <v>45</v>
      </c>
      <c r="P193" s="48">
        <v>73</v>
      </c>
      <c r="AI193" s="48"/>
    </row>
    <row r="194" spans="1:35" x14ac:dyDescent="0.3">
      <c r="A194" s="48" t="s">
        <v>1662</v>
      </c>
      <c r="B194" s="48">
        <v>2010</v>
      </c>
      <c r="C194" s="48" t="s">
        <v>1148</v>
      </c>
      <c r="D194" s="48" t="s">
        <v>1095</v>
      </c>
      <c r="E194" s="48">
        <v>131</v>
      </c>
      <c r="F194" s="48">
        <v>281</v>
      </c>
      <c r="G194" s="48">
        <v>38</v>
      </c>
      <c r="H194" s="48">
        <v>72</v>
      </c>
      <c r="I194" s="48">
        <v>21</v>
      </c>
      <c r="J194" s="48">
        <v>1</v>
      </c>
      <c r="K194" s="48">
        <v>11</v>
      </c>
      <c r="L194" s="48">
        <v>51</v>
      </c>
      <c r="M194" s="48">
        <v>0</v>
      </c>
      <c r="N194" s="48">
        <v>0</v>
      </c>
      <c r="O194" s="48">
        <v>33</v>
      </c>
      <c r="P194" s="48">
        <v>75</v>
      </c>
      <c r="AI194" s="48"/>
    </row>
    <row r="195" spans="1:35" x14ac:dyDescent="0.3">
      <c r="A195" s="48" t="s">
        <v>1610</v>
      </c>
      <c r="B195" s="48">
        <v>2010</v>
      </c>
      <c r="C195" s="48" t="s">
        <v>1132</v>
      </c>
      <c r="D195" s="48" t="s">
        <v>1095</v>
      </c>
      <c r="E195" s="48">
        <v>77</v>
      </c>
      <c r="F195" s="48">
        <v>281</v>
      </c>
      <c r="G195" s="48">
        <v>44</v>
      </c>
      <c r="H195" s="48">
        <v>79</v>
      </c>
      <c r="I195" s="48">
        <v>20</v>
      </c>
      <c r="J195" s="48">
        <v>2</v>
      </c>
      <c r="K195" s="48">
        <v>11</v>
      </c>
      <c r="L195" s="48">
        <v>43</v>
      </c>
      <c r="M195" s="48">
        <v>0</v>
      </c>
      <c r="N195" s="48">
        <v>3</v>
      </c>
      <c r="O195" s="48">
        <v>24</v>
      </c>
      <c r="P195" s="48">
        <v>64</v>
      </c>
      <c r="AI195" s="48"/>
    </row>
    <row r="196" spans="1:35" x14ac:dyDescent="0.3">
      <c r="A196" s="48" t="s">
        <v>1663</v>
      </c>
      <c r="B196" s="48">
        <v>2010</v>
      </c>
      <c r="C196" s="48" t="s">
        <v>1138</v>
      </c>
      <c r="D196" s="48" t="s">
        <v>1091</v>
      </c>
      <c r="E196" s="48">
        <v>78</v>
      </c>
      <c r="F196" s="48">
        <v>282</v>
      </c>
      <c r="G196" s="48">
        <v>29</v>
      </c>
      <c r="H196" s="48">
        <v>66</v>
      </c>
      <c r="I196" s="48">
        <v>14</v>
      </c>
      <c r="J196" s="48">
        <v>0</v>
      </c>
      <c r="K196" s="48">
        <v>13</v>
      </c>
      <c r="L196" s="48">
        <v>29</v>
      </c>
      <c r="M196" s="48">
        <v>1</v>
      </c>
      <c r="N196" s="48">
        <v>2</v>
      </c>
      <c r="O196" s="48">
        <v>13</v>
      </c>
      <c r="P196" s="48">
        <v>75</v>
      </c>
      <c r="AI196" s="48"/>
    </row>
    <row r="197" spans="1:35" x14ac:dyDescent="0.3">
      <c r="A197" s="48" t="s">
        <v>1664</v>
      </c>
      <c r="B197" s="48">
        <v>2010</v>
      </c>
      <c r="C197" s="48" t="s">
        <v>1122</v>
      </c>
      <c r="D197" s="48" t="s">
        <v>1095</v>
      </c>
      <c r="E197" s="48">
        <v>99</v>
      </c>
      <c r="F197" s="48">
        <v>284</v>
      </c>
      <c r="G197" s="48">
        <v>41</v>
      </c>
      <c r="H197" s="48">
        <v>77</v>
      </c>
      <c r="I197" s="48">
        <v>15</v>
      </c>
      <c r="J197" s="48">
        <v>2</v>
      </c>
      <c r="K197" s="48">
        <v>9</v>
      </c>
      <c r="L197" s="48">
        <v>36</v>
      </c>
      <c r="M197" s="48">
        <v>8</v>
      </c>
      <c r="N197" s="48">
        <v>4</v>
      </c>
      <c r="O197" s="48">
        <v>27</v>
      </c>
      <c r="P197" s="48">
        <v>51</v>
      </c>
      <c r="AI197" s="48"/>
    </row>
    <row r="198" spans="1:35" x14ac:dyDescent="0.3">
      <c r="A198" s="48" t="s">
        <v>1665</v>
      </c>
      <c r="B198" s="48">
        <v>2010</v>
      </c>
      <c r="C198" s="48" t="s">
        <v>1132</v>
      </c>
      <c r="D198" s="48" t="s">
        <v>1095</v>
      </c>
      <c r="E198" s="48">
        <v>105</v>
      </c>
      <c r="F198" s="48">
        <v>287</v>
      </c>
      <c r="G198" s="48">
        <v>47</v>
      </c>
      <c r="H198" s="48">
        <v>86</v>
      </c>
      <c r="I198" s="48">
        <v>19</v>
      </c>
      <c r="J198" s="48">
        <v>2</v>
      </c>
      <c r="K198" s="48">
        <v>4</v>
      </c>
      <c r="L198" s="48">
        <v>27</v>
      </c>
      <c r="M198" s="48">
        <v>2</v>
      </c>
      <c r="N198" s="48">
        <v>4</v>
      </c>
      <c r="O198" s="48">
        <v>24</v>
      </c>
      <c r="P198" s="48">
        <v>50</v>
      </c>
      <c r="AI198" s="48"/>
    </row>
    <row r="199" spans="1:35" x14ac:dyDescent="0.3">
      <c r="A199" s="48" t="s">
        <v>1666</v>
      </c>
      <c r="B199" s="48">
        <v>2010</v>
      </c>
      <c r="C199" s="48" t="s">
        <v>1146</v>
      </c>
      <c r="D199" s="48" t="s">
        <v>1091</v>
      </c>
      <c r="E199" s="48">
        <v>82</v>
      </c>
      <c r="F199" s="48">
        <v>288</v>
      </c>
      <c r="G199" s="48">
        <v>39</v>
      </c>
      <c r="H199" s="48">
        <v>79</v>
      </c>
      <c r="I199" s="48">
        <v>15</v>
      </c>
      <c r="J199" s="48">
        <v>5</v>
      </c>
      <c r="K199" s="48">
        <v>5</v>
      </c>
      <c r="L199" s="48">
        <v>31</v>
      </c>
      <c r="M199" s="48">
        <v>5</v>
      </c>
      <c r="N199" s="48">
        <v>2</v>
      </c>
      <c r="O199" s="48">
        <v>13</v>
      </c>
      <c r="P199" s="48">
        <v>52</v>
      </c>
      <c r="AI199" s="48"/>
    </row>
    <row r="200" spans="1:35" x14ac:dyDescent="0.3">
      <c r="A200" s="48" t="s">
        <v>1667</v>
      </c>
      <c r="B200" s="48">
        <v>2010</v>
      </c>
      <c r="C200" s="48" t="s">
        <v>1120</v>
      </c>
      <c r="D200" s="48" t="s">
        <v>1095</v>
      </c>
      <c r="E200" s="48">
        <v>96</v>
      </c>
      <c r="F200" s="48">
        <v>289</v>
      </c>
      <c r="G200" s="48">
        <v>41</v>
      </c>
      <c r="H200" s="48">
        <v>77</v>
      </c>
      <c r="I200" s="48">
        <v>16</v>
      </c>
      <c r="J200" s="48">
        <v>0</v>
      </c>
      <c r="K200" s="48">
        <v>18</v>
      </c>
      <c r="L200" s="48">
        <v>51</v>
      </c>
      <c r="M200" s="48">
        <v>0</v>
      </c>
      <c r="N200" s="48">
        <v>2</v>
      </c>
      <c r="O200" s="48">
        <v>47</v>
      </c>
      <c r="P200" s="48">
        <v>77</v>
      </c>
      <c r="AI200" s="48"/>
    </row>
    <row r="201" spans="1:35" x14ac:dyDescent="0.3">
      <c r="A201" s="48" t="s">
        <v>1450</v>
      </c>
      <c r="B201" s="48">
        <v>2010</v>
      </c>
      <c r="C201" s="48" t="s">
        <v>1116</v>
      </c>
      <c r="D201" s="48" t="s">
        <v>1095</v>
      </c>
      <c r="E201" s="48">
        <v>97</v>
      </c>
      <c r="F201" s="48">
        <v>289</v>
      </c>
      <c r="G201" s="48">
        <v>22</v>
      </c>
      <c r="H201" s="48">
        <v>64</v>
      </c>
      <c r="I201" s="48">
        <v>12</v>
      </c>
      <c r="J201" s="48">
        <v>1</v>
      </c>
      <c r="K201" s="48">
        <v>4</v>
      </c>
      <c r="L201" s="48">
        <v>31</v>
      </c>
      <c r="M201" s="48">
        <v>1</v>
      </c>
      <c r="N201" s="48">
        <v>1</v>
      </c>
      <c r="O201" s="48">
        <v>9</v>
      </c>
      <c r="P201" s="48">
        <v>31</v>
      </c>
      <c r="AI201" s="48"/>
    </row>
    <row r="202" spans="1:35" x14ac:dyDescent="0.3">
      <c r="A202" s="48" t="s">
        <v>1668</v>
      </c>
      <c r="B202" s="48">
        <v>2010</v>
      </c>
      <c r="C202" s="48" t="s">
        <v>1122</v>
      </c>
      <c r="D202" s="48" t="s">
        <v>1095</v>
      </c>
      <c r="E202" s="48">
        <v>117</v>
      </c>
      <c r="F202" s="48">
        <v>289</v>
      </c>
      <c r="G202" s="48">
        <v>30</v>
      </c>
      <c r="H202" s="48">
        <v>59</v>
      </c>
      <c r="I202" s="48">
        <v>9</v>
      </c>
      <c r="J202" s="48">
        <v>3</v>
      </c>
      <c r="K202" s="48">
        <v>3</v>
      </c>
      <c r="L202" s="48">
        <v>20</v>
      </c>
      <c r="M202" s="48">
        <v>17</v>
      </c>
      <c r="N202" s="48">
        <v>4</v>
      </c>
      <c r="O202" s="48">
        <v>41</v>
      </c>
      <c r="P202" s="48">
        <v>50</v>
      </c>
      <c r="AI202" s="48"/>
    </row>
    <row r="203" spans="1:35" x14ac:dyDescent="0.3">
      <c r="A203" s="48" t="s">
        <v>1669</v>
      </c>
      <c r="B203" s="48">
        <v>2010</v>
      </c>
      <c r="C203" s="48" t="s">
        <v>1126</v>
      </c>
      <c r="D203" s="48" t="s">
        <v>1091</v>
      </c>
      <c r="E203" s="48">
        <v>100</v>
      </c>
      <c r="F203" s="48">
        <v>289</v>
      </c>
      <c r="G203" s="48">
        <v>29</v>
      </c>
      <c r="H203" s="48">
        <v>61</v>
      </c>
      <c r="I203" s="48">
        <v>11</v>
      </c>
      <c r="J203" s="48">
        <v>2</v>
      </c>
      <c r="K203" s="48">
        <v>10</v>
      </c>
      <c r="L203" s="48">
        <v>33</v>
      </c>
      <c r="M203" s="48">
        <v>6</v>
      </c>
      <c r="N203" s="48">
        <v>3</v>
      </c>
      <c r="O203" s="48">
        <v>35</v>
      </c>
      <c r="P203" s="48">
        <v>84</v>
      </c>
      <c r="AI203" s="48"/>
    </row>
    <row r="204" spans="1:35" x14ac:dyDescent="0.3">
      <c r="A204" s="48" t="s">
        <v>1670</v>
      </c>
      <c r="B204" s="48">
        <v>2010</v>
      </c>
      <c r="C204" s="48" t="s">
        <v>1104</v>
      </c>
      <c r="D204" s="48" t="s">
        <v>1091</v>
      </c>
      <c r="E204" s="48">
        <v>75</v>
      </c>
      <c r="F204" s="48">
        <v>290</v>
      </c>
      <c r="G204" s="48">
        <v>51</v>
      </c>
      <c r="H204" s="48">
        <v>81</v>
      </c>
      <c r="I204" s="48">
        <v>14</v>
      </c>
      <c r="J204" s="48">
        <v>4</v>
      </c>
      <c r="K204" s="48">
        <v>8</v>
      </c>
      <c r="L204" s="48">
        <v>38</v>
      </c>
      <c r="M204" s="48">
        <v>32</v>
      </c>
      <c r="N204" s="48">
        <v>3</v>
      </c>
      <c r="O204" s="48">
        <v>30</v>
      </c>
      <c r="P204" s="48">
        <v>49</v>
      </c>
      <c r="AI204" s="48"/>
    </row>
    <row r="205" spans="1:35" x14ac:dyDescent="0.3">
      <c r="A205" s="48" t="s">
        <v>1671</v>
      </c>
      <c r="B205" s="48">
        <v>2010</v>
      </c>
      <c r="C205" s="48" t="s">
        <v>1108</v>
      </c>
      <c r="D205" s="48" t="s">
        <v>1095</v>
      </c>
      <c r="E205" s="48">
        <v>97</v>
      </c>
      <c r="F205" s="48">
        <v>291</v>
      </c>
      <c r="G205" s="48">
        <v>38</v>
      </c>
      <c r="H205" s="48">
        <v>72</v>
      </c>
      <c r="I205" s="48">
        <v>11</v>
      </c>
      <c r="J205" s="48">
        <v>3</v>
      </c>
      <c r="K205" s="48">
        <v>5</v>
      </c>
      <c r="L205" s="48">
        <v>24</v>
      </c>
      <c r="M205" s="48">
        <v>18</v>
      </c>
      <c r="N205" s="48">
        <v>3</v>
      </c>
      <c r="O205" s="48">
        <v>17</v>
      </c>
      <c r="P205" s="48">
        <v>72</v>
      </c>
      <c r="AI205" s="48"/>
    </row>
    <row r="206" spans="1:35" x14ac:dyDescent="0.3">
      <c r="A206" s="48" t="s">
        <v>1672</v>
      </c>
      <c r="B206" s="48">
        <v>2010</v>
      </c>
      <c r="C206" s="48" t="s">
        <v>1094</v>
      </c>
      <c r="D206" s="48" t="s">
        <v>1095</v>
      </c>
      <c r="E206" s="48">
        <v>82</v>
      </c>
      <c r="F206" s="48">
        <v>291</v>
      </c>
      <c r="G206" s="48">
        <v>46</v>
      </c>
      <c r="H206" s="48">
        <v>68</v>
      </c>
      <c r="I206" s="48">
        <v>7</v>
      </c>
      <c r="J206" s="48">
        <v>3</v>
      </c>
      <c r="K206" s="48">
        <v>8</v>
      </c>
      <c r="L206" s="48">
        <v>28</v>
      </c>
      <c r="M206" s="48">
        <v>9</v>
      </c>
      <c r="N206" s="48">
        <v>2</v>
      </c>
      <c r="O206" s="48">
        <v>24</v>
      </c>
      <c r="P206" s="48">
        <v>92</v>
      </c>
      <c r="AI206" s="48"/>
    </row>
    <row r="207" spans="1:35" x14ac:dyDescent="0.3">
      <c r="A207" s="48" t="s">
        <v>1673</v>
      </c>
      <c r="B207" s="48">
        <v>2010</v>
      </c>
      <c r="C207" s="48" t="s">
        <v>1124</v>
      </c>
      <c r="D207" s="48" t="s">
        <v>1091</v>
      </c>
      <c r="E207" s="48">
        <v>104</v>
      </c>
      <c r="F207" s="48">
        <v>294</v>
      </c>
      <c r="G207" s="48">
        <v>28</v>
      </c>
      <c r="H207" s="48">
        <v>67</v>
      </c>
      <c r="I207" s="48">
        <v>12</v>
      </c>
      <c r="J207" s="48">
        <v>0</v>
      </c>
      <c r="K207" s="48">
        <v>7</v>
      </c>
      <c r="L207" s="48">
        <v>31</v>
      </c>
      <c r="M207" s="48">
        <v>2</v>
      </c>
      <c r="N207" s="48">
        <v>2</v>
      </c>
      <c r="O207" s="48">
        <v>36</v>
      </c>
      <c r="P207" s="48">
        <v>71</v>
      </c>
      <c r="AI207" s="48"/>
    </row>
    <row r="208" spans="1:35" x14ac:dyDescent="0.3">
      <c r="A208" s="48" t="s">
        <v>1674</v>
      </c>
      <c r="B208" s="48">
        <v>2010</v>
      </c>
      <c r="C208" s="48" t="s">
        <v>1122</v>
      </c>
      <c r="D208" s="48" t="s">
        <v>1095</v>
      </c>
      <c r="E208" s="48">
        <v>104</v>
      </c>
      <c r="F208" s="48">
        <v>295</v>
      </c>
      <c r="G208" s="48">
        <v>34</v>
      </c>
      <c r="H208" s="48">
        <v>62</v>
      </c>
      <c r="I208" s="48">
        <v>10</v>
      </c>
      <c r="J208" s="48">
        <v>0</v>
      </c>
      <c r="K208" s="48">
        <v>10</v>
      </c>
      <c r="L208" s="48">
        <v>36</v>
      </c>
      <c r="M208" s="48">
        <v>6</v>
      </c>
      <c r="N208" s="48">
        <v>1</v>
      </c>
      <c r="O208" s="48">
        <v>31</v>
      </c>
      <c r="P208" s="48">
        <v>69</v>
      </c>
      <c r="AI208" s="48"/>
    </row>
    <row r="209" spans="1:35" x14ac:dyDescent="0.3">
      <c r="A209" s="48" t="s">
        <v>1675</v>
      </c>
      <c r="B209" s="48">
        <v>2010</v>
      </c>
      <c r="C209" s="48" t="s">
        <v>1138</v>
      </c>
      <c r="D209" s="48" t="s">
        <v>1091</v>
      </c>
      <c r="E209" s="48">
        <v>88</v>
      </c>
      <c r="F209" s="48">
        <v>296</v>
      </c>
      <c r="G209" s="48">
        <v>39</v>
      </c>
      <c r="H209" s="48">
        <v>75</v>
      </c>
      <c r="I209" s="48">
        <v>19</v>
      </c>
      <c r="J209" s="48">
        <v>3</v>
      </c>
      <c r="K209" s="48">
        <v>4</v>
      </c>
      <c r="L209" s="48">
        <v>24</v>
      </c>
      <c r="M209" s="48">
        <v>5</v>
      </c>
      <c r="N209" s="48">
        <v>1</v>
      </c>
      <c r="O209" s="48">
        <v>22</v>
      </c>
      <c r="P209" s="48">
        <v>70</v>
      </c>
      <c r="AI209" s="48"/>
    </row>
    <row r="210" spans="1:35" x14ac:dyDescent="0.3">
      <c r="A210" s="48" t="s">
        <v>1676</v>
      </c>
      <c r="B210" s="48">
        <v>2010</v>
      </c>
      <c r="C210" s="48" t="s">
        <v>1090</v>
      </c>
      <c r="D210" s="48" t="s">
        <v>1091</v>
      </c>
      <c r="E210" s="48">
        <v>81</v>
      </c>
      <c r="F210" s="48">
        <v>296</v>
      </c>
      <c r="G210" s="48">
        <v>53</v>
      </c>
      <c r="H210" s="48">
        <v>102</v>
      </c>
      <c r="I210" s="48">
        <v>25</v>
      </c>
      <c r="J210" s="48">
        <v>1</v>
      </c>
      <c r="K210" s="48">
        <v>18</v>
      </c>
      <c r="L210" s="48">
        <v>56</v>
      </c>
      <c r="M210" s="48">
        <v>0</v>
      </c>
      <c r="N210" s="48">
        <v>0</v>
      </c>
      <c r="O210" s="48">
        <v>50</v>
      </c>
      <c r="P210" s="48">
        <v>62</v>
      </c>
      <c r="AI210" s="48"/>
    </row>
    <row r="211" spans="1:35" x14ac:dyDescent="0.3">
      <c r="A211" s="48" t="s">
        <v>1540</v>
      </c>
      <c r="B211" s="48">
        <v>2010</v>
      </c>
      <c r="C211" s="48" t="s">
        <v>1138</v>
      </c>
      <c r="D211" s="48" t="s">
        <v>1091</v>
      </c>
      <c r="E211" s="48">
        <v>72</v>
      </c>
      <c r="F211" s="48">
        <v>297</v>
      </c>
      <c r="G211" s="48">
        <v>38</v>
      </c>
      <c r="H211" s="48">
        <v>73</v>
      </c>
      <c r="I211" s="48">
        <v>9</v>
      </c>
      <c r="J211" s="48">
        <v>3</v>
      </c>
      <c r="K211" s="48">
        <v>3</v>
      </c>
      <c r="L211" s="48">
        <v>22</v>
      </c>
      <c r="M211" s="48">
        <v>10</v>
      </c>
      <c r="N211" s="48">
        <v>2</v>
      </c>
      <c r="O211" s="48">
        <v>22</v>
      </c>
      <c r="P211" s="48">
        <v>38</v>
      </c>
      <c r="AI211" s="48"/>
    </row>
    <row r="212" spans="1:35" x14ac:dyDescent="0.3">
      <c r="A212" s="48" t="s">
        <v>1546</v>
      </c>
      <c r="B212" s="48">
        <v>2010</v>
      </c>
      <c r="C212" s="48" t="s">
        <v>1144</v>
      </c>
      <c r="D212" s="48" t="s">
        <v>1095</v>
      </c>
      <c r="E212" s="48">
        <v>85</v>
      </c>
      <c r="F212" s="48">
        <v>297</v>
      </c>
      <c r="G212" s="48">
        <v>36</v>
      </c>
      <c r="H212" s="48">
        <v>79</v>
      </c>
      <c r="I212" s="48">
        <v>20</v>
      </c>
      <c r="J212" s="48">
        <v>2</v>
      </c>
      <c r="K212" s="48">
        <v>9</v>
      </c>
      <c r="L212" s="48">
        <v>43</v>
      </c>
      <c r="M212" s="48">
        <v>0</v>
      </c>
      <c r="N212" s="48">
        <v>1</v>
      </c>
      <c r="O212" s="48">
        <v>29</v>
      </c>
      <c r="P212" s="48">
        <v>71</v>
      </c>
      <c r="AI212" s="48"/>
    </row>
    <row r="213" spans="1:35" x14ac:dyDescent="0.3">
      <c r="A213" s="48" t="s">
        <v>1408</v>
      </c>
      <c r="B213" s="48">
        <v>2010</v>
      </c>
      <c r="C213" s="48" t="s">
        <v>1116</v>
      </c>
      <c r="D213" s="48" t="s">
        <v>1095</v>
      </c>
      <c r="E213" s="48">
        <v>85</v>
      </c>
      <c r="F213" s="48">
        <v>298</v>
      </c>
      <c r="G213" s="48">
        <v>39</v>
      </c>
      <c r="H213" s="48">
        <v>73</v>
      </c>
      <c r="I213" s="48">
        <v>16</v>
      </c>
      <c r="J213" s="48">
        <v>1</v>
      </c>
      <c r="K213" s="48">
        <v>13</v>
      </c>
      <c r="L213" s="48">
        <v>49</v>
      </c>
      <c r="M213" s="48">
        <v>3</v>
      </c>
      <c r="N213" s="48">
        <v>2</v>
      </c>
      <c r="O213" s="48">
        <v>60</v>
      </c>
      <c r="P213" s="48">
        <v>70</v>
      </c>
      <c r="AI213" s="48"/>
    </row>
    <row r="214" spans="1:35" x14ac:dyDescent="0.3">
      <c r="A214" s="48" t="s">
        <v>1677</v>
      </c>
      <c r="B214" s="48">
        <v>2010</v>
      </c>
      <c r="C214" s="48" t="s">
        <v>1110</v>
      </c>
      <c r="D214" s="48" t="s">
        <v>1091</v>
      </c>
      <c r="E214" s="48">
        <v>82</v>
      </c>
      <c r="F214" s="48">
        <v>298</v>
      </c>
      <c r="G214" s="48">
        <v>36</v>
      </c>
      <c r="H214" s="48">
        <v>76</v>
      </c>
      <c r="I214" s="48">
        <v>20</v>
      </c>
      <c r="J214" s="48">
        <v>0</v>
      </c>
      <c r="K214" s="48">
        <v>14</v>
      </c>
      <c r="L214" s="48">
        <v>32</v>
      </c>
      <c r="M214" s="48">
        <v>6</v>
      </c>
      <c r="N214" s="48">
        <v>3</v>
      </c>
      <c r="O214" s="48">
        <v>21</v>
      </c>
      <c r="P214" s="48">
        <v>79</v>
      </c>
      <c r="AI214" s="48"/>
    </row>
    <row r="215" spans="1:35" x14ac:dyDescent="0.3">
      <c r="A215" s="48" t="s">
        <v>1678</v>
      </c>
      <c r="B215" s="48">
        <v>2010</v>
      </c>
      <c r="C215" s="48" t="s">
        <v>1090</v>
      </c>
      <c r="D215" s="48" t="s">
        <v>1091</v>
      </c>
      <c r="E215" s="48">
        <v>85</v>
      </c>
      <c r="F215" s="48">
        <v>299</v>
      </c>
      <c r="G215" s="48">
        <v>30</v>
      </c>
      <c r="H215" s="48">
        <v>93</v>
      </c>
      <c r="I215" s="48">
        <v>18</v>
      </c>
      <c r="J215" s="48">
        <v>1</v>
      </c>
      <c r="K215" s="48">
        <v>7</v>
      </c>
      <c r="L215" s="48">
        <v>40</v>
      </c>
      <c r="M215" s="48">
        <v>2</v>
      </c>
      <c r="N215" s="48">
        <v>0</v>
      </c>
      <c r="O215" s="48">
        <v>20</v>
      </c>
      <c r="P215" s="48">
        <v>46</v>
      </c>
      <c r="AI215" s="48"/>
    </row>
    <row r="216" spans="1:35" x14ac:dyDescent="0.3">
      <c r="A216" s="48" t="s">
        <v>1679</v>
      </c>
      <c r="B216" s="48">
        <v>2010</v>
      </c>
      <c r="C216" s="48" t="s">
        <v>1134</v>
      </c>
      <c r="D216" s="48" t="s">
        <v>1091</v>
      </c>
      <c r="E216" s="48">
        <v>113</v>
      </c>
      <c r="F216" s="48">
        <v>301</v>
      </c>
      <c r="G216" s="48">
        <v>39</v>
      </c>
      <c r="H216" s="48">
        <v>77</v>
      </c>
      <c r="I216" s="48">
        <v>13</v>
      </c>
      <c r="J216" s="48">
        <v>1</v>
      </c>
      <c r="K216" s="48">
        <v>8</v>
      </c>
      <c r="L216" s="48">
        <v>45</v>
      </c>
      <c r="M216" s="48">
        <v>3</v>
      </c>
      <c r="N216" s="48">
        <v>3</v>
      </c>
      <c r="O216" s="48">
        <v>20</v>
      </c>
      <c r="P216" s="48">
        <v>77</v>
      </c>
      <c r="AI216" s="48"/>
    </row>
    <row r="217" spans="1:35" x14ac:dyDescent="0.3">
      <c r="A217" s="48" t="s">
        <v>1386</v>
      </c>
      <c r="B217" s="48">
        <v>2010</v>
      </c>
      <c r="C217" s="48" t="s">
        <v>1138</v>
      </c>
      <c r="D217" s="48" t="s">
        <v>1091</v>
      </c>
      <c r="E217" s="48">
        <v>84</v>
      </c>
      <c r="F217" s="48">
        <v>301</v>
      </c>
      <c r="G217" s="48">
        <v>42</v>
      </c>
      <c r="H217" s="48">
        <v>82</v>
      </c>
      <c r="I217" s="48">
        <v>18</v>
      </c>
      <c r="J217" s="48">
        <v>1</v>
      </c>
      <c r="K217" s="48">
        <v>8</v>
      </c>
      <c r="L217" s="48">
        <v>42</v>
      </c>
      <c r="M217" s="48">
        <v>4</v>
      </c>
      <c r="N217" s="48">
        <v>1</v>
      </c>
      <c r="O217" s="48">
        <v>34</v>
      </c>
      <c r="P217" s="48">
        <v>78</v>
      </c>
      <c r="AI217" s="48"/>
    </row>
    <row r="218" spans="1:35" x14ac:dyDescent="0.3">
      <c r="A218" s="48" t="s">
        <v>1461</v>
      </c>
      <c r="B218" s="48">
        <v>2010</v>
      </c>
      <c r="C218" s="48" t="s">
        <v>1140</v>
      </c>
      <c r="D218" s="48" t="s">
        <v>1091</v>
      </c>
      <c r="E218" s="48">
        <v>75</v>
      </c>
      <c r="F218" s="48">
        <v>302</v>
      </c>
      <c r="G218" s="48">
        <v>53</v>
      </c>
      <c r="H218" s="48">
        <v>87</v>
      </c>
      <c r="I218" s="48">
        <v>24</v>
      </c>
      <c r="J218" s="48">
        <v>1</v>
      </c>
      <c r="K218" s="48">
        <v>12</v>
      </c>
      <c r="L218" s="48">
        <v>41</v>
      </c>
      <c r="M218" s="48">
        <v>9</v>
      </c>
      <c r="N218" s="48">
        <v>1</v>
      </c>
      <c r="O218" s="48">
        <v>37</v>
      </c>
      <c r="P218" s="48">
        <v>38</v>
      </c>
      <c r="AI218" s="48"/>
    </row>
    <row r="219" spans="1:35" x14ac:dyDescent="0.3">
      <c r="A219" s="48" t="s">
        <v>1680</v>
      </c>
      <c r="B219" s="48">
        <v>2010</v>
      </c>
      <c r="C219" s="48" t="s">
        <v>1104</v>
      </c>
      <c r="D219" s="48" t="s">
        <v>1091</v>
      </c>
      <c r="E219" s="48">
        <v>82</v>
      </c>
      <c r="F219" s="48">
        <v>303</v>
      </c>
      <c r="G219" s="48">
        <v>41</v>
      </c>
      <c r="H219" s="48">
        <v>89</v>
      </c>
      <c r="I219" s="48">
        <v>20</v>
      </c>
      <c r="J219" s="48">
        <v>2</v>
      </c>
      <c r="K219" s="48">
        <v>1</v>
      </c>
      <c r="L219" s="48">
        <v>36</v>
      </c>
      <c r="M219" s="48">
        <v>1</v>
      </c>
      <c r="N219" s="48">
        <v>1</v>
      </c>
      <c r="O219" s="48">
        <v>24</v>
      </c>
      <c r="P219" s="48">
        <v>41</v>
      </c>
      <c r="AI219" s="48"/>
    </row>
    <row r="220" spans="1:35" x14ac:dyDescent="0.3">
      <c r="A220" s="48" t="s">
        <v>1681</v>
      </c>
      <c r="B220" s="48">
        <v>2010</v>
      </c>
      <c r="C220" s="48" t="s">
        <v>1146</v>
      </c>
      <c r="D220" s="48" t="s">
        <v>1091</v>
      </c>
      <c r="E220" s="48">
        <v>90</v>
      </c>
      <c r="F220" s="48">
        <v>308</v>
      </c>
      <c r="G220" s="48">
        <v>43</v>
      </c>
      <c r="H220" s="48">
        <v>83</v>
      </c>
      <c r="I220" s="48">
        <v>16</v>
      </c>
      <c r="J220" s="48">
        <v>1</v>
      </c>
      <c r="K220" s="48">
        <v>8</v>
      </c>
      <c r="L220" s="48">
        <v>32</v>
      </c>
      <c r="M220" s="48">
        <v>21</v>
      </c>
      <c r="N220" s="48">
        <v>4</v>
      </c>
      <c r="O220" s="48">
        <v>20</v>
      </c>
      <c r="P220" s="48">
        <v>75</v>
      </c>
      <c r="AI220" s="48"/>
    </row>
    <row r="221" spans="1:35" x14ac:dyDescent="0.3">
      <c r="A221" s="48" t="s">
        <v>1682</v>
      </c>
      <c r="B221" s="48">
        <v>2010</v>
      </c>
      <c r="C221" s="48" t="s">
        <v>1112</v>
      </c>
      <c r="D221" s="48" t="s">
        <v>1095</v>
      </c>
      <c r="E221" s="48">
        <v>97</v>
      </c>
      <c r="F221" s="48">
        <v>313</v>
      </c>
      <c r="G221" s="48">
        <v>30</v>
      </c>
      <c r="H221" s="48">
        <v>93</v>
      </c>
      <c r="I221" s="48">
        <v>18</v>
      </c>
      <c r="J221" s="48">
        <v>1</v>
      </c>
      <c r="K221" s="48">
        <v>7</v>
      </c>
      <c r="L221" s="48">
        <v>48</v>
      </c>
      <c r="M221" s="48">
        <v>0</v>
      </c>
      <c r="N221" s="48">
        <v>0</v>
      </c>
      <c r="O221" s="48">
        <v>29</v>
      </c>
      <c r="P221" s="48">
        <v>49</v>
      </c>
      <c r="AI221" s="48"/>
    </row>
    <row r="222" spans="1:35" x14ac:dyDescent="0.3">
      <c r="A222" s="48" t="s">
        <v>1683</v>
      </c>
      <c r="B222" s="48">
        <v>2010</v>
      </c>
      <c r="C222" s="48" t="s">
        <v>1130</v>
      </c>
      <c r="D222" s="48" t="s">
        <v>1095</v>
      </c>
      <c r="E222" s="48">
        <v>113</v>
      </c>
      <c r="F222" s="48">
        <v>316</v>
      </c>
      <c r="G222" s="48">
        <v>39</v>
      </c>
      <c r="H222" s="48">
        <v>90</v>
      </c>
      <c r="I222" s="48">
        <v>12</v>
      </c>
      <c r="J222" s="48">
        <v>5</v>
      </c>
      <c r="K222" s="48">
        <v>7</v>
      </c>
      <c r="L222" s="48">
        <v>45</v>
      </c>
      <c r="M222" s="48">
        <v>2</v>
      </c>
      <c r="N222" s="48">
        <v>1</v>
      </c>
      <c r="O222" s="48">
        <v>31</v>
      </c>
      <c r="P222" s="48">
        <v>53</v>
      </c>
      <c r="AI222" s="48"/>
    </row>
    <row r="223" spans="1:35" x14ac:dyDescent="0.3">
      <c r="A223" s="48" t="s">
        <v>1684</v>
      </c>
      <c r="B223" s="48">
        <v>2010</v>
      </c>
      <c r="C223" s="48" t="s">
        <v>1094</v>
      </c>
      <c r="D223" s="48" t="s">
        <v>1095</v>
      </c>
      <c r="E223" s="48">
        <v>91</v>
      </c>
      <c r="F223" s="48">
        <v>316</v>
      </c>
      <c r="G223" s="48">
        <v>31</v>
      </c>
      <c r="H223" s="48">
        <v>82</v>
      </c>
      <c r="I223" s="48">
        <v>18</v>
      </c>
      <c r="J223" s="48">
        <v>0</v>
      </c>
      <c r="K223" s="48">
        <v>4</v>
      </c>
      <c r="L223" s="48">
        <v>37</v>
      </c>
      <c r="M223" s="48">
        <v>1</v>
      </c>
      <c r="N223" s="48">
        <v>0</v>
      </c>
      <c r="O223" s="48">
        <v>25</v>
      </c>
      <c r="P223" s="48">
        <v>51</v>
      </c>
      <c r="AI223" s="48"/>
    </row>
    <row r="224" spans="1:35" x14ac:dyDescent="0.3">
      <c r="A224" s="48" t="s">
        <v>1685</v>
      </c>
      <c r="B224" s="48">
        <v>2010</v>
      </c>
      <c r="C224" s="48" t="s">
        <v>1148</v>
      </c>
      <c r="D224" s="48" t="s">
        <v>1095</v>
      </c>
      <c r="E224" s="48">
        <v>95</v>
      </c>
      <c r="F224" s="48">
        <v>317</v>
      </c>
      <c r="G224" s="48">
        <v>47</v>
      </c>
      <c r="H224" s="48">
        <v>84</v>
      </c>
      <c r="I224" s="48">
        <v>21</v>
      </c>
      <c r="J224" s="48">
        <v>0</v>
      </c>
      <c r="K224" s="48">
        <v>10</v>
      </c>
      <c r="L224" s="48">
        <v>46</v>
      </c>
      <c r="M224" s="48">
        <v>5</v>
      </c>
      <c r="N224" s="48">
        <v>0</v>
      </c>
      <c r="O224" s="48">
        <v>61</v>
      </c>
      <c r="P224" s="48">
        <v>47</v>
      </c>
      <c r="AI224" s="48"/>
    </row>
    <row r="225" spans="1:35" x14ac:dyDescent="0.3">
      <c r="A225" s="48" t="s">
        <v>1686</v>
      </c>
      <c r="B225" s="48">
        <v>2010</v>
      </c>
      <c r="C225" s="48" t="s">
        <v>1128</v>
      </c>
      <c r="D225" s="48" t="s">
        <v>1095</v>
      </c>
      <c r="E225" s="48">
        <v>119</v>
      </c>
      <c r="F225" s="48">
        <v>317</v>
      </c>
      <c r="G225" s="48">
        <v>33</v>
      </c>
      <c r="H225" s="48">
        <v>81</v>
      </c>
      <c r="I225" s="48">
        <v>13</v>
      </c>
      <c r="J225" s="48">
        <v>0</v>
      </c>
      <c r="K225" s="48">
        <v>6</v>
      </c>
      <c r="L225" s="48">
        <v>33</v>
      </c>
      <c r="M225" s="48">
        <v>0</v>
      </c>
      <c r="N225" s="48">
        <v>0</v>
      </c>
      <c r="O225" s="48">
        <v>17</v>
      </c>
      <c r="P225" s="48">
        <v>85</v>
      </c>
      <c r="AI225" s="48"/>
    </row>
    <row r="226" spans="1:35" x14ac:dyDescent="0.3">
      <c r="A226" s="48" t="s">
        <v>1687</v>
      </c>
      <c r="B226" s="48">
        <v>2010</v>
      </c>
      <c r="C226" s="48" t="s">
        <v>1154</v>
      </c>
      <c r="D226" s="48" t="s">
        <v>1095</v>
      </c>
      <c r="E226" s="48">
        <v>89</v>
      </c>
      <c r="F226" s="48">
        <v>319</v>
      </c>
      <c r="G226" s="48">
        <v>44</v>
      </c>
      <c r="H226" s="48">
        <v>90</v>
      </c>
      <c r="I226" s="48">
        <v>11</v>
      </c>
      <c r="J226" s="48">
        <v>4</v>
      </c>
      <c r="K226" s="48">
        <v>2</v>
      </c>
      <c r="L226" s="48">
        <v>25</v>
      </c>
      <c r="M226" s="48">
        <v>4</v>
      </c>
      <c r="N226" s="48">
        <v>2</v>
      </c>
      <c r="O226" s="48">
        <v>17</v>
      </c>
      <c r="P226" s="48">
        <v>53</v>
      </c>
      <c r="AI226" s="48"/>
    </row>
    <row r="227" spans="1:35" x14ac:dyDescent="0.3">
      <c r="A227" s="48" t="s">
        <v>1688</v>
      </c>
      <c r="B227" s="48">
        <v>2010</v>
      </c>
      <c r="C227" s="48" t="s">
        <v>1140</v>
      </c>
      <c r="D227" s="48" t="s">
        <v>1091</v>
      </c>
      <c r="E227" s="48">
        <v>117</v>
      </c>
      <c r="F227" s="48">
        <v>319</v>
      </c>
      <c r="G227" s="48">
        <v>40</v>
      </c>
      <c r="H227" s="48">
        <v>86</v>
      </c>
      <c r="I227" s="48">
        <v>18</v>
      </c>
      <c r="J227" s="48">
        <v>3</v>
      </c>
      <c r="K227" s="48">
        <v>9</v>
      </c>
      <c r="L227" s="48">
        <v>34</v>
      </c>
      <c r="M227" s="48">
        <v>9</v>
      </c>
      <c r="N227" s="48">
        <v>1</v>
      </c>
      <c r="O227" s="48">
        <v>30</v>
      </c>
      <c r="P227" s="48">
        <v>85</v>
      </c>
      <c r="AI227" s="48"/>
    </row>
    <row r="228" spans="1:35" x14ac:dyDescent="0.3">
      <c r="A228" s="48" t="s">
        <v>1689</v>
      </c>
      <c r="B228" s="48">
        <v>2010</v>
      </c>
      <c r="C228" s="48" t="s">
        <v>1124</v>
      </c>
      <c r="D228" s="48" t="s">
        <v>1091</v>
      </c>
      <c r="E228" s="48">
        <v>112</v>
      </c>
      <c r="F228" s="48">
        <v>320</v>
      </c>
      <c r="G228" s="48">
        <v>38</v>
      </c>
      <c r="H228" s="48">
        <v>84</v>
      </c>
      <c r="I228" s="48">
        <v>9</v>
      </c>
      <c r="J228" s="48">
        <v>1</v>
      </c>
      <c r="K228" s="48">
        <v>3</v>
      </c>
      <c r="L228" s="48">
        <v>22</v>
      </c>
      <c r="M228" s="48">
        <v>2</v>
      </c>
      <c r="N228" s="48">
        <v>2</v>
      </c>
      <c r="O228" s="48">
        <v>30</v>
      </c>
      <c r="P228" s="48">
        <v>56</v>
      </c>
      <c r="AI228" s="48"/>
    </row>
    <row r="229" spans="1:35" x14ac:dyDescent="0.3">
      <c r="A229" s="48" t="s">
        <v>1690</v>
      </c>
      <c r="B229" s="48">
        <v>2010</v>
      </c>
      <c r="C229" s="48" t="s">
        <v>1128</v>
      </c>
      <c r="D229" s="48" t="s">
        <v>1095</v>
      </c>
      <c r="E229" s="48">
        <v>105</v>
      </c>
      <c r="F229" s="48">
        <v>322</v>
      </c>
      <c r="G229" s="48">
        <v>47</v>
      </c>
      <c r="H229" s="48">
        <v>90</v>
      </c>
      <c r="I229" s="48">
        <v>19</v>
      </c>
      <c r="J229" s="48">
        <v>0</v>
      </c>
      <c r="K229" s="48">
        <v>17</v>
      </c>
      <c r="L229" s="48">
        <v>53</v>
      </c>
      <c r="M229" s="48">
        <v>0</v>
      </c>
      <c r="N229" s="48">
        <v>1</v>
      </c>
      <c r="O229" s="48">
        <v>62</v>
      </c>
      <c r="P229" s="48">
        <v>83</v>
      </c>
      <c r="AI229" s="48"/>
    </row>
    <row r="230" spans="1:35" x14ac:dyDescent="0.3">
      <c r="A230" s="48" t="s">
        <v>1691</v>
      </c>
      <c r="B230" s="48">
        <v>2010</v>
      </c>
      <c r="C230" s="48" t="s">
        <v>1124</v>
      </c>
      <c r="D230" s="48" t="s">
        <v>1091</v>
      </c>
      <c r="E230" s="48">
        <v>84</v>
      </c>
      <c r="F230" s="48">
        <v>323</v>
      </c>
      <c r="G230" s="48">
        <v>56</v>
      </c>
      <c r="H230" s="48">
        <v>98</v>
      </c>
      <c r="I230" s="48">
        <v>17</v>
      </c>
      <c r="J230" s="48">
        <v>1</v>
      </c>
      <c r="K230" s="48">
        <v>12</v>
      </c>
      <c r="L230" s="48">
        <v>59</v>
      </c>
      <c r="M230" s="48">
        <v>1</v>
      </c>
      <c r="N230" s="48">
        <v>0</v>
      </c>
      <c r="O230" s="48">
        <v>40</v>
      </c>
      <c r="P230" s="48">
        <v>38</v>
      </c>
      <c r="AI230" s="48"/>
    </row>
    <row r="231" spans="1:35" x14ac:dyDescent="0.3">
      <c r="A231" s="48" t="s">
        <v>1692</v>
      </c>
      <c r="B231" s="48">
        <v>2010</v>
      </c>
      <c r="C231" s="48" t="s">
        <v>1122</v>
      </c>
      <c r="D231" s="48" t="s">
        <v>1095</v>
      </c>
      <c r="E231" s="48">
        <v>95</v>
      </c>
      <c r="F231" s="48">
        <v>325</v>
      </c>
      <c r="G231" s="48">
        <v>31</v>
      </c>
      <c r="H231" s="48">
        <v>88</v>
      </c>
      <c r="I231" s="48">
        <v>14</v>
      </c>
      <c r="J231" s="48">
        <v>0</v>
      </c>
      <c r="K231" s="48">
        <v>7</v>
      </c>
      <c r="L231" s="48">
        <v>37</v>
      </c>
      <c r="M231" s="48">
        <v>7</v>
      </c>
      <c r="N231" s="48">
        <v>5</v>
      </c>
      <c r="O231" s="48">
        <v>33</v>
      </c>
      <c r="P231" s="48">
        <v>67</v>
      </c>
      <c r="AI231" s="48"/>
    </row>
    <row r="232" spans="1:35" x14ac:dyDescent="0.3">
      <c r="A232" s="48" t="s">
        <v>1693</v>
      </c>
      <c r="B232" s="48">
        <v>2010</v>
      </c>
      <c r="C232" s="48" t="s">
        <v>1102</v>
      </c>
      <c r="D232" s="48" t="s">
        <v>1091</v>
      </c>
      <c r="E232" s="48">
        <v>107</v>
      </c>
      <c r="F232" s="48">
        <v>327</v>
      </c>
      <c r="G232" s="48">
        <v>30</v>
      </c>
      <c r="H232" s="48">
        <v>78</v>
      </c>
      <c r="I232" s="48">
        <v>17</v>
      </c>
      <c r="J232" s="48">
        <v>2</v>
      </c>
      <c r="K232" s="48">
        <v>8</v>
      </c>
      <c r="L232" s="48">
        <v>31</v>
      </c>
      <c r="M232" s="48">
        <v>1</v>
      </c>
      <c r="N232" s="48">
        <v>3</v>
      </c>
      <c r="O232" s="48">
        <v>32</v>
      </c>
      <c r="P232" s="48">
        <v>36</v>
      </c>
      <c r="AI232" s="48"/>
    </row>
    <row r="233" spans="1:35" x14ac:dyDescent="0.3">
      <c r="A233" s="48" t="s">
        <v>1653</v>
      </c>
      <c r="B233" s="48">
        <v>2010</v>
      </c>
      <c r="C233" s="48" t="s">
        <v>1110</v>
      </c>
      <c r="D233" s="48" t="s">
        <v>1091</v>
      </c>
      <c r="E233" s="48">
        <v>85</v>
      </c>
      <c r="F233" s="48">
        <v>328</v>
      </c>
      <c r="G233" s="48">
        <v>47</v>
      </c>
      <c r="H233" s="48">
        <v>85</v>
      </c>
      <c r="I233" s="48">
        <v>25</v>
      </c>
      <c r="J233" s="48">
        <v>1</v>
      </c>
      <c r="K233" s="48">
        <v>17</v>
      </c>
      <c r="L233" s="48">
        <v>50</v>
      </c>
      <c r="M233" s="48">
        <v>1</v>
      </c>
      <c r="N233" s="48">
        <v>0</v>
      </c>
      <c r="O233" s="48">
        <v>17</v>
      </c>
      <c r="P233" s="48">
        <v>65</v>
      </c>
      <c r="AI233" s="48"/>
    </row>
    <row r="234" spans="1:35" x14ac:dyDescent="0.3">
      <c r="A234" s="48" t="s">
        <v>1694</v>
      </c>
      <c r="B234" s="48">
        <v>2010</v>
      </c>
      <c r="C234" s="48" t="s">
        <v>1150</v>
      </c>
      <c r="D234" s="48" t="s">
        <v>1095</v>
      </c>
      <c r="E234" s="48">
        <v>97</v>
      </c>
      <c r="F234" s="48">
        <v>331</v>
      </c>
      <c r="G234" s="48">
        <v>45</v>
      </c>
      <c r="H234" s="48">
        <v>82</v>
      </c>
      <c r="I234" s="48">
        <v>13</v>
      </c>
      <c r="J234" s="48">
        <v>0</v>
      </c>
      <c r="K234" s="48">
        <v>5</v>
      </c>
      <c r="L234" s="48">
        <v>26</v>
      </c>
      <c r="M234" s="48">
        <v>6</v>
      </c>
      <c r="N234" s="48">
        <v>2</v>
      </c>
      <c r="O234" s="48">
        <v>48</v>
      </c>
      <c r="P234" s="48">
        <v>61</v>
      </c>
      <c r="AI234" s="48"/>
    </row>
    <row r="235" spans="1:35" x14ac:dyDescent="0.3">
      <c r="A235" s="48" t="s">
        <v>1695</v>
      </c>
      <c r="B235" s="48">
        <v>2010</v>
      </c>
      <c r="C235" s="48" t="s">
        <v>1120</v>
      </c>
      <c r="D235" s="48" t="s">
        <v>1095</v>
      </c>
      <c r="E235" s="48">
        <v>105</v>
      </c>
      <c r="F235" s="48">
        <v>331</v>
      </c>
      <c r="G235" s="48">
        <v>42</v>
      </c>
      <c r="H235" s="48">
        <v>76</v>
      </c>
      <c r="I235" s="48">
        <v>12</v>
      </c>
      <c r="J235" s="48">
        <v>2</v>
      </c>
      <c r="K235" s="48">
        <v>11</v>
      </c>
      <c r="L235" s="48">
        <v>34</v>
      </c>
      <c r="M235" s="48">
        <v>5</v>
      </c>
      <c r="N235" s="48">
        <v>3</v>
      </c>
      <c r="O235" s="48">
        <v>16</v>
      </c>
      <c r="P235" s="48">
        <v>74</v>
      </c>
      <c r="AI235" s="48"/>
    </row>
    <row r="236" spans="1:35" x14ac:dyDescent="0.3">
      <c r="A236" s="48" t="s">
        <v>1170</v>
      </c>
      <c r="B236" s="48">
        <v>2010</v>
      </c>
      <c r="C236" s="48" t="s">
        <v>1110</v>
      </c>
      <c r="D236" s="48" t="s">
        <v>1091</v>
      </c>
      <c r="E236" s="48">
        <v>96</v>
      </c>
      <c r="F236" s="48">
        <v>332</v>
      </c>
      <c r="G236" s="48">
        <v>47</v>
      </c>
      <c r="H236" s="48">
        <v>81</v>
      </c>
      <c r="I236" s="48">
        <v>16</v>
      </c>
      <c r="J236" s="48">
        <v>0</v>
      </c>
      <c r="K236" s="48">
        <v>21</v>
      </c>
      <c r="L236" s="48">
        <v>51</v>
      </c>
      <c r="M236" s="48">
        <v>1</v>
      </c>
      <c r="N236" s="48">
        <v>0</v>
      </c>
      <c r="O236" s="48">
        <v>29</v>
      </c>
      <c r="P236" s="48">
        <v>60</v>
      </c>
      <c r="AI236" s="48"/>
    </row>
    <row r="237" spans="1:35" x14ac:dyDescent="0.3">
      <c r="A237" s="48" t="s">
        <v>1696</v>
      </c>
      <c r="B237" s="48">
        <v>2010</v>
      </c>
      <c r="C237" s="48" t="s">
        <v>1114</v>
      </c>
      <c r="D237" s="48" t="s">
        <v>1095</v>
      </c>
      <c r="E237" s="48">
        <v>111</v>
      </c>
      <c r="F237" s="48">
        <v>333</v>
      </c>
      <c r="G237" s="48">
        <v>37</v>
      </c>
      <c r="H237" s="48">
        <v>86</v>
      </c>
      <c r="I237" s="48">
        <v>16</v>
      </c>
      <c r="J237" s="48">
        <v>3</v>
      </c>
      <c r="K237" s="48">
        <v>4</v>
      </c>
      <c r="L237" s="48">
        <v>35</v>
      </c>
      <c r="M237" s="48">
        <v>7</v>
      </c>
      <c r="N237" s="48">
        <v>0</v>
      </c>
      <c r="O237" s="48">
        <v>21</v>
      </c>
      <c r="P237" s="48">
        <v>43</v>
      </c>
      <c r="AI237" s="48"/>
    </row>
    <row r="238" spans="1:35" x14ac:dyDescent="0.3">
      <c r="A238" s="48" t="s">
        <v>1504</v>
      </c>
      <c r="B238" s="48">
        <v>2010</v>
      </c>
      <c r="C238" s="48" t="s">
        <v>1138</v>
      </c>
      <c r="D238" s="48" t="s">
        <v>1091</v>
      </c>
      <c r="E238" s="48">
        <v>91</v>
      </c>
      <c r="F238" s="48">
        <v>334</v>
      </c>
      <c r="G238" s="48">
        <v>37</v>
      </c>
      <c r="H238" s="48">
        <v>82</v>
      </c>
      <c r="I238" s="48">
        <v>23</v>
      </c>
      <c r="J238" s="48">
        <v>2</v>
      </c>
      <c r="K238" s="48">
        <v>7</v>
      </c>
      <c r="L238" s="48">
        <v>43</v>
      </c>
      <c r="M238" s="48">
        <v>1</v>
      </c>
      <c r="N238" s="48">
        <v>0</v>
      </c>
      <c r="O238" s="48">
        <v>32</v>
      </c>
      <c r="P238" s="48">
        <v>69</v>
      </c>
      <c r="AI238" s="48"/>
    </row>
    <row r="239" spans="1:35" x14ac:dyDescent="0.3">
      <c r="A239" s="48" t="s">
        <v>1697</v>
      </c>
      <c r="B239" s="48">
        <v>2010</v>
      </c>
      <c r="C239" s="48" t="s">
        <v>1134</v>
      </c>
      <c r="D239" s="48" t="s">
        <v>1091</v>
      </c>
      <c r="E239" s="48">
        <v>109</v>
      </c>
      <c r="F239" s="48">
        <v>339</v>
      </c>
      <c r="G239" s="48">
        <v>57</v>
      </c>
      <c r="H239" s="48">
        <v>89</v>
      </c>
      <c r="I239" s="48">
        <v>18</v>
      </c>
      <c r="J239" s="48">
        <v>3</v>
      </c>
      <c r="K239" s="48">
        <v>5</v>
      </c>
      <c r="L239" s="48">
        <v>44</v>
      </c>
      <c r="M239" s="48">
        <v>4</v>
      </c>
      <c r="N239" s="48">
        <v>0</v>
      </c>
      <c r="O239" s="48">
        <v>59</v>
      </c>
      <c r="P239" s="48">
        <v>39</v>
      </c>
      <c r="AI239" s="48"/>
    </row>
    <row r="240" spans="1:35" x14ac:dyDescent="0.3">
      <c r="A240" s="48" t="s">
        <v>1492</v>
      </c>
      <c r="B240" s="48">
        <v>2010</v>
      </c>
      <c r="C240" s="48" t="s">
        <v>1090</v>
      </c>
      <c r="D240" s="48" t="s">
        <v>1091</v>
      </c>
      <c r="E240" s="48">
        <v>101</v>
      </c>
      <c r="F240" s="48">
        <v>340</v>
      </c>
      <c r="G240" s="48">
        <v>44</v>
      </c>
      <c r="H240" s="48">
        <v>91</v>
      </c>
      <c r="I240" s="48">
        <v>19</v>
      </c>
      <c r="J240" s="48">
        <v>3</v>
      </c>
      <c r="K240" s="48">
        <v>6</v>
      </c>
      <c r="L240" s="48">
        <v>38</v>
      </c>
      <c r="M240" s="48">
        <v>1</v>
      </c>
      <c r="N240" s="48">
        <v>1</v>
      </c>
      <c r="O240" s="48">
        <v>28</v>
      </c>
      <c r="P240" s="48">
        <v>54</v>
      </c>
      <c r="AI240" s="48"/>
    </row>
    <row r="241" spans="1:35" x14ac:dyDescent="0.3">
      <c r="A241" s="48" t="s">
        <v>1698</v>
      </c>
      <c r="B241" s="48">
        <v>2010</v>
      </c>
      <c r="C241" s="48" t="s">
        <v>1116</v>
      </c>
      <c r="D241" s="48" t="s">
        <v>1095</v>
      </c>
      <c r="E241" s="48">
        <v>94</v>
      </c>
      <c r="F241" s="48">
        <v>341</v>
      </c>
      <c r="G241" s="48">
        <v>40</v>
      </c>
      <c r="H241" s="48">
        <v>105</v>
      </c>
      <c r="I241" s="48">
        <v>22</v>
      </c>
      <c r="J241" s="48">
        <v>2</v>
      </c>
      <c r="K241" s="48">
        <v>11</v>
      </c>
      <c r="L241" s="48">
        <v>52</v>
      </c>
      <c r="M241" s="48">
        <v>3</v>
      </c>
      <c r="N241" s="48">
        <v>0</v>
      </c>
      <c r="O241" s="48">
        <v>15</v>
      </c>
      <c r="P241" s="48">
        <v>91</v>
      </c>
      <c r="AI241" s="48"/>
    </row>
    <row r="242" spans="1:35" x14ac:dyDescent="0.3">
      <c r="A242" s="48" t="s">
        <v>1699</v>
      </c>
      <c r="B242" s="48">
        <v>2010</v>
      </c>
      <c r="C242" s="48" t="s">
        <v>1130</v>
      </c>
      <c r="D242" s="48" t="s">
        <v>1095</v>
      </c>
      <c r="E242" s="48">
        <v>134</v>
      </c>
      <c r="F242" s="48">
        <v>341</v>
      </c>
      <c r="G242" s="48">
        <v>41</v>
      </c>
      <c r="H242" s="48">
        <v>95</v>
      </c>
      <c r="I242" s="48">
        <v>20</v>
      </c>
      <c r="J242" s="48">
        <v>2</v>
      </c>
      <c r="K242" s="48">
        <v>10</v>
      </c>
      <c r="L242" s="48">
        <v>39</v>
      </c>
      <c r="M242" s="48">
        <v>4</v>
      </c>
      <c r="N242" s="48">
        <v>5</v>
      </c>
      <c r="O242" s="48">
        <v>39</v>
      </c>
      <c r="P242" s="48">
        <v>83</v>
      </c>
      <c r="AI242" s="48"/>
    </row>
    <row r="243" spans="1:35" x14ac:dyDescent="0.3">
      <c r="A243" s="48" t="s">
        <v>1700</v>
      </c>
      <c r="B243" s="48">
        <v>2010</v>
      </c>
      <c r="C243" s="48" t="s">
        <v>1154</v>
      </c>
      <c r="D243" s="48" t="s">
        <v>1095</v>
      </c>
      <c r="E243" s="48">
        <v>135</v>
      </c>
      <c r="F243" s="48">
        <v>342</v>
      </c>
      <c r="G243" s="48">
        <v>43</v>
      </c>
      <c r="H243" s="48">
        <v>85</v>
      </c>
      <c r="I243" s="48">
        <v>16</v>
      </c>
      <c r="J243" s="48">
        <v>1</v>
      </c>
      <c r="K243" s="48">
        <v>3</v>
      </c>
      <c r="L243" s="48">
        <v>31</v>
      </c>
      <c r="M243" s="48">
        <v>14</v>
      </c>
      <c r="N243" s="48">
        <v>2</v>
      </c>
      <c r="O243" s="48">
        <v>37</v>
      </c>
      <c r="P243" s="48">
        <v>44</v>
      </c>
      <c r="AI243" s="48"/>
    </row>
    <row r="244" spans="1:35" x14ac:dyDescent="0.3">
      <c r="A244" s="48" t="s">
        <v>1701</v>
      </c>
      <c r="B244" s="48">
        <v>2010</v>
      </c>
      <c r="C244" s="48" t="s">
        <v>1134</v>
      </c>
      <c r="D244" s="48" t="s">
        <v>1091</v>
      </c>
      <c r="E244" s="48">
        <v>118</v>
      </c>
      <c r="F244" s="48">
        <v>343</v>
      </c>
      <c r="G244" s="48">
        <v>53</v>
      </c>
      <c r="H244" s="48">
        <v>86</v>
      </c>
      <c r="I244" s="48">
        <v>19</v>
      </c>
      <c r="J244" s="48">
        <v>2</v>
      </c>
      <c r="K244" s="48">
        <v>9</v>
      </c>
      <c r="L244" s="48">
        <v>40</v>
      </c>
      <c r="M244" s="48">
        <v>13</v>
      </c>
      <c r="N244" s="48">
        <v>3</v>
      </c>
      <c r="O244" s="48">
        <v>21</v>
      </c>
      <c r="P244" s="48">
        <v>97</v>
      </c>
      <c r="AI244" s="48"/>
    </row>
    <row r="245" spans="1:35" x14ac:dyDescent="0.3">
      <c r="A245" s="48" t="s">
        <v>1702</v>
      </c>
      <c r="B245" s="48">
        <v>2010</v>
      </c>
      <c r="C245" s="48" t="s">
        <v>1140</v>
      </c>
      <c r="D245" s="48" t="s">
        <v>1091</v>
      </c>
      <c r="E245" s="48">
        <v>120</v>
      </c>
      <c r="F245" s="48">
        <v>344</v>
      </c>
      <c r="G245" s="48">
        <v>44</v>
      </c>
      <c r="H245" s="48">
        <v>85</v>
      </c>
      <c r="I245" s="48">
        <v>16</v>
      </c>
      <c r="J245" s="48">
        <v>1</v>
      </c>
      <c r="K245" s="48">
        <v>18</v>
      </c>
      <c r="L245" s="48">
        <v>46</v>
      </c>
      <c r="M245" s="48">
        <v>9</v>
      </c>
      <c r="N245" s="48">
        <v>1</v>
      </c>
      <c r="O245" s="48">
        <v>34</v>
      </c>
      <c r="P245" s="48">
        <v>104</v>
      </c>
      <c r="AI245" s="48"/>
    </row>
    <row r="246" spans="1:35" x14ac:dyDescent="0.3">
      <c r="A246" s="48" t="s">
        <v>1703</v>
      </c>
      <c r="B246" s="48">
        <v>2010</v>
      </c>
      <c r="C246" s="48" t="s">
        <v>1102</v>
      </c>
      <c r="D246" s="48" t="s">
        <v>1091</v>
      </c>
      <c r="E246" s="48">
        <v>108</v>
      </c>
      <c r="F246" s="48">
        <v>344</v>
      </c>
      <c r="G246" s="48">
        <v>36</v>
      </c>
      <c r="H246" s="48">
        <v>95</v>
      </c>
      <c r="I246" s="48">
        <v>11</v>
      </c>
      <c r="J246" s="48">
        <v>1</v>
      </c>
      <c r="K246" s="48">
        <v>2</v>
      </c>
      <c r="L246" s="48">
        <v>30</v>
      </c>
      <c r="M246" s="48">
        <v>11</v>
      </c>
      <c r="N246" s="48">
        <v>7</v>
      </c>
      <c r="O246" s="48">
        <v>34</v>
      </c>
      <c r="P246" s="48">
        <v>45</v>
      </c>
      <c r="AI246" s="48"/>
    </row>
    <row r="247" spans="1:35" x14ac:dyDescent="0.3">
      <c r="A247" s="48" t="s">
        <v>1704</v>
      </c>
      <c r="B247" s="48">
        <v>2010</v>
      </c>
      <c r="C247" s="48" t="s">
        <v>1100</v>
      </c>
      <c r="D247" s="48" t="s">
        <v>1095</v>
      </c>
      <c r="E247" s="48">
        <v>95</v>
      </c>
      <c r="F247" s="48">
        <v>347</v>
      </c>
      <c r="G247" s="48">
        <v>42</v>
      </c>
      <c r="H247" s="48">
        <v>89</v>
      </c>
      <c r="I247" s="48">
        <v>21</v>
      </c>
      <c r="J247" s="48">
        <v>1</v>
      </c>
      <c r="K247" s="48">
        <v>16</v>
      </c>
      <c r="L247" s="48">
        <v>64</v>
      </c>
      <c r="M247" s="48">
        <v>0</v>
      </c>
      <c r="N247" s="48">
        <v>0</v>
      </c>
      <c r="O247" s="48">
        <v>37</v>
      </c>
      <c r="P247" s="48">
        <v>119</v>
      </c>
      <c r="AI247" s="48"/>
    </row>
    <row r="248" spans="1:35" x14ac:dyDescent="0.3">
      <c r="A248" s="48" t="s">
        <v>1705</v>
      </c>
      <c r="B248" s="48">
        <v>2010</v>
      </c>
      <c r="C248" s="48" t="s">
        <v>1142</v>
      </c>
      <c r="D248" s="48" t="s">
        <v>1095</v>
      </c>
      <c r="E248" s="48">
        <v>95</v>
      </c>
      <c r="F248" s="48">
        <v>348</v>
      </c>
      <c r="G248" s="48">
        <v>48</v>
      </c>
      <c r="H248" s="48">
        <v>90</v>
      </c>
      <c r="I248" s="48">
        <v>20</v>
      </c>
      <c r="J248" s="48">
        <v>6</v>
      </c>
      <c r="K248" s="48">
        <v>6</v>
      </c>
      <c r="L248" s="48">
        <v>47</v>
      </c>
      <c r="M248" s="48">
        <v>10</v>
      </c>
      <c r="N248" s="48">
        <v>0</v>
      </c>
      <c r="O248" s="48">
        <v>44</v>
      </c>
      <c r="P248" s="48">
        <v>91</v>
      </c>
      <c r="AI248" s="48"/>
    </row>
    <row r="249" spans="1:35" x14ac:dyDescent="0.3">
      <c r="A249" s="48" t="s">
        <v>1402</v>
      </c>
      <c r="B249" s="48">
        <v>2010</v>
      </c>
      <c r="C249" s="48" t="s">
        <v>1098</v>
      </c>
      <c r="D249" s="48" t="s">
        <v>1091</v>
      </c>
      <c r="E249" s="48">
        <v>88</v>
      </c>
      <c r="F249" s="48">
        <v>349</v>
      </c>
      <c r="G249" s="48">
        <v>40</v>
      </c>
      <c r="H249" s="48">
        <v>96</v>
      </c>
      <c r="I249" s="48">
        <v>19</v>
      </c>
      <c r="J249" s="48">
        <v>2</v>
      </c>
      <c r="K249" s="48">
        <v>8</v>
      </c>
      <c r="L249" s="48">
        <v>43</v>
      </c>
      <c r="M249" s="48">
        <v>3</v>
      </c>
      <c r="N249" s="48">
        <v>1</v>
      </c>
      <c r="O249" s="48">
        <v>19</v>
      </c>
      <c r="P249" s="48">
        <v>29</v>
      </c>
      <c r="AI249" s="48"/>
    </row>
    <row r="250" spans="1:35" x14ac:dyDescent="0.3">
      <c r="A250" s="48" t="s">
        <v>1706</v>
      </c>
      <c r="B250" s="48">
        <v>2010</v>
      </c>
      <c r="C250" s="48" t="s">
        <v>1104</v>
      </c>
      <c r="D250" s="48" t="s">
        <v>1091</v>
      </c>
      <c r="E250" s="48">
        <v>112</v>
      </c>
      <c r="F250" s="48">
        <v>349</v>
      </c>
      <c r="G250" s="48">
        <v>50</v>
      </c>
      <c r="H250" s="48">
        <v>95</v>
      </c>
      <c r="I250" s="48">
        <v>19</v>
      </c>
      <c r="J250" s="48">
        <v>0</v>
      </c>
      <c r="K250" s="48">
        <v>13</v>
      </c>
      <c r="L250" s="48">
        <v>52</v>
      </c>
      <c r="M250" s="48">
        <v>2</v>
      </c>
      <c r="N250" s="48">
        <v>2</v>
      </c>
      <c r="O250" s="48">
        <v>68</v>
      </c>
      <c r="P250" s="48">
        <v>127</v>
      </c>
      <c r="AI250" s="48"/>
    </row>
    <row r="251" spans="1:35" x14ac:dyDescent="0.3">
      <c r="A251" s="48" t="s">
        <v>1506</v>
      </c>
      <c r="B251" s="48">
        <v>2010</v>
      </c>
      <c r="C251" s="48" t="s">
        <v>1114</v>
      </c>
      <c r="D251" s="48" t="s">
        <v>1095</v>
      </c>
      <c r="E251" s="48">
        <v>88</v>
      </c>
      <c r="F251" s="48">
        <v>350</v>
      </c>
      <c r="G251" s="48">
        <v>48</v>
      </c>
      <c r="H251" s="48">
        <v>85</v>
      </c>
      <c r="I251" s="48">
        <v>16</v>
      </c>
      <c r="J251" s="48">
        <v>3</v>
      </c>
      <c r="K251" s="48">
        <v>8</v>
      </c>
      <c r="L251" s="48">
        <v>41</v>
      </c>
      <c r="M251" s="48">
        <v>17</v>
      </c>
      <c r="N251" s="48">
        <v>1</v>
      </c>
      <c r="O251" s="48">
        <v>40</v>
      </c>
      <c r="P251" s="48">
        <v>32</v>
      </c>
      <c r="AI251" s="48"/>
    </row>
    <row r="252" spans="1:35" x14ac:dyDescent="0.3">
      <c r="A252" s="48" t="s">
        <v>1707</v>
      </c>
      <c r="B252" s="48">
        <v>2010</v>
      </c>
      <c r="C252" s="48" t="s">
        <v>1150</v>
      </c>
      <c r="D252" s="48" t="s">
        <v>1095</v>
      </c>
      <c r="E252" s="48">
        <v>133</v>
      </c>
      <c r="F252" s="48">
        <v>351</v>
      </c>
      <c r="G252" s="48">
        <v>48</v>
      </c>
      <c r="H252" s="48">
        <v>102</v>
      </c>
      <c r="I252" s="48">
        <v>15</v>
      </c>
      <c r="J252" s="48">
        <v>1</v>
      </c>
      <c r="K252" s="48">
        <v>0</v>
      </c>
      <c r="L252" s="48">
        <v>23</v>
      </c>
      <c r="M252" s="48">
        <v>12</v>
      </c>
      <c r="N252" s="48">
        <v>4</v>
      </c>
      <c r="O252" s="48">
        <v>51</v>
      </c>
      <c r="P252" s="48">
        <v>64</v>
      </c>
      <c r="AI252" s="48"/>
    </row>
    <row r="253" spans="1:35" x14ac:dyDescent="0.3">
      <c r="A253" s="48" t="s">
        <v>1708</v>
      </c>
      <c r="B253" s="48">
        <v>2010</v>
      </c>
      <c r="C253" s="48" t="s">
        <v>1098</v>
      </c>
      <c r="D253" s="48" t="s">
        <v>1091</v>
      </c>
      <c r="E253" s="48">
        <v>91</v>
      </c>
      <c r="F253" s="48">
        <v>352</v>
      </c>
      <c r="G253" s="48">
        <v>46</v>
      </c>
      <c r="H253" s="48">
        <v>112</v>
      </c>
      <c r="I253" s="48">
        <v>23</v>
      </c>
      <c r="J253" s="48">
        <v>3</v>
      </c>
      <c r="K253" s="48">
        <v>5</v>
      </c>
      <c r="L253" s="48">
        <v>37</v>
      </c>
      <c r="M253" s="48">
        <v>3</v>
      </c>
      <c r="N253" s="48">
        <v>3</v>
      </c>
      <c r="O253" s="48">
        <v>34</v>
      </c>
      <c r="P253" s="48">
        <v>47</v>
      </c>
      <c r="AI253" s="48"/>
    </row>
    <row r="254" spans="1:35" x14ac:dyDescent="0.3">
      <c r="A254" s="48" t="s">
        <v>1709</v>
      </c>
      <c r="B254" s="48">
        <v>2010</v>
      </c>
      <c r="C254" s="48" t="s">
        <v>1094</v>
      </c>
      <c r="D254" s="48" t="s">
        <v>1095</v>
      </c>
      <c r="E254" s="48">
        <v>91</v>
      </c>
      <c r="F254" s="48">
        <v>358</v>
      </c>
      <c r="G254" s="48">
        <v>60</v>
      </c>
      <c r="H254" s="48">
        <v>96</v>
      </c>
      <c r="I254" s="48">
        <v>20</v>
      </c>
      <c r="J254" s="48">
        <v>3</v>
      </c>
      <c r="K254" s="48">
        <v>5</v>
      </c>
      <c r="L254" s="48">
        <v>28</v>
      </c>
      <c r="M254" s="48">
        <v>10</v>
      </c>
      <c r="N254" s="48">
        <v>3</v>
      </c>
      <c r="O254" s="48">
        <v>33</v>
      </c>
      <c r="P254" s="48">
        <v>84</v>
      </c>
      <c r="AI254" s="48"/>
    </row>
    <row r="255" spans="1:35" x14ac:dyDescent="0.3">
      <c r="A255" s="48" t="s">
        <v>1710</v>
      </c>
      <c r="B255" s="48">
        <v>2010</v>
      </c>
      <c r="C255" s="48" t="s">
        <v>1128</v>
      </c>
      <c r="D255" s="48" t="s">
        <v>1095</v>
      </c>
      <c r="E255" s="48">
        <v>135</v>
      </c>
      <c r="F255" s="48">
        <v>358</v>
      </c>
      <c r="G255" s="48">
        <v>60</v>
      </c>
      <c r="H255" s="48">
        <v>91</v>
      </c>
      <c r="I255" s="48">
        <v>18</v>
      </c>
      <c r="J255" s="48">
        <v>5</v>
      </c>
      <c r="K255" s="48">
        <v>20</v>
      </c>
      <c r="L255" s="48">
        <v>56</v>
      </c>
      <c r="M255" s="48">
        <v>6</v>
      </c>
      <c r="N255" s="48">
        <v>1</v>
      </c>
      <c r="O255" s="48">
        <v>30</v>
      </c>
      <c r="P255" s="48">
        <v>100</v>
      </c>
      <c r="AI255" s="48"/>
    </row>
    <row r="256" spans="1:35" x14ac:dyDescent="0.3">
      <c r="A256" s="48" t="s">
        <v>1711</v>
      </c>
      <c r="B256" s="48">
        <v>2010</v>
      </c>
      <c r="C256" s="48" t="s">
        <v>1128</v>
      </c>
      <c r="D256" s="48" t="s">
        <v>1095</v>
      </c>
      <c r="E256" s="48">
        <v>130</v>
      </c>
      <c r="F256" s="48">
        <v>358</v>
      </c>
      <c r="G256" s="48">
        <v>45</v>
      </c>
      <c r="H256" s="48">
        <v>94</v>
      </c>
      <c r="I256" s="48">
        <v>20</v>
      </c>
      <c r="J256" s="48">
        <v>2</v>
      </c>
      <c r="K256" s="48">
        <v>13</v>
      </c>
      <c r="L256" s="48">
        <v>44</v>
      </c>
      <c r="M256" s="48">
        <v>7</v>
      </c>
      <c r="N256" s="48">
        <v>8</v>
      </c>
      <c r="O256" s="48">
        <v>64</v>
      </c>
      <c r="P256" s="48">
        <v>67</v>
      </c>
      <c r="AI256" s="48"/>
    </row>
    <row r="257" spans="1:35" x14ac:dyDescent="0.3">
      <c r="A257" s="48" t="s">
        <v>1712</v>
      </c>
      <c r="B257" s="48">
        <v>2010</v>
      </c>
      <c r="C257" s="48" t="s">
        <v>1130</v>
      </c>
      <c r="D257" s="48" t="s">
        <v>1095</v>
      </c>
      <c r="E257" s="48">
        <v>133</v>
      </c>
      <c r="F257" s="48">
        <v>358</v>
      </c>
      <c r="G257" s="48">
        <v>55</v>
      </c>
      <c r="H257" s="48">
        <v>88</v>
      </c>
      <c r="I257" s="48">
        <v>19</v>
      </c>
      <c r="J257" s="48">
        <v>5</v>
      </c>
      <c r="K257" s="48">
        <v>17</v>
      </c>
      <c r="L257" s="48">
        <v>52</v>
      </c>
      <c r="M257" s="48">
        <v>2</v>
      </c>
      <c r="N257" s="48">
        <v>1</v>
      </c>
      <c r="O257" s="48">
        <v>35</v>
      </c>
      <c r="P257" s="48">
        <v>67</v>
      </c>
      <c r="AI257" s="48"/>
    </row>
    <row r="258" spans="1:35" x14ac:dyDescent="0.3">
      <c r="A258" s="48" t="s">
        <v>1478</v>
      </c>
      <c r="B258" s="48">
        <v>2010</v>
      </c>
      <c r="C258" s="48" t="s">
        <v>1094</v>
      </c>
      <c r="D258" s="48" t="s">
        <v>1095</v>
      </c>
      <c r="E258" s="48">
        <v>100</v>
      </c>
      <c r="F258" s="48">
        <v>359</v>
      </c>
      <c r="G258" s="48">
        <v>45</v>
      </c>
      <c r="H258" s="48">
        <v>93</v>
      </c>
      <c r="I258" s="48">
        <v>21</v>
      </c>
      <c r="J258" s="48">
        <v>1</v>
      </c>
      <c r="K258" s="48">
        <v>22</v>
      </c>
      <c r="L258" s="48">
        <v>59</v>
      </c>
      <c r="M258" s="48">
        <v>5</v>
      </c>
      <c r="N258" s="48">
        <v>2</v>
      </c>
      <c r="O258" s="48">
        <v>34</v>
      </c>
      <c r="P258" s="48">
        <v>123</v>
      </c>
      <c r="AI258" s="48"/>
    </row>
    <row r="259" spans="1:35" x14ac:dyDescent="0.3">
      <c r="A259" s="48" t="s">
        <v>1713</v>
      </c>
      <c r="B259" s="48">
        <v>2010</v>
      </c>
      <c r="C259" s="48" t="s">
        <v>1126</v>
      </c>
      <c r="D259" s="48" t="s">
        <v>1091</v>
      </c>
      <c r="E259" s="48">
        <v>108</v>
      </c>
      <c r="F259" s="48">
        <v>361</v>
      </c>
      <c r="G259" s="48">
        <v>22</v>
      </c>
      <c r="H259" s="48">
        <v>82</v>
      </c>
      <c r="I259" s="48">
        <v>14</v>
      </c>
      <c r="J259" s="48">
        <v>2</v>
      </c>
      <c r="K259" s="48">
        <v>2</v>
      </c>
      <c r="L259" s="48">
        <v>25</v>
      </c>
      <c r="M259" s="48">
        <v>5</v>
      </c>
      <c r="N259" s="48">
        <v>0</v>
      </c>
      <c r="O259" s="48">
        <v>14</v>
      </c>
      <c r="P259" s="48">
        <v>74</v>
      </c>
      <c r="AI259" s="48"/>
    </row>
    <row r="260" spans="1:35" x14ac:dyDescent="0.3">
      <c r="A260" s="48" t="s">
        <v>1714</v>
      </c>
      <c r="B260" s="48">
        <v>2010</v>
      </c>
      <c r="C260" s="48" t="s">
        <v>1140</v>
      </c>
      <c r="D260" s="48" t="s">
        <v>1091</v>
      </c>
      <c r="E260" s="48">
        <v>102</v>
      </c>
      <c r="F260" s="48">
        <v>362</v>
      </c>
      <c r="G260" s="48">
        <v>77</v>
      </c>
      <c r="H260" s="48">
        <v>111</v>
      </c>
      <c r="I260" s="48">
        <v>26</v>
      </c>
      <c r="J260" s="48">
        <v>5</v>
      </c>
      <c r="K260" s="48">
        <v>19</v>
      </c>
      <c r="L260" s="48">
        <v>62</v>
      </c>
      <c r="M260" s="48">
        <v>4</v>
      </c>
      <c r="N260" s="48">
        <v>1</v>
      </c>
      <c r="O260" s="48">
        <v>58</v>
      </c>
      <c r="P260" s="48">
        <v>67</v>
      </c>
      <c r="AI260" s="48"/>
    </row>
    <row r="261" spans="1:35" x14ac:dyDescent="0.3">
      <c r="A261" s="48" t="s">
        <v>1476</v>
      </c>
      <c r="B261" s="48">
        <v>2010</v>
      </c>
      <c r="C261" s="48" t="s">
        <v>1144</v>
      </c>
      <c r="D261" s="48" t="s">
        <v>1095</v>
      </c>
      <c r="E261" s="48">
        <v>133</v>
      </c>
      <c r="F261" s="48">
        <v>364</v>
      </c>
      <c r="G261" s="48">
        <v>31</v>
      </c>
      <c r="H261" s="48">
        <v>95</v>
      </c>
      <c r="I261" s="48">
        <v>19</v>
      </c>
      <c r="J261" s="48">
        <v>6</v>
      </c>
      <c r="K261" s="48">
        <v>3</v>
      </c>
      <c r="L261" s="48">
        <v>30</v>
      </c>
      <c r="M261" s="48">
        <v>1</v>
      </c>
      <c r="N261" s="48">
        <v>0</v>
      </c>
      <c r="O261" s="48">
        <v>23</v>
      </c>
      <c r="P261" s="48">
        <v>76</v>
      </c>
      <c r="AI261" s="48"/>
    </row>
    <row r="262" spans="1:35" x14ac:dyDescent="0.3">
      <c r="A262" s="48" t="s">
        <v>1715</v>
      </c>
      <c r="B262" s="48">
        <v>2010</v>
      </c>
      <c r="C262" s="48" t="s">
        <v>1154</v>
      </c>
      <c r="D262" s="48" t="s">
        <v>1095</v>
      </c>
      <c r="E262" s="48">
        <v>114</v>
      </c>
      <c r="F262" s="48">
        <v>370</v>
      </c>
      <c r="G262" s="48">
        <v>54</v>
      </c>
      <c r="H262" s="48">
        <v>99</v>
      </c>
      <c r="I262" s="48">
        <v>19</v>
      </c>
      <c r="J262" s="48">
        <v>2</v>
      </c>
      <c r="K262" s="48">
        <v>16</v>
      </c>
      <c r="L262" s="48">
        <v>56</v>
      </c>
      <c r="M262" s="48">
        <v>8</v>
      </c>
      <c r="N262" s="48">
        <v>0</v>
      </c>
      <c r="O262" s="48">
        <v>67</v>
      </c>
      <c r="P262" s="48">
        <v>85</v>
      </c>
      <c r="AI262" s="48"/>
    </row>
    <row r="263" spans="1:35" x14ac:dyDescent="0.3">
      <c r="A263" s="48" t="s">
        <v>1716</v>
      </c>
      <c r="B263" s="48">
        <v>2010</v>
      </c>
      <c r="C263" s="48" t="s">
        <v>1124</v>
      </c>
      <c r="D263" s="48" t="s">
        <v>1091</v>
      </c>
      <c r="E263" s="48">
        <v>113</v>
      </c>
      <c r="F263" s="48">
        <v>371</v>
      </c>
      <c r="G263" s="48">
        <v>54</v>
      </c>
      <c r="H263" s="48">
        <v>104</v>
      </c>
      <c r="I263" s="48">
        <v>25</v>
      </c>
      <c r="J263" s="48">
        <v>1</v>
      </c>
      <c r="K263" s="48">
        <v>15</v>
      </c>
      <c r="L263" s="48">
        <v>62</v>
      </c>
      <c r="M263" s="48">
        <v>2</v>
      </c>
      <c r="N263" s="48">
        <v>2</v>
      </c>
      <c r="O263" s="48">
        <v>27</v>
      </c>
      <c r="P263" s="48">
        <v>92</v>
      </c>
      <c r="AI263" s="48"/>
    </row>
    <row r="264" spans="1:35" x14ac:dyDescent="0.3">
      <c r="A264" s="48" t="s">
        <v>1717</v>
      </c>
      <c r="B264" s="48">
        <v>2010</v>
      </c>
      <c r="C264" s="48" t="s">
        <v>1114</v>
      </c>
      <c r="D264" s="48" t="s">
        <v>1095</v>
      </c>
      <c r="E264" s="48">
        <v>121</v>
      </c>
      <c r="F264" s="48">
        <v>371</v>
      </c>
      <c r="G264" s="48">
        <v>43</v>
      </c>
      <c r="H264" s="48">
        <v>112</v>
      </c>
      <c r="I264" s="48">
        <v>28</v>
      </c>
      <c r="J264" s="48">
        <v>1</v>
      </c>
      <c r="K264" s="48">
        <v>8</v>
      </c>
      <c r="L264" s="48">
        <v>53</v>
      </c>
      <c r="M264" s="48">
        <v>0</v>
      </c>
      <c r="N264" s="48">
        <v>1</v>
      </c>
      <c r="O264" s="48">
        <v>55</v>
      </c>
      <c r="P264" s="48">
        <v>54</v>
      </c>
      <c r="AI264" s="48"/>
    </row>
    <row r="265" spans="1:35" x14ac:dyDescent="0.3">
      <c r="A265" s="48" t="s">
        <v>1718</v>
      </c>
      <c r="B265" s="48">
        <v>2010</v>
      </c>
      <c r="C265" s="48" t="s">
        <v>1098</v>
      </c>
      <c r="D265" s="48" t="s">
        <v>1091</v>
      </c>
      <c r="E265" s="48">
        <v>117</v>
      </c>
      <c r="F265" s="48">
        <v>373</v>
      </c>
      <c r="G265" s="48">
        <v>41</v>
      </c>
      <c r="H265" s="48">
        <v>98</v>
      </c>
      <c r="I265" s="48">
        <v>15</v>
      </c>
      <c r="J265" s="48">
        <v>6</v>
      </c>
      <c r="K265" s="48">
        <v>5</v>
      </c>
      <c r="L265" s="48">
        <v>39</v>
      </c>
      <c r="M265" s="48">
        <v>3</v>
      </c>
      <c r="N265" s="48">
        <v>2</v>
      </c>
      <c r="O265" s="48">
        <v>41</v>
      </c>
      <c r="P265" s="48">
        <v>68</v>
      </c>
      <c r="AI265" s="48"/>
    </row>
    <row r="266" spans="1:35" x14ac:dyDescent="0.3">
      <c r="A266" s="48" t="s">
        <v>1719</v>
      </c>
      <c r="B266" s="48">
        <v>2010</v>
      </c>
      <c r="C266" s="48" t="s">
        <v>1094</v>
      </c>
      <c r="D266" s="48" t="s">
        <v>1095</v>
      </c>
      <c r="E266" s="48">
        <v>97</v>
      </c>
      <c r="F266" s="48">
        <v>374</v>
      </c>
      <c r="G266" s="48">
        <v>41</v>
      </c>
      <c r="H266" s="48">
        <v>98</v>
      </c>
      <c r="I266" s="48">
        <v>25</v>
      </c>
      <c r="J266" s="48">
        <v>0</v>
      </c>
      <c r="K266" s="48">
        <v>10</v>
      </c>
      <c r="L266" s="48">
        <v>54</v>
      </c>
      <c r="M266" s="48">
        <v>0</v>
      </c>
      <c r="N266" s="48">
        <v>0</v>
      </c>
      <c r="O266" s="48">
        <v>23</v>
      </c>
      <c r="P266" s="48">
        <v>76</v>
      </c>
      <c r="AI266" s="48"/>
    </row>
    <row r="267" spans="1:35" x14ac:dyDescent="0.3">
      <c r="A267" s="48" t="s">
        <v>1720</v>
      </c>
      <c r="B267" s="48">
        <v>2010</v>
      </c>
      <c r="C267" s="48" t="s">
        <v>1138</v>
      </c>
      <c r="D267" s="48" t="s">
        <v>1091</v>
      </c>
      <c r="E267" s="48">
        <v>110</v>
      </c>
      <c r="F267" s="48">
        <v>376</v>
      </c>
      <c r="G267" s="48">
        <v>41</v>
      </c>
      <c r="H267" s="48">
        <v>83</v>
      </c>
      <c r="I267" s="48">
        <v>15</v>
      </c>
      <c r="J267" s="48">
        <v>1</v>
      </c>
      <c r="K267" s="48">
        <v>12</v>
      </c>
      <c r="L267" s="48">
        <v>41</v>
      </c>
      <c r="M267" s="48">
        <v>0</v>
      </c>
      <c r="N267" s="48">
        <v>0</v>
      </c>
      <c r="O267" s="48">
        <v>46</v>
      </c>
      <c r="P267" s="48">
        <v>82</v>
      </c>
      <c r="AI267" s="48"/>
    </row>
    <row r="268" spans="1:35" x14ac:dyDescent="0.3">
      <c r="A268" s="48" t="s">
        <v>1721</v>
      </c>
      <c r="B268" s="48">
        <v>2010</v>
      </c>
      <c r="C268" s="48" t="s">
        <v>1132</v>
      </c>
      <c r="D268" s="48" t="s">
        <v>1095</v>
      </c>
      <c r="E268" s="48">
        <v>109</v>
      </c>
      <c r="F268" s="48">
        <v>376</v>
      </c>
      <c r="G268" s="48">
        <v>50</v>
      </c>
      <c r="H268" s="48">
        <v>87</v>
      </c>
      <c r="I268" s="48">
        <v>18</v>
      </c>
      <c r="J268" s="48">
        <v>1</v>
      </c>
      <c r="K268" s="48">
        <v>7</v>
      </c>
      <c r="L268" s="48">
        <v>36</v>
      </c>
      <c r="M268" s="48">
        <v>8</v>
      </c>
      <c r="N268" s="48">
        <v>2</v>
      </c>
      <c r="O268" s="48">
        <v>43</v>
      </c>
      <c r="P268" s="48">
        <v>77</v>
      </c>
      <c r="AI268" s="48"/>
    </row>
    <row r="269" spans="1:35" x14ac:dyDescent="0.3">
      <c r="A269" s="48" t="s">
        <v>1722</v>
      </c>
      <c r="B269" s="48">
        <v>2010</v>
      </c>
      <c r="C269" s="48" t="s">
        <v>1100</v>
      </c>
      <c r="D269" s="48" t="s">
        <v>1095</v>
      </c>
      <c r="E269" s="48">
        <v>113</v>
      </c>
      <c r="F269" s="48">
        <v>379</v>
      </c>
      <c r="G269" s="48">
        <v>38</v>
      </c>
      <c r="H269" s="48">
        <v>105</v>
      </c>
      <c r="I269" s="48">
        <v>21</v>
      </c>
      <c r="J269" s="48">
        <v>3</v>
      </c>
      <c r="K269" s="48">
        <v>4</v>
      </c>
      <c r="L269" s="48">
        <v>34</v>
      </c>
      <c r="M269" s="48">
        <v>5</v>
      </c>
      <c r="N269" s="48">
        <v>3</v>
      </c>
      <c r="O269" s="48">
        <v>28</v>
      </c>
      <c r="P269" s="48">
        <v>62</v>
      </c>
      <c r="AI269" s="48"/>
    </row>
    <row r="270" spans="1:35" x14ac:dyDescent="0.3">
      <c r="A270" s="48" t="s">
        <v>1421</v>
      </c>
      <c r="B270" s="48">
        <v>2010</v>
      </c>
      <c r="C270" s="48" t="s">
        <v>1138</v>
      </c>
      <c r="D270" s="48" t="s">
        <v>1091</v>
      </c>
      <c r="E270" s="48">
        <v>97</v>
      </c>
      <c r="F270" s="48">
        <v>381</v>
      </c>
      <c r="G270" s="48">
        <v>39</v>
      </c>
      <c r="H270" s="48">
        <v>105</v>
      </c>
      <c r="I270" s="48">
        <v>16</v>
      </c>
      <c r="J270" s="48">
        <v>1</v>
      </c>
      <c r="K270" s="48">
        <v>3</v>
      </c>
      <c r="L270" s="48">
        <v>29</v>
      </c>
      <c r="M270" s="48">
        <v>6</v>
      </c>
      <c r="N270" s="48">
        <v>4</v>
      </c>
      <c r="O270" s="48">
        <v>25</v>
      </c>
      <c r="P270" s="48">
        <v>60</v>
      </c>
      <c r="AI270" s="48"/>
    </row>
    <row r="271" spans="1:35" x14ac:dyDescent="0.3">
      <c r="A271" s="48" t="s">
        <v>1723</v>
      </c>
      <c r="B271" s="48">
        <v>2010</v>
      </c>
      <c r="C271" s="48" t="s">
        <v>1150</v>
      </c>
      <c r="D271" s="48" t="s">
        <v>1095</v>
      </c>
      <c r="E271" s="48">
        <v>97</v>
      </c>
      <c r="F271" s="48">
        <v>383</v>
      </c>
      <c r="G271" s="48">
        <v>66</v>
      </c>
      <c r="H271" s="48">
        <v>115</v>
      </c>
      <c r="I271" s="48">
        <v>23</v>
      </c>
      <c r="J271" s="48">
        <v>7</v>
      </c>
      <c r="K271" s="48">
        <v>8</v>
      </c>
      <c r="L271" s="48">
        <v>43</v>
      </c>
      <c r="M271" s="48">
        <v>22</v>
      </c>
      <c r="N271" s="48">
        <v>4</v>
      </c>
      <c r="O271" s="48">
        <v>40</v>
      </c>
      <c r="P271" s="48">
        <v>60</v>
      </c>
      <c r="AI271" s="48"/>
    </row>
    <row r="272" spans="1:35" x14ac:dyDescent="0.3">
      <c r="A272" s="48" t="s">
        <v>1724</v>
      </c>
      <c r="B272" s="48">
        <v>2010</v>
      </c>
      <c r="C272" s="48" t="s">
        <v>1152</v>
      </c>
      <c r="D272" s="48" t="s">
        <v>1091</v>
      </c>
      <c r="E272" s="48">
        <v>120</v>
      </c>
      <c r="F272" s="48">
        <v>383</v>
      </c>
      <c r="G272" s="48">
        <v>49</v>
      </c>
      <c r="H272" s="48">
        <v>95</v>
      </c>
      <c r="I272" s="48">
        <v>23</v>
      </c>
      <c r="J272" s="48">
        <v>1</v>
      </c>
      <c r="K272" s="48">
        <v>18</v>
      </c>
      <c r="L272" s="48">
        <v>57</v>
      </c>
      <c r="M272" s="48">
        <v>3</v>
      </c>
      <c r="N272" s="48">
        <v>1</v>
      </c>
      <c r="O272" s="48">
        <v>59</v>
      </c>
      <c r="P272" s="48">
        <v>99</v>
      </c>
      <c r="AI272" s="48"/>
    </row>
    <row r="273" spans="1:35" x14ac:dyDescent="0.3">
      <c r="A273" s="48" t="s">
        <v>1725</v>
      </c>
      <c r="B273" s="48">
        <v>2010</v>
      </c>
      <c r="C273" s="48" t="s">
        <v>1130</v>
      </c>
      <c r="D273" s="48" t="s">
        <v>1095</v>
      </c>
      <c r="E273" s="48">
        <v>121</v>
      </c>
      <c r="F273" s="48">
        <v>386</v>
      </c>
      <c r="G273" s="48">
        <v>54</v>
      </c>
      <c r="H273" s="48">
        <v>99</v>
      </c>
      <c r="I273" s="48">
        <v>14</v>
      </c>
      <c r="J273" s="48">
        <v>2</v>
      </c>
      <c r="K273" s="48">
        <v>18</v>
      </c>
      <c r="L273" s="48">
        <v>61</v>
      </c>
      <c r="M273" s="48">
        <v>5</v>
      </c>
      <c r="N273" s="48">
        <v>2</v>
      </c>
      <c r="O273" s="48">
        <v>45</v>
      </c>
      <c r="P273" s="48">
        <v>110</v>
      </c>
      <c r="AI273" s="48"/>
    </row>
    <row r="274" spans="1:35" x14ac:dyDescent="0.3">
      <c r="A274" s="48" t="s">
        <v>1726</v>
      </c>
      <c r="B274" s="48">
        <v>2010</v>
      </c>
      <c r="C274" s="48" t="s">
        <v>1130</v>
      </c>
      <c r="D274" s="48" t="s">
        <v>1095</v>
      </c>
      <c r="E274" s="48">
        <v>133</v>
      </c>
      <c r="F274" s="48">
        <v>387</v>
      </c>
      <c r="G274" s="48">
        <v>43</v>
      </c>
      <c r="H274" s="48">
        <v>91</v>
      </c>
      <c r="I274" s="48">
        <v>21</v>
      </c>
      <c r="J274" s="48">
        <v>0</v>
      </c>
      <c r="K274" s="48">
        <v>8</v>
      </c>
      <c r="L274" s="48">
        <v>50</v>
      </c>
      <c r="M274" s="48">
        <v>3</v>
      </c>
      <c r="N274" s="48">
        <v>2</v>
      </c>
      <c r="O274" s="48">
        <v>35</v>
      </c>
      <c r="P274" s="48">
        <v>66</v>
      </c>
      <c r="AI274" s="48"/>
    </row>
    <row r="275" spans="1:35" x14ac:dyDescent="0.3">
      <c r="A275" s="48" t="s">
        <v>1597</v>
      </c>
      <c r="B275" s="48">
        <v>2010</v>
      </c>
      <c r="C275" s="48" t="s">
        <v>1128</v>
      </c>
      <c r="D275" s="48" t="s">
        <v>1095</v>
      </c>
      <c r="E275" s="48">
        <v>96</v>
      </c>
      <c r="F275" s="48">
        <v>388</v>
      </c>
      <c r="G275" s="48">
        <v>45</v>
      </c>
      <c r="H275" s="48">
        <v>110</v>
      </c>
      <c r="I275" s="48">
        <v>10</v>
      </c>
      <c r="J275" s="48">
        <v>2</v>
      </c>
      <c r="K275" s="48">
        <v>1</v>
      </c>
      <c r="L275" s="48">
        <v>21</v>
      </c>
      <c r="M275" s="48">
        <v>16</v>
      </c>
      <c r="N275" s="48">
        <v>6</v>
      </c>
      <c r="O275" s="48">
        <v>19</v>
      </c>
      <c r="P275" s="48">
        <v>46</v>
      </c>
      <c r="AI275" s="48"/>
    </row>
    <row r="276" spans="1:35" x14ac:dyDescent="0.3">
      <c r="A276" s="48" t="s">
        <v>1509</v>
      </c>
      <c r="B276" s="48">
        <v>2010</v>
      </c>
      <c r="C276" s="48" t="s">
        <v>1098</v>
      </c>
      <c r="D276" s="48" t="s">
        <v>1091</v>
      </c>
      <c r="E276" s="48">
        <v>95</v>
      </c>
      <c r="F276" s="48">
        <v>390</v>
      </c>
      <c r="G276" s="48">
        <v>46</v>
      </c>
      <c r="H276" s="48">
        <v>121</v>
      </c>
      <c r="I276" s="48">
        <v>8</v>
      </c>
      <c r="J276" s="48">
        <v>6</v>
      </c>
      <c r="K276" s="48">
        <v>5</v>
      </c>
      <c r="L276" s="48">
        <v>44</v>
      </c>
      <c r="M276" s="48">
        <v>30</v>
      </c>
      <c r="N276" s="48">
        <v>12</v>
      </c>
      <c r="O276" s="48">
        <v>29</v>
      </c>
      <c r="P276" s="48">
        <v>57</v>
      </c>
      <c r="AI276" s="48"/>
    </row>
    <row r="277" spans="1:35" x14ac:dyDescent="0.3">
      <c r="A277" s="48" t="s">
        <v>1488</v>
      </c>
      <c r="B277" s="48">
        <v>2010</v>
      </c>
      <c r="C277" s="48" t="s">
        <v>1136</v>
      </c>
      <c r="D277" s="48" t="s">
        <v>1091</v>
      </c>
      <c r="E277" s="48">
        <v>103</v>
      </c>
      <c r="F277" s="48">
        <v>391</v>
      </c>
      <c r="G277" s="48">
        <v>73</v>
      </c>
      <c r="H277" s="48">
        <v>112</v>
      </c>
      <c r="I277" s="48">
        <v>20</v>
      </c>
      <c r="J277" s="48">
        <v>1</v>
      </c>
      <c r="K277" s="48">
        <v>9</v>
      </c>
      <c r="L277" s="48">
        <v>45</v>
      </c>
      <c r="M277" s="48">
        <v>15</v>
      </c>
      <c r="N277" s="48">
        <v>5</v>
      </c>
      <c r="O277" s="48">
        <v>56</v>
      </c>
      <c r="P277" s="48">
        <v>57</v>
      </c>
      <c r="AI277" s="48"/>
    </row>
    <row r="278" spans="1:35" x14ac:dyDescent="0.3">
      <c r="A278" s="48" t="s">
        <v>1727</v>
      </c>
      <c r="B278" s="48">
        <v>2010</v>
      </c>
      <c r="C278" s="48" t="s">
        <v>1122</v>
      </c>
      <c r="D278" s="48" t="s">
        <v>1095</v>
      </c>
      <c r="E278" s="48">
        <v>131</v>
      </c>
      <c r="F278" s="48">
        <v>392</v>
      </c>
      <c r="G278" s="48">
        <v>60</v>
      </c>
      <c r="H278" s="48">
        <v>96</v>
      </c>
      <c r="I278" s="48">
        <v>11</v>
      </c>
      <c r="J278" s="48">
        <v>7</v>
      </c>
      <c r="K278" s="48">
        <v>13</v>
      </c>
      <c r="L278" s="48">
        <v>51</v>
      </c>
      <c r="M278" s="48">
        <v>29</v>
      </c>
      <c r="N278" s="48">
        <v>7</v>
      </c>
      <c r="O278" s="48">
        <v>45</v>
      </c>
      <c r="P278" s="48">
        <v>128</v>
      </c>
      <c r="AI278" s="48"/>
    </row>
    <row r="279" spans="1:35" x14ac:dyDescent="0.3">
      <c r="A279" s="48" t="s">
        <v>1728</v>
      </c>
      <c r="B279" s="48">
        <v>2010</v>
      </c>
      <c r="C279" s="48" t="s">
        <v>1130</v>
      </c>
      <c r="D279" s="48" t="s">
        <v>1095</v>
      </c>
      <c r="E279" s="48">
        <v>112</v>
      </c>
      <c r="F279" s="48">
        <v>394</v>
      </c>
      <c r="G279" s="48">
        <v>55</v>
      </c>
      <c r="H279" s="48">
        <v>106</v>
      </c>
      <c r="I279" s="48">
        <v>17</v>
      </c>
      <c r="J279" s="48">
        <v>6</v>
      </c>
      <c r="K279" s="48">
        <v>14</v>
      </c>
      <c r="L279" s="48">
        <v>58</v>
      </c>
      <c r="M279" s="48">
        <v>7</v>
      </c>
      <c r="N279" s="48">
        <v>4</v>
      </c>
      <c r="O279" s="48">
        <v>27</v>
      </c>
      <c r="P279" s="48">
        <v>117</v>
      </c>
      <c r="AI279" s="48"/>
    </row>
    <row r="280" spans="1:35" x14ac:dyDescent="0.3">
      <c r="A280" s="48" t="s">
        <v>1477</v>
      </c>
      <c r="B280" s="48">
        <v>2010</v>
      </c>
      <c r="C280" s="48" t="s">
        <v>1098</v>
      </c>
      <c r="D280" s="48" t="s">
        <v>1091</v>
      </c>
      <c r="E280" s="48">
        <v>106</v>
      </c>
      <c r="F280" s="48">
        <v>396</v>
      </c>
      <c r="G280" s="48">
        <v>46</v>
      </c>
      <c r="H280" s="48">
        <v>101</v>
      </c>
      <c r="I280" s="48">
        <v>17</v>
      </c>
      <c r="J280" s="48">
        <v>2</v>
      </c>
      <c r="K280" s="48">
        <v>16</v>
      </c>
      <c r="L280" s="48">
        <v>62</v>
      </c>
      <c r="M280" s="48">
        <v>1</v>
      </c>
      <c r="N280" s="48">
        <v>0</v>
      </c>
      <c r="O280" s="48">
        <v>27</v>
      </c>
      <c r="P280" s="48">
        <v>84</v>
      </c>
      <c r="AI280" s="48"/>
    </row>
    <row r="281" spans="1:35" x14ac:dyDescent="0.3">
      <c r="A281" s="48" t="s">
        <v>1729</v>
      </c>
      <c r="B281" s="48">
        <v>2010</v>
      </c>
      <c r="C281" s="48" t="s">
        <v>1138</v>
      </c>
      <c r="D281" s="48" t="s">
        <v>1091</v>
      </c>
      <c r="E281" s="48">
        <v>118</v>
      </c>
      <c r="F281" s="48">
        <v>396</v>
      </c>
      <c r="G281" s="48">
        <v>46</v>
      </c>
      <c r="H281" s="48">
        <v>110</v>
      </c>
      <c r="I281" s="48">
        <v>29</v>
      </c>
      <c r="J281" s="48">
        <v>0</v>
      </c>
      <c r="K281" s="48">
        <v>13</v>
      </c>
      <c r="L281" s="48">
        <v>50</v>
      </c>
      <c r="M281" s="48">
        <v>2</v>
      </c>
      <c r="N281" s="48">
        <v>1</v>
      </c>
      <c r="O281" s="48">
        <v>51</v>
      </c>
      <c r="P281" s="48">
        <v>94</v>
      </c>
      <c r="AI281" s="48"/>
    </row>
    <row r="282" spans="1:35" x14ac:dyDescent="0.3">
      <c r="A282" s="48" t="s">
        <v>1730</v>
      </c>
      <c r="B282" s="48">
        <v>2010</v>
      </c>
      <c r="C282" s="48" t="s">
        <v>1130</v>
      </c>
      <c r="D282" s="48" t="s">
        <v>1095</v>
      </c>
      <c r="E282" s="48">
        <v>118</v>
      </c>
      <c r="F282" s="48">
        <v>398</v>
      </c>
      <c r="G282" s="48">
        <v>48</v>
      </c>
      <c r="H282" s="48">
        <v>102</v>
      </c>
      <c r="I282" s="48">
        <v>18</v>
      </c>
      <c r="J282" s="48">
        <v>1</v>
      </c>
      <c r="K282" s="48">
        <v>8</v>
      </c>
      <c r="L282" s="48">
        <v>37</v>
      </c>
      <c r="M282" s="48">
        <v>0</v>
      </c>
      <c r="N282" s="48">
        <v>0</v>
      </c>
      <c r="O282" s="48">
        <v>67</v>
      </c>
      <c r="P282" s="48">
        <v>90</v>
      </c>
      <c r="AI282" s="48"/>
    </row>
    <row r="283" spans="1:35" x14ac:dyDescent="0.3">
      <c r="A283" s="48" t="s">
        <v>1731</v>
      </c>
      <c r="B283" s="48">
        <v>2010</v>
      </c>
      <c r="C283" s="48" t="s">
        <v>1154</v>
      </c>
      <c r="D283" s="48" t="s">
        <v>1095</v>
      </c>
      <c r="E283" s="48">
        <v>111</v>
      </c>
      <c r="F283" s="48">
        <v>398</v>
      </c>
      <c r="G283" s="48">
        <v>32</v>
      </c>
      <c r="H283" s="48">
        <v>106</v>
      </c>
      <c r="I283" s="48">
        <v>18</v>
      </c>
      <c r="J283" s="48">
        <v>1</v>
      </c>
      <c r="K283" s="48">
        <v>4</v>
      </c>
      <c r="L283" s="48">
        <v>49</v>
      </c>
      <c r="M283" s="48">
        <v>2</v>
      </c>
      <c r="N283" s="48">
        <v>3</v>
      </c>
      <c r="O283" s="48">
        <v>16</v>
      </c>
      <c r="P283" s="48">
        <v>66</v>
      </c>
      <c r="AI283" s="48"/>
    </row>
    <row r="284" spans="1:35" x14ac:dyDescent="0.3">
      <c r="A284" s="48" t="s">
        <v>1163</v>
      </c>
      <c r="B284" s="48">
        <v>2010</v>
      </c>
      <c r="C284" s="48" t="s">
        <v>1136</v>
      </c>
      <c r="D284" s="48" t="s">
        <v>1091</v>
      </c>
      <c r="E284" s="48">
        <v>108</v>
      </c>
      <c r="F284" s="48">
        <v>399</v>
      </c>
      <c r="G284" s="48">
        <v>60</v>
      </c>
      <c r="H284" s="48">
        <v>127</v>
      </c>
      <c r="I284" s="48">
        <v>31</v>
      </c>
      <c r="J284" s="48">
        <v>3</v>
      </c>
      <c r="K284" s="48">
        <v>22</v>
      </c>
      <c r="L284" s="48">
        <v>78</v>
      </c>
      <c r="M284" s="48">
        <v>17</v>
      </c>
      <c r="N284" s="48">
        <v>4</v>
      </c>
      <c r="O284" s="48">
        <v>38</v>
      </c>
      <c r="P284" s="48">
        <v>81</v>
      </c>
      <c r="AI284" s="48"/>
    </row>
    <row r="285" spans="1:35" x14ac:dyDescent="0.3">
      <c r="A285" s="48" t="s">
        <v>1732</v>
      </c>
      <c r="B285" s="48">
        <v>2010</v>
      </c>
      <c r="C285" s="48" t="s">
        <v>1142</v>
      </c>
      <c r="D285" s="48" t="s">
        <v>1095</v>
      </c>
      <c r="E285" s="48">
        <v>124</v>
      </c>
      <c r="F285" s="48">
        <v>401</v>
      </c>
      <c r="G285" s="48">
        <v>43</v>
      </c>
      <c r="H285" s="48">
        <v>95</v>
      </c>
      <c r="I285" s="48">
        <v>16</v>
      </c>
      <c r="J285" s="48">
        <v>2</v>
      </c>
      <c r="K285" s="48">
        <v>11</v>
      </c>
      <c r="L285" s="48">
        <v>54</v>
      </c>
      <c r="M285" s="48">
        <v>8</v>
      </c>
      <c r="N285" s="48">
        <v>2</v>
      </c>
      <c r="O285" s="48">
        <v>29</v>
      </c>
      <c r="P285" s="48">
        <v>76</v>
      </c>
      <c r="AI285" s="48"/>
    </row>
    <row r="286" spans="1:35" x14ac:dyDescent="0.3">
      <c r="A286" s="48" t="s">
        <v>1630</v>
      </c>
      <c r="B286" s="48">
        <v>2010</v>
      </c>
      <c r="C286" s="48" t="s">
        <v>1146</v>
      </c>
      <c r="D286" s="48" t="s">
        <v>1091</v>
      </c>
      <c r="E286" s="48">
        <v>97</v>
      </c>
      <c r="F286" s="48">
        <v>401</v>
      </c>
      <c r="G286" s="48">
        <v>40</v>
      </c>
      <c r="H286" s="48">
        <v>108</v>
      </c>
      <c r="I286" s="48">
        <v>16</v>
      </c>
      <c r="J286" s="48">
        <v>0</v>
      </c>
      <c r="K286" s="48">
        <v>7</v>
      </c>
      <c r="L286" s="48">
        <v>39</v>
      </c>
      <c r="M286" s="48">
        <v>0</v>
      </c>
      <c r="N286" s="48">
        <v>0</v>
      </c>
      <c r="O286" s="48">
        <v>15</v>
      </c>
      <c r="P286" s="48">
        <v>39</v>
      </c>
      <c r="AI286" s="48"/>
    </row>
    <row r="287" spans="1:35" x14ac:dyDescent="0.3">
      <c r="A287" s="48" t="s">
        <v>1733</v>
      </c>
      <c r="B287" s="48">
        <v>2010</v>
      </c>
      <c r="C287" s="48" t="s">
        <v>1100</v>
      </c>
      <c r="D287" s="48" t="s">
        <v>1095</v>
      </c>
      <c r="E287" s="48">
        <v>102</v>
      </c>
      <c r="F287" s="48">
        <v>405</v>
      </c>
      <c r="G287" s="48">
        <v>61</v>
      </c>
      <c r="H287" s="48">
        <v>121</v>
      </c>
      <c r="I287" s="48">
        <v>21</v>
      </c>
      <c r="J287" s="48">
        <v>4</v>
      </c>
      <c r="K287" s="48">
        <v>4</v>
      </c>
      <c r="L287" s="48">
        <v>35</v>
      </c>
      <c r="M287" s="48">
        <v>19</v>
      </c>
      <c r="N287" s="48">
        <v>7</v>
      </c>
      <c r="O287" s="48">
        <v>28</v>
      </c>
      <c r="P287" s="48">
        <v>57</v>
      </c>
      <c r="AI287" s="48"/>
    </row>
    <row r="288" spans="1:35" x14ac:dyDescent="0.3">
      <c r="A288" s="48" t="s">
        <v>1734</v>
      </c>
      <c r="B288" s="48">
        <v>2010</v>
      </c>
      <c r="C288" s="48" t="s">
        <v>1100</v>
      </c>
      <c r="D288" s="48" t="s">
        <v>1095</v>
      </c>
      <c r="E288" s="48">
        <v>124</v>
      </c>
      <c r="F288" s="48">
        <v>406</v>
      </c>
      <c r="G288" s="48">
        <v>42</v>
      </c>
      <c r="H288" s="48">
        <v>102</v>
      </c>
      <c r="I288" s="48">
        <v>22</v>
      </c>
      <c r="J288" s="48">
        <v>1</v>
      </c>
      <c r="K288" s="48">
        <v>13</v>
      </c>
      <c r="L288" s="48">
        <v>45</v>
      </c>
      <c r="M288" s="48">
        <v>1</v>
      </c>
      <c r="N288" s="48">
        <v>0</v>
      </c>
      <c r="O288" s="48">
        <v>41</v>
      </c>
      <c r="P288" s="48">
        <v>87</v>
      </c>
      <c r="AI288" s="48"/>
    </row>
    <row r="289" spans="1:35" x14ac:dyDescent="0.3">
      <c r="A289" s="48" t="s">
        <v>1435</v>
      </c>
      <c r="B289" s="48">
        <v>2010</v>
      </c>
      <c r="C289" s="48" t="s">
        <v>1120</v>
      </c>
      <c r="D289" s="48" t="s">
        <v>1095</v>
      </c>
      <c r="E289" s="48">
        <v>108</v>
      </c>
      <c r="F289" s="48">
        <v>406</v>
      </c>
      <c r="G289" s="48">
        <v>58</v>
      </c>
      <c r="H289" s="48">
        <v>124</v>
      </c>
      <c r="I289" s="48">
        <v>23</v>
      </c>
      <c r="J289" s="48">
        <v>2</v>
      </c>
      <c r="K289" s="48">
        <v>18</v>
      </c>
      <c r="L289" s="48">
        <v>67</v>
      </c>
      <c r="M289" s="48">
        <v>0</v>
      </c>
      <c r="N289" s="48">
        <v>2</v>
      </c>
      <c r="O289" s="48">
        <v>30</v>
      </c>
      <c r="P289" s="48">
        <v>55</v>
      </c>
      <c r="AI289" s="48"/>
    </row>
    <row r="290" spans="1:35" x14ac:dyDescent="0.3">
      <c r="A290" s="48" t="s">
        <v>1735</v>
      </c>
      <c r="B290" s="48">
        <v>2010</v>
      </c>
      <c r="C290" s="48" t="s">
        <v>1110</v>
      </c>
      <c r="D290" s="48" t="s">
        <v>1091</v>
      </c>
      <c r="E290" s="48">
        <v>118</v>
      </c>
      <c r="F290" s="48">
        <v>409</v>
      </c>
      <c r="G290" s="48">
        <v>53</v>
      </c>
      <c r="H290" s="48">
        <v>115</v>
      </c>
      <c r="I290" s="48">
        <v>25</v>
      </c>
      <c r="J290" s="48">
        <v>0</v>
      </c>
      <c r="K290" s="48">
        <v>20</v>
      </c>
      <c r="L290" s="48">
        <v>66</v>
      </c>
      <c r="M290" s="48">
        <v>0</v>
      </c>
      <c r="N290" s="48">
        <v>0</v>
      </c>
      <c r="O290" s="48">
        <v>16</v>
      </c>
      <c r="P290" s="48">
        <v>111</v>
      </c>
      <c r="AI290" s="48"/>
    </row>
    <row r="291" spans="1:35" x14ac:dyDescent="0.3">
      <c r="A291" s="48" t="s">
        <v>1736</v>
      </c>
      <c r="B291" s="48">
        <v>2010</v>
      </c>
      <c r="C291" s="48" t="s">
        <v>1148</v>
      </c>
      <c r="D291" s="48" t="s">
        <v>1095</v>
      </c>
      <c r="E291" s="48">
        <v>128</v>
      </c>
      <c r="F291" s="48">
        <v>412</v>
      </c>
      <c r="G291" s="48">
        <v>52</v>
      </c>
      <c r="H291" s="48">
        <v>99</v>
      </c>
      <c r="I291" s="48">
        <v>18</v>
      </c>
      <c r="J291" s="48">
        <v>0</v>
      </c>
      <c r="K291" s="48">
        <v>16</v>
      </c>
      <c r="L291" s="48">
        <v>71</v>
      </c>
      <c r="M291" s="48">
        <v>0</v>
      </c>
      <c r="N291" s="48">
        <v>0</v>
      </c>
      <c r="O291" s="48">
        <v>63</v>
      </c>
      <c r="P291" s="48">
        <v>100</v>
      </c>
      <c r="AI291" s="48"/>
    </row>
    <row r="292" spans="1:35" x14ac:dyDescent="0.3">
      <c r="A292" s="48" t="s">
        <v>1737</v>
      </c>
      <c r="B292" s="48">
        <v>2010</v>
      </c>
      <c r="C292" s="48" t="s">
        <v>1154</v>
      </c>
      <c r="D292" s="48" t="s">
        <v>1095</v>
      </c>
      <c r="E292" s="48">
        <v>134</v>
      </c>
      <c r="F292" s="48">
        <v>414</v>
      </c>
      <c r="G292" s="48">
        <v>52</v>
      </c>
      <c r="H292" s="48">
        <v>102</v>
      </c>
      <c r="I292" s="48">
        <v>18</v>
      </c>
      <c r="J292" s="48">
        <v>3</v>
      </c>
      <c r="K292" s="48">
        <v>11</v>
      </c>
      <c r="L292" s="48">
        <v>47</v>
      </c>
      <c r="M292" s="48">
        <v>16</v>
      </c>
      <c r="N292" s="48">
        <v>2</v>
      </c>
      <c r="O292" s="48">
        <v>35</v>
      </c>
      <c r="P292" s="48">
        <v>93</v>
      </c>
      <c r="AI292" s="48"/>
    </row>
    <row r="293" spans="1:35" x14ac:dyDescent="0.3">
      <c r="A293" s="48" t="s">
        <v>1738</v>
      </c>
      <c r="B293" s="48">
        <v>2010</v>
      </c>
      <c r="C293" s="48" t="s">
        <v>1126</v>
      </c>
      <c r="D293" s="48" t="s">
        <v>1091</v>
      </c>
      <c r="E293" s="48">
        <v>125</v>
      </c>
      <c r="F293" s="48">
        <v>414</v>
      </c>
      <c r="G293" s="48">
        <v>37</v>
      </c>
      <c r="H293" s="48">
        <v>90</v>
      </c>
      <c r="I293" s="48">
        <v>20</v>
      </c>
      <c r="J293" s="48">
        <v>1</v>
      </c>
      <c r="K293" s="48">
        <v>9</v>
      </c>
      <c r="L293" s="48">
        <v>51</v>
      </c>
      <c r="M293" s="48">
        <v>0</v>
      </c>
      <c r="N293" s="48">
        <v>0</v>
      </c>
      <c r="O293" s="48">
        <v>35</v>
      </c>
      <c r="P293" s="48">
        <v>57</v>
      </c>
      <c r="AI293" s="48"/>
    </row>
    <row r="294" spans="1:35" x14ac:dyDescent="0.3">
      <c r="A294" s="48" t="s">
        <v>1739</v>
      </c>
      <c r="B294" s="48">
        <v>2010</v>
      </c>
      <c r="C294" s="48" t="s">
        <v>1156</v>
      </c>
      <c r="D294" s="48" t="s">
        <v>1091</v>
      </c>
      <c r="E294" s="48">
        <v>124</v>
      </c>
      <c r="F294" s="48">
        <v>416</v>
      </c>
      <c r="G294" s="48">
        <v>53</v>
      </c>
      <c r="H294" s="48">
        <v>105</v>
      </c>
      <c r="I294" s="48">
        <v>20</v>
      </c>
      <c r="J294" s="48">
        <v>0</v>
      </c>
      <c r="K294" s="48">
        <v>15</v>
      </c>
      <c r="L294" s="48">
        <v>52</v>
      </c>
      <c r="M294" s="48">
        <v>2</v>
      </c>
      <c r="N294" s="48">
        <v>2</v>
      </c>
      <c r="O294" s="48">
        <v>33</v>
      </c>
      <c r="P294" s="48">
        <v>58</v>
      </c>
      <c r="AI294" s="48"/>
    </row>
    <row r="295" spans="1:35" x14ac:dyDescent="0.3">
      <c r="A295" s="48" t="s">
        <v>1481</v>
      </c>
      <c r="B295" s="48">
        <v>2010</v>
      </c>
      <c r="C295" s="48" t="s">
        <v>1128</v>
      </c>
      <c r="D295" s="48" t="s">
        <v>1095</v>
      </c>
      <c r="E295" s="48">
        <v>109</v>
      </c>
      <c r="F295" s="48">
        <v>418</v>
      </c>
      <c r="G295" s="48">
        <v>63</v>
      </c>
      <c r="H295" s="48">
        <v>105</v>
      </c>
      <c r="I295" s="48">
        <v>21</v>
      </c>
      <c r="J295" s="48">
        <v>0</v>
      </c>
      <c r="K295" s="48">
        <v>16</v>
      </c>
      <c r="L295" s="48">
        <v>56</v>
      </c>
      <c r="M295" s="48">
        <v>1</v>
      </c>
      <c r="N295" s="48">
        <v>3</v>
      </c>
      <c r="O295" s="48">
        <v>52</v>
      </c>
      <c r="P295" s="48">
        <v>101</v>
      </c>
      <c r="AI295" s="48"/>
    </row>
    <row r="296" spans="1:35" x14ac:dyDescent="0.3">
      <c r="A296" s="48" t="s">
        <v>1740</v>
      </c>
      <c r="B296" s="48">
        <v>2010</v>
      </c>
      <c r="C296" s="48" t="s">
        <v>1136</v>
      </c>
      <c r="D296" s="48" t="s">
        <v>1091</v>
      </c>
      <c r="E296" s="48">
        <v>138</v>
      </c>
      <c r="F296" s="48">
        <v>419</v>
      </c>
      <c r="G296" s="48">
        <v>54</v>
      </c>
      <c r="H296" s="48">
        <v>122</v>
      </c>
      <c r="I296" s="48">
        <v>26</v>
      </c>
      <c r="J296" s="48">
        <v>2</v>
      </c>
      <c r="K296" s="48">
        <v>12</v>
      </c>
      <c r="L296" s="48">
        <v>65</v>
      </c>
      <c r="M296" s="48">
        <v>14</v>
      </c>
      <c r="N296" s="48">
        <v>2</v>
      </c>
      <c r="O296" s="48">
        <v>45</v>
      </c>
      <c r="P296" s="48">
        <v>71</v>
      </c>
      <c r="AI296" s="48"/>
    </row>
    <row r="297" spans="1:35" x14ac:dyDescent="0.3">
      <c r="A297" s="48" t="s">
        <v>1741</v>
      </c>
      <c r="B297" s="48">
        <v>2010</v>
      </c>
      <c r="C297" s="48" t="s">
        <v>1098</v>
      </c>
      <c r="D297" s="48" t="s">
        <v>1091</v>
      </c>
      <c r="E297" s="48">
        <v>110</v>
      </c>
      <c r="F297" s="48">
        <v>424</v>
      </c>
      <c r="G297" s="48">
        <v>63</v>
      </c>
      <c r="H297" s="48">
        <v>129</v>
      </c>
      <c r="I297" s="48">
        <v>16</v>
      </c>
      <c r="J297" s="48">
        <v>3</v>
      </c>
      <c r="K297" s="48">
        <v>8</v>
      </c>
      <c r="L297" s="48">
        <v>32</v>
      </c>
      <c r="M297" s="48">
        <v>14</v>
      </c>
      <c r="N297" s="48">
        <v>5</v>
      </c>
      <c r="O297" s="48">
        <v>20</v>
      </c>
      <c r="P297" s="48">
        <v>49</v>
      </c>
      <c r="AI297" s="48"/>
    </row>
    <row r="298" spans="1:35" x14ac:dyDescent="0.3">
      <c r="A298" s="48" t="s">
        <v>1444</v>
      </c>
      <c r="B298" s="48">
        <v>2010</v>
      </c>
      <c r="C298" s="48" t="s">
        <v>1114</v>
      </c>
      <c r="D298" s="48" t="s">
        <v>1095</v>
      </c>
      <c r="E298" s="48">
        <v>115</v>
      </c>
      <c r="F298" s="48">
        <v>425</v>
      </c>
      <c r="G298" s="48">
        <v>75</v>
      </c>
      <c r="H298" s="48">
        <v>117</v>
      </c>
      <c r="I298" s="48">
        <v>20</v>
      </c>
      <c r="J298" s="48">
        <v>2</v>
      </c>
      <c r="K298" s="48">
        <v>16</v>
      </c>
      <c r="L298" s="48">
        <v>65</v>
      </c>
      <c r="M298" s="48">
        <v>13</v>
      </c>
      <c r="N298" s="48">
        <v>2</v>
      </c>
      <c r="O298" s="48">
        <v>63</v>
      </c>
      <c r="P298" s="48">
        <v>63</v>
      </c>
      <c r="AI298" s="48"/>
    </row>
    <row r="299" spans="1:35" x14ac:dyDescent="0.3">
      <c r="A299" s="48" t="s">
        <v>1548</v>
      </c>
      <c r="B299" s="48">
        <v>2010</v>
      </c>
      <c r="C299" s="48" t="s">
        <v>1100</v>
      </c>
      <c r="D299" s="48" t="s">
        <v>1095</v>
      </c>
      <c r="E299" s="48">
        <v>110</v>
      </c>
      <c r="F299" s="48">
        <v>426</v>
      </c>
      <c r="G299" s="48">
        <v>57</v>
      </c>
      <c r="H299" s="48">
        <v>126</v>
      </c>
      <c r="I299" s="48">
        <v>29</v>
      </c>
      <c r="J299" s="48">
        <v>3</v>
      </c>
      <c r="K299" s="48">
        <v>12</v>
      </c>
      <c r="L299" s="48">
        <v>66</v>
      </c>
      <c r="M299" s="48">
        <v>2</v>
      </c>
      <c r="N299" s="48">
        <v>3</v>
      </c>
      <c r="O299" s="48">
        <v>34</v>
      </c>
      <c r="P299" s="48">
        <v>83</v>
      </c>
      <c r="AI299" s="48"/>
    </row>
    <row r="300" spans="1:35" x14ac:dyDescent="0.3">
      <c r="A300" s="48" t="s">
        <v>1742</v>
      </c>
      <c r="B300" s="48">
        <v>2010</v>
      </c>
      <c r="C300" s="48" t="s">
        <v>1110</v>
      </c>
      <c r="D300" s="48" t="s">
        <v>1091</v>
      </c>
      <c r="E300" s="48">
        <v>110</v>
      </c>
      <c r="F300" s="48">
        <v>428</v>
      </c>
      <c r="G300" s="48">
        <v>70</v>
      </c>
      <c r="H300" s="48">
        <v>112</v>
      </c>
      <c r="I300" s="48">
        <v>31</v>
      </c>
      <c r="J300" s="48">
        <v>5</v>
      </c>
      <c r="K300" s="48">
        <v>8</v>
      </c>
      <c r="L300" s="48">
        <v>36</v>
      </c>
      <c r="M300" s="48">
        <v>17</v>
      </c>
      <c r="N300" s="48">
        <v>6</v>
      </c>
      <c r="O300" s="48">
        <v>38</v>
      </c>
      <c r="P300" s="48">
        <v>104</v>
      </c>
      <c r="AI300" s="48"/>
    </row>
    <row r="301" spans="1:35" x14ac:dyDescent="0.3">
      <c r="A301" s="48" t="s">
        <v>1743</v>
      </c>
      <c r="B301" s="48">
        <v>2010</v>
      </c>
      <c r="C301" s="48" t="s">
        <v>1122</v>
      </c>
      <c r="D301" s="48" t="s">
        <v>1095</v>
      </c>
      <c r="E301" s="48">
        <v>119</v>
      </c>
      <c r="F301" s="48">
        <v>430</v>
      </c>
      <c r="G301" s="48">
        <v>53</v>
      </c>
      <c r="H301" s="48">
        <v>105</v>
      </c>
      <c r="I301" s="48">
        <v>13</v>
      </c>
      <c r="J301" s="48">
        <v>2</v>
      </c>
      <c r="K301" s="48">
        <v>10</v>
      </c>
      <c r="L301" s="48">
        <v>50</v>
      </c>
      <c r="M301" s="48">
        <v>9</v>
      </c>
      <c r="N301" s="48">
        <v>6</v>
      </c>
      <c r="O301" s="48">
        <v>31</v>
      </c>
      <c r="P301" s="48">
        <v>54</v>
      </c>
      <c r="AI301" s="48"/>
    </row>
    <row r="302" spans="1:35" x14ac:dyDescent="0.3">
      <c r="A302" s="48" t="s">
        <v>1744</v>
      </c>
      <c r="B302" s="48">
        <v>2010</v>
      </c>
      <c r="C302" s="48" t="s">
        <v>1120</v>
      </c>
      <c r="D302" s="48" t="s">
        <v>1095</v>
      </c>
      <c r="E302" s="48">
        <v>111</v>
      </c>
      <c r="F302" s="48">
        <v>431</v>
      </c>
      <c r="G302" s="48">
        <v>55</v>
      </c>
      <c r="H302" s="48">
        <v>126</v>
      </c>
      <c r="I302" s="48">
        <v>22</v>
      </c>
      <c r="J302" s="48">
        <v>1</v>
      </c>
      <c r="K302" s="48">
        <v>7</v>
      </c>
      <c r="L302" s="48">
        <v>47</v>
      </c>
      <c r="M302" s="48">
        <v>3</v>
      </c>
      <c r="N302" s="48">
        <v>1</v>
      </c>
      <c r="O302" s="48">
        <v>32</v>
      </c>
      <c r="P302" s="48">
        <v>68</v>
      </c>
      <c r="AI302" s="48"/>
    </row>
    <row r="303" spans="1:35" x14ac:dyDescent="0.3">
      <c r="A303" s="48" t="s">
        <v>1745</v>
      </c>
      <c r="B303" s="48">
        <v>2010</v>
      </c>
      <c r="C303" s="48" t="s">
        <v>1098</v>
      </c>
      <c r="D303" s="48" t="s">
        <v>1091</v>
      </c>
      <c r="E303" s="48">
        <v>118</v>
      </c>
      <c r="F303" s="48">
        <v>434</v>
      </c>
      <c r="G303" s="48">
        <v>39</v>
      </c>
      <c r="H303" s="48">
        <v>111</v>
      </c>
      <c r="I303" s="48">
        <v>18</v>
      </c>
      <c r="J303" s="48">
        <v>0</v>
      </c>
      <c r="K303" s="48">
        <v>0</v>
      </c>
      <c r="L303" s="48">
        <v>37</v>
      </c>
      <c r="M303" s="48">
        <v>12</v>
      </c>
      <c r="N303" s="48">
        <v>7</v>
      </c>
      <c r="O303" s="48">
        <v>37</v>
      </c>
      <c r="P303" s="48">
        <v>45</v>
      </c>
      <c r="AI303" s="48"/>
    </row>
    <row r="304" spans="1:35" x14ac:dyDescent="0.3">
      <c r="A304" s="48" t="s">
        <v>1746</v>
      </c>
      <c r="B304" s="48">
        <v>2010</v>
      </c>
      <c r="C304" s="48" t="s">
        <v>1104</v>
      </c>
      <c r="D304" s="48" t="s">
        <v>1091</v>
      </c>
      <c r="E304" s="48">
        <v>124</v>
      </c>
      <c r="F304" s="48">
        <v>436</v>
      </c>
      <c r="G304" s="48">
        <v>45</v>
      </c>
      <c r="H304" s="48">
        <v>127</v>
      </c>
      <c r="I304" s="48">
        <v>24</v>
      </c>
      <c r="J304" s="48">
        <v>0</v>
      </c>
      <c r="K304" s="48">
        <v>5</v>
      </c>
      <c r="L304" s="48">
        <v>49</v>
      </c>
      <c r="M304" s="48">
        <v>7</v>
      </c>
      <c r="N304" s="48">
        <v>6</v>
      </c>
      <c r="O304" s="48">
        <v>40</v>
      </c>
      <c r="P304" s="48">
        <v>56</v>
      </c>
      <c r="AI304" s="48"/>
    </row>
    <row r="305" spans="1:35" x14ac:dyDescent="0.3">
      <c r="A305" s="48" t="s">
        <v>1747</v>
      </c>
      <c r="B305" s="48">
        <v>2010</v>
      </c>
      <c r="C305" s="48" t="s">
        <v>1136</v>
      </c>
      <c r="D305" s="48" t="s">
        <v>1091</v>
      </c>
      <c r="E305" s="48">
        <v>137</v>
      </c>
      <c r="F305" s="48">
        <v>438</v>
      </c>
      <c r="G305" s="48">
        <v>60</v>
      </c>
      <c r="H305" s="48">
        <v>121</v>
      </c>
      <c r="I305" s="48">
        <v>11</v>
      </c>
      <c r="J305" s="48">
        <v>4</v>
      </c>
      <c r="K305" s="48">
        <v>3</v>
      </c>
      <c r="L305" s="48">
        <v>42</v>
      </c>
      <c r="M305" s="48">
        <v>15</v>
      </c>
      <c r="N305" s="48">
        <v>7</v>
      </c>
      <c r="O305" s="48">
        <v>19</v>
      </c>
      <c r="P305" s="48">
        <v>59</v>
      </c>
      <c r="AI305" s="48"/>
    </row>
    <row r="306" spans="1:35" x14ac:dyDescent="0.3">
      <c r="A306" s="48" t="s">
        <v>1457</v>
      </c>
      <c r="B306" s="48">
        <v>2010</v>
      </c>
      <c r="C306" s="48" t="s">
        <v>1130</v>
      </c>
      <c r="D306" s="48" t="s">
        <v>1095</v>
      </c>
      <c r="E306" s="48">
        <v>132</v>
      </c>
      <c r="F306" s="48">
        <v>439</v>
      </c>
      <c r="G306" s="48">
        <v>73</v>
      </c>
      <c r="H306" s="48">
        <v>114</v>
      </c>
      <c r="I306" s="48">
        <v>20</v>
      </c>
      <c r="J306" s="48">
        <v>14</v>
      </c>
      <c r="K306" s="48">
        <v>6</v>
      </c>
      <c r="L306" s="48">
        <v>36</v>
      </c>
      <c r="M306" s="48">
        <v>13</v>
      </c>
      <c r="N306" s="48">
        <v>7</v>
      </c>
      <c r="O306" s="48">
        <v>57</v>
      </c>
      <c r="P306" s="48">
        <v>104</v>
      </c>
      <c r="AI306" s="48"/>
    </row>
    <row r="307" spans="1:35" x14ac:dyDescent="0.3">
      <c r="A307" s="48" t="s">
        <v>1748</v>
      </c>
      <c r="B307" s="48">
        <v>2010</v>
      </c>
      <c r="C307" s="48" t="s">
        <v>1132</v>
      </c>
      <c r="D307" s="48" t="s">
        <v>1095</v>
      </c>
      <c r="E307" s="48">
        <v>139</v>
      </c>
      <c r="F307" s="48">
        <v>439</v>
      </c>
      <c r="G307" s="48">
        <v>50</v>
      </c>
      <c r="H307" s="48">
        <v>98</v>
      </c>
      <c r="I307" s="48">
        <v>19</v>
      </c>
      <c r="J307" s="48">
        <v>3</v>
      </c>
      <c r="K307" s="48">
        <v>2</v>
      </c>
      <c r="L307" s="48">
        <v>36</v>
      </c>
      <c r="M307" s="48">
        <v>11</v>
      </c>
      <c r="N307" s="48">
        <v>4</v>
      </c>
      <c r="O307" s="48">
        <v>33</v>
      </c>
      <c r="P307" s="48">
        <v>60</v>
      </c>
      <c r="AI307" s="48"/>
    </row>
    <row r="308" spans="1:35" x14ac:dyDescent="0.3">
      <c r="A308" s="48" t="s">
        <v>1749</v>
      </c>
      <c r="B308" s="48">
        <v>2010</v>
      </c>
      <c r="C308" s="48" t="s">
        <v>1138</v>
      </c>
      <c r="D308" s="48" t="s">
        <v>1091</v>
      </c>
      <c r="E308" s="48">
        <v>122</v>
      </c>
      <c r="F308" s="48">
        <v>442</v>
      </c>
      <c r="G308" s="48">
        <v>48</v>
      </c>
      <c r="H308" s="48">
        <v>111</v>
      </c>
      <c r="I308" s="48">
        <v>24</v>
      </c>
      <c r="J308" s="48">
        <v>3</v>
      </c>
      <c r="K308" s="48">
        <v>2</v>
      </c>
      <c r="L308" s="48">
        <v>36</v>
      </c>
      <c r="M308" s="48">
        <v>20</v>
      </c>
      <c r="N308" s="48">
        <v>7</v>
      </c>
      <c r="O308" s="48">
        <v>29</v>
      </c>
      <c r="P308" s="48">
        <v>73</v>
      </c>
      <c r="AI308" s="48"/>
    </row>
    <row r="309" spans="1:35" x14ac:dyDescent="0.3">
      <c r="A309" s="48" t="s">
        <v>1750</v>
      </c>
      <c r="B309" s="48">
        <v>2010</v>
      </c>
      <c r="C309" s="48" t="s">
        <v>1122</v>
      </c>
      <c r="D309" s="48" t="s">
        <v>1095</v>
      </c>
      <c r="E309" s="48">
        <v>116</v>
      </c>
      <c r="F309" s="48">
        <v>442</v>
      </c>
      <c r="G309" s="48">
        <v>49</v>
      </c>
      <c r="H309" s="48">
        <v>118</v>
      </c>
      <c r="I309" s="48">
        <v>23</v>
      </c>
      <c r="J309" s="48">
        <v>0</v>
      </c>
      <c r="K309" s="48">
        <v>1</v>
      </c>
      <c r="L309" s="48">
        <v>29</v>
      </c>
      <c r="M309" s="48">
        <v>8</v>
      </c>
      <c r="N309" s="48">
        <v>1</v>
      </c>
      <c r="O309" s="48">
        <v>27</v>
      </c>
      <c r="P309" s="48">
        <v>35</v>
      </c>
      <c r="AI309" s="48"/>
    </row>
    <row r="310" spans="1:35" x14ac:dyDescent="0.3">
      <c r="A310" s="48" t="s">
        <v>1751</v>
      </c>
      <c r="B310" s="48">
        <v>2010</v>
      </c>
      <c r="C310" s="48" t="s">
        <v>1102</v>
      </c>
      <c r="D310" s="48" t="s">
        <v>1091</v>
      </c>
      <c r="E310" s="48">
        <v>131</v>
      </c>
      <c r="F310" s="48">
        <v>444</v>
      </c>
      <c r="G310" s="48">
        <v>58</v>
      </c>
      <c r="H310" s="48">
        <v>112</v>
      </c>
      <c r="I310" s="48">
        <v>25</v>
      </c>
      <c r="J310" s="48">
        <v>2</v>
      </c>
      <c r="K310" s="48">
        <v>9</v>
      </c>
      <c r="L310" s="48">
        <v>49</v>
      </c>
      <c r="M310" s="48">
        <v>4</v>
      </c>
      <c r="N310" s="48">
        <v>6</v>
      </c>
      <c r="O310" s="48">
        <v>37</v>
      </c>
      <c r="P310" s="48">
        <v>92</v>
      </c>
      <c r="AI310" s="48"/>
    </row>
    <row r="311" spans="1:35" x14ac:dyDescent="0.3">
      <c r="A311" s="48" t="s">
        <v>1752</v>
      </c>
      <c r="B311" s="48">
        <v>2010</v>
      </c>
      <c r="C311" s="48" t="s">
        <v>1146</v>
      </c>
      <c r="D311" s="48" t="s">
        <v>1091</v>
      </c>
      <c r="E311" s="48">
        <v>130</v>
      </c>
      <c r="F311" s="48">
        <v>446</v>
      </c>
      <c r="G311" s="48">
        <v>37</v>
      </c>
      <c r="H311" s="48">
        <v>111</v>
      </c>
      <c r="I311" s="48">
        <v>22</v>
      </c>
      <c r="J311" s="48">
        <v>1</v>
      </c>
      <c r="K311" s="48">
        <v>11</v>
      </c>
      <c r="L311" s="48">
        <v>55</v>
      </c>
      <c r="M311" s="48">
        <v>0</v>
      </c>
      <c r="N311" s="48">
        <v>1</v>
      </c>
      <c r="O311" s="48">
        <v>47</v>
      </c>
      <c r="P311" s="48">
        <v>94</v>
      </c>
      <c r="AI311" s="48"/>
    </row>
    <row r="312" spans="1:35" x14ac:dyDescent="0.3">
      <c r="A312" s="48" t="s">
        <v>1753</v>
      </c>
      <c r="B312" s="48">
        <v>2010</v>
      </c>
      <c r="C312" s="48" t="s">
        <v>1146</v>
      </c>
      <c r="D312" s="48" t="s">
        <v>1091</v>
      </c>
      <c r="E312" s="48">
        <v>131</v>
      </c>
      <c r="F312" s="48">
        <v>447</v>
      </c>
      <c r="G312" s="48">
        <v>70</v>
      </c>
      <c r="H312" s="48">
        <v>127</v>
      </c>
      <c r="I312" s="48">
        <v>29</v>
      </c>
      <c r="J312" s="48">
        <v>1</v>
      </c>
      <c r="K312" s="48">
        <v>27</v>
      </c>
      <c r="L312" s="48">
        <v>72</v>
      </c>
      <c r="M312" s="48">
        <v>2</v>
      </c>
      <c r="N312" s="48">
        <v>0</v>
      </c>
      <c r="O312" s="48">
        <v>59</v>
      </c>
      <c r="P312" s="48">
        <v>98</v>
      </c>
      <c r="AI312" s="48"/>
    </row>
    <row r="313" spans="1:35" x14ac:dyDescent="0.3">
      <c r="A313" s="48" t="s">
        <v>1754</v>
      </c>
      <c r="B313" s="48">
        <v>2010</v>
      </c>
      <c r="C313" s="48" t="s">
        <v>1094</v>
      </c>
      <c r="D313" s="48" t="s">
        <v>1095</v>
      </c>
      <c r="E313" s="48">
        <v>120</v>
      </c>
      <c r="F313" s="48">
        <v>452</v>
      </c>
      <c r="G313" s="48">
        <v>60</v>
      </c>
      <c r="H313" s="48">
        <v>120</v>
      </c>
      <c r="I313" s="48">
        <v>24</v>
      </c>
      <c r="J313" s="48">
        <v>3</v>
      </c>
      <c r="K313" s="48">
        <v>11</v>
      </c>
      <c r="L313" s="48">
        <v>58</v>
      </c>
      <c r="M313" s="48">
        <v>9</v>
      </c>
      <c r="N313" s="48">
        <v>1</v>
      </c>
      <c r="O313" s="48">
        <v>30</v>
      </c>
      <c r="P313" s="48">
        <v>100</v>
      </c>
      <c r="AI313" s="48"/>
    </row>
    <row r="314" spans="1:35" x14ac:dyDescent="0.3">
      <c r="A314" s="48" t="s">
        <v>1755</v>
      </c>
      <c r="B314" s="48">
        <v>2010</v>
      </c>
      <c r="C314" s="48" t="s">
        <v>1156</v>
      </c>
      <c r="D314" s="48" t="s">
        <v>1091</v>
      </c>
      <c r="E314" s="48">
        <v>140</v>
      </c>
      <c r="F314" s="48">
        <v>453</v>
      </c>
      <c r="G314" s="48">
        <v>60</v>
      </c>
      <c r="H314" s="48">
        <v>108</v>
      </c>
      <c r="I314" s="48">
        <v>24</v>
      </c>
      <c r="J314" s="48">
        <v>1</v>
      </c>
      <c r="K314" s="48">
        <v>26</v>
      </c>
      <c r="L314" s="48">
        <v>68</v>
      </c>
      <c r="M314" s="48">
        <v>4</v>
      </c>
      <c r="N314" s="48">
        <v>2</v>
      </c>
      <c r="O314" s="48">
        <v>42</v>
      </c>
      <c r="P314" s="48">
        <v>137</v>
      </c>
      <c r="AI314" s="48"/>
    </row>
    <row r="315" spans="1:35" x14ac:dyDescent="0.3">
      <c r="A315" s="48" t="s">
        <v>1756</v>
      </c>
      <c r="B315" s="48">
        <v>2010</v>
      </c>
      <c r="C315" s="48" t="s">
        <v>1102</v>
      </c>
      <c r="D315" s="48" t="s">
        <v>1091</v>
      </c>
      <c r="E315" s="48">
        <v>131</v>
      </c>
      <c r="F315" s="48">
        <v>453</v>
      </c>
      <c r="G315" s="48">
        <v>73</v>
      </c>
      <c r="H315" s="48">
        <v>110</v>
      </c>
      <c r="I315" s="48">
        <v>25</v>
      </c>
      <c r="J315" s="48">
        <v>2</v>
      </c>
      <c r="K315" s="48">
        <v>26</v>
      </c>
      <c r="L315" s="48">
        <v>87</v>
      </c>
      <c r="M315" s="48">
        <v>2</v>
      </c>
      <c r="N315" s="48">
        <v>2</v>
      </c>
      <c r="O315" s="48">
        <v>50</v>
      </c>
      <c r="P315" s="48">
        <v>83</v>
      </c>
      <c r="AI315" s="48"/>
    </row>
    <row r="316" spans="1:35" x14ac:dyDescent="0.3">
      <c r="A316" s="48" t="s">
        <v>1534</v>
      </c>
      <c r="B316" s="48">
        <v>2010</v>
      </c>
      <c r="C316" s="48" t="s">
        <v>1148</v>
      </c>
      <c r="D316" s="48" t="s">
        <v>1095</v>
      </c>
      <c r="E316" s="48">
        <v>147</v>
      </c>
      <c r="F316" s="48">
        <v>458</v>
      </c>
      <c r="G316" s="48">
        <v>50</v>
      </c>
      <c r="H316" s="48">
        <v>117</v>
      </c>
      <c r="I316" s="48">
        <v>27</v>
      </c>
      <c r="J316" s="48">
        <v>3</v>
      </c>
      <c r="K316" s="48">
        <v>4</v>
      </c>
      <c r="L316" s="48">
        <v>42</v>
      </c>
      <c r="M316" s="48">
        <v>7</v>
      </c>
      <c r="N316" s="48">
        <v>1</v>
      </c>
      <c r="O316" s="48">
        <v>42</v>
      </c>
      <c r="P316" s="48">
        <v>64</v>
      </c>
      <c r="AI316" s="48"/>
    </row>
    <row r="317" spans="1:35" x14ac:dyDescent="0.3">
      <c r="A317" s="48" t="s">
        <v>1571</v>
      </c>
      <c r="B317" s="48">
        <v>2010</v>
      </c>
      <c r="C317" s="48" t="s">
        <v>1128</v>
      </c>
      <c r="D317" s="48" t="s">
        <v>1095</v>
      </c>
      <c r="E317" s="48">
        <v>125</v>
      </c>
      <c r="F317" s="48">
        <v>463</v>
      </c>
      <c r="G317" s="48">
        <v>53</v>
      </c>
      <c r="H317" s="48">
        <v>139</v>
      </c>
      <c r="I317" s="48">
        <v>31</v>
      </c>
      <c r="J317" s="48">
        <v>5</v>
      </c>
      <c r="K317" s="48">
        <v>3</v>
      </c>
      <c r="L317" s="48">
        <v>41</v>
      </c>
      <c r="M317" s="48">
        <v>10</v>
      </c>
      <c r="N317" s="48">
        <v>8</v>
      </c>
      <c r="O317" s="48">
        <v>29</v>
      </c>
      <c r="P317" s="48">
        <v>71</v>
      </c>
      <c r="AI317" s="48"/>
    </row>
    <row r="318" spans="1:35" x14ac:dyDescent="0.3">
      <c r="A318" s="48" t="s">
        <v>1757</v>
      </c>
      <c r="B318" s="48">
        <v>2010</v>
      </c>
      <c r="C318" s="48" t="s">
        <v>1124</v>
      </c>
      <c r="D318" s="48" t="s">
        <v>1091</v>
      </c>
      <c r="E318" s="48">
        <v>133</v>
      </c>
      <c r="F318" s="48">
        <v>464</v>
      </c>
      <c r="G318" s="48">
        <v>49</v>
      </c>
      <c r="H318" s="48">
        <v>119</v>
      </c>
      <c r="I318" s="48">
        <v>26</v>
      </c>
      <c r="J318" s="48">
        <v>3</v>
      </c>
      <c r="K318" s="48">
        <v>14</v>
      </c>
      <c r="L318" s="48">
        <v>67</v>
      </c>
      <c r="M318" s="48">
        <v>7</v>
      </c>
      <c r="N318" s="48">
        <v>1</v>
      </c>
      <c r="O318" s="48">
        <v>40</v>
      </c>
      <c r="P318" s="48">
        <v>99</v>
      </c>
      <c r="AI318" s="48"/>
    </row>
    <row r="319" spans="1:35" x14ac:dyDescent="0.3">
      <c r="A319" s="48" t="s">
        <v>1446</v>
      </c>
      <c r="B319" s="48">
        <v>2010</v>
      </c>
      <c r="C319" s="48" t="s">
        <v>1132</v>
      </c>
      <c r="D319" s="48" t="s">
        <v>1095</v>
      </c>
      <c r="E319" s="48">
        <v>144</v>
      </c>
      <c r="F319" s="48">
        <v>464</v>
      </c>
      <c r="G319" s="48">
        <v>85</v>
      </c>
      <c r="H319" s="48">
        <v>128</v>
      </c>
      <c r="I319" s="48">
        <v>28</v>
      </c>
      <c r="J319" s="48">
        <v>3</v>
      </c>
      <c r="K319" s="48">
        <v>23</v>
      </c>
      <c r="L319" s="48">
        <v>66</v>
      </c>
      <c r="M319" s="48">
        <v>12</v>
      </c>
      <c r="N319" s="48">
        <v>8</v>
      </c>
      <c r="O319" s="48">
        <v>63</v>
      </c>
      <c r="P319" s="48">
        <v>148</v>
      </c>
      <c r="AI319" s="48"/>
    </row>
    <row r="320" spans="1:35" x14ac:dyDescent="0.3">
      <c r="A320" s="48" t="s">
        <v>1577</v>
      </c>
      <c r="B320" s="48">
        <v>2010</v>
      </c>
      <c r="C320" s="48" t="s">
        <v>1132</v>
      </c>
      <c r="D320" s="48" t="s">
        <v>1095</v>
      </c>
      <c r="E320" s="48">
        <v>136</v>
      </c>
      <c r="F320" s="48">
        <v>465</v>
      </c>
      <c r="G320" s="48">
        <v>34</v>
      </c>
      <c r="H320" s="48">
        <v>122</v>
      </c>
      <c r="I320" s="48">
        <v>19</v>
      </c>
      <c r="J320" s="48">
        <v>0</v>
      </c>
      <c r="K320" s="48">
        <v>6</v>
      </c>
      <c r="L320" s="48">
        <v>62</v>
      </c>
      <c r="M320" s="48">
        <v>8</v>
      </c>
      <c r="N320" s="48">
        <v>4</v>
      </c>
      <c r="O320" s="48">
        <v>42</v>
      </c>
      <c r="P320" s="48">
        <v>51</v>
      </c>
      <c r="AI320" s="48"/>
    </row>
    <row r="321" spans="1:35" x14ac:dyDescent="0.3">
      <c r="A321" s="48" t="s">
        <v>1419</v>
      </c>
      <c r="B321" s="48">
        <v>2010</v>
      </c>
      <c r="C321" s="48" t="s">
        <v>1128</v>
      </c>
      <c r="D321" s="48" t="s">
        <v>1095</v>
      </c>
      <c r="E321" s="48">
        <v>124</v>
      </c>
      <c r="F321" s="48">
        <v>465</v>
      </c>
      <c r="G321" s="48">
        <v>61</v>
      </c>
      <c r="H321" s="48">
        <v>112</v>
      </c>
      <c r="I321" s="48">
        <v>21</v>
      </c>
      <c r="J321" s="48">
        <v>1</v>
      </c>
      <c r="K321" s="48">
        <v>25</v>
      </c>
      <c r="L321" s="48">
        <v>83</v>
      </c>
      <c r="M321" s="48">
        <v>0</v>
      </c>
      <c r="N321" s="48">
        <v>0</v>
      </c>
      <c r="O321" s="48">
        <v>34</v>
      </c>
      <c r="P321" s="48">
        <v>90</v>
      </c>
      <c r="AI321" s="48"/>
    </row>
    <row r="322" spans="1:35" x14ac:dyDescent="0.3">
      <c r="A322" s="48" t="s">
        <v>1448</v>
      </c>
      <c r="B322" s="48">
        <v>2010</v>
      </c>
      <c r="C322" s="48" t="s">
        <v>1152</v>
      </c>
      <c r="D322" s="48" t="s">
        <v>1091</v>
      </c>
      <c r="E322" s="48">
        <v>136</v>
      </c>
      <c r="F322" s="48">
        <v>466</v>
      </c>
      <c r="G322" s="48">
        <v>76</v>
      </c>
      <c r="H322" s="48">
        <v>115</v>
      </c>
      <c r="I322" s="48">
        <v>17</v>
      </c>
      <c r="J322" s="48">
        <v>7</v>
      </c>
      <c r="K322" s="48">
        <v>24</v>
      </c>
      <c r="L322" s="48">
        <v>67</v>
      </c>
      <c r="M322" s="48">
        <v>12</v>
      </c>
      <c r="N322" s="48">
        <v>2</v>
      </c>
      <c r="O322" s="48">
        <v>53</v>
      </c>
      <c r="P322" s="48">
        <v>116</v>
      </c>
      <c r="AI322" s="48"/>
    </row>
    <row r="323" spans="1:35" x14ac:dyDescent="0.3">
      <c r="A323" s="48" t="s">
        <v>1758</v>
      </c>
      <c r="B323" s="48">
        <v>2010</v>
      </c>
      <c r="C323" s="48" t="s">
        <v>1134</v>
      </c>
      <c r="D323" s="48" t="s">
        <v>1091</v>
      </c>
      <c r="E323" s="48">
        <v>135</v>
      </c>
      <c r="F323" s="48">
        <v>468</v>
      </c>
      <c r="G323" s="48">
        <v>71</v>
      </c>
      <c r="H323" s="48">
        <v>119</v>
      </c>
      <c r="I323" s="48">
        <v>27</v>
      </c>
      <c r="J323" s="48">
        <v>3</v>
      </c>
      <c r="K323" s="48">
        <v>4</v>
      </c>
      <c r="L323" s="48">
        <v>47</v>
      </c>
      <c r="M323" s="48">
        <v>11</v>
      </c>
      <c r="N323" s="48">
        <v>6</v>
      </c>
      <c r="O323" s="48">
        <v>45</v>
      </c>
      <c r="P323" s="48">
        <v>83</v>
      </c>
      <c r="AI323" s="48"/>
    </row>
    <row r="324" spans="1:35" x14ac:dyDescent="0.3">
      <c r="A324" s="48" t="s">
        <v>1759</v>
      </c>
      <c r="B324" s="48">
        <v>2010</v>
      </c>
      <c r="C324" s="48" t="s">
        <v>1100</v>
      </c>
      <c r="D324" s="48" t="s">
        <v>1095</v>
      </c>
      <c r="E324" s="48">
        <v>139</v>
      </c>
      <c r="F324" s="48">
        <v>468</v>
      </c>
      <c r="G324" s="48">
        <v>42</v>
      </c>
      <c r="H324" s="48">
        <v>120</v>
      </c>
      <c r="I324" s="48">
        <v>29</v>
      </c>
      <c r="J324" s="48">
        <v>3</v>
      </c>
      <c r="K324" s="48">
        <v>8</v>
      </c>
      <c r="L324" s="48">
        <v>38</v>
      </c>
      <c r="M324" s="48">
        <v>12</v>
      </c>
      <c r="N324" s="48">
        <v>3</v>
      </c>
      <c r="O324" s="48">
        <v>23</v>
      </c>
      <c r="P324" s="48">
        <v>106</v>
      </c>
      <c r="AI324" s="48"/>
    </row>
    <row r="325" spans="1:35" x14ac:dyDescent="0.3">
      <c r="A325" s="48" t="s">
        <v>1760</v>
      </c>
      <c r="B325" s="48">
        <v>2010</v>
      </c>
      <c r="C325" s="48" t="s">
        <v>1130</v>
      </c>
      <c r="D325" s="48" t="s">
        <v>1095</v>
      </c>
      <c r="E325" s="48">
        <v>122</v>
      </c>
      <c r="F325" s="48">
        <v>470</v>
      </c>
      <c r="G325" s="48">
        <v>89</v>
      </c>
      <c r="H325" s="48">
        <v>148</v>
      </c>
      <c r="I325" s="48">
        <v>32</v>
      </c>
      <c r="J325" s="48">
        <v>3</v>
      </c>
      <c r="K325" s="48">
        <v>27</v>
      </c>
      <c r="L325" s="48">
        <v>95</v>
      </c>
      <c r="M325" s="48">
        <v>11</v>
      </c>
      <c r="N325" s="48">
        <v>2</v>
      </c>
      <c r="O325" s="48">
        <v>48</v>
      </c>
      <c r="P325" s="48">
        <v>78</v>
      </c>
      <c r="AI325" s="48"/>
    </row>
    <row r="326" spans="1:35" x14ac:dyDescent="0.3">
      <c r="A326" s="48" t="s">
        <v>1555</v>
      </c>
      <c r="B326" s="48">
        <v>2010</v>
      </c>
      <c r="C326" s="48" t="s">
        <v>1148</v>
      </c>
      <c r="D326" s="48" t="s">
        <v>1095</v>
      </c>
      <c r="E326" s="48">
        <v>134</v>
      </c>
      <c r="F326" s="48">
        <v>471</v>
      </c>
      <c r="G326" s="48">
        <v>65</v>
      </c>
      <c r="H326" s="48">
        <v>151</v>
      </c>
      <c r="I326" s="48">
        <v>15</v>
      </c>
      <c r="J326" s="48">
        <v>3</v>
      </c>
      <c r="K326" s="48">
        <v>8</v>
      </c>
      <c r="L326" s="48">
        <v>47</v>
      </c>
      <c r="M326" s="48">
        <v>7</v>
      </c>
      <c r="N326" s="48">
        <v>6</v>
      </c>
      <c r="O326" s="48">
        <v>29</v>
      </c>
      <c r="P326" s="48">
        <v>62</v>
      </c>
      <c r="AI326" s="48"/>
    </row>
    <row r="327" spans="1:35" x14ac:dyDescent="0.3">
      <c r="A327" s="48" t="s">
        <v>1761</v>
      </c>
      <c r="B327" s="48">
        <v>2010</v>
      </c>
      <c r="C327" s="48" t="s">
        <v>1112</v>
      </c>
      <c r="D327" s="48" t="s">
        <v>1095</v>
      </c>
      <c r="E327" s="48">
        <v>133</v>
      </c>
      <c r="F327" s="48">
        <v>471</v>
      </c>
      <c r="G327" s="48">
        <v>66</v>
      </c>
      <c r="H327" s="48">
        <v>134</v>
      </c>
      <c r="I327" s="48">
        <v>34</v>
      </c>
      <c r="J327" s="48">
        <v>3</v>
      </c>
      <c r="K327" s="48">
        <v>20</v>
      </c>
      <c r="L327" s="48">
        <v>83</v>
      </c>
      <c r="M327" s="48">
        <v>1</v>
      </c>
      <c r="N327" s="48">
        <v>2</v>
      </c>
      <c r="O327" s="48">
        <v>50</v>
      </c>
      <c r="P327" s="48">
        <v>82</v>
      </c>
      <c r="AI327" s="48"/>
    </row>
    <row r="328" spans="1:35" x14ac:dyDescent="0.3">
      <c r="A328" s="48" t="s">
        <v>1762</v>
      </c>
      <c r="B328" s="48">
        <v>2010</v>
      </c>
      <c r="C328" s="48" t="s">
        <v>1146</v>
      </c>
      <c r="D328" s="48" t="s">
        <v>1091</v>
      </c>
      <c r="E328" s="48">
        <v>150</v>
      </c>
      <c r="F328" s="48">
        <v>473</v>
      </c>
      <c r="G328" s="48">
        <v>42</v>
      </c>
      <c r="H328" s="48">
        <v>109</v>
      </c>
      <c r="I328" s="48">
        <v>13</v>
      </c>
      <c r="J328" s="48">
        <v>1</v>
      </c>
      <c r="K328" s="48">
        <v>1</v>
      </c>
      <c r="L328" s="48">
        <v>28</v>
      </c>
      <c r="M328" s="48">
        <v>11</v>
      </c>
      <c r="N328" s="48">
        <v>5</v>
      </c>
      <c r="O328" s="48">
        <v>25</v>
      </c>
      <c r="P328" s="48">
        <v>53</v>
      </c>
      <c r="AI328" s="48"/>
    </row>
    <row r="329" spans="1:35" x14ac:dyDescent="0.3">
      <c r="A329" s="48" t="s">
        <v>1385</v>
      </c>
      <c r="B329" s="48">
        <v>2010</v>
      </c>
      <c r="C329" s="48" t="s">
        <v>1102</v>
      </c>
      <c r="D329" s="48" t="s">
        <v>1091</v>
      </c>
      <c r="E329" s="48">
        <v>128</v>
      </c>
      <c r="F329" s="48">
        <v>474</v>
      </c>
      <c r="G329" s="48">
        <v>43</v>
      </c>
      <c r="H329" s="48">
        <v>128</v>
      </c>
      <c r="I329" s="48">
        <v>29</v>
      </c>
      <c r="J329" s="48">
        <v>0</v>
      </c>
      <c r="K329" s="48">
        <v>9</v>
      </c>
      <c r="L329" s="48">
        <v>56</v>
      </c>
      <c r="M329" s="48">
        <v>3</v>
      </c>
      <c r="N329" s="48">
        <v>4</v>
      </c>
      <c r="O329" s="48">
        <v>15</v>
      </c>
      <c r="P329" s="48">
        <v>39</v>
      </c>
      <c r="AI329" s="48"/>
    </row>
    <row r="330" spans="1:35" x14ac:dyDescent="0.3">
      <c r="A330" s="48" t="s">
        <v>1763</v>
      </c>
      <c r="B330" s="48">
        <v>2010</v>
      </c>
      <c r="C330" s="48" t="s">
        <v>1132</v>
      </c>
      <c r="D330" s="48" t="s">
        <v>1095</v>
      </c>
      <c r="E330" s="48">
        <v>137</v>
      </c>
      <c r="F330" s="48">
        <v>476</v>
      </c>
      <c r="G330" s="48">
        <v>66</v>
      </c>
      <c r="H330" s="48">
        <v>126</v>
      </c>
      <c r="I330" s="48">
        <v>18</v>
      </c>
      <c r="J330" s="48">
        <v>1</v>
      </c>
      <c r="K330" s="48">
        <v>5</v>
      </c>
      <c r="L330" s="48">
        <v>42</v>
      </c>
      <c r="M330" s="48">
        <v>5</v>
      </c>
      <c r="N330" s="48">
        <v>3</v>
      </c>
      <c r="O330" s="48">
        <v>43</v>
      </c>
      <c r="P330" s="48">
        <v>64</v>
      </c>
      <c r="AI330" s="48"/>
    </row>
    <row r="331" spans="1:35" x14ac:dyDescent="0.3">
      <c r="A331" s="48" t="s">
        <v>1431</v>
      </c>
      <c r="B331" s="48">
        <v>2010</v>
      </c>
      <c r="C331" s="48" t="s">
        <v>1152</v>
      </c>
      <c r="D331" s="48" t="s">
        <v>1091</v>
      </c>
      <c r="E331" s="48">
        <v>150</v>
      </c>
      <c r="F331" s="48">
        <v>477</v>
      </c>
      <c r="G331" s="48">
        <v>97</v>
      </c>
      <c r="H331" s="48">
        <v>132</v>
      </c>
      <c r="I331" s="48">
        <v>20</v>
      </c>
      <c r="J331" s="48">
        <v>7</v>
      </c>
      <c r="K331" s="48">
        <v>5</v>
      </c>
      <c r="L331" s="48">
        <v>47</v>
      </c>
      <c r="M331" s="48">
        <v>47</v>
      </c>
      <c r="N331" s="48">
        <v>9</v>
      </c>
      <c r="O331" s="48">
        <v>79</v>
      </c>
      <c r="P331" s="48">
        <v>101</v>
      </c>
      <c r="AI331" s="48"/>
    </row>
    <row r="332" spans="1:35" x14ac:dyDescent="0.3">
      <c r="A332" s="48" t="s">
        <v>1764</v>
      </c>
      <c r="B332" s="48">
        <v>2010</v>
      </c>
      <c r="C332" s="48" t="s">
        <v>1140</v>
      </c>
      <c r="D332" s="48" t="s">
        <v>1091</v>
      </c>
      <c r="E332" s="48">
        <v>139</v>
      </c>
      <c r="F332" s="48">
        <v>478</v>
      </c>
      <c r="G332" s="48">
        <v>69</v>
      </c>
      <c r="H332" s="48">
        <v>122</v>
      </c>
      <c r="I332" s="48">
        <v>24</v>
      </c>
      <c r="J332" s="48">
        <v>2</v>
      </c>
      <c r="K332" s="48">
        <v>22</v>
      </c>
      <c r="L332" s="48">
        <v>68</v>
      </c>
      <c r="M332" s="48">
        <v>3</v>
      </c>
      <c r="N332" s="48">
        <v>1</v>
      </c>
      <c r="O332" s="48">
        <v>60</v>
      </c>
      <c r="P332" s="48">
        <v>105</v>
      </c>
      <c r="AI332" s="48"/>
    </row>
    <row r="333" spans="1:35" x14ac:dyDescent="0.3">
      <c r="A333" s="48" t="s">
        <v>1433</v>
      </c>
      <c r="B333" s="48">
        <v>2010</v>
      </c>
      <c r="C333" s="48" t="s">
        <v>1148</v>
      </c>
      <c r="D333" s="48" t="s">
        <v>1095</v>
      </c>
      <c r="E333" s="48">
        <v>143</v>
      </c>
      <c r="F333" s="48">
        <v>479</v>
      </c>
      <c r="G333" s="48">
        <v>63</v>
      </c>
      <c r="H333" s="48">
        <v>129</v>
      </c>
      <c r="I333" s="48">
        <v>25</v>
      </c>
      <c r="J333" s="48">
        <v>0</v>
      </c>
      <c r="K333" s="48">
        <v>21</v>
      </c>
      <c r="L333" s="48">
        <v>77</v>
      </c>
      <c r="M333" s="48">
        <v>5</v>
      </c>
      <c r="N333" s="48">
        <v>2</v>
      </c>
      <c r="O333" s="48">
        <v>74</v>
      </c>
      <c r="P333" s="48">
        <v>98</v>
      </c>
      <c r="AI333" s="48"/>
    </row>
    <row r="334" spans="1:35" x14ac:dyDescent="0.3">
      <c r="A334" s="48" t="s">
        <v>1765</v>
      </c>
      <c r="B334" s="48">
        <v>2010</v>
      </c>
      <c r="C334" s="48" t="s">
        <v>1156</v>
      </c>
      <c r="D334" s="48" t="s">
        <v>1091</v>
      </c>
      <c r="E334" s="48">
        <v>145</v>
      </c>
      <c r="F334" s="48">
        <v>482</v>
      </c>
      <c r="G334" s="48">
        <v>55</v>
      </c>
      <c r="H334" s="48">
        <v>132</v>
      </c>
      <c r="I334" s="48">
        <v>24</v>
      </c>
      <c r="J334" s="48">
        <v>1</v>
      </c>
      <c r="K334" s="48">
        <v>21</v>
      </c>
      <c r="L334" s="48">
        <v>84</v>
      </c>
      <c r="M334" s="48">
        <v>0</v>
      </c>
      <c r="N334" s="48">
        <v>1</v>
      </c>
      <c r="O334" s="48">
        <v>67</v>
      </c>
      <c r="P334" s="48">
        <v>98</v>
      </c>
      <c r="AI334" s="48"/>
    </row>
    <row r="335" spans="1:35" x14ac:dyDescent="0.3">
      <c r="A335" s="48" t="s">
        <v>1766</v>
      </c>
      <c r="B335" s="48">
        <v>2010</v>
      </c>
      <c r="C335" s="48" t="s">
        <v>1134</v>
      </c>
      <c r="D335" s="48" t="s">
        <v>1091</v>
      </c>
      <c r="E335" s="48">
        <v>144</v>
      </c>
      <c r="F335" s="48">
        <v>484</v>
      </c>
      <c r="G335" s="48">
        <v>64</v>
      </c>
      <c r="H335" s="48">
        <v>95</v>
      </c>
      <c r="I335" s="48">
        <v>18</v>
      </c>
      <c r="J335" s="48">
        <v>0</v>
      </c>
      <c r="K335" s="48">
        <v>28</v>
      </c>
      <c r="L335" s="48">
        <v>84</v>
      </c>
      <c r="M335" s="48">
        <v>5</v>
      </c>
      <c r="N335" s="48">
        <v>1</v>
      </c>
      <c r="O335" s="48">
        <v>87</v>
      </c>
      <c r="P335" s="48">
        <v>158</v>
      </c>
      <c r="AI335" s="48"/>
    </row>
    <row r="336" spans="1:35" x14ac:dyDescent="0.3">
      <c r="A336" s="48" t="s">
        <v>1575</v>
      </c>
      <c r="B336" s="48">
        <v>2010</v>
      </c>
      <c r="C336" s="48" t="s">
        <v>1140</v>
      </c>
      <c r="D336" s="48" t="s">
        <v>1091</v>
      </c>
      <c r="E336" s="48">
        <v>127</v>
      </c>
      <c r="F336" s="48">
        <v>493</v>
      </c>
      <c r="G336" s="48">
        <v>64</v>
      </c>
      <c r="H336" s="48">
        <v>149</v>
      </c>
      <c r="I336" s="48">
        <v>32</v>
      </c>
      <c r="J336" s="48">
        <v>1</v>
      </c>
      <c r="K336" s="48">
        <v>20</v>
      </c>
      <c r="L336" s="48">
        <v>79</v>
      </c>
      <c r="M336" s="48">
        <v>1</v>
      </c>
      <c r="N336" s="48">
        <v>0</v>
      </c>
      <c r="O336" s="48">
        <v>40</v>
      </c>
      <c r="P336" s="48">
        <v>52</v>
      </c>
      <c r="AI336" s="48"/>
    </row>
    <row r="337" spans="1:35" x14ac:dyDescent="0.3">
      <c r="A337" s="48" t="s">
        <v>1767</v>
      </c>
      <c r="B337" s="48">
        <v>2010</v>
      </c>
      <c r="C337" s="48" t="s">
        <v>1112</v>
      </c>
      <c r="D337" s="48" t="s">
        <v>1095</v>
      </c>
      <c r="E337" s="48">
        <v>123</v>
      </c>
      <c r="F337" s="48">
        <v>494</v>
      </c>
      <c r="G337" s="48">
        <v>64</v>
      </c>
      <c r="H337" s="48">
        <v>130</v>
      </c>
      <c r="I337" s="48">
        <v>33</v>
      </c>
      <c r="J337" s="48">
        <v>0</v>
      </c>
      <c r="K337" s="48">
        <v>4</v>
      </c>
      <c r="L337" s="48">
        <v>42</v>
      </c>
      <c r="M337" s="48">
        <v>11</v>
      </c>
      <c r="N337" s="48">
        <v>4</v>
      </c>
      <c r="O337" s="48">
        <v>28</v>
      </c>
      <c r="P337" s="48">
        <v>53</v>
      </c>
      <c r="AI337" s="48"/>
    </row>
    <row r="338" spans="1:35" x14ac:dyDescent="0.3">
      <c r="A338" s="48" t="s">
        <v>1768</v>
      </c>
      <c r="B338" s="48">
        <v>2010</v>
      </c>
      <c r="C338" s="48" t="s">
        <v>1104</v>
      </c>
      <c r="D338" s="48" t="s">
        <v>1091</v>
      </c>
      <c r="E338" s="48">
        <v>131</v>
      </c>
      <c r="F338" s="48">
        <v>495</v>
      </c>
      <c r="G338" s="48">
        <v>55</v>
      </c>
      <c r="H338" s="48">
        <v>120</v>
      </c>
      <c r="I338" s="48">
        <v>18</v>
      </c>
      <c r="J338" s="48">
        <v>2</v>
      </c>
      <c r="K338" s="48">
        <v>13</v>
      </c>
      <c r="L338" s="48">
        <v>71</v>
      </c>
      <c r="M338" s="48">
        <v>3</v>
      </c>
      <c r="N338" s="48">
        <v>2</v>
      </c>
      <c r="O338" s="48">
        <v>33</v>
      </c>
      <c r="P338" s="48">
        <v>49</v>
      </c>
      <c r="AI338" s="48"/>
    </row>
    <row r="339" spans="1:35" x14ac:dyDescent="0.3">
      <c r="A339" s="48" t="s">
        <v>1518</v>
      </c>
      <c r="B339" s="48">
        <v>2010</v>
      </c>
      <c r="C339" s="48" t="s">
        <v>1144</v>
      </c>
      <c r="D339" s="48" t="s">
        <v>1095</v>
      </c>
      <c r="E339" s="48">
        <v>133</v>
      </c>
      <c r="F339" s="48">
        <v>495</v>
      </c>
      <c r="G339" s="48">
        <v>73</v>
      </c>
      <c r="H339" s="48">
        <v>135</v>
      </c>
      <c r="I339" s="48">
        <v>27</v>
      </c>
      <c r="J339" s="48">
        <v>3</v>
      </c>
      <c r="K339" s="48">
        <v>17</v>
      </c>
      <c r="L339" s="48">
        <v>69</v>
      </c>
      <c r="M339" s="48">
        <v>18</v>
      </c>
      <c r="N339" s="48">
        <v>8</v>
      </c>
      <c r="O339" s="48">
        <v>64</v>
      </c>
      <c r="P339" s="48">
        <v>152</v>
      </c>
      <c r="AI339" s="48"/>
    </row>
    <row r="340" spans="1:35" x14ac:dyDescent="0.3">
      <c r="A340" s="48" t="s">
        <v>1769</v>
      </c>
      <c r="B340" s="48">
        <v>2010</v>
      </c>
      <c r="C340" s="48" t="s">
        <v>1128</v>
      </c>
      <c r="D340" s="48" t="s">
        <v>1095</v>
      </c>
      <c r="E340" s="48">
        <v>147</v>
      </c>
      <c r="F340" s="48">
        <v>496</v>
      </c>
      <c r="G340" s="48">
        <v>67</v>
      </c>
      <c r="H340" s="48">
        <v>128</v>
      </c>
      <c r="I340" s="48">
        <v>40</v>
      </c>
      <c r="J340" s="48">
        <v>3</v>
      </c>
      <c r="K340" s="48">
        <v>24</v>
      </c>
      <c r="L340" s="48">
        <v>79</v>
      </c>
      <c r="M340" s="48">
        <v>5</v>
      </c>
      <c r="N340" s="48">
        <v>1</v>
      </c>
      <c r="O340" s="48">
        <v>45</v>
      </c>
      <c r="P340" s="48">
        <v>123</v>
      </c>
      <c r="AI340" s="48"/>
    </row>
    <row r="341" spans="1:35" x14ac:dyDescent="0.3">
      <c r="A341" s="48" t="s">
        <v>1770</v>
      </c>
      <c r="B341" s="48">
        <v>2010</v>
      </c>
      <c r="C341" s="48" t="s">
        <v>1090</v>
      </c>
      <c r="D341" s="48" t="s">
        <v>1091</v>
      </c>
      <c r="E341" s="48">
        <v>126</v>
      </c>
      <c r="F341" s="48">
        <v>497</v>
      </c>
      <c r="G341" s="48">
        <v>80</v>
      </c>
      <c r="H341" s="48">
        <v>133</v>
      </c>
      <c r="I341" s="48">
        <v>24</v>
      </c>
      <c r="J341" s="48">
        <v>5</v>
      </c>
      <c r="K341" s="48">
        <v>6</v>
      </c>
      <c r="L341" s="48">
        <v>37</v>
      </c>
      <c r="M341" s="48">
        <v>10</v>
      </c>
      <c r="N341" s="48">
        <v>3</v>
      </c>
      <c r="O341" s="48">
        <v>50</v>
      </c>
      <c r="P341" s="48">
        <v>87</v>
      </c>
      <c r="AI341" s="48"/>
    </row>
    <row r="342" spans="1:35" x14ac:dyDescent="0.3">
      <c r="A342" s="48" t="s">
        <v>1522</v>
      </c>
      <c r="B342" s="48">
        <v>2010</v>
      </c>
      <c r="C342" s="48" t="s">
        <v>1144</v>
      </c>
      <c r="D342" s="48" t="s">
        <v>1095</v>
      </c>
      <c r="E342" s="48">
        <v>145</v>
      </c>
      <c r="F342" s="48">
        <v>499</v>
      </c>
      <c r="G342" s="48">
        <v>79</v>
      </c>
      <c r="H342" s="48">
        <v>99</v>
      </c>
      <c r="I342" s="48">
        <v>17</v>
      </c>
      <c r="J342" s="48">
        <v>2</v>
      </c>
      <c r="K342" s="48">
        <v>32</v>
      </c>
      <c r="L342" s="48">
        <v>85</v>
      </c>
      <c r="M342" s="48">
        <v>7</v>
      </c>
      <c r="N342" s="48">
        <v>4</v>
      </c>
      <c r="O342" s="48">
        <v>83</v>
      </c>
      <c r="P342" s="48">
        <v>211</v>
      </c>
      <c r="AI342" s="48"/>
    </row>
    <row r="343" spans="1:35" x14ac:dyDescent="0.3">
      <c r="A343" s="48" t="s">
        <v>1404</v>
      </c>
      <c r="B343" s="48">
        <v>2010</v>
      </c>
      <c r="C343" s="48" t="s">
        <v>1108</v>
      </c>
      <c r="D343" s="48" t="s">
        <v>1095</v>
      </c>
      <c r="E343" s="48">
        <v>145</v>
      </c>
      <c r="F343" s="48">
        <v>506</v>
      </c>
      <c r="G343" s="48">
        <v>57</v>
      </c>
      <c r="H343" s="48">
        <v>119</v>
      </c>
      <c r="I343" s="48">
        <v>14</v>
      </c>
      <c r="J343" s="48">
        <v>10</v>
      </c>
      <c r="K343" s="48">
        <v>4</v>
      </c>
      <c r="L343" s="48">
        <v>41</v>
      </c>
      <c r="M343" s="48">
        <v>10</v>
      </c>
      <c r="N343" s="48">
        <v>4</v>
      </c>
      <c r="O343" s="48">
        <v>36</v>
      </c>
      <c r="P343" s="48">
        <v>70</v>
      </c>
      <c r="AI343" s="48"/>
    </row>
    <row r="344" spans="1:35" x14ac:dyDescent="0.3">
      <c r="A344" s="48" t="s">
        <v>1771</v>
      </c>
      <c r="B344" s="48">
        <v>2010</v>
      </c>
      <c r="C344" s="48" t="s">
        <v>1120</v>
      </c>
      <c r="D344" s="48" t="s">
        <v>1095</v>
      </c>
      <c r="E344" s="48">
        <v>139</v>
      </c>
      <c r="F344" s="48">
        <v>507</v>
      </c>
      <c r="G344" s="48">
        <v>84</v>
      </c>
      <c r="H344" s="48">
        <v>136</v>
      </c>
      <c r="I344" s="48">
        <v>43</v>
      </c>
      <c r="J344" s="48">
        <v>8</v>
      </c>
      <c r="K344" s="48">
        <v>16</v>
      </c>
      <c r="L344" s="48">
        <v>63</v>
      </c>
      <c r="M344" s="48">
        <v>26</v>
      </c>
      <c r="N344" s="48">
        <v>7</v>
      </c>
      <c r="O344" s="48">
        <v>56</v>
      </c>
      <c r="P344" s="48">
        <v>128</v>
      </c>
      <c r="AI344" s="48"/>
    </row>
    <row r="345" spans="1:35" x14ac:dyDescent="0.3">
      <c r="A345" s="48" t="s">
        <v>1772</v>
      </c>
      <c r="B345" s="48">
        <v>2010</v>
      </c>
      <c r="C345" s="48" t="s">
        <v>1104</v>
      </c>
      <c r="D345" s="48" t="s">
        <v>1091</v>
      </c>
      <c r="E345" s="48">
        <v>156</v>
      </c>
      <c r="F345" s="48">
        <v>508</v>
      </c>
      <c r="G345" s="48">
        <v>64</v>
      </c>
      <c r="H345" s="48">
        <v>127</v>
      </c>
      <c r="I345" s="48">
        <v>26</v>
      </c>
      <c r="J345" s="48">
        <v>8</v>
      </c>
      <c r="K345" s="48">
        <v>6</v>
      </c>
      <c r="L345" s="48">
        <v>46</v>
      </c>
      <c r="M345" s="48">
        <v>29</v>
      </c>
      <c r="N345" s="48">
        <v>5</v>
      </c>
      <c r="O345" s="48">
        <v>50</v>
      </c>
      <c r="P345" s="48">
        <v>96</v>
      </c>
      <c r="AI345" s="48"/>
    </row>
    <row r="346" spans="1:35" x14ac:dyDescent="0.3">
      <c r="A346" s="48" t="s">
        <v>1773</v>
      </c>
      <c r="B346" s="48">
        <v>2010</v>
      </c>
      <c r="C346" s="48" t="s">
        <v>1150</v>
      </c>
      <c r="D346" s="48" t="s">
        <v>1095</v>
      </c>
      <c r="E346" s="48">
        <v>146</v>
      </c>
      <c r="F346" s="48">
        <v>509</v>
      </c>
      <c r="G346" s="48">
        <v>56</v>
      </c>
      <c r="H346" s="48">
        <v>126</v>
      </c>
      <c r="I346" s="48">
        <v>28</v>
      </c>
      <c r="J346" s="48">
        <v>1</v>
      </c>
      <c r="K346" s="48">
        <v>17</v>
      </c>
      <c r="L346" s="48">
        <v>64</v>
      </c>
      <c r="M346" s="48">
        <v>0</v>
      </c>
      <c r="N346" s="48">
        <v>4</v>
      </c>
      <c r="O346" s="48">
        <v>48</v>
      </c>
      <c r="P346" s="48">
        <v>138</v>
      </c>
      <c r="AI346" s="48"/>
    </row>
    <row r="347" spans="1:35" x14ac:dyDescent="0.3">
      <c r="A347" s="48" t="s">
        <v>1500</v>
      </c>
      <c r="B347" s="48">
        <v>2010</v>
      </c>
      <c r="C347" s="48" t="s">
        <v>1112</v>
      </c>
      <c r="D347" s="48" t="s">
        <v>1095</v>
      </c>
      <c r="E347" s="48">
        <v>148</v>
      </c>
      <c r="F347" s="48">
        <v>509</v>
      </c>
      <c r="G347" s="48">
        <v>80</v>
      </c>
      <c r="H347" s="48">
        <v>143</v>
      </c>
      <c r="I347" s="48">
        <v>23</v>
      </c>
      <c r="J347" s="48">
        <v>5</v>
      </c>
      <c r="K347" s="48">
        <v>25</v>
      </c>
      <c r="L347" s="48">
        <v>70</v>
      </c>
      <c r="M347" s="48">
        <v>5</v>
      </c>
      <c r="N347" s="48">
        <v>4</v>
      </c>
      <c r="O347" s="48">
        <v>58</v>
      </c>
      <c r="P347" s="48">
        <v>136</v>
      </c>
      <c r="AI347" s="48"/>
    </row>
    <row r="348" spans="1:35" x14ac:dyDescent="0.3">
      <c r="A348" s="48" t="s">
        <v>1774</v>
      </c>
      <c r="B348" s="48">
        <v>2010</v>
      </c>
      <c r="C348" s="48" t="s">
        <v>1154</v>
      </c>
      <c r="D348" s="48" t="s">
        <v>1095</v>
      </c>
      <c r="E348" s="48">
        <v>136</v>
      </c>
      <c r="F348" s="48">
        <v>509</v>
      </c>
      <c r="G348" s="48">
        <v>60</v>
      </c>
      <c r="H348" s="48">
        <v>129</v>
      </c>
      <c r="I348" s="48">
        <v>17</v>
      </c>
      <c r="J348" s="48">
        <v>7</v>
      </c>
      <c r="K348" s="48">
        <v>0</v>
      </c>
      <c r="L348" s="48">
        <v>24</v>
      </c>
      <c r="M348" s="48">
        <v>34</v>
      </c>
      <c r="N348" s="48">
        <v>17</v>
      </c>
      <c r="O348" s="48">
        <v>40</v>
      </c>
      <c r="P348" s="48">
        <v>88</v>
      </c>
      <c r="AI348" s="48"/>
    </row>
    <row r="349" spans="1:35" x14ac:dyDescent="0.3">
      <c r="A349" s="48" t="s">
        <v>1508</v>
      </c>
      <c r="B349" s="48">
        <v>2010</v>
      </c>
      <c r="C349" s="48" t="s">
        <v>1090</v>
      </c>
      <c r="D349" s="48" t="s">
        <v>1091</v>
      </c>
      <c r="E349" s="48">
        <v>137</v>
      </c>
      <c r="F349" s="48">
        <v>510</v>
      </c>
      <c r="G349" s="48">
        <v>88</v>
      </c>
      <c r="H349" s="48">
        <v>167</v>
      </c>
      <c r="I349" s="48">
        <v>43</v>
      </c>
      <c r="J349" s="48">
        <v>1</v>
      </c>
      <c r="K349" s="48">
        <v>9</v>
      </c>
      <c r="L349" s="48">
        <v>75</v>
      </c>
      <c r="M349" s="48">
        <v>1</v>
      </c>
      <c r="N349" s="48">
        <v>4</v>
      </c>
      <c r="O349" s="48">
        <v>65</v>
      </c>
      <c r="P349" s="48">
        <v>53</v>
      </c>
      <c r="AI349" s="48"/>
    </row>
    <row r="350" spans="1:35" x14ac:dyDescent="0.3">
      <c r="A350" s="48" t="s">
        <v>1775</v>
      </c>
      <c r="B350" s="48">
        <v>2010</v>
      </c>
      <c r="C350" s="48" t="s">
        <v>1112</v>
      </c>
      <c r="D350" s="48" t="s">
        <v>1095</v>
      </c>
      <c r="E350" s="48">
        <v>148</v>
      </c>
      <c r="F350" s="48">
        <v>511</v>
      </c>
      <c r="G350" s="48">
        <v>77</v>
      </c>
      <c r="H350" s="48">
        <v>136</v>
      </c>
      <c r="I350" s="48">
        <v>24</v>
      </c>
      <c r="J350" s="48">
        <v>3</v>
      </c>
      <c r="K350" s="48">
        <v>18</v>
      </c>
      <c r="L350" s="48">
        <v>86</v>
      </c>
      <c r="M350" s="48">
        <v>5</v>
      </c>
      <c r="N350" s="48">
        <v>3</v>
      </c>
      <c r="O350" s="48">
        <v>39</v>
      </c>
      <c r="P350" s="48">
        <v>123</v>
      </c>
      <c r="AI350" s="48"/>
    </row>
    <row r="351" spans="1:35" x14ac:dyDescent="0.3">
      <c r="A351" s="48" t="s">
        <v>1776</v>
      </c>
      <c r="B351" s="48">
        <v>2010</v>
      </c>
      <c r="C351" s="48" t="s">
        <v>1124</v>
      </c>
      <c r="D351" s="48" t="s">
        <v>1091</v>
      </c>
      <c r="E351" s="48">
        <v>144</v>
      </c>
      <c r="F351" s="48">
        <v>514</v>
      </c>
      <c r="G351" s="48">
        <v>47</v>
      </c>
      <c r="H351" s="48">
        <v>127</v>
      </c>
      <c r="I351" s="48">
        <v>28</v>
      </c>
      <c r="J351" s="48">
        <v>5</v>
      </c>
      <c r="K351" s="48">
        <v>13</v>
      </c>
      <c r="L351" s="48">
        <v>70</v>
      </c>
      <c r="M351" s="48">
        <v>4</v>
      </c>
      <c r="N351" s="48">
        <v>3</v>
      </c>
      <c r="O351" s="48">
        <v>54</v>
      </c>
      <c r="P351" s="48">
        <v>134</v>
      </c>
      <c r="AI351" s="48"/>
    </row>
    <row r="352" spans="1:35" x14ac:dyDescent="0.3">
      <c r="A352" s="48" t="s">
        <v>1777</v>
      </c>
      <c r="B352" s="48">
        <v>2010</v>
      </c>
      <c r="C352" s="48" t="s">
        <v>1116</v>
      </c>
      <c r="D352" s="48" t="s">
        <v>1095</v>
      </c>
      <c r="E352" s="48">
        <v>137</v>
      </c>
      <c r="F352" s="48">
        <v>514</v>
      </c>
      <c r="G352" s="48">
        <v>62</v>
      </c>
      <c r="H352" s="48">
        <v>148</v>
      </c>
      <c r="I352" s="48">
        <v>34</v>
      </c>
      <c r="J352" s="48">
        <v>1</v>
      </c>
      <c r="K352" s="48">
        <v>6</v>
      </c>
      <c r="L352" s="48">
        <v>59</v>
      </c>
      <c r="M352" s="48">
        <v>4</v>
      </c>
      <c r="N352" s="48">
        <v>1</v>
      </c>
      <c r="O352" s="48">
        <v>51</v>
      </c>
      <c r="P352" s="48">
        <v>36</v>
      </c>
      <c r="AI352" s="48"/>
    </row>
    <row r="353" spans="1:35" x14ac:dyDescent="0.3">
      <c r="A353" s="48" t="s">
        <v>1459</v>
      </c>
      <c r="B353" s="48">
        <v>2010</v>
      </c>
      <c r="C353" s="48" t="s">
        <v>1112</v>
      </c>
      <c r="D353" s="48" t="s">
        <v>1095</v>
      </c>
      <c r="E353" s="48">
        <v>150</v>
      </c>
      <c r="F353" s="48">
        <v>514</v>
      </c>
      <c r="G353" s="48">
        <v>91</v>
      </c>
      <c r="H353" s="48">
        <v>131</v>
      </c>
      <c r="I353" s="48">
        <v>19</v>
      </c>
      <c r="J353" s="48">
        <v>6</v>
      </c>
      <c r="K353" s="48">
        <v>22</v>
      </c>
      <c r="L353" s="48">
        <v>77</v>
      </c>
      <c r="M353" s="48">
        <v>30</v>
      </c>
      <c r="N353" s="48">
        <v>6</v>
      </c>
      <c r="O353" s="48">
        <v>55</v>
      </c>
      <c r="P353" s="48">
        <v>168</v>
      </c>
      <c r="AI353" s="48"/>
    </row>
    <row r="354" spans="1:35" x14ac:dyDescent="0.3">
      <c r="A354" s="48" t="s">
        <v>1413</v>
      </c>
      <c r="B354" s="48">
        <v>2010</v>
      </c>
      <c r="C354" s="48" t="s">
        <v>1150</v>
      </c>
      <c r="D354" s="48" t="s">
        <v>1095</v>
      </c>
      <c r="E354" s="48">
        <v>139</v>
      </c>
      <c r="F354" s="48">
        <v>517</v>
      </c>
      <c r="G354" s="48">
        <v>71</v>
      </c>
      <c r="H354" s="48">
        <v>151</v>
      </c>
      <c r="I354" s="48">
        <v>33</v>
      </c>
      <c r="J354" s="48">
        <v>1</v>
      </c>
      <c r="K354" s="48">
        <v>23</v>
      </c>
      <c r="L354" s="48">
        <v>82</v>
      </c>
      <c r="M354" s="48">
        <v>2</v>
      </c>
      <c r="N354" s="48">
        <v>1</v>
      </c>
      <c r="O354" s="48">
        <v>59</v>
      </c>
      <c r="P354" s="48">
        <v>102</v>
      </c>
      <c r="AI354" s="48"/>
    </row>
    <row r="355" spans="1:35" x14ac:dyDescent="0.3">
      <c r="A355" s="48" t="s">
        <v>1516</v>
      </c>
      <c r="B355" s="48">
        <v>2010</v>
      </c>
      <c r="C355" s="48" t="s">
        <v>1136</v>
      </c>
      <c r="D355" s="48" t="s">
        <v>1091</v>
      </c>
      <c r="E355" s="48">
        <v>133</v>
      </c>
      <c r="F355" s="48">
        <v>518</v>
      </c>
      <c r="G355" s="48">
        <v>95</v>
      </c>
      <c r="H355" s="48">
        <v>186</v>
      </c>
      <c r="I355" s="48">
        <v>40</v>
      </c>
      <c r="J355" s="48">
        <v>3</v>
      </c>
      <c r="K355" s="48">
        <v>32</v>
      </c>
      <c r="L355" s="48">
        <v>100</v>
      </c>
      <c r="M355" s="48">
        <v>8</v>
      </c>
      <c r="N355" s="48">
        <v>1</v>
      </c>
      <c r="O355" s="48">
        <v>43</v>
      </c>
      <c r="P355" s="48">
        <v>95</v>
      </c>
      <c r="AI355" s="48"/>
    </row>
    <row r="356" spans="1:35" x14ac:dyDescent="0.3">
      <c r="A356" s="48" t="s">
        <v>1778</v>
      </c>
      <c r="B356" s="48">
        <v>2010</v>
      </c>
      <c r="C356" s="48" t="s">
        <v>1090</v>
      </c>
      <c r="D356" s="48" t="s">
        <v>1091</v>
      </c>
      <c r="E356" s="48">
        <v>143</v>
      </c>
      <c r="F356" s="48">
        <v>518</v>
      </c>
      <c r="G356" s="48">
        <v>68</v>
      </c>
      <c r="H356" s="48">
        <v>129</v>
      </c>
      <c r="I356" s="48">
        <v>23</v>
      </c>
      <c r="J356" s="48">
        <v>3</v>
      </c>
      <c r="K356" s="48">
        <v>21</v>
      </c>
      <c r="L356" s="48">
        <v>92</v>
      </c>
      <c r="M356" s="48">
        <v>0</v>
      </c>
      <c r="N356" s="48">
        <v>1</v>
      </c>
      <c r="O356" s="48">
        <v>56</v>
      </c>
      <c r="P356" s="48">
        <v>116</v>
      </c>
      <c r="AI356" s="48"/>
    </row>
    <row r="357" spans="1:35" x14ac:dyDescent="0.3">
      <c r="A357" s="48" t="s">
        <v>1451</v>
      </c>
      <c r="B357" s="48">
        <v>2010</v>
      </c>
      <c r="C357" s="48" t="s">
        <v>1140</v>
      </c>
      <c r="D357" s="48" t="s">
        <v>1091</v>
      </c>
      <c r="E357" s="48">
        <v>145</v>
      </c>
      <c r="F357" s="48">
        <v>518</v>
      </c>
      <c r="G357" s="48">
        <v>86</v>
      </c>
      <c r="H357" s="48">
        <v>140</v>
      </c>
      <c r="I357" s="48">
        <v>36</v>
      </c>
      <c r="J357" s="48">
        <v>1</v>
      </c>
      <c r="K357" s="48">
        <v>32</v>
      </c>
      <c r="L357" s="48">
        <v>102</v>
      </c>
      <c r="M357" s="48">
        <v>0</v>
      </c>
      <c r="N357" s="48">
        <v>1</v>
      </c>
      <c r="O357" s="48">
        <v>82</v>
      </c>
      <c r="P357" s="48">
        <v>145</v>
      </c>
      <c r="AI357" s="48"/>
    </row>
    <row r="358" spans="1:35" x14ac:dyDescent="0.3">
      <c r="A358" s="48" t="s">
        <v>1498</v>
      </c>
      <c r="B358" s="48">
        <v>2010</v>
      </c>
      <c r="C358" s="48" t="s">
        <v>1148</v>
      </c>
      <c r="D358" s="48" t="s">
        <v>1095</v>
      </c>
      <c r="E358" s="48">
        <v>142</v>
      </c>
      <c r="F358" s="48">
        <v>520</v>
      </c>
      <c r="G358" s="48">
        <v>83</v>
      </c>
      <c r="H358" s="48">
        <v>144</v>
      </c>
      <c r="I358" s="48">
        <v>29</v>
      </c>
      <c r="J358" s="48">
        <v>5</v>
      </c>
      <c r="K358" s="48">
        <v>18</v>
      </c>
      <c r="L358" s="48">
        <v>72</v>
      </c>
      <c r="M358" s="48">
        <v>11</v>
      </c>
      <c r="N358" s="48">
        <v>6</v>
      </c>
      <c r="O358" s="48">
        <v>91</v>
      </c>
      <c r="P358" s="48">
        <v>128</v>
      </c>
      <c r="AI358" s="48"/>
    </row>
    <row r="359" spans="1:35" x14ac:dyDescent="0.3">
      <c r="A359" s="48" t="s">
        <v>1779</v>
      </c>
      <c r="B359" s="48">
        <v>2010</v>
      </c>
      <c r="C359" s="48" t="s">
        <v>1120</v>
      </c>
      <c r="D359" s="48" t="s">
        <v>1095</v>
      </c>
      <c r="E359" s="48">
        <v>148</v>
      </c>
      <c r="F359" s="48">
        <v>521</v>
      </c>
      <c r="G359" s="48">
        <v>64</v>
      </c>
      <c r="H359" s="48">
        <v>129</v>
      </c>
      <c r="I359" s="48">
        <v>24</v>
      </c>
      <c r="J359" s="48">
        <v>2</v>
      </c>
      <c r="K359" s="48">
        <v>24</v>
      </c>
      <c r="L359" s="48">
        <v>85</v>
      </c>
      <c r="M359" s="48">
        <v>1</v>
      </c>
      <c r="N359" s="48">
        <v>2</v>
      </c>
      <c r="O359" s="48">
        <v>45</v>
      </c>
      <c r="P359" s="48">
        <v>92</v>
      </c>
      <c r="AI359" s="48"/>
    </row>
    <row r="360" spans="1:35" x14ac:dyDescent="0.3">
      <c r="A360" s="48" t="s">
        <v>1780</v>
      </c>
      <c r="B360" s="48">
        <v>2010</v>
      </c>
      <c r="C360" s="48" t="s">
        <v>1152</v>
      </c>
      <c r="D360" s="48" t="s">
        <v>1091</v>
      </c>
      <c r="E360" s="48">
        <v>137</v>
      </c>
      <c r="F360" s="48">
        <v>522</v>
      </c>
      <c r="G360" s="48">
        <v>74</v>
      </c>
      <c r="H360" s="48">
        <v>141</v>
      </c>
      <c r="I360" s="48">
        <v>29</v>
      </c>
      <c r="J360" s="48">
        <v>2</v>
      </c>
      <c r="K360" s="48">
        <v>30</v>
      </c>
      <c r="L360" s="48">
        <v>125</v>
      </c>
      <c r="M360" s="48">
        <v>4</v>
      </c>
      <c r="N360" s="48">
        <v>3</v>
      </c>
      <c r="O360" s="48">
        <v>59</v>
      </c>
      <c r="P360" s="48">
        <v>98</v>
      </c>
      <c r="AI360" s="48"/>
    </row>
    <row r="361" spans="1:35" x14ac:dyDescent="0.3">
      <c r="A361" s="48" t="s">
        <v>1781</v>
      </c>
      <c r="B361" s="48">
        <v>2010</v>
      </c>
      <c r="C361" s="48" t="s">
        <v>1142</v>
      </c>
      <c r="D361" s="48" t="s">
        <v>1095</v>
      </c>
      <c r="E361" s="48">
        <v>147</v>
      </c>
      <c r="F361" s="48">
        <v>523</v>
      </c>
      <c r="G361" s="48">
        <v>73</v>
      </c>
      <c r="H361" s="48">
        <v>138</v>
      </c>
      <c r="I361" s="48">
        <v>33</v>
      </c>
      <c r="J361" s="48">
        <v>1</v>
      </c>
      <c r="K361" s="48">
        <v>19</v>
      </c>
      <c r="L361" s="48">
        <v>71</v>
      </c>
      <c r="M361" s="48">
        <v>3</v>
      </c>
      <c r="N361" s="48">
        <v>2</v>
      </c>
      <c r="O361" s="48">
        <v>72</v>
      </c>
      <c r="P361" s="48">
        <v>138</v>
      </c>
      <c r="AI361" s="48"/>
    </row>
    <row r="362" spans="1:35" x14ac:dyDescent="0.3">
      <c r="A362" s="48" t="s">
        <v>1782</v>
      </c>
      <c r="B362" s="48">
        <v>2010</v>
      </c>
      <c r="C362" s="48" t="s">
        <v>1104</v>
      </c>
      <c r="D362" s="48" t="s">
        <v>1091</v>
      </c>
      <c r="E362" s="48">
        <v>143</v>
      </c>
      <c r="F362" s="48">
        <v>525</v>
      </c>
      <c r="G362" s="48">
        <v>66</v>
      </c>
      <c r="H362" s="48">
        <v>149</v>
      </c>
      <c r="I362" s="48">
        <v>28</v>
      </c>
      <c r="J362" s="48">
        <v>3</v>
      </c>
      <c r="K362" s="48">
        <v>5</v>
      </c>
      <c r="L362" s="48">
        <v>52</v>
      </c>
      <c r="M362" s="48">
        <v>50</v>
      </c>
      <c r="N362" s="48">
        <v>11</v>
      </c>
      <c r="O362" s="48">
        <v>26</v>
      </c>
      <c r="P362" s="48">
        <v>78</v>
      </c>
      <c r="AI362" s="48"/>
    </row>
    <row r="363" spans="1:35" x14ac:dyDescent="0.3">
      <c r="A363" s="48" t="s">
        <v>1486</v>
      </c>
      <c r="B363" s="48">
        <v>2010</v>
      </c>
      <c r="C363" s="48" t="s">
        <v>1154</v>
      </c>
      <c r="D363" s="48" t="s">
        <v>1095</v>
      </c>
      <c r="E363" s="48">
        <v>154</v>
      </c>
      <c r="F363" s="48">
        <v>525</v>
      </c>
      <c r="G363" s="48">
        <v>59</v>
      </c>
      <c r="H363" s="48">
        <v>141</v>
      </c>
      <c r="I363" s="48">
        <v>27</v>
      </c>
      <c r="J363" s="48">
        <v>4</v>
      </c>
      <c r="K363" s="48">
        <v>10</v>
      </c>
      <c r="L363" s="48">
        <v>65</v>
      </c>
      <c r="M363" s="48">
        <v>17</v>
      </c>
      <c r="N363" s="48">
        <v>5</v>
      </c>
      <c r="O363" s="48">
        <v>28</v>
      </c>
      <c r="P363" s="48">
        <v>109</v>
      </c>
      <c r="AI363" s="48"/>
    </row>
    <row r="364" spans="1:35" x14ac:dyDescent="0.3">
      <c r="A364" s="48" t="s">
        <v>1567</v>
      </c>
      <c r="B364" s="48">
        <v>2010</v>
      </c>
      <c r="C364" s="48" t="s">
        <v>1154</v>
      </c>
      <c r="D364" s="48" t="s">
        <v>1095</v>
      </c>
      <c r="E364" s="48">
        <v>142</v>
      </c>
      <c r="F364" s="48">
        <v>525</v>
      </c>
      <c r="G364" s="48">
        <v>85</v>
      </c>
      <c r="H364" s="48">
        <v>161</v>
      </c>
      <c r="I364" s="48">
        <v>32</v>
      </c>
      <c r="J364" s="48">
        <v>0</v>
      </c>
      <c r="K364" s="48">
        <v>25</v>
      </c>
      <c r="L364" s="48">
        <v>85</v>
      </c>
      <c r="M364" s="48">
        <v>4</v>
      </c>
      <c r="N364" s="48">
        <v>1</v>
      </c>
      <c r="O364" s="48">
        <v>69</v>
      </c>
      <c r="P364" s="48">
        <v>98</v>
      </c>
      <c r="AI364" s="48"/>
    </row>
    <row r="365" spans="1:35" x14ac:dyDescent="0.3">
      <c r="A365" s="48" t="s">
        <v>1783</v>
      </c>
      <c r="B365" s="48">
        <v>2010</v>
      </c>
      <c r="C365" s="48" t="s">
        <v>1110</v>
      </c>
      <c r="D365" s="48" t="s">
        <v>1091</v>
      </c>
      <c r="E365" s="48">
        <v>138</v>
      </c>
      <c r="F365" s="48">
        <v>528</v>
      </c>
      <c r="G365" s="48">
        <v>70</v>
      </c>
      <c r="H365" s="48">
        <v>108</v>
      </c>
      <c r="I365" s="48">
        <v>22</v>
      </c>
      <c r="J365" s="48">
        <v>0</v>
      </c>
      <c r="K365" s="48">
        <v>26</v>
      </c>
      <c r="L365" s="48">
        <v>68</v>
      </c>
      <c r="M365" s="48">
        <v>2</v>
      </c>
      <c r="N365" s="48">
        <v>2</v>
      </c>
      <c r="O365" s="48">
        <v>41</v>
      </c>
      <c r="P365" s="48">
        <v>85</v>
      </c>
      <c r="AI365" s="48"/>
    </row>
    <row r="366" spans="1:35" x14ac:dyDescent="0.3">
      <c r="A366" s="48" t="s">
        <v>1468</v>
      </c>
      <c r="B366" s="48">
        <v>2010</v>
      </c>
      <c r="C366" s="48" t="s">
        <v>1156</v>
      </c>
      <c r="D366" s="48" t="s">
        <v>1091</v>
      </c>
      <c r="E366" s="48">
        <v>138</v>
      </c>
      <c r="F366" s="48">
        <v>534</v>
      </c>
      <c r="G366" s="48">
        <v>69</v>
      </c>
      <c r="H366" s="48">
        <v>135</v>
      </c>
      <c r="I366" s="48">
        <v>18</v>
      </c>
      <c r="J366" s="48">
        <v>4</v>
      </c>
      <c r="K366" s="48">
        <v>5</v>
      </c>
      <c r="L366" s="48">
        <v>29</v>
      </c>
      <c r="M366" s="48">
        <v>22</v>
      </c>
      <c r="N366" s="48">
        <v>8</v>
      </c>
      <c r="O366" s="48">
        <v>35</v>
      </c>
      <c r="P366" s="48">
        <v>81</v>
      </c>
      <c r="AI366" s="48"/>
    </row>
    <row r="367" spans="1:35" x14ac:dyDescent="0.3">
      <c r="A367" s="48" t="s">
        <v>1784</v>
      </c>
      <c r="B367" s="48">
        <v>2010</v>
      </c>
      <c r="C367" s="48" t="s">
        <v>1110</v>
      </c>
      <c r="D367" s="48" t="s">
        <v>1091</v>
      </c>
      <c r="E367" s="48">
        <v>154</v>
      </c>
      <c r="F367" s="48">
        <v>534</v>
      </c>
      <c r="G367" s="48">
        <v>75</v>
      </c>
      <c r="H367" s="48">
        <v>130</v>
      </c>
      <c r="I367" s="48">
        <v>37</v>
      </c>
      <c r="J367" s="48">
        <v>2</v>
      </c>
      <c r="K367" s="48">
        <v>20</v>
      </c>
      <c r="L367" s="48">
        <v>67</v>
      </c>
      <c r="M367" s="48">
        <v>1</v>
      </c>
      <c r="N367" s="48">
        <v>0</v>
      </c>
      <c r="O367" s="48">
        <v>67</v>
      </c>
      <c r="P367" s="48">
        <v>131</v>
      </c>
      <c r="AI367" s="48"/>
    </row>
    <row r="368" spans="1:35" x14ac:dyDescent="0.3">
      <c r="A368" s="48" t="s">
        <v>1538</v>
      </c>
      <c r="B368" s="48">
        <v>2010</v>
      </c>
      <c r="C368" s="48" t="s">
        <v>1116</v>
      </c>
      <c r="D368" s="48" t="s">
        <v>1095</v>
      </c>
      <c r="E368" s="48">
        <v>141</v>
      </c>
      <c r="F368" s="48">
        <v>535</v>
      </c>
      <c r="G368" s="48">
        <v>84</v>
      </c>
      <c r="H368" s="48">
        <v>142</v>
      </c>
      <c r="I368" s="48">
        <v>25</v>
      </c>
      <c r="J368" s="48">
        <v>6</v>
      </c>
      <c r="K368" s="48">
        <v>2</v>
      </c>
      <c r="L368" s="48">
        <v>38</v>
      </c>
      <c r="M368" s="48">
        <v>52</v>
      </c>
      <c r="N368" s="48">
        <v>12</v>
      </c>
      <c r="O368" s="48">
        <v>59</v>
      </c>
      <c r="P368" s="48">
        <v>109</v>
      </c>
      <c r="AI368" s="48"/>
    </row>
    <row r="369" spans="1:35" x14ac:dyDescent="0.3">
      <c r="A369" s="48" t="s">
        <v>1536</v>
      </c>
      <c r="B369" s="48">
        <v>2010</v>
      </c>
      <c r="C369" s="48" t="s">
        <v>1134</v>
      </c>
      <c r="D369" s="48" t="s">
        <v>1091</v>
      </c>
      <c r="E369" s="48">
        <v>154</v>
      </c>
      <c r="F369" s="48">
        <v>536</v>
      </c>
      <c r="G369" s="48">
        <v>89</v>
      </c>
      <c r="H369" s="48">
        <v>127</v>
      </c>
      <c r="I369" s="48">
        <v>38</v>
      </c>
      <c r="J369" s="48">
        <v>4</v>
      </c>
      <c r="K369" s="48">
        <v>18</v>
      </c>
      <c r="L369" s="48">
        <v>62</v>
      </c>
      <c r="M369" s="48">
        <v>42</v>
      </c>
      <c r="N369" s="48">
        <v>9</v>
      </c>
      <c r="O369" s="48">
        <v>67</v>
      </c>
      <c r="P369" s="48">
        <v>164</v>
      </c>
      <c r="AI369" s="48"/>
    </row>
    <row r="370" spans="1:35" x14ac:dyDescent="0.3">
      <c r="A370" s="48" t="s">
        <v>1785</v>
      </c>
      <c r="B370" s="48">
        <v>2010</v>
      </c>
      <c r="C370" s="48" t="s">
        <v>1124</v>
      </c>
      <c r="D370" s="48" t="s">
        <v>1091</v>
      </c>
      <c r="E370" s="48">
        <v>145</v>
      </c>
      <c r="F370" s="48">
        <v>539</v>
      </c>
      <c r="G370" s="48">
        <v>81</v>
      </c>
      <c r="H370" s="48">
        <v>146</v>
      </c>
      <c r="I370" s="48">
        <v>36</v>
      </c>
      <c r="J370" s="48">
        <v>5</v>
      </c>
      <c r="K370" s="48">
        <v>8</v>
      </c>
      <c r="L370" s="48">
        <v>51</v>
      </c>
      <c r="M370" s="48">
        <v>11</v>
      </c>
      <c r="N370" s="48">
        <v>1</v>
      </c>
      <c r="O370" s="48">
        <v>69</v>
      </c>
      <c r="P370" s="48">
        <v>90</v>
      </c>
      <c r="AI370" s="48"/>
    </row>
    <row r="371" spans="1:35" x14ac:dyDescent="0.3">
      <c r="A371" s="48" t="s">
        <v>1425</v>
      </c>
      <c r="B371" s="48">
        <v>2010</v>
      </c>
      <c r="C371" s="48" t="s">
        <v>1134</v>
      </c>
      <c r="D371" s="48" t="s">
        <v>1091</v>
      </c>
      <c r="E371" s="48">
        <v>151</v>
      </c>
      <c r="F371" s="48">
        <v>541</v>
      </c>
      <c r="G371" s="48">
        <v>77</v>
      </c>
      <c r="H371" s="48">
        <v>129</v>
      </c>
      <c r="I371" s="48">
        <v>28</v>
      </c>
      <c r="J371" s="48">
        <v>2</v>
      </c>
      <c r="K371" s="48">
        <v>10</v>
      </c>
      <c r="L371" s="48">
        <v>75</v>
      </c>
      <c r="M371" s="48">
        <v>24</v>
      </c>
      <c r="N371" s="48">
        <v>3</v>
      </c>
      <c r="O371" s="48">
        <v>92</v>
      </c>
      <c r="P371" s="48">
        <v>107</v>
      </c>
      <c r="AI371" s="48"/>
    </row>
    <row r="372" spans="1:35" x14ac:dyDescent="0.3">
      <c r="A372" s="48" t="s">
        <v>1480</v>
      </c>
      <c r="B372" s="48">
        <v>2010</v>
      </c>
      <c r="C372" s="48" t="s">
        <v>1094</v>
      </c>
      <c r="D372" s="48" t="s">
        <v>1095</v>
      </c>
      <c r="E372" s="48">
        <v>142</v>
      </c>
      <c r="F372" s="48">
        <v>543</v>
      </c>
      <c r="G372" s="48">
        <v>92</v>
      </c>
      <c r="H372" s="48">
        <v>163</v>
      </c>
      <c r="I372" s="48">
        <v>28</v>
      </c>
      <c r="J372" s="48">
        <v>2</v>
      </c>
      <c r="K372" s="48">
        <v>21</v>
      </c>
      <c r="L372" s="48">
        <v>76</v>
      </c>
      <c r="M372" s="48">
        <v>32</v>
      </c>
      <c r="N372" s="48">
        <v>10</v>
      </c>
      <c r="O372" s="48">
        <v>64</v>
      </c>
      <c r="P372" s="48">
        <v>93</v>
      </c>
      <c r="AI372" s="48"/>
    </row>
    <row r="373" spans="1:35" x14ac:dyDescent="0.3">
      <c r="A373" s="48" t="s">
        <v>1510</v>
      </c>
      <c r="B373" s="48">
        <v>2010</v>
      </c>
      <c r="C373" s="48" t="s">
        <v>1112</v>
      </c>
      <c r="D373" s="48" t="s">
        <v>1095</v>
      </c>
      <c r="E373" s="48">
        <v>150</v>
      </c>
      <c r="F373" s="48">
        <v>547</v>
      </c>
      <c r="G373" s="48">
        <v>106</v>
      </c>
      <c r="H373" s="48">
        <v>177</v>
      </c>
      <c r="I373" s="48">
        <v>36</v>
      </c>
      <c r="J373" s="48">
        <v>2</v>
      </c>
      <c r="K373" s="48">
        <v>37</v>
      </c>
      <c r="L373" s="48">
        <v>113</v>
      </c>
      <c r="M373" s="48">
        <v>16</v>
      </c>
      <c r="N373" s="48">
        <v>5</v>
      </c>
      <c r="O373" s="48">
        <v>91</v>
      </c>
      <c r="P373" s="48">
        <v>125</v>
      </c>
      <c r="AI373" s="48"/>
    </row>
    <row r="374" spans="1:35" x14ac:dyDescent="0.3">
      <c r="A374" s="48" t="s">
        <v>1544</v>
      </c>
      <c r="B374" s="48">
        <v>2010</v>
      </c>
      <c r="C374" s="48" t="s">
        <v>1124</v>
      </c>
      <c r="D374" s="48" t="s">
        <v>1091</v>
      </c>
      <c r="E374" s="48">
        <v>150</v>
      </c>
      <c r="F374" s="48">
        <v>548</v>
      </c>
      <c r="G374" s="48">
        <v>111</v>
      </c>
      <c r="H374" s="48">
        <v>180</v>
      </c>
      <c r="I374" s="48">
        <v>45</v>
      </c>
      <c r="J374" s="48">
        <v>1</v>
      </c>
      <c r="K374" s="48">
        <v>38</v>
      </c>
      <c r="L374" s="48">
        <v>126</v>
      </c>
      <c r="M374" s="48">
        <v>3</v>
      </c>
      <c r="N374" s="48">
        <v>3</v>
      </c>
      <c r="O374" s="48">
        <v>89</v>
      </c>
      <c r="P374" s="48">
        <v>95</v>
      </c>
      <c r="AI374" s="48"/>
    </row>
    <row r="375" spans="1:35" x14ac:dyDescent="0.3">
      <c r="A375" s="48" t="s">
        <v>1786</v>
      </c>
      <c r="B375" s="48">
        <v>2010</v>
      </c>
      <c r="C375" s="48" t="s">
        <v>1102</v>
      </c>
      <c r="D375" s="48" t="s">
        <v>1091</v>
      </c>
      <c r="E375" s="48">
        <v>149</v>
      </c>
      <c r="F375" s="48">
        <v>548</v>
      </c>
      <c r="G375" s="48">
        <v>89</v>
      </c>
      <c r="H375" s="48">
        <v>171</v>
      </c>
      <c r="I375" s="48">
        <v>30</v>
      </c>
      <c r="J375" s="48">
        <v>1</v>
      </c>
      <c r="K375" s="48">
        <v>39</v>
      </c>
      <c r="L375" s="48">
        <v>111</v>
      </c>
      <c r="M375" s="48">
        <v>0</v>
      </c>
      <c r="N375" s="48">
        <v>1</v>
      </c>
      <c r="O375" s="48">
        <v>72</v>
      </c>
      <c r="P375" s="48">
        <v>110</v>
      </c>
      <c r="AI375" s="48"/>
    </row>
    <row r="376" spans="1:35" x14ac:dyDescent="0.3">
      <c r="A376" s="48" t="s">
        <v>1569</v>
      </c>
      <c r="B376" s="48">
        <v>2010</v>
      </c>
      <c r="C376" s="48" t="s">
        <v>1138</v>
      </c>
      <c r="D376" s="48" t="s">
        <v>1091</v>
      </c>
      <c r="E376" s="48">
        <v>144</v>
      </c>
      <c r="F376" s="48">
        <v>550</v>
      </c>
      <c r="G376" s="48">
        <v>81</v>
      </c>
      <c r="H376" s="48">
        <v>165</v>
      </c>
      <c r="I376" s="48">
        <v>31</v>
      </c>
      <c r="J376" s="48">
        <v>2</v>
      </c>
      <c r="K376" s="48">
        <v>22</v>
      </c>
      <c r="L376" s="48">
        <v>90</v>
      </c>
      <c r="M376" s="48">
        <v>22</v>
      </c>
      <c r="N376" s="48">
        <v>7</v>
      </c>
      <c r="O376" s="48">
        <v>83</v>
      </c>
      <c r="P376" s="48">
        <v>118</v>
      </c>
      <c r="AI376" s="48"/>
    </row>
    <row r="377" spans="1:35" x14ac:dyDescent="0.3">
      <c r="A377" s="48" t="s">
        <v>1565</v>
      </c>
      <c r="B377" s="48">
        <v>2010</v>
      </c>
      <c r="C377" s="48" t="s">
        <v>1114</v>
      </c>
      <c r="D377" s="48" t="s">
        <v>1095</v>
      </c>
      <c r="E377" s="48">
        <v>143</v>
      </c>
      <c r="F377" s="48">
        <v>550</v>
      </c>
      <c r="G377" s="48">
        <v>87</v>
      </c>
      <c r="H377" s="48">
        <v>152</v>
      </c>
      <c r="I377" s="48">
        <v>23</v>
      </c>
      <c r="J377" s="48">
        <v>5</v>
      </c>
      <c r="K377" s="48">
        <v>31</v>
      </c>
      <c r="L377" s="48">
        <v>108</v>
      </c>
      <c r="M377" s="48">
        <v>1</v>
      </c>
      <c r="N377" s="48">
        <v>1</v>
      </c>
      <c r="O377" s="48">
        <v>59</v>
      </c>
      <c r="P377" s="48">
        <v>157</v>
      </c>
      <c r="AI377" s="48"/>
    </row>
    <row r="378" spans="1:35" x14ac:dyDescent="0.3">
      <c r="A378" s="48" t="s">
        <v>1787</v>
      </c>
      <c r="B378" s="48">
        <v>2010</v>
      </c>
      <c r="C378" s="48" t="s">
        <v>1104</v>
      </c>
      <c r="D378" s="48" t="s">
        <v>1091</v>
      </c>
      <c r="E378" s="48">
        <v>143</v>
      </c>
      <c r="F378" s="48">
        <v>551</v>
      </c>
      <c r="G378" s="48">
        <v>59</v>
      </c>
      <c r="H378" s="48">
        <v>136</v>
      </c>
      <c r="I378" s="48">
        <v>32</v>
      </c>
      <c r="J378" s="48">
        <v>1</v>
      </c>
      <c r="K378" s="48">
        <v>16</v>
      </c>
      <c r="L378" s="48">
        <v>71</v>
      </c>
      <c r="M378" s="48">
        <v>2</v>
      </c>
      <c r="N378" s="48">
        <v>1</v>
      </c>
      <c r="O378" s="48">
        <v>24</v>
      </c>
      <c r="P378" s="48">
        <v>96</v>
      </c>
      <c r="AI378" s="48"/>
    </row>
    <row r="379" spans="1:35" x14ac:dyDescent="0.3">
      <c r="A379" s="48" t="s">
        <v>1788</v>
      </c>
      <c r="B379" s="48">
        <v>2010</v>
      </c>
      <c r="C379" s="48" t="s">
        <v>1114</v>
      </c>
      <c r="D379" s="48" t="s">
        <v>1095</v>
      </c>
      <c r="E379" s="48">
        <v>132</v>
      </c>
      <c r="F379" s="48">
        <v>554</v>
      </c>
      <c r="G379" s="48">
        <v>76</v>
      </c>
      <c r="H379" s="48">
        <v>165</v>
      </c>
      <c r="I379" s="48">
        <v>27</v>
      </c>
      <c r="J379" s="48">
        <v>2</v>
      </c>
      <c r="K379" s="48">
        <v>6</v>
      </c>
      <c r="L379" s="48">
        <v>52</v>
      </c>
      <c r="M379" s="48">
        <v>5</v>
      </c>
      <c r="N379" s="48">
        <v>0</v>
      </c>
      <c r="O379" s="48">
        <v>32</v>
      </c>
      <c r="P379" s="48">
        <v>47</v>
      </c>
      <c r="AI379" s="48"/>
    </row>
    <row r="380" spans="1:35" x14ac:dyDescent="0.3">
      <c r="A380" s="48" t="s">
        <v>1502</v>
      </c>
      <c r="B380" s="48">
        <v>2010</v>
      </c>
      <c r="C380" s="48" t="s">
        <v>1114</v>
      </c>
      <c r="D380" s="48" t="s">
        <v>1095</v>
      </c>
      <c r="E380" s="48">
        <v>156</v>
      </c>
      <c r="F380" s="48">
        <v>554</v>
      </c>
      <c r="G380" s="48">
        <v>106</v>
      </c>
      <c r="H380" s="48">
        <v>164</v>
      </c>
      <c r="I380" s="48">
        <v>46</v>
      </c>
      <c r="J380" s="48">
        <v>2</v>
      </c>
      <c r="K380" s="48">
        <v>27</v>
      </c>
      <c r="L380" s="48">
        <v>85</v>
      </c>
      <c r="M380" s="48">
        <v>13</v>
      </c>
      <c r="N380" s="48">
        <v>3</v>
      </c>
      <c r="O380" s="48">
        <v>82</v>
      </c>
      <c r="P380" s="48">
        <v>147</v>
      </c>
      <c r="AI380" s="48"/>
    </row>
    <row r="381" spans="1:35" x14ac:dyDescent="0.3">
      <c r="A381" s="48" t="s">
        <v>1789</v>
      </c>
      <c r="B381" s="48">
        <v>2010</v>
      </c>
      <c r="C381" s="48" t="s">
        <v>1104</v>
      </c>
      <c r="D381" s="48" t="s">
        <v>1091</v>
      </c>
      <c r="E381" s="48">
        <v>159</v>
      </c>
      <c r="F381" s="48">
        <v>556</v>
      </c>
      <c r="G381" s="48">
        <v>79</v>
      </c>
      <c r="H381" s="48">
        <v>152</v>
      </c>
      <c r="I381" s="48">
        <v>33</v>
      </c>
      <c r="J381" s="48">
        <v>5</v>
      </c>
      <c r="K381" s="48">
        <v>10</v>
      </c>
      <c r="L381" s="48">
        <v>57</v>
      </c>
      <c r="M381" s="48">
        <v>7</v>
      </c>
      <c r="N381" s="48">
        <v>3</v>
      </c>
      <c r="O381" s="48">
        <v>110</v>
      </c>
      <c r="P381" s="48">
        <v>102</v>
      </c>
      <c r="AI381" s="48"/>
    </row>
    <row r="382" spans="1:35" x14ac:dyDescent="0.3">
      <c r="A382" s="48" t="s">
        <v>1790</v>
      </c>
      <c r="B382" s="48">
        <v>2010</v>
      </c>
      <c r="C382" s="48" t="s">
        <v>1098</v>
      </c>
      <c r="D382" s="48" t="s">
        <v>1091</v>
      </c>
      <c r="E382" s="48">
        <v>151</v>
      </c>
      <c r="F382" s="48">
        <v>556</v>
      </c>
      <c r="G382" s="48">
        <v>60</v>
      </c>
      <c r="H382" s="48">
        <v>144</v>
      </c>
      <c r="I382" s="48">
        <v>29</v>
      </c>
      <c r="J382" s="48">
        <v>2</v>
      </c>
      <c r="K382" s="48">
        <v>16</v>
      </c>
      <c r="L382" s="48">
        <v>78</v>
      </c>
      <c r="M382" s="48">
        <v>2</v>
      </c>
      <c r="N382" s="48">
        <v>3</v>
      </c>
      <c r="O382" s="48">
        <v>23</v>
      </c>
      <c r="P382" s="48">
        <v>64</v>
      </c>
      <c r="AI382" s="48"/>
    </row>
    <row r="383" spans="1:35" x14ac:dyDescent="0.3">
      <c r="A383" s="48" t="s">
        <v>1791</v>
      </c>
      <c r="B383" s="48">
        <v>2010</v>
      </c>
      <c r="C383" s="48" t="s">
        <v>1154</v>
      </c>
      <c r="D383" s="48" t="s">
        <v>1095</v>
      </c>
      <c r="E383" s="48">
        <v>158</v>
      </c>
      <c r="F383" s="48">
        <v>558</v>
      </c>
      <c r="G383" s="48">
        <v>85</v>
      </c>
      <c r="H383" s="48">
        <v>145</v>
      </c>
      <c r="I383" s="48">
        <v>36</v>
      </c>
      <c r="J383" s="48">
        <v>2</v>
      </c>
      <c r="K383" s="48">
        <v>38</v>
      </c>
      <c r="L383" s="48">
        <v>103</v>
      </c>
      <c r="M383" s="48">
        <v>0</v>
      </c>
      <c r="N383" s="48">
        <v>1</v>
      </c>
      <c r="O383" s="48">
        <v>77</v>
      </c>
      <c r="P383" s="48">
        <v>199</v>
      </c>
      <c r="AI383" s="48"/>
    </row>
    <row r="384" spans="1:35" x14ac:dyDescent="0.3">
      <c r="A384" s="48" t="s">
        <v>1792</v>
      </c>
      <c r="B384" s="48">
        <v>2010</v>
      </c>
      <c r="C384" s="48" t="s">
        <v>1108</v>
      </c>
      <c r="D384" s="48" t="s">
        <v>1095</v>
      </c>
      <c r="E384" s="48">
        <v>145</v>
      </c>
      <c r="F384" s="48">
        <v>558</v>
      </c>
      <c r="G384" s="48">
        <v>91</v>
      </c>
      <c r="H384" s="48">
        <v>158</v>
      </c>
      <c r="I384" s="48">
        <v>34</v>
      </c>
      <c r="J384" s="48">
        <v>4</v>
      </c>
      <c r="K384" s="48">
        <v>31</v>
      </c>
      <c r="L384" s="48">
        <v>102</v>
      </c>
      <c r="M384" s="48">
        <v>7</v>
      </c>
      <c r="N384" s="48">
        <v>6</v>
      </c>
      <c r="O384" s="48">
        <v>45</v>
      </c>
      <c r="P384" s="48">
        <v>140</v>
      </c>
      <c r="AI384" s="48"/>
    </row>
    <row r="385" spans="1:35" x14ac:dyDescent="0.3">
      <c r="A385" s="48" t="s">
        <v>1393</v>
      </c>
      <c r="B385" s="48">
        <v>2010</v>
      </c>
      <c r="C385" s="48" t="s">
        <v>1144</v>
      </c>
      <c r="D385" s="48" t="s">
        <v>1095</v>
      </c>
      <c r="E385" s="48">
        <v>151</v>
      </c>
      <c r="F385" s="48">
        <v>560</v>
      </c>
      <c r="G385" s="48">
        <v>75</v>
      </c>
      <c r="H385" s="48">
        <v>146</v>
      </c>
      <c r="I385" s="48">
        <v>37</v>
      </c>
      <c r="J385" s="48">
        <v>2</v>
      </c>
      <c r="K385" s="48">
        <v>25</v>
      </c>
      <c r="L385" s="48">
        <v>100</v>
      </c>
      <c r="M385" s="48">
        <v>0</v>
      </c>
      <c r="N385" s="48">
        <v>1</v>
      </c>
      <c r="O385" s="48">
        <v>48</v>
      </c>
      <c r="P385" s="48">
        <v>172</v>
      </c>
      <c r="AI385" s="48"/>
    </row>
    <row r="386" spans="1:35" x14ac:dyDescent="0.3">
      <c r="A386" s="48" t="s">
        <v>1793</v>
      </c>
      <c r="B386" s="48">
        <v>2010</v>
      </c>
      <c r="C386" s="48" t="s">
        <v>1114</v>
      </c>
      <c r="D386" s="48" t="s">
        <v>1095</v>
      </c>
      <c r="E386" s="48">
        <v>155</v>
      </c>
      <c r="F386" s="48">
        <v>561</v>
      </c>
      <c r="G386" s="48">
        <v>75</v>
      </c>
      <c r="H386" s="48">
        <v>154</v>
      </c>
      <c r="I386" s="48">
        <v>37</v>
      </c>
      <c r="J386" s="48">
        <v>5</v>
      </c>
      <c r="K386" s="48">
        <v>16</v>
      </c>
      <c r="L386" s="48">
        <v>83</v>
      </c>
      <c r="M386" s="48">
        <v>4</v>
      </c>
      <c r="N386" s="48">
        <v>3</v>
      </c>
      <c r="O386" s="48">
        <v>68</v>
      </c>
      <c r="P386" s="48">
        <v>108</v>
      </c>
      <c r="AI386" s="48"/>
    </row>
    <row r="387" spans="1:35" x14ac:dyDescent="0.3">
      <c r="A387" s="48" t="s">
        <v>1514</v>
      </c>
      <c r="B387" s="48">
        <v>2010</v>
      </c>
      <c r="C387" s="48" t="s">
        <v>1142</v>
      </c>
      <c r="D387" s="48" t="s">
        <v>1095</v>
      </c>
      <c r="E387" s="48">
        <v>133</v>
      </c>
      <c r="F387" s="48">
        <v>563</v>
      </c>
      <c r="G387" s="48">
        <v>83</v>
      </c>
      <c r="H387" s="48">
        <v>159</v>
      </c>
      <c r="I387" s="48">
        <v>29</v>
      </c>
      <c r="J387" s="48">
        <v>10</v>
      </c>
      <c r="K387" s="48">
        <v>11</v>
      </c>
      <c r="L387" s="48">
        <v>54</v>
      </c>
      <c r="M387" s="48">
        <v>30</v>
      </c>
      <c r="N387" s="48">
        <v>10</v>
      </c>
      <c r="O387" s="48">
        <v>31</v>
      </c>
      <c r="P387" s="48">
        <v>63</v>
      </c>
      <c r="AI387" s="48"/>
    </row>
    <row r="388" spans="1:35" x14ac:dyDescent="0.3">
      <c r="A388" s="48" t="s">
        <v>1557</v>
      </c>
      <c r="B388" s="48">
        <v>2010</v>
      </c>
      <c r="C388" s="48" t="s">
        <v>1120</v>
      </c>
      <c r="D388" s="48" t="s">
        <v>1095</v>
      </c>
      <c r="E388" s="48">
        <v>152</v>
      </c>
      <c r="F388" s="48">
        <v>563</v>
      </c>
      <c r="G388" s="48">
        <v>61</v>
      </c>
      <c r="H388" s="48">
        <v>151</v>
      </c>
      <c r="I388" s="48">
        <v>34</v>
      </c>
      <c r="J388" s="48">
        <v>3</v>
      </c>
      <c r="K388" s="48">
        <v>13</v>
      </c>
      <c r="L388" s="48">
        <v>63</v>
      </c>
      <c r="M388" s="48">
        <v>3</v>
      </c>
      <c r="N388" s="48">
        <v>2</v>
      </c>
      <c r="O388" s="48">
        <v>47</v>
      </c>
      <c r="P388" s="48">
        <v>81</v>
      </c>
      <c r="AI388" s="48"/>
    </row>
    <row r="389" spans="1:35" x14ac:dyDescent="0.3">
      <c r="A389" s="48" t="s">
        <v>1794</v>
      </c>
      <c r="B389" s="48">
        <v>2010</v>
      </c>
      <c r="C389" s="48" t="s">
        <v>1144</v>
      </c>
      <c r="D389" s="48" t="s">
        <v>1095</v>
      </c>
      <c r="E389" s="48">
        <v>151</v>
      </c>
      <c r="F389" s="48">
        <v>565</v>
      </c>
      <c r="G389" s="48">
        <v>83</v>
      </c>
      <c r="H389" s="48">
        <v>157</v>
      </c>
      <c r="I389" s="48">
        <v>33</v>
      </c>
      <c r="J389" s="48">
        <v>12</v>
      </c>
      <c r="K389" s="48">
        <v>15</v>
      </c>
      <c r="L389" s="48">
        <v>61</v>
      </c>
      <c r="M389" s="48">
        <v>10</v>
      </c>
      <c r="N389" s="48">
        <v>5</v>
      </c>
      <c r="O389" s="48">
        <v>62</v>
      </c>
      <c r="P389" s="48">
        <v>108</v>
      </c>
      <c r="AI389" s="48"/>
    </row>
    <row r="390" spans="1:35" x14ac:dyDescent="0.3">
      <c r="A390" s="48" t="s">
        <v>1553</v>
      </c>
      <c r="B390" s="48">
        <v>2010</v>
      </c>
      <c r="C390" s="48" t="s">
        <v>1152</v>
      </c>
      <c r="D390" s="48" t="s">
        <v>1091</v>
      </c>
      <c r="E390" s="48">
        <v>150</v>
      </c>
      <c r="F390" s="48">
        <v>566</v>
      </c>
      <c r="G390" s="48">
        <v>91</v>
      </c>
      <c r="H390" s="48">
        <v>163</v>
      </c>
      <c r="I390" s="48">
        <v>33</v>
      </c>
      <c r="J390" s="48">
        <v>3</v>
      </c>
      <c r="K390" s="48">
        <v>29</v>
      </c>
      <c r="L390" s="48">
        <v>89</v>
      </c>
      <c r="M390" s="48">
        <v>1</v>
      </c>
      <c r="N390" s="48">
        <v>2</v>
      </c>
      <c r="O390" s="48">
        <v>58</v>
      </c>
      <c r="P390" s="48">
        <v>139</v>
      </c>
      <c r="AI390" s="48"/>
    </row>
    <row r="391" spans="1:35" x14ac:dyDescent="0.3">
      <c r="A391" s="48" t="s">
        <v>1407</v>
      </c>
      <c r="B391" s="48">
        <v>2010</v>
      </c>
      <c r="C391" s="48" t="s">
        <v>1102</v>
      </c>
      <c r="D391" s="48" t="s">
        <v>1091</v>
      </c>
      <c r="E391" s="48">
        <v>147</v>
      </c>
      <c r="F391" s="48">
        <v>567</v>
      </c>
      <c r="G391" s="48">
        <v>89</v>
      </c>
      <c r="H391" s="48">
        <v>161</v>
      </c>
      <c r="I391" s="48">
        <v>29</v>
      </c>
      <c r="J391" s="48">
        <v>3</v>
      </c>
      <c r="K391" s="48">
        <v>21</v>
      </c>
      <c r="L391" s="48">
        <v>88</v>
      </c>
      <c r="M391" s="48">
        <v>34</v>
      </c>
      <c r="N391" s="48">
        <v>14</v>
      </c>
      <c r="O391" s="48">
        <v>38</v>
      </c>
      <c r="P391" s="48">
        <v>93</v>
      </c>
      <c r="AI391" s="48"/>
    </row>
    <row r="392" spans="1:35" x14ac:dyDescent="0.3">
      <c r="A392" s="48" t="s">
        <v>1795</v>
      </c>
      <c r="B392" s="48">
        <v>2010</v>
      </c>
      <c r="C392" s="48" t="s">
        <v>1126</v>
      </c>
      <c r="D392" s="48" t="s">
        <v>1091</v>
      </c>
      <c r="E392" s="48">
        <v>152</v>
      </c>
      <c r="F392" s="48">
        <v>568</v>
      </c>
      <c r="G392" s="48">
        <v>61</v>
      </c>
      <c r="H392" s="48">
        <v>139</v>
      </c>
      <c r="I392" s="48">
        <v>25</v>
      </c>
      <c r="J392" s="48">
        <v>3</v>
      </c>
      <c r="K392" s="48">
        <v>12</v>
      </c>
      <c r="L392" s="48">
        <v>64</v>
      </c>
      <c r="M392" s="48">
        <v>25</v>
      </c>
      <c r="N392" s="48">
        <v>3</v>
      </c>
      <c r="O392" s="48">
        <v>50</v>
      </c>
      <c r="P392" s="48">
        <v>137</v>
      </c>
      <c r="AI392" s="48"/>
    </row>
    <row r="393" spans="1:35" x14ac:dyDescent="0.3">
      <c r="A393" s="48" t="s">
        <v>1167</v>
      </c>
      <c r="B393" s="48">
        <v>2010</v>
      </c>
      <c r="C393" s="48" t="s">
        <v>1110</v>
      </c>
      <c r="D393" s="48" t="s">
        <v>1091</v>
      </c>
      <c r="E393" s="48">
        <v>161</v>
      </c>
      <c r="F393" s="48">
        <v>569</v>
      </c>
      <c r="G393" s="48">
        <v>109</v>
      </c>
      <c r="H393" s="48">
        <v>148</v>
      </c>
      <c r="I393" s="48">
        <v>35</v>
      </c>
      <c r="J393" s="48">
        <v>3</v>
      </c>
      <c r="K393" s="48">
        <v>54</v>
      </c>
      <c r="L393" s="48">
        <v>124</v>
      </c>
      <c r="M393" s="48">
        <v>9</v>
      </c>
      <c r="N393" s="48">
        <v>2</v>
      </c>
      <c r="O393" s="48">
        <v>100</v>
      </c>
      <c r="P393" s="48">
        <v>116</v>
      </c>
      <c r="AI393" s="48"/>
    </row>
    <row r="394" spans="1:35" x14ac:dyDescent="0.3">
      <c r="A394" s="48" t="s">
        <v>1796</v>
      </c>
      <c r="B394" s="48">
        <v>2010</v>
      </c>
      <c r="C394" s="48" t="s">
        <v>1120</v>
      </c>
      <c r="D394" s="48" t="s">
        <v>1095</v>
      </c>
      <c r="E394" s="48">
        <v>157</v>
      </c>
      <c r="F394" s="48">
        <v>569</v>
      </c>
      <c r="G394" s="48">
        <v>100</v>
      </c>
      <c r="H394" s="48">
        <v>165</v>
      </c>
      <c r="I394" s="48">
        <v>35</v>
      </c>
      <c r="J394" s="48">
        <v>5</v>
      </c>
      <c r="K394" s="48">
        <v>26</v>
      </c>
      <c r="L394" s="48">
        <v>86</v>
      </c>
      <c r="M394" s="48">
        <v>7</v>
      </c>
      <c r="N394" s="48">
        <v>0</v>
      </c>
      <c r="O394" s="48">
        <v>83</v>
      </c>
      <c r="P394" s="48">
        <v>91</v>
      </c>
      <c r="AI394" s="48"/>
    </row>
    <row r="395" spans="1:35" x14ac:dyDescent="0.3">
      <c r="A395" s="48" t="s">
        <v>1395</v>
      </c>
      <c r="B395" s="48">
        <v>2010</v>
      </c>
      <c r="C395" s="48" t="s">
        <v>1110</v>
      </c>
      <c r="D395" s="48" t="s">
        <v>1091</v>
      </c>
      <c r="E395" s="48">
        <v>150</v>
      </c>
      <c r="F395" s="48">
        <v>569</v>
      </c>
      <c r="G395" s="48">
        <v>57</v>
      </c>
      <c r="H395" s="48">
        <v>135</v>
      </c>
      <c r="I395" s="48">
        <v>32</v>
      </c>
      <c r="J395" s="48">
        <v>3</v>
      </c>
      <c r="K395" s="48">
        <v>23</v>
      </c>
      <c r="L395" s="48">
        <v>72</v>
      </c>
      <c r="M395" s="48">
        <v>0</v>
      </c>
      <c r="N395" s="48">
        <v>0</v>
      </c>
      <c r="O395" s="48">
        <v>38</v>
      </c>
      <c r="P395" s="48">
        <v>144</v>
      </c>
      <c r="AI395" s="48"/>
    </row>
    <row r="396" spans="1:35" x14ac:dyDescent="0.3">
      <c r="A396" s="48" t="s">
        <v>1415</v>
      </c>
      <c r="B396" s="48">
        <v>2010</v>
      </c>
      <c r="C396" s="48" t="s">
        <v>1100</v>
      </c>
      <c r="D396" s="48" t="s">
        <v>1095</v>
      </c>
      <c r="E396" s="48">
        <v>154</v>
      </c>
      <c r="F396" s="48">
        <v>570</v>
      </c>
      <c r="G396" s="48">
        <v>94</v>
      </c>
      <c r="H396" s="48">
        <v>163</v>
      </c>
      <c r="I396" s="48">
        <v>35</v>
      </c>
      <c r="J396" s="48">
        <v>5</v>
      </c>
      <c r="K396" s="48">
        <v>16</v>
      </c>
      <c r="L396" s="48">
        <v>56</v>
      </c>
      <c r="M396" s="48">
        <v>33</v>
      </c>
      <c r="N396" s="48">
        <v>10</v>
      </c>
      <c r="O396" s="48">
        <v>70</v>
      </c>
      <c r="P396" s="48">
        <v>89</v>
      </c>
      <c r="AI396" s="48"/>
    </row>
    <row r="397" spans="1:35" x14ac:dyDescent="0.3">
      <c r="A397" s="48" t="s">
        <v>1797</v>
      </c>
      <c r="B397" s="48">
        <v>2010</v>
      </c>
      <c r="C397" s="48" t="s">
        <v>1090</v>
      </c>
      <c r="D397" s="48" t="s">
        <v>1091</v>
      </c>
      <c r="E397" s="48">
        <v>153</v>
      </c>
      <c r="F397" s="48">
        <v>570</v>
      </c>
      <c r="G397" s="48">
        <v>77</v>
      </c>
      <c r="H397" s="48">
        <v>170</v>
      </c>
      <c r="I397" s="48">
        <v>46</v>
      </c>
      <c r="J397" s="48">
        <v>1</v>
      </c>
      <c r="K397" s="48">
        <v>21</v>
      </c>
      <c r="L397" s="48">
        <v>112</v>
      </c>
      <c r="M397" s="48">
        <v>5</v>
      </c>
      <c r="N397" s="48">
        <v>4</v>
      </c>
      <c r="O397" s="48">
        <v>28</v>
      </c>
      <c r="P397" s="48">
        <v>81</v>
      </c>
      <c r="AI397" s="48"/>
    </row>
    <row r="398" spans="1:35" x14ac:dyDescent="0.3">
      <c r="A398" s="48" t="s">
        <v>1798</v>
      </c>
      <c r="B398" s="48">
        <v>2010</v>
      </c>
      <c r="C398" s="48" t="s">
        <v>1094</v>
      </c>
      <c r="D398" s="48" t="s">
        <v>1095</v>
      </c>
      <c r="E398" s="48">
        <v>151</v>
      </c>
      <c r="F398" s="48">
        <v>572</v>
      </c>
      <c r="G398" s="48">
        <v>72</v>
      </c>
      <c r="H398" s="48">
        <v>156</v>
      </c>
      <c r="I398" s="48">
        <v>37</v>
      </c>
      <c r="J398" s="48">
        <v>3</v>
      </c>
      <c r="K398" s="48">
        <v>19</v>
      </c>
      <c r="L398" s="48">
        <v>85</v>
      </c>
      <c r="M398" s="48">
        <v>5</v>
      </c>
      <c r="N398" s="48">
        <v>0</v>
      </c>
      <c r="O398" s="48">
        <v>57</v>
      </c>
      <c r="P398" s="48">
        <v>101</v>
      </c>
      <c r="AI398" s="48"/>
    </row>
    <row r="399" spans="1:35" x14ac:dyDescent="0.3">
      <c r="A399" s="48" t="s">
        <v>1799</v>
      </c>
      <c r="B399" s="48">
        <v>2010</v>
      </c>
      <c r="C399" s="48" t="s">
        <v>1156</v>
      </c>
      <c r="D399" s="48" t="s">
        <v>1091</v>
      </c>
      <c r="E399" s="48">
        <v>154</v>
      </c>
      <c r="F399" s="48">
        <v>573</v>
      </c>
      <c r="G399" s="48">
        <v>88</v>
      </c>
      <c r="H399" s="48">
        <v>146</v>
      </c>
      <c r="I399" s="48">
        <v>41</v>
      </c>
      <c r="J399" s="48">
        <v>1</v>
      </c>
      <c r="K399" s="48">
        <v>20</v>
      </c>
      <c r="L399" s="48">
        <v>78</v>
      </c>
      <c r="M399" s="48">
        <v>24</v>
      </c>
      <c r="N399" s="48">
        <v>10</v>
      </c>
      <c r="O399" s="48">
        <v>87</v>
      </c>
      <c r="P399" s="48">
        <v>132</v>
      </c>
      <c r="AI399" s="48"/>
    </row>
    <row r="400" spans="1:35" x14ac:dyDescent="0.3">
      <c r="A400" s="48" t="s">
        <v>1573</v>
      </c>
      <c r="B400" s="48">
        <v>2010</v>
      </c>
      <c r="C400" s="48" t="s">
        <v>1156</v>
      </c>
      <c r="D400" s="48" t="s">
        <v>1091</v>
      </c>
      <c r="E400" s="48">
        <v>152</v>
      </c>
      <c r="F400" s="48">
        <v>573</v>
      </c>
      <c r="G400" s="48">
        <v>76</v>
      </c>
      <c r="H400" s="48">
        <v>161</v>
      </c>
      <c r="I400" s="48">
        <v>36</v>
      </c>
      <c r="J400" s="48">
        <v>0</v>
      </c>
      <c r="K400" s="48">
        <v>23</v>
      </c>
      <c r="L400" s="48">
        <v>90</v>
      </c>
      <c r="M400" s="48">
        <v>9</v>
      </c>
      <c r="N400" s="48">
        <v>12</v>
      </c>
      <c r="O400" s="48">
        <v>61</v>
      </c>
      <c r="P400" s="48">
        <v>106</v>
      </c>
      <c r="AI400" s="48"/>
    </row>
    <row r="401" spans="1:35" x14ac:dyDescent="0.3">
      <c r="A401" s="48" t="s">
        <v>1470</v>
      </c>
      <c r="B401" s="48">
        <v>2010</v>
      </c>
      <c r="C401" s="48" t="s">
        <v>1134</v>
      </c>
      <c r="D401" s="48" t="s">
        <v>1091</v>
      </c>
      <c r="E401" s="48">
        <v>151</v>
      </c>
      <c r="F401" s="48">
        <v>574</v>
      </c>
      <c r="G401" s="48">
        <v>96</v>
      </c>
      <c r="H401" s="48">
        <v>169</v>
      </c>
      <c r="I401" s="48">
        <v>46</v>
      </c>
      <c r="J401" s="48">
        <v>5</v>
      </c>
      <c r="K401" s="48">
        <v>22</v>
      </c>
      <c r="L401" s="48">
        <v>104</v>
      </c>
      <c r="M401" s="48">
        <v>15</v>
      </c>
      <c r="N401" s="48">
        <v>5</v>
      </c>
      <c r="O401" s="48">
        <v>72</v>
      </c>
      <c r="P401" s="48">
        <v>124</v>
      </c>
      <c r="AI401" s="48"/>
    </row>
    <row r="402" spans="1:35" x14ac:dyDescent="0.3">
      <c r="A402" s="48" t="s">
        <v>1559</v>
      </c>
      <c r="B402" s="48">
        <v>2010</v>
      </c>
      <c r="C402" s="48" t="s">
        <v>1108</v>
      </c>
      <c r="D402" s="48" t="s">
        <v>1095</v>
      </c>
      <c r="E402" s="48">
        <v>161</v>
      </c>
      <c r="F402" s="48">
        <v>578</v>
      </c>
      <c r="G402" s="48">
        <v>94</v>
      </c>
      <c r="H402" s="48">
        <v>151</v>
      </c>
      <c r="I402" s="48">
        <v>25</v>
      </c>
      <c r="J402" s="48">
        <v>0</v>
      </c>
      <c r="K402" s="48">
        <v>32</v>
      </c>
      <c r="L402" s="48">
        <v>83</v>
      </c>
      <c r="M402" s="48">
        <v>1</v>
      </c>
      <c r="N402" s="48">
        <v>0</v>
      </c>
      <c r="O402" s="48">
        <v>114</v>
      </c>
      <c r="P402" s="48">
        <v>138</v>
      </c>
      <c r="AI402" s="48"/>
    </row>
    <row r="403" spans="1:35" x14ac:dyDescent="0.3">
      <c r="A403" s="48" t="s">
        <v>1417</v>
      </c>
      <c r="B403" s="48">
        <v>2010</v>
      </c>
      <c r="C403" s="48" t="s">
        <v>1142</v>
      </c>
      <c r="D403" s="48" t="s">
        <v>1095</v>
      </c>
      <c r="E403" s="48">
        <v>151</v>
      </c>
      <c r="F403" s="48">
        <v>579</v>
      </c>
      <c r="G403" s="48">
        <v>80</v>
      </c>
      <c r="H403" s="48">
        <v>168</v>
      </c>
      <c r="I403" s="48">
        <v>31</v>
      </c>
      <c r="J403" s="48">
        <v>7</v>
      </c>
      <c r="K403" s="48">
        <v>11</v>
      </c>
      <c r="L403" s="48">
        <v>69</v>
      </c>
      <c r="M403" s="48">
        <v>37</v>
      </c>
      <c r="N403" s="48">
        <v>9</v>
      </c>
      <c r="O403" s="48">
        <v>44</v>
      </c>
      <c r="P403" s="48">
        <v>97</v>
      </c>
      <c r="AI403" s="48"/>
    </row>
    <row r="404" spans="1:35" x14ac:dyDescent="0.3">
      <c r="A404" s="48" t="s">
        <v>1526</v>
      </c>
      <c r="B404" s="48">
        <v>2010</v>
      </c>
      <c r="C404" s="48" t="s">
        <v>1128</v>
      </c>
      <c r="D404" s="48" t="s">
        <v>1095</v>
      </c>
      <c r="E404" s="48">
        <v>152</v>
      </c>
      <c r="F404" s="48">
        <v>580</v>
      </c>
      <c r="G404" s="48">
        <v>84</v>
      </c>
      <c r="H404" s="48">
        <v>170</v>
      </c>
      <c r="I404" s="48">
        <v>39</v>
      </c>
      <c r="J404" s="48">
        <v>2</v>
      </c>
      <c r="K404" s="48">
        <v>12</v>
      </c>
      <c r="L404" s="48">
        <v>66</v>
      </c>
      <c r="M404" s="48">
        <v>5</v>
      </c>
      <c r="N404" s="48">
        <v>1</v>
      </c>
      <c r="O404" s="48">
        <v>31</v>
      </c>
      <c r="P404" s="48">
        <v>98</v>
      </c>
      <c r="AI404" s="48"/>
    </row>
    <row r="405" spans="1:35" x14ac:dyDescent="0.3">
      <c r="A405" s="48" t="s">
        <v>1387</v>
      </c>
      <c r="B405" s="48">
        <v>2010</v>
      </c>
      <c r="C405" s="48" t="s">
        <v>1146</v>
      </c>
      <c r="D405" s="48" t="s">
        <v>1091</v>
      </c>
      <c r="E405" s="48">
        <v>149</v>
      </c>
      <c r="F405" s="48">
        <v>581</v>
      </c>
      <c r="G405" s="48">
        <v>76</v>
      </c>
      <c r="H405" s="48">
        <v>165</v>
      </c>
      <c r="I405" s="48">
        <v>25</v>
      </c>
      <c r="J405" s="48">
        <v>5</v>
      </c>
      <c r="K405" s="48">
        <v>19</v>
      </c>
      <c r="L405" s="48">
        <v>69</v>
      </c>
      <c r="M405" s="48">
        <v>7</v>
      </c>
      <c r="N405" s="48">
        <v>7</v>
      </c>
      <c r="O405" s="48">
        <v>23</v>
      </c>
      <c r="P405" s="48">
        <v>119</v>
      </c>
      <c r="AI405" s="48"/>
    </row>
    <row r="406" spans="1:35" x14ac:dyDescent="0.3">
      <c r="A406" s="48" t="s">
        <v>1800</v>
      </c>
      <c r="B406" s="48">
        <v>2010</v>
      </c>
      <c r="C406" s="48" t="s">
        <v>1146</v>
      </c>
      <c r="D406" s="48" t="s">
        <v>1091</v>
      </c>
      <c r="E406" s="48">
        <v>154</v>
      </c>
      <c r="F406" s="48">
        <v>581</v>
      </c>
      <c r="G406" s="48">
        <v>63</v>
      </c>
      <c r="H406" s="48">
        <v>144</v>
      </c>
      <c r="I406" s="48">
        <v>29</v>
      </c>
      <c r="J406" s="48">
        <v>1</v>
      </c>
      <c r="K406" s="48">
        <v>22</v>
      </c>
      <c r="L406" s="48">
        <v>76</v>
      </c>
      <c r="M406" s="48">
        <v>0</v>
      </c>
      <c r="N406" s="48">
        <v>1</v>
      </c>
      <c r="O406" s="48">
        <v>50</v>
      </c>
      <c r="P406" s="48">
        <v>116</v>
      </c>
      <c r="AI406" s="48"/>
    </row>
    <row r="407" spans="1:35" x14ac:dyDescent="0.3">
      <c r="A407" s="48" t="s">
        <v>1801</v>
      </c>
      <c r="B407" s="48">
        <v>2010</v>
      </c>
      <c r="C407" s="48" t="s">
        <v>1144</v>
      </c>
      <c r="D407" s="48" t="s">
        <v>1095</v>
      </c>
      <c r="E407" s="48">
        <v>156</v>
      </c>
      <c r="F407" s="48">
        <v>584</v>
      </c>
      <c r="G407" s="48">
        <v>94</v>
      </c>
      <c r="H407" s="48">
        <v>150</v>
      </c>
      <c r="I407" s="48">
        <v>33</v>
      </c>
      <c r="J407" s="48">
        <v>0</v>
      </c>
      <c r="K407" s="48">
        <v>27</v>
      </c>
      <c r="L407" s="48">
        <v>91</v>
      </c>
      <c r="M407" s="48">
        <v>28</v>
      </c>
      <c r="N407" s="48">
        <v>7</v>
      </c>
      <c r="O407" s="48">
        <v>74</v>
      </c>
      <c r="P407" s="48">
        <v>145</v>
      </c>
      <c r="AI407" s="48"/>
    </row>
    <row r="408" spans="1:35" x14ac:dyDescent="0.3">
      <c r="A408" s="48" t="s">
        <v>1802</v>
      </c>
      <c r="B408" s="48">
        <v>2010</v>
      </c>
      <c r="C408" s="48" t="s">
        <v>1144</v>
      </c>
      <c r="D408" s="48" t="s">
        <v>1095</v>
      </c>
      <c r="E408" s="48">
        <v>154</v>
      </c>
      <c r="F408" s="48">
        <v>585</v>
      </c>
      <c r="G408" s="48">
        <v>93</v>
      </c>
      <c r="H408" s="48">
        <v>166</v>
      </c>
      <c r="I408" s="48">
        <v>36</v>
      </c>
      <c r="J408" s="48">
        <v>5</v>
      </c>
      <c r="K408" s="48">
        <v>26</v>
      </c>
      <c r="L408" s="48">
        <v>71</v>
      </c>
      <c r="M408" s="48">
        <v>13</v>
      </c>
      <c r="N408" s="48">
        <v>7</v>
      </c>
      <c r="O408" s="48">
        <v>79</v>
      </c>
      <c r="P408" s="48">
        <v>148</v>
      </c>
      <c r="AI408" s="48"/>
    </row>
    <row r="409" spans="1:35" x14ac:dyDescent="0.3">
      <c r="A409" s="48" t="s">
        <v>1409</v>
      </c>
      <c r="B409" s="48">
        <v>2010</v>
      </c>
      <c r="C409" s="48" t="s">
        <v>1102</v>
      </c>
      <c r="D409" s="48" t="s">
        <v>1091</v>
      </c>
      <c r="E409" s="48">
        <v>156</v>
      </c>
      <c r="F409" s="48">
        <v>585</v>
      </c>
      <c r="G409" s="48">
        <v>83</v>
      </c>
      <c r="H409" s="48">
        <v>165</v>
      </c>
      <c r="I409" s="48">
        <v>29</v>
      </c>
      <c r="J409" s="48">
        <v>2</v>
      </c>
      <c r="K409" s="48">
        <v>18</v>
      </c>
      <c r="L409" s="48">
        <v>70</v>
      </c>
      <c r="M409" s="48">
        <v>13</v>
      </c>
      <c r="N409" s="48">
        <v>8</v>
      </c>
      <c r="O409" s="48">
        <v>27</v>
      </c>
      <c r="P409" s="48">
        <v>82</v>
      </c>
      <c r="AI409" s="48"/>
    </row>
    <row r="410" spans="1:35" x14ac:dyDescent="0.3">
      <c r="A410" s="48" t="s">
        <v>1169</v>
      </c>
      <c r="B410" s="48">
        <v>2010</v>
      </c>
      <c r="C410" s="48" t="s">
        <v>1130</v>
      </c>
      <c r="D410" s="48" t="s">
        <v>1095</v>
      </c>
      <c r="E410" s="48">
        <v>145</v>
      </c>
      <c r="F410" s="48">
        <v>587</v>
      </c>
      <c r="G410" s="48">
        <v>111</v>
      </c>
      <c r="H410" s="48">
        <v>197</v>
      </c>
      <c r="I410" s="48">
        <v>34</v>
      </c>
      <c r="J410" s="48">
        <v>9</v>
      </c>
      <c r="K410" s="48">
        <v>34</v>
      </c>
      <c r="L410" s="48">
        <v>117</v>
      </c>
      <c r="M410" s="48">
        <v>26</v>
      </c>
      <c r="N410" s="48">
        <v>8</v>
      </c>
      <c r="O410" s="48">
        <v>40</v>
      </c>
      <c r="P410" s="48">
        <v>135</v>
      </c>
      <c r="AI410" s="48"/>
    </row>
    <row r="411" spans="1:35" x14ac:dyDescent="0.3">
      <c r="A411" s="48" t="s">
        <v>1168</v>
      </c>
      <c r="B411" s="48">
        <v>2010</v>
      </c>
      <c r="C411" s="48" t="s">
        <v>1132</v>
      </c>
      <c r="D411" s="48" t="s">
        <v>1095</v>
      </c>
      <c r="E411" s="48">
        <v>159</v>
      </c>
      <c r="F411" s="48">
        <v>587</v>
      </c>
      <c r="G411" s="48">
        <v>115</v>
      </c>
      <c r="H411" s="48">
        <v>183</v>
      </c>
      <c r="I411" s="48">
        <v>39</v>
      </c>
      <c r="J411" s="48">
        <v>1</v>
      </c>
      <c r="K411" s="48">
        <v>42</v>
      </c>
      <c r="L411" s="48">
        <v>118</v>
      </c>
      <c r="M411" s="48">
        <v>14</v>
      </c>
      <c r="N411" s="48">
        <v>4</v>
      </c>
      <c r="O411" s="48">
        <v>103</v>
      </c>
      <c r="P411" s="48">
        <v>76</v>
      </c>
      <c r="AI411" s="48"/>
    </row>
    <row r="412" spans="1:35" x14ac:dyDescent="0.3">
      <c r="A412" s="48" t="s">
        <v>1803</v>
      </c>
      <c r="B412" s="48">
        <v>2010</v>
      </c>
      <c r="C412" s="48" t="s">
        <v>1114</v>
      </c>
      <c r="D412" s="48" t="s">
        <v>1095</v>
      </c>
      <c r="E412" s="48">
        <v>147</v>
      </c>
      <c r="F412" s="48">
        <v>587</v>
      </c>
      <c r="G412" s="48">
        <v>84</v>
      </c>
      <c r="H412" s="48">
        <v>152</v>
      </c>
      <c r="I412" s="48">
        <v>26</v>
      </c>
      <c r="J412" s="48">
        <v>10</v>
      </c>
      <c r="K412" s="48">
        <v>18</v>
      </c>
      <c r="L412" s="48">
        <v>69</v>
      </c>
      <c r="M412" s="48">
        <v>34</v>
      </c>
      <c r="N412" s="48">
        <v>6</v>
      </c>
      <c r="O412" s="48">
        <v>53</v>
      </c>
      <c r="P412" s="48">
        <v>79</v>
      </c>
      <c r="AI412" s="48"/>
    </row>
    <row r="413" spans="1:35" x14ac:dyDescent="0.3">
      <c r="A413" s="48" t="s">
        <v>1453</v>
      </c>
      <c r="B413" s="48">
        <v>2010</v>
      </c>
      <c r="C413" s="48" t="s">
        <v>1142</v>
      </c>
      <c r="D413" s="48" t="s">
        <v>1095</v>
      </c>
      <c r="E413" s="48">
        <v>157</v>
      </c>
      <c r="F413" s="48">
        <v>587</v>
      </c>
      <c r="G413" s="48">
        <v>87</v>
      </c>
      <c r="H413" s="48">
        <v>166</v>
      </c>
      <c r="I413" s="48">
        <v>36</v>
      </c>
      <c r="J413" s="48">
        <v>3</v>
      </c>
      <c r="K413" s="48">
        <v>29</v>
      </c>
      <c r="L413" s="48">
        <v>103</v>
      </c>
      <c r="M413" s="48">
        <v>19</v>
      </c>
      <c r="N413" s="48">
        <v>11</v>
      </c>
      <c r="O413" s="48">
        <v>69</v>
      </c>
      <c r="P413" s="48">
        <v>161</v>
      </c>
      <c r="AI413" s="48"/>
    </row>
    <row r="414" spans="1:35" x14ac:dyDescent="0.3">
      <c r="A414" s="48" t="s">
        <v>1464</v>
      </c>
      <c r="B414" s="48">
        <v>2010</v>
      </c>
      <c r="C414" s="48" t="s">
        <v>1136</v>
      </c>
      <c r="D414" s="48" t="s">
        <v>1091</v>
      </c>
      <c r="E414" s="48">
        <v>148</v>
      </c>
      <c r="F414" s="48">
        <v>588</v>
      </c>
      <c r="G414" s="48">
        <v>88</v>
      </c>
      <c r="H414" s="48">
        <v>156</v>
      </c>
      <c r="I414" s="48">
        <v>15</v>
      </c>
      <c r="J414" s="48">
        <v>3</v>
      </c>
      <c r="K414" s="48">
        <v>0</v>
      </c>
      <c r="L414" s="48">
        <v>35</v>
      </c>
      <c r="M414" s="48">
        <v>32</v>
      </c>
      <c r="N414" s="48">
        <v>15</v>
      </c>
      <c r="O414" s="48">
        <v>64</v>
      </c>
      <c r="P414" s="48">
        <v>96</v>
      </c>
      <c r="AI414" s="48"/>
    </row>
    <row r="415" spans="1:35" x14ac:dyDescent="0.3">
      <c r="A415" s="48" t="s">
        <v>1496</v>
      </c>
      <c r="B415" s="48">
        <v>2010</v>
      </c>
      <c r="C415" s="48" t="s">
        <v>1150</v>
      </c>
      <c r="D415" s="48" t="s">
        <v>1095</v>
      </c>
      <c r="E415" s="48">
        <v>161</v>
      </c>
      <c r="F415" s="48">
        <v>588</v>
      </c>
      <c r="G415" s="48">
        <v>67</v>
      </c>
      <c r="H415" s="48">
        <v>157</v>
      </c>
      <c r="I415" s="48">
        <v>41</v>
      </c>
      <c r="J415" s="48">
        <v>2</v>
      </c>
      <c r="K415" s="48">
        <v>10</v>
      </c>
      <c r="L415" s="48">
        <v>88</v>
      </c>
      <c r="M415" s="48">
        <v>10</v>
      </c>
      <c r="N415" s="48">
        <v>5</v>
      </c>
      <c r="O415" s="48">
        <v>52</v>
      </c>
      <c r="P415" s="48">
        <v>95</v>
      </c>
      <c r="AI415" s="48"/>
    </row>
    <row r="416" spans="1:35" x14ac:dyDescent="0.3">
      <c r="A416" s="48" t="s">
        <v>1397</v>
      </c>
      <c r="B416" s="48">
        <v>2010</v>
      </c>
      <c r="C416" s="48" t="s">
        <v>1140</v>
      </c>
      <c r="D416" s="48" t="s">
        <v>1091</v>
      </c>
      <c r="E416" s="48">
        <v>154</v>
      </c>
      <c r="F416" s="48">
        <v>589</v>
      </c>
      <c r="G416" s="48">
        <v>84</v>
      </c>
      <c r="H416" s="48">
        <v>189</v>
      </c>
      <c r="I416" s="48">
        <v>49</v>
      </c>
      <c r="J416" s="48">
        <v>2</v>
      </c>
      <c r="K416" s="48">
        <v>28</v>
      </c>
      <c r="L416" s="48">
        <v>102</v>
      </c>
      <c r="M416" s="48">
        <v>2</v>
      </c>
      <c r="N416" s="48">
        <v>1</v>
      </c>
      <c r="O416" s="48">
        <v>40</v>
      </c>
      <c r="P416" s="48">
        <v>82</v>
      </c>
      <c r="AI416" s="48"/>
    </row>
    <row r="417" spans="1:35" x14ac:dyDescent="0.3">
      <c r="A417" s="48" t="s">
        <v>1804</v>
      </c>
      <c r="B417" s="48">
        <v>2010</v>
      </c>
      <c r="C417" s="48" t="s">
        <v>1094</v>
      </c>
      <c r="D417" s="48" t="s">
        <v>1095</v>
      </c>
      <c r="E417" s="48">
        <v>159</v>
      </c>
      <c r="F417" s="48">
        <v>589</v>
      </c>
      <c r="G417" s="48">
        <v>100</v>
      </c>
      <c r="H417" s="48">
        <v>169</v>
      </c>
      <c r="I417" s="48">
        <v>31</v>
      </c>
      <c r="J417" s="48">
        <v>0</v>
      </c>
      <c r="K417" s="48">
        <v>33</v>
      </c>
      <c r="L417" s="48">
        <v>105</v>
      </c>
      <c r="M417" s="48">
        <v>4</v>
      </c>
      <c r="N417" s="48">
        <v>1</v>
      </c>
      <c r="O417" s="48">
        <v>78</v>
      </c>
      <c r="P417" s="48">
        <v>149</v>
      </c>
      <c r="AI417" s="48"/>
    </row>
    <row r="418" spans="1:35" x14ac:dyDescent="0.3">
      <c r="A418" s="48" t="s">
        <v>1805</v>
      </c>
      <c r="B418" s="48">
        <v>2010</v>
      </c>
      <c r="C418" s="48" t="s">
        <v>1110</v>
      </c>
      <c r="D418" s="48" t="s">
        <v>1091</v>
      </c>
      <c r="E418" s="48">
        <v>157</v>
      </c>
      <c r="F418" s="48">
        <v>590</v>
      </c>
      <c r="G418" s="48">
        <v>79</v>
      </c>
      <c r="H418" s="48">
        <v>161</v>
      </c>
      <c r="I418" s="48">
        <v>44</v>
      </c>
      <c r="J418" s="48">
        <v>3</v>
      </c>
      <c r="K418" s="48">
        <v>31</v>
      </c>
      <c r="L418" s="48">
        <v>88</v>
      </c>
      <c r="M418" s="48">
        <v>6</v>
      </c>
      <c r="N418" s="48">
        <v>4</v>
      </c>
      <c r="O418" s="48">
        <v>50</v>
      </c>
      <c r="P418" s="48">
        <v>84</v>
      </c>
      <c r="AI418" s="48"/>
    </row>
    <row r="419" spans="1:35" x14ac:dyDescent="0.3">
      <c r="A419" s="48" t="s">
        <v>1399</v>
      </c>
      <c r="B419" s="48">
        <v>2010</v>
      </c>
      <c r="C419" s="48" t="s">
        <v>1122</v>
      </c>
      <c r="D419" s="48" t="s">
        <v>1095</v>
      </c>
      <c r="E419" s="48">
        <v>160</v>
      </c>
      <c r="F419" s="48">
        <v>591</v>
      </c>
      <c r="G419" s="48">
        <v>87</v>
      </c>
      <c r="H419" s="48">
        <v>176</v>
      </c>
      <c r="I419" s="48">
        <v>33</v>
      </c>
      <c r="J419" s="48">
        <v>0</v>
      </c>
      <c r="K419" s="48">
        <v>31</v>
      </c>
      <c r="L419" s="48">
        <v>101</v>
      </c>
      <c r="M419" s="48">
        <v>0</v>
      </c>
      <c r="N419" s="48">
        <v>0</v>
      </c>
      <c r="O419" s="48">
        <v>93</v>
      </c>
      <c r="P419" s="48">
        <v>114</v>
      </c>
      <c r="AI419" s="48"/>
    </row>
    <row r="420" spans="1:35" x14ac:dyDescent="0.3">
      <c r="A420" s="48" t="s">
        <v>1474</v>
      </c>
      <c r="B420" s="48">
        <v>2010</v>
      </c>
      <c r="C420" s="48" t="s">
        <v>1100</v>
      </c>
      <c r="D420" s="48" t="s">
        <v>1095</v>
      </c>
      <c r="E420" s="48">
        <v>158</v>
      </c>
      <c r="F420" s="48">
        <v>592</v>
      </c>
      <c r="G420" s="48">
        <v>64</v>
      </c>
      <c r="H420" s="48">
        <v>146</v>
      </c>
      <c r="I420" s="48">
        <v>34</v>
      </c>
      <c r="J420" s="48">
        <v>1</v>
      </c>
      <c r="K420" s="48">
        <v>21</v>
      </c>
      <c r="L420" s="48">
        <v>86</v>
      </c>
      <c r="M420" s="48">
        <v>7</v>
      </c>
      <c r="N420" s="48">
        <v>3</v>
      </c>
      <c r="O420" s="48">
        <v>53</v>
      </c>
      <c r="P420" s="48">
        <v>123</v>
      </c>
      <c r="AI420" s="48"/>
    </row>
    <row r="421" spans="1:35" x14ac:dyDescent="0.3">
      <c r="A421" s="48" t="s">
        <v>1806</v>
      </c>
      <c r="B421" s="48">
        <v>2010</v>
      </c>
      <c r="C421" s="48" t="s">
        <v>1136</v>
      </c>
      <c r="D421" s="48" t="s">
        <v>1091</v>
      </c>
      <c r="E421" s="48">
        <v>152</v>
      </c>
      <c r="F421" s="48">
        <v>593</v>
      </c>
      <c r="G421" s="48">
        <v>83</v>
      </c>
      <c r="H421" s="48">
        <v>178</v>
      </c>
      <c r="I421" s="48">
        <v>27</v>
      </c>
      <c r="J421" s="48">
        <v>1</v>
      </c>
      <c r="K421" s="48">
        <v>29</v>
      </c>
      <c r="L421" s="48">
        <v>115</v>
      </c>
      <c r="M421" s="48">
        <v>4</v>
      </c>
      <c r="N421" s="48">
        <v>5</v>
      </c>
      <c r="O421" s="48">
        <v>35</v>
      </c>
      <c r="P421" s="48">
        <v>60</v>
      </c>
      <c r="AI421" s="48"/>
    </row>
    <row r="422" spans="1:35" x14ac:dyDescent="0.3">
      <c r="A422" s="48" t="s">
        <v>1807</v>
      </c>
      <c r="B422" s="48">
        <v>2010</v>
      </c>
      <c r="C422" s="48" t="s">
        <v>1126</v>
      </c>
      <c r="D422" s="48" t="s">
        <v>1091</v>
      </c>
      <c r="E422" s="48">
        <v>150</v>
      </c>
      <c r="F422" s="48">
        <v>593</v>
      </c>
      <c r="G422" s="48">
        <v>49</v>
      </c>
      <c r="H422" s="48">
        <v>142</v>
      </c>
      <c r="I422" s="48">
        <v>29</v>
      </c>
      <c r="J422" s="48">
        <v>0</v>
      </c>
      <c r="K422" s="48">
        <v>10</v>
      </c>
      <c r="L422" s="48">
        <v>58</v>
      </c>
      <c r="M422" s="48">
        <v>3</v>
      </c>
      <c r="N422" s="48">
        <v>2</v>
      </c>
      <c r="O422" s="48">
        <v>23</v>
      </c>
      <c r="P422" s="48">
        <v>66</v>
      </c>
      <c r="AI422" s="48"/>
    </row>
    <row r="423" spans="1:35" x14ac:dyDescent="0.3">
      <c r="A423" s="48" t="s">
        <v>1427</v>
      </c>
      <c r="B423" s="48">
        <v>2010</v>
      </c>
      <c r="C423" s="48" t="s">
        <v>1098</v>
      </c>
      <c r="D423" s="48" t="s">
        <v>1091</v>
      </c>
      <c r="E423" s="48">
        <v>158</v>
      </c>
      <c r="F423" s="48">
        <v>595</v>
      </c>
      <c r="G423" s="48">
        <v>77</v>
      </c>
      <c r="H423" s="48">
        <v>189</v>
      </c>
      <c r="I423" s="48">
        <v>45</v>
      </c>
      <c r="J423" s="48">
        <v>0</v>
      </c>
      <c r="K423" s="48">
        <v>15</v>
      </c>
      <c r="L423" s="48">
        <v>78</v>
      </c>
      <c r="M423" s="48">
        <v>0</v>
      </c>
      <c r="N423" s="48">
        <v>0</v>
      </c>
      <c r="O423" s="48">
        <v>69</v>
      </c>
      <c r="P423" s="48">
        <v>78</v>
      </c>
      <c r="AI423" s="48"/>
    </row>
    <row r="424" spans="1:35" x14ac:dyDescent="0.3">
      <c r="A424" s="48" t="s">
        <v>1530</v>
      </c>
      <c r="B424" s="48">
        <v>2010</v>
      </c>
      <c r="C424" s="48" t="s">
        <v>1132</v>
      </c>
      <c r="D424" s="48" t="s">
        <v>1095</v>
      </c>
      <c r="E424" s="48">
        <v>158</v>
      </c>
      <c r="F424" s="48">
        <v>596</v>
      </c>
      <c r="G424" s="48">
        <v>95</v>
      </c>
      <c r="H424" s="48">
        <v>186</v>
      </c>
      <c r="I424" s="48">
        <v>45</v>
      </c>
      <c r="J424" s="48">
        <v>1</v>
      </c>
      <c r="K424" s="48">
        <v>28</v>
      </c>
      <c r="L424" s="48">
        <v>103</v>
      </c>
      <c r="M424" s="48">
        <v>9</v>
      </c>
      <c r="N424" s="48">
        <v>5</v>
      </c>
      <c r="O424" s="48">
        <v>69</v>
      </c>
      <c r="P424" s="48">
        <v>93</v>
      </c>
      <c r="AI424" s="48"/>
    </row>
    <row r="425" spans="1:35" x14ac:dyDescent="0.3">
      <c r="A425" s="48" t="s">
        <v>1528</v>
      </c>
      <c r="B425" s="48">
        <v>2010</v>
      </c>
      <c r="C425" s="48" t="s">
        <v>1148</v>
      </c>
      <c r="D425" s="48" t="s">
        <v>1095</v>
      </c>
      <c r="E425" s="48">
        <v>140</v>
      </c>
      <c r="F425" s="48">
        <v>599</v>
      </c>
      <c r="G425" s="48">
        <v>100</v>
      </c>
      <c r="H425" s="48">
        <v>184</v>
      </c>
      <c r="I425" s="48">
        <v>40</v>
      </c>
      <c r="J425" s="48">
        <v>3</v>
      </c>
      <c r="K425" s="48">
        <v>15</v>
      </c>
      <c r="L425" s="48">
        <v>66</v>
      </c>
      <c r="M425" s="48">
        <v>5</v>
      </c>
      <c r="N425" s="48">
        <v>3</v>
      </c>
      <c r="O425" s="48">
        <v>40</v>
      </c>
      <c r="P425" s="48">
        <v>86</v>
      </c>
      <c r="AI425" s="48"/>
    </row>
    <row r="426" spans="1:35" x14ac:dyDescent="0.3">
      <c r="A426" s="48" t="s">
        <v>1808</v>
      </c>
      <c r="B426" s="48">
        <v>2010</v>
      </c>
      <c r="C426" s="48" t="s">
        <v>1134</v>
      </c>
      <c r="D426" s="48" t="s">
        <v>1091</v>
      </c>
      <c r="E426" s="48">
        <v>154</v>
      </c>
      <c r="F426" s="48">
        <v>600</v>
      </c>
      <c r="G426" s="48">
        <v>110</v>
      </c>
      <c r="H426" s="48">
        <v>184</v>
      </c>
      <c r="I426" s="48">
        <v>30</v>
      </c>
      <c r="J426" s="48">
        <v>13</v>
      </c>
      <c r="K426" s="48">
        <v>19</v>
      </c>
      <c r="L426" s="48">
        <v>90</v>
      </c>
      <c r="M426" s="48">
        <v>47</v>
      </c>
      <c r="N426" s="48">
        <v>10</v>
      </c>
      <c r="O426" s="48">
        <v>46</v>
      </c>
      <c r="P426" s="48">
        <v>104</v>
      </c>
      <c r="AI426" s="48"/>
    </row>
    <row r="427" spans="1:35" x14ac:dyDescent="0.3">
      <c r="A427" s="48" t="s">
        <v>1809</v>
      </c>
      <c r="B427" s="48">
        <v>2010</v>
      </c>
      <c r="C427" s="48" t="s">
        <v>1152</v>
      </c>
      <c r="D427" s="48" t="s">
        <v>1091</v>
      </c>
      <c r="E427" s="48">
        <v>158</v>
      </c>
      <c r="F427" s="48">
        <v>601</v>
      </c>
      <c r="G427" s="48">
        <v>113</v>
      </c>
      <c r="H427" s="48">
        <v>154</v>
      </c>
      <c r="I427" s="48">
        <v>36</v>
      </c>
      <c r="J427" s="48">
        <v>0</v>
      </c>
      <c r="K427" s="48">
        <v>33</v>
      </c>
      <c r="L427" s="48">
        <v>108</v>
      </c>
      <c r="M427" s="48">
        <v>0</v>
      </c>
      <c r="N427" s="48">
        <v>1</v>
      </c>
      <c r="O427" s="48">
        <v>93</v>
      </c>
      <c r="P427" s="48">
        <v>122</v>
      </c>
      <c r="AI427" s="48"/>
    </row>
    <row r="428" spans="1:35" x14ac:dyDescent="0.3">
      <c r="A428" s="48" t="s">
        <v>1810</v>
      </c>
      <c r="B428" s="48">
        <v>2010</v>
      </c>
      <c r="C428" s="48" t="s">
        <v>1126</v>
      </c>
      <c r="D428" s="48" t="s">
        <v>1091</v>
      </c>
      <c r="E428" s="48">
        <v>161</v>
      </c>
      <c r="F428" s="48">
        <v>602</v>
      </c>
      <c r="G428" s="48">
        <v>62</v>
      </c>
      <c r="H428" s="48">
        <v>156</v>
      </c>
      <c r="I428" s="48">
        <v>21</v>
      </c>
      <c r="J428" s="48">
        <v>2</v>
      </c>
      <c r="K428" s="48">
        <v>1</v>
      </c>
      <c r="L428" s="48">
        <v>35</v>
      </c>
      <c r="M428" s="48">
        <v>42</v>
      </c>
      <c r="N428" s="48">
        <v>15</v>
      </c>
      <c r="O428" s="48">
        <v>74</v>
      </c>
      <c r="P428" s="48">
        <v>114</v>
      </c>
      <c r="AI428" s="48"/>
    </row>
    <row r="429" spans="1:35" x14ac:dyDescent="0.3">
      <c r="A429" s="48" t="s">
        <v>1532</v>
      </c>
      <c r="B429" s="48">
        <v>2010</v>
      </c>
      <c r="C429" s="48" t="s">
        <v>1150</v>
      </c>
      <c r="D429" s="48" t="s">
        <v>1095</v>
      </c>
      <c r="E429" s="48">
        <v>162</v>
      </c>
      <c r="F429" s="48">
        <v>602</v>
      </c>
      <c r="G429" s="48">
        <v>82</v>
      </c>
      <c r="H429" s="48">
        <v>150</v>
      </c>
      <c r="I429" s="48">
        <v>25</v>
      </c>
      <c r="J429" s="48">
        <v>6</v>
      </c>
      <c r="K429" s="48">
        <v>28</v>
      </c>
      <c r="L429" s="48">
        <v>89</v>
      </c>
      <c r="M429" s="48">
        <v>19</v>
      </c>
      <c r="N429" s="48">
        <v>15</v>
      </c>
      <c r="O429" s="48">
        <v>53</v>
      </c>
      <c r="P429" s="48">
        <v>170</v>
      </c>
      <c r="AI429" s="48"/>
    </row>
    <row r="430" spans="1:35" x14ac:dyDescent="0.3">
      <c r="A430" s="48" t="s">
        <v>1811</v>
      </c>
      <c r="B430" s="48">
        <v>2010</v>
      </c>
      <c r="C430" s="48" t="s">
        <v>1116</v>
      </c>
      <c r="D430" s="48" t="s">
        <v>1095</v>
      </c>
      <c r="E430" s="48">
        <v>157</v>
      </c>
      <c r="F430" s="48">
        <v>605</v>
      </c>
      <c r="G430" s="48">
        <v>67</v>
      </c>
      <c r="H430" s="48">
        <v>149</v>
      </c>
      <c r="I430" s="48">
        <v>29</v>
      </c>
      <c r="J430" s="48">
        <v>1</v>
      </c>
      <c r="K430" s="48">
        <v>24</v>
      </c>
      <c r="L430" s="48">
        <v>89</v>
      </c>
      <c r="M430" s="48">
        <v>3</v>
      </c>
      <c r="N430" s="48">
        <v>3</v>
      </c>
      <c r="O430" s="48">
        <v>37</v>
      </c>
      <c r="P430" s="48">
        <v>59</v>
      </c>
      <c r="AI430" s="48"/>
    </row>
    <row r="431" spans="1:35" x14ac:dyDescent="0.3">
      <c r="A431" s="48" t="s">
        <v>1542</v>
      </c>
      <c r="B431" s="48">
        <v>2010</v>
      </c>
      <c r="C431" s="48" t="s">
        <v>1090</v>
      </c>
      <c r="D431" s="48" t="s">
        <v>1091</v>
      </c>
      <c r="E431" s="48">
        <v>157</v>
      </c>
      <c r="F431" s="48">
        <v>609</v>
      </c>
      <c r="G431" s="48">
        <v>93</v>
      </c>
      <c r="H431" s="48">
        <v>165</v>
      </c>
      <c r="I431" s="48">
        <v>37</v>
      </c>
      <c r="J431" s="48">
        <v>5</v>
      </c>
      <c r="K431" s="48">
        <v>14</v>
      </c>
      <c r="L431" s="48">
        <v>81</v>
      </c>
      <c r="M431" s="48">
        <v>7</v>
      </c>
      <c r="N431" s="48">
        <v>3</v>
      </c>
      <c r="O431" s="48">
        <v>58</v>
      </c>
      <c r="P431" s="48">
        <v>93</v>
      </c>
      <c r="AI431" s="48"/>
    </row>
    <row r="432" spans="1:35" x14ac:dyDescent="0.3">
      <c r="A432" s="48" t="s">
        <v>1442</v>
      </c>
      <c r="B432" s="48">
        <v>2010</v>
      </c>
      <c r="C432" s="48" t="s">
        <v>1122</v>
      </c>
      <c r="D432" s="48" t="s">
        <v>1095</v>
      </c>
      <c r="E432" s="48">
        <v>161</v>
      </c>
      <c r="F432" s="48">
        <v>610</v>
      </c>
      <c r="G432" s="48">
        <v>77</v>
      </c>
      <c r="H432" s="48">
        <v>161</v>
      </c>
      <c r="I432" s="48">
        <v>29</v>
      </c>
      <c r="J432" s="48">
        <v>3</v>
      </c>
      <c r="K432" s="48">
        <v>11</v>
      </c>
      <c r="L432" s="48">
        <v>58</v>
      </c>
      <c r="M432" s="48">
        <v>17</v>
      </c>
      <c r="N432" s="48">
        <v>5</v>
      </c>
      <c r="O432" s="48">
        <v>56</v>
      </c>
      <c r="P432" s="48">
        <v>139</v>
      </c>
      <c r="AI432" s="48"/>
    </row>
    <row r="433" spans="1:35" x14ac:dyDescent="0.3">
      <c r="A433" s="48" t="s">
        <v>1812</v>
      </c>
      <c r="B433" s="48">
        <v>2010</v>
      </c>
      <c r="C433" s="48" t="s">
        <v>1108</v>
      </c>
      <c r="D433" s="48" t="s">
        <v>1095</v>
      </c>
      <c r="E433" s="48">
        <v>157</v>
      </c>
      <c r="F433" s="48">
        <v>610</v>
      </c>
      <c r="G433" s="48">
        <v>70</v>
      </c>
      <c r="H433" s="48">
        <v>174</v>
      </c>
      <c r="I433" s="48">
        <v>38</v>
      </c>
      <c r="J433" s="48">
        <v>1</v>
      </c>
      <c r="K433" s="48">
        <v>23</v>
      </c>
      <c r="L433" s="48">
        <v>104</v>
      </c>
      <c r="M433" s="48">
        <v>1</v>
      </c>
      <c r="N433" s="48">
        <v>1</v>
      </c>
      <c r="O433" s="48">
        <v>50</v>
      </c>
      <c r="P433" s="48">
        <v>102</v>
      </c>
      <c r="AI433" s="48"/>
    </row>
    <row r="434" spans="1:35" x14ac:dyDescent="0.3">
      <c r="A434" s="48" t="s">
        <v>1484</v>
      </c>
      <c r="B434" s="48">
        <v>2010</v>
      </c>
      <c r="C434" s="48" t="s">
        <v>1116</v>
      </c>
      <c r="D434" s="48" t="s">
        <v>1095</v>
      </c>
      <c r="E434" s="48">
        <v>156</v>
      </c>
      <c r="F434" s="48">
        <v>614</v>
      </c>
      <c r="G434" s="48">
        <v>93</v>
      </c>
      <c r="H434" s="48">
        <v>173</v>
      </c>
      <c r="I434" s="48">
        <v>29</v>
      </c>
      <c r="J434" s="48">
        <v>3</v>
      </c>
      <c r="K434" s="48">
        <v>25</v>
      </c>
      <c r="L434" s="48">
        <v>91</v>
      </c>
      <c r="M434" s="48">
        <v>18</v>
      </c>
      <c r="N434" s="48">
        <v>9</v>
      </c>
      <c r="O434" s="48">
        <v>41</v>
      </c>
      <c r="P434" s="48">
        <v>105</v>
      </c>
      <c r="AI434" s="48"/>
    </row>
    <row r="435" spans="1:35" x14ac:dyDescent="0.3">
      <c r="A435" s="48" t="s">
        <v>1482</v>
      </c>
      <c r="B435" s="48">
        <v>2010</v>
      </c>
      <c r="C435" s="48" t="s">
        <v>1156</v>
      </c>
      <c r="D435" s="48" t="s">
        <v>1091</v>
      </c>
      <c r="E435" s="48">
        <v>158</v>
      </c>
      <c r="F435" s="48">
        <v>616</v>
      </c>
      <c r="G435" s="48">
        <v>67</v>
      </c>
      <c r="H435" s="48">
        <v>172</v>
      </c>
      <c r="I435" s="48">
        <v>41</v>
      </c>
      <c r="J435" s="48">
        <v>4</v>
      </c>
      <c r="K435" s="48">
        <v>10</v>
      </c>
      <c r="L435" s="48">
        <v>75</v>
      </c>
      <c r="M435" s="48">
        <v>14</v>
      </c>
      <c r="N435" s="48">
        <v>4</v>
      </c>
      <c r="O435" s="48">
        <v>28</v>
      </c>
      <c r="P435" s="48">
        <v>94</v>
      </c>
      <c r="AI435" s="48"/>
    </row>
    <row r="436" spans="1:35" x14ac:dyDescent="0.3">
      <c r="A436" s="48" t="s">
        <v>1423</v>
      </c>
      <c r="B436" s="48">
        <v>2010</v>
      </c>
      <c r="C436" s="48" t="s">
        <v>1124</v>
      </c>
      <c r="D436" s="48" t="s">
        <v>1091</v>
      </c>
      <c r="E436" s="48">
        <v>151</v>
      </c>
      <c r="F436" s="48">
        <v>618</v>
      </c>
      <c r="G436" s="48">
        <v>103</v>
      </c>
      <c r="H436" s="48">
        <v>181</v>
      </c>
      <c r="I436" s="48">
        <v>34</v>
      </c>
      <c r="J436" s="48">
        <v>10</v>
      </c>
      <c r="K436" s="48">
        <v>4</v>
      </c>
      <c r="L436" s="48">
        <v>41</v>
      </c>
      <c r="M436" s="48">
        <v>27</v>
      </c>
      <c r="N436" s="48">
        <v>6</v>
      </c>
      <c r="O436" s="48">
        <v>47</v>
      </c>
      <c r="P436" s="48">
        <v>170</v>
      </c>
      <c r="AI436" s="48"/>
    </row>
    <row r="437" spans="1:35" x14ac:dyDescent="0.3">
      <c r="A437" s="48" t="s">
        <v>1563</v>
      </c>
      <c r="B437" s="48">
        <v>2010</v>
      </c>
      <c r="C437" s="48" t="s">
        <v>1108</v>
      </c>
      <c r="D437" s="48" t="s">
        <v>1095</v>
      </c>
      <c r="E437" s="48">
        <v>157</v>
      </c>
      <c r="F437" s="48">
        <v>619</v>
      </c>
      <c r="G437" s="48">
        <v>101</v>
      </c>
      <c r="H437" s="48">
        <v>188</v>
      </c>
      <c r="I437" s="48">
        <v>45</v>
      </c>
      <c r="J437" s="48">
        <v>1</v>
      </c>
      <c r="K437" s="48">
        <v>25</v>
      </c>
      <c r="L437" s="48">
        <v>103</v>
      </c>
      <c r="M437" s="48">
        <v>14</v>
      </c>
      <c r="N437" s="48">
        <v>3</v>
      </c>
      <c r="O437" s="48">
        <v>56</v>
      </c>
      <c r="P437" s="48">
        <v>105</v>
      </c>
      <c r="AI437" s="48"/>
    </row>
    <row r="438" spans="1:35" x14ac:dyDescent="0.3">
      <c r="A438" s="48" t="s">
        <v>1561</v>
      </c>
      <c r="B438" s="48">
        <v>2010</v>
      </c>
      <c r="C438" s="48" t="s">
        <v>1152</v>
      </c>
      <c r="D438" s="48" t="s">
        <v>1091</v>
      </c>
      <c r="E438" s="48">
        <v>160</v>
      </c>
      <c r="F438" s="48">
        <v>626</v>
      </c>
      <c r="G438" s="48">
        <v>103</v>
      </c>
      <c r="H438" s="48">
        <v>200</v>
      </c>
      <c r="I438" s="48">
        <v>41</v>
      </c>
      <c r="J438" s="48">
        <v>3</v>
      </c>
      <c r="K438" s="48">
        <v>29</v>
      </c>
      <c r="L438" s="48">
        <v>109</v>
      </c>
      <c r="M438" s="48">
        <v>3</v>
      </c>
      <c r="N438" s="48">
        <v>2</v>
      </c>
      <c r="O438" s="48">
        <v>57</v>
      </c>
      <c r="P438" s="48">
        <v>77</v>
      </c>
      <c r="AI438" s="48"/>
    </row>
    <row r="439" spans="1:35" x14ac:dyDescent="0.3">
      <c r="A439" s="48" t="s">
        <v>1429</v>
      </c>
      <c r="B439" s="48">
        <v>2010</v>
      </c>
      <c r="C439" s="48" t="s">
        <v>1112</v>
      </c>
      <c r="D439" s="48" t="s">
        <v>1095</v>
      </c>
      <c r="E439" s="48">
        <v>155</v>
      </c>
      <c r="F439" s="48">
        <v>626</v>
      </c>
      <c r="G439" s="48">
        <v>100</v>
      </c>
      <c r="H439" s="48">
        <v>172</v>
      </c>
      <c r="I439" s="48">
        <v>33</v>
      </c>
      <c r="J439" s="48">
        <v>5</v>
      </c>
      <c r="K439" s="48">
        <v>18</v>
      </c>
      <c r="L439" s="48">
        <v>59</v>
      </c>
      <c r="M439" s="48">
        <v>16</v>
      </c>
      <c r="N439" s="48">
        <v>12</v>
      </c>
      <c r="O439" s="48">
        <v>46</v>
      </c>
      <c r="P439" s="48">
        <v>83</v>
      </c>
      <c r="AI439" s="48"/>
    </row>
    <row r="440" spans="1:35" x14ac:dyDescent="0.3">
      <c r="A440" s="48" t="s">
        <v>1551</v>
      </c>
      <c r="B440" s="48">
        <v>2010</v>
      </c>
      <c r="C440" s="48" t="s">
        <v>1146</v>
      </c>
      <c r="D440" s="48" t="s">
        <v>1091</v>
      </c>
      <c r="E440" s="48">
        <v>160</v>
      </c>
      <c r="F440" s="48">
        <v>629</v>
      </c>
      <c r="G440" s="48">
        <v>79</v>
      </c>
      <c r="H440" s="48">
        <v>187</v>
      </c>
      <c r="I440" s="48">
        <v>45</v>
      </c>
      <c r="J440" s="48">
        <v>3</v>
      </c>
      <c r="K440" s="48">
        <v>12</v>
      </c>
      <c r="L440" s="48">
        <v>60</v>
      </c>
      <c r="M440" s="48">
        <v>7</v>
      </c>
      <c r="N440" s="48">
        <v>2</v>
      </c>
      <c r="O440" s="48">
        <v>73</v>
      </c>
      <c r="P440" s="48">
        <v>93</v>
      </c>
      <c r="AI440" s="48"/>
    </row>
    <row r="441" spans="1:35" x14ac:dyDescent="0.3">
      <c r="A441" s="48" t="s">
        <v>1455</v>
      </c>
      <c r="B441" s="48">
        <v>2010</v>
      </c>
      <c r="C441" s="48" t="s">
        <v>1090</v>
      </c>
      <c r="D441" s="48" t="s">
        <v>1091</v>
      </c>
      <c r="E441" s="48">
        <v>153</v>
      </c>
      <c r="F441" s="48">
        <v>629</v>
      </c>
      <c r="G441" s="48">
        <v>85</v>
      </c>
      <c r="H441" s="48">
        <v>166</v>
      </c>
      <c r="I441" s="48">
        <v>24</v>
      </c>
      <c r="J441" s="48">
        <v>10</v>
      </c>
      <c r="K441" s="48">
        <v>3</v>
      </c>
      <c r="L441" s="48">
        <v>58</v>
      </c>
      <c r="M441" s="48">
        <v>26</v>
      </c>
      <c r="N441" s="48">
        <v>4</v>
      </c>
      <c r="O441" s="48">
        <v>60</v>
      </c>
      <c r="P441" s="48">
        <v>74</v>
      </c>
      <c r="AI441" s="48"/>
    </row>
    <row r="442" spans="1:35" x14ac:dyDescent="0.3">
      <c r="A442" s="48" t="s">
        <v>1813</v>
      </c>
      <c r="B442" s="48">
        <v>2010</v>
      </c>
      <c r="C442" s="48" t="s">
        <v>1140</v>
      </c>
      <c r="D442" s="48" t="s">
        <v>1091</v>
      </c>
      <c r="E442" s="48">
        <v>150</v>
      </c>
      <c r="F442" s="48">
        <v>632</v>
      </c>
      <c r="G442" s="48">
        <v>92</v>
      </c>
      <c r="H442" s="48">
        <v>174</v>
      </c>
      <c r="I442" s="48">
        <v>38</v>
      </c>
      <c r="J442" s="48">
        <v>0</v>
      </c>
      <c r="K442" s="48">
        <v>11</v>
      </c>
      <c r="L442" s="48">
        <v>56</v>
      </c>
      <c r="M442" s="48">
        <v>5</v>
      </c>
      <c r="N442" s="48">
        <v>4</v>
      </c>
      <c r="O442" s="48">
        <v>53</v>
      </c>
      <c r="P442" s="48">
        <v>71</v>
      </c>
      <c r="AI442" s="48"/>
    </row>
    <row r="443" spans="1:35" x14ac:dyDescent="0.3">
      <c r="A443" s="48" t="s">
        <v>1814</v>
      </c>
      <c r="B443" s="48">
        <v>2010</v>
      </c>
      <c r="C443" s="48" t="s">
        <v>1102</v>
      </c>
      <c r="D443" s="48" t="s">
        <v>1091</v>
      </c>
      <c r="E443" s="48">
        <v>160</v>
      </c>
      <c r="F443" s="48">
        <v>651</v>
      </c>
      <c r="G443" s="48">
        <v>96</v>
      </c>
      <c r="H443" s="48">
        <v>179</v>
      </c>
      <c r="I443" s="48">
        <v>18</v>
      </c>
      <c r="J443" s="48">
        <v>3</v>
      </c>
      <c r="K443" s="48">
        <v>1</v>
      </c>
      <c r="L443" s="48">
        <v>47</v>
      </c>
      <c r="M443" s="48">
        <v>68</v>
      </c>
      <c r="N443" s="48">
        <v>18</v>
      </c>
      <c r="O443" s="48">
        <v>45</v>
      </c>
      <c r="P443" s="48">
        <v>47</v>
      </c>
      <c r="AI443" s="48"/>
    </row>
    <row r="444" spans="1:35" x14ac:dyDescent="0.3">
      <c r="A444" s="48" t="s">
        <v>1815</v>
      </c>
      <c r="B444" s="48">
        <v>2010</v>
      </c>
      <c r="C444" s="48" t="s">
        <v>1108</v>
      </c>
      <c r="D444" s="48" t="s">
        <v>1095</v>
      </c>
      <c r="E444" s="48">
        <v>160</v>
      </c>
      <c r="F444" s="48">
        <v>651</v>
      </c>
      <c r="G444" s="48">
        <v>112</v>
      </c>
      <c r="H444" s="48">
        <v>175</v>
      </c>
      <c r="I444" s="48">
        <v>32</v>
      </c>
      <c r="J444" s="48">
        <v>4</v>
      </c>
      <c r="K444" s="48">
        <v>29</v>
      </c>
      <c r="L444" s="48">
        <v>83</v>
      </c>
      <c r="M444" s="48">
        <v>11</v>
      </c>
      <c r="N444" s="48">
        <v>4</v>
      </c>
      <c r="O444" s="48">
        <v>76</v>
      </c>
      <c r="P444" s="48">
        <v>184</v>
      </c>
      <c r="AI444" s="48"/>
    </row>
    <row r="445" spans="1:35" x14ac:dyDescent="0.3">
      <c r="A445" s="48" t="s">
        <v>1816</v>
      </c>
      <c r="B445" s="48">
        <v>2010</v>
      </c>
      <c r="C445" s="48" t="s">
        <v>1136</v>
      </c>
      <c r="D445" s="48" t="s">
        <v>1091</v>
      </c>
      <c r="E445" s="48">
        <v>157</v>
      </c>
      <c r="F445" s="48">
        <v>656</v>
      </c>
      <c r="G445" s="48">
        <v>99</v>
      </c>
      <c r="H445" s="48">
        <v>186</v>
      </c>
      <c r="I445" s="48">
        <v>36</v>
      </c>
      <c r="J445" s="48">
        <v>3</v>
      </c>
      <c r="K445" s="48">
        <v>21</v>
      </c>
      <c r="L445" s="48">
        <v>91</v>
      </c>
      <c r="M445" s="48">
        <v>4</v>
      </c>
      <c r="N445" s="48">
        <v>2</v>
      </c>
      <c r="O445" s="48">
        <v>50</v>
      </c>
      <c r="P445" s="48">
        <v>115</v>
      </c>
      <c r="AI445" s="48"/>
    </row>
    <row r="446" spans="1:35" x14ac:dyDescent="0.3">
      <c r="A446" s="48" t="s">
        <v>1817</v>
      </c>
      <c r="B446" s="48">
        <v>2010</v>
      </c>
      <c r="C446" s="48" t="s">
        <v>1152</v>
      </c>
      <c r="D446" s="48" t="s">
        <v>1091</v>
      </c>
      <c r="E446" s="48">
        <v>157</v>
      </c>
      <c r="F446" s="48">
        <v>663</v>
      </c>
      <c r="G446" s="48">
        <v>111</v>
      </c>
      <c r="H446" s="48">
        <v>179</v>
      </c>
      <c r="I446" s="48">
        <v>30</v>
      </c>
      <c r="J446" s="48">
        <v>3</v>
      </c>
      <c r="K446" s="48">
        <v>10</v>
      </c>
      <c r="L446" s="48">
        <v>67</v>
      </c>
      <c r="M446" s="48">
        <v>18</v>
      </c>
      <c r="N446" s="48">
        <v>5</v>
      </c>
      <c r="O446" s="48">
        <v>63</v>
      </c>
      <c r="P446" s="48">
        <v>106</v>
      </c>
      <c r="AI446" s="48"/>
    </row>
    <row r="447" spans="1:35" x14ac:dyDescent="0.3">
      <c r="A447" s="48" t="s">
        <v>1490</v>
      </c>
      <c r="B447" s="48">
        <v>2010</v>
      </c>
      <c r="C447" s="48" t="s">
        <v>1126</v>
      </c>
      <c r="D447" s="48" t="s">
        <v>1091</v>
      </c>
      <c r="E447" s="48">
        <v>162</v>
      </c>
      <c r="F447" s="48">
        <v>680</v>
      </c>
      <c r="G447" s="48">
        <v>74</v>
      </c>
      <c r="H447" s="48">
        <v>214</v>
      </c>
      <c r="I447" s="48">
        <v>30</v>
      </c>
      <c r="J447" s="48">
        <v>3</v>
      </c>
      <c r="K447" s="48">
        <v>6</v>
      </c>
      <c r="L447" s="48">
        <v>43</v>
      </c>
      <c r="M447" s="48">
        <v>42</v>
      </c>
      <c r="N447" s="48">
        <v>9</v>
      </c>
      <c r="O447" s="48">
        <v>45</v>
      </c>
      <c r="P447" s="48">
        <v>86</v>
      </c>
      <c r="AI447" s="48"/>
    </row>
    <row r="448" spans="1:35" x14ac:dyDescent="0.3">
      <c r="A448" s="48" t="s">
        <v>1483</v>
      </c>
      <c r="B448" s="48">
        <v>2011</v>
      </c>
      <c r="C448" s="48" t="s">
        <v>1144</v>
      </c>
      <c r="D448" s="48" t="s">
        <v>1095</v>
      </c>
      <c r="E448" s="48">
        <v>37</v>
      </c>
      <c r="F448" s="48">
        <v>100</v>
      </c>
      <c r="G448" s="48">
        <v>12</v>
      </c>
      <c r="H448" s="48">
        <v>25</v>
      </c>
      <c r="I448" s="48">
        <v>3</v>
      </c>
      <c r="J448" s="48">
        <v>1</v>
      </c>
      <c r="K448" s="48">
        <v>8</v>
      </c>
      <c r="L448" s="48">
        <v>12</v>
      </c>
      <c r="M448" s="48">
        <v>0</v>
      </c>
      <c r="N448" s="48">
        <v>1</v>
      </c>
      <c r="O448" s="48">
        <v>12</v>
      </c>
      <c r="P448" s="48">
        <v>21</v>
      </c>
      <c r="AI448" s="48"/>
    </row>
    <row r="449" spans="1:35" x14ac:dyDescent="0.3">
      <c r="A449" s="48" t="s">
        <v>1741</v>
      </c>
      <c r="B449" s="48">
        <v>2011</v>
      </c>
      <c r="C449" s="48" t="s">
        <v>1140</v>
      </c>
      <c r="D449" s="48" t="s">
        <v>1091</v>
      </c>
      <c r="E449" s="48">
        <v>38</v>
      </c>
      <c r="F449" s="48">
        <v>101</v>
      </c>
      <c r="G449" s="48">
        <v>17</v>
      </c>
      <c r="H449" s="48">
        <v>32</v>
      </c>
      <c r="I449" s="48">
        <v>6</v>
      </c>
      <c r="J449" s="48">
        <v>0</v>
      </c>
      <c r="K449" s="48">
        <v>2</v>
      </c>
      <c r="L449" s="48">
        <v>8</v>
      </c>
      <c r="M449" s="48">
        <v>4</v>
      </c>
      <c r="N449" s="48">
        <v>2</v>
      </c>
      <c r="O449" s="48">
        <v>4</v>
      </c>
      <c r="P449" s="48">
        <v>17</v>
      </c>
      <c r="AI449" s="48"/>
    </row>
    <row r="450" spans="1:35" x14ac:dyDescent="0.3">
      <c r="A450" s="48" t="s">
        <v>1637</v>
      </c>
      <c r="B450" s="48">
        <v>2011</v>
      </c>
      <c r="C450" s="48" t="s">
        <v>1126</v>
      </c>
      <c r="D450" s="48" t="s">
        <v>1091</v>
      </c>
      <c r="E450" s="48">
        <v>28</v>
      </c>
      <c r="F450" s="48">
        <v>101</v>
      </c>
      <c r="G450" s="48">
        <v>12</v>
      </c>
      <c r="H450" s="48">
        <v>22</v>
      </c>
      <c r="I450" s="48">
        <v>6</v>
      </c>
      <c r="J450" s="48">
        <v>1</v>
      </c>
      <c r="K450" s="48">
        <v>2</v>
      </c>
      <c r="L450" s="48">
        <v>13</v>
      </c>
      <c r="M450" s="48">
        <v>4</v>
      </c>
      <c r="N450" s="48">
        <v>0</v>
      </c>
      <c r="O450" s="48">
        <v>13</v>
      </c>
      <c r="P450" s="48">
        <v>31</v>
      </c>
      <c r="AI450" s="48"/>
    </row>
    <row r="451" spans="1:35" x14ac:dyDescent="0.3">
      <c r="A451" s="48" t="s">
        <v>1481</v>
      </c>
      <c r="B451" s="48">
        <v>2011</v>
      </c>
      <c r="C451" s="48" t="s">
        <v>1100</v>
      </c>
      <c r="D451" s="48" t="s">
        <v>1095</v>
      </c>
      <c r="E451" s="48">
        <v>28</v>
      </c>
      <c r="F451" s="48">
        <v>101</v>
      </c>
      <c r="G451" s="48">
        <v>16</v>
      </c>
      <c r="H451" s="48">
        <v>34</v>
      </c>
      <c r="I451" s="48">
        <v>2</v>
      </c>
      <c r="J451" s="48">
        <v>1</v>
      </c>
      <c r="K451" s="48">
        <v>7</v>
      </c>
      <c r="L451" s="48">
        <v>18</v>
      </c>
      <c r="M451" s="48">
        <v>0</v>
      </c>
      <c r="N451" s="48">
        <v>0</v>
      </c>
      <c r="O451" s="48">
        <v>8</v>
      </c>
      <c r="P451" s="48">
        <v>27</v>
      </c>
      <c r="AI451" s="48"/>
    </row>
    <row r="452" spans="1:35" x14ac:dyDescent="0.3">
      <c r="A452" s="48" t="s">
        <v>1405</v>
      </c>
      <c r="B452" s="48">
        <v>2011</v>
      </c>
      <c r="C452" s="48" t="s">
        <v>1102</v>
      </c>
      <c r="D452" s="48" t="s">
        <v>1091</v>
      </c>
      <c r="E452" s="48">
        <v>29</v>
      </c>
      <c r="F452" s="48">
        <v>102</v>
      </c>
      <c r="G452" s="48">
        <v>11</v>
      </c>
      <c r="H452" s="48">
        <v>26</v>
      </c>
      <c r="I452" s="48">
        <v>3</v>
      </c>
      <c r="J452" s="48">
        <v>0</v>
      </c>
      <c r="K452" s="48">
        <v>1</v>
      </c>
      <c r="L452" s="48">
        <v>6</v>
      </c>
      <c r="M452" s="48">
        <v>1</v>
      </c>
      <c r="N452" s="48">
        <v>0</v>
      </c>
      <c r="O452" s="48">
        <v>9</v>
      </c>
      <c r="P452" s="48">
        <v>23</v>
      </c>
      <c r="AI452" s="48"/>
    </row>
    <row r="453" spans="1:35" x14ac:dyDescent="0.3">
      <c r="A453" s="48" t="s">
        <v>1818</v>
      </c>
      <c r="B453" s="48">
        <v>2011</v>
      </c>
      <c r="C453" s="48" t="s">
        <v>1126</v>
      </c>
      <c r="D453" s="48" t="s">
        <v>1091</v>
      </c>
      <c r="E453" s="48">
        <v>31</v>
      </c>
      <c r="F453" s="48">
        <v>102</v>
      </c>
      <c r="G453" s="48">
        <v>14</v>
      </c>
      <c r="H453" s="48">
        <v>22</v>
      </c>
      <c r="I453" s="48">
        <v>1</v>
      </c>
      <c r="J453" s="48">
        <v>0</v>
      </c>
      <c r="K453" s="48">
        <v>7</v>
      </c>
      <c r="L453" s="48">
        <v>15</v>
      </c>
      <c r="M453" s="48">
        <v>2</v>
      </c>
      <c r="N453" s="48">
        <v>2</v>
      </c>
      <c r="O453" s="48">
        <v>9</v>
      </c>
      <c r="P453" s="48">
        <v>42</v>
      </c>
      <c r="AI453" s="48"/>
    </row>
    <row r="454" spans="1:35" x14ac:dyDescent="0.3">
      <c r="A454" s="48" t="s">
        <v>1521</v>
      </c>
      <c r="B454" s="48">
        <v>2011</v>
      </c>
      <c r="C454" s="48" t="s">
        <v>1148</v>
      </c>
      <c r="D454" s="48" t="s">
        <v>1095</v>
      </c>
      <c r="E454" s="48">
        <v>92</v>
      </c>
      <c r="F454" s="48">
        <v>103</v>
      </c>
      <c r="G454" s="48">
        <v>11</v>
      </c>
      <c r="H454" s="48">
        <v>23</v>
      </c>
      <c r="I454" s="48">
        <v>5</v>
      </c>
      <c r="J454" s="48">
        <v>0</v>
      </c>
      <c r="K454" s="48">
        <v>4</v>
      </c>
      <c r="L454" s="48">
        <v>13</v>
      </c>
      <c r="M454" s="48">
        <v>2</v>
      </c>
      <c r="N454" s="48">
        <v>0</v>
      </c>
      <c r="O454" s="48">
        <v>15</v>
      </c>
      <c r="P454" s="48">
        <v>41</v>
      </c>
      <c r="AI454" s="48"/>
    </row>
    <row r="455" spans="1:35" x14ac:dyDescent="0.3">
      <c r="A455" s="48" t="s">
        <v>1401</v>
      </c>
      <c r="B455" s="48">
        <v>2011</v>
      </c>
      <c r="C455" s="48" t="s">
        <v>1132</v>
      </c>
      <c r="D455" s="48" t="s">
        <v>1095</v>
      </c>
      <c r="E455" s="48">
        <v>58</v>
      </c>
      <c r="F455" s="48">
        <v>104</v>
      </c>
      <c r="G455" s="48">
        <v>22</v>
      </c>
      <c r="H455" s="48">
        <v>22</v>
      </c>
      <c r="I455" s="48">
        <v>5</v>
      </c>
      <c r="J455" s="48">
        <v>0</v>
      </c>
      <c r="K455" s="48">
        <v>1</v>
      </c>
      <c r="L455" s="48">
        <v>11</v>
      </c>
      <c r="M455" s="48">
        <v>11</v>
      </c>
      <c r="N455" s="48">
        <v>0</v>
      </c>
      <c r="O455" s="48">
        <v>13</v>
      </c>
      <c r="P455" s="48">
        <v>31</v>
      </c>
      <c r="AI455" s="48"/>
    </row>
    <row r="456" spans="1:35" x14ac:dyDescent="0.3">
      <c r="A456" s="48" t="s">
        <v>1819</v>
      </c>
      <c r="B456" s="48">
        <v>2011</v>
      </c>
      <c r="C456" s="48" t="s">
        <v>1090</v>
      </c>
      <c r="D456" s="48" t="s">
        <v>1091</v>
      </c>
      <c r="E456" s="48">
        <v>45</v>
      </c>
      <c r="F456" s="48">
        <v>104</v>
      </c>
      <c r="G456" s="48">
        <v>9</v>
      </c>
      <c r="H456" s="48">
        <v>15</v>
      </c>
      <c r="I456" s="48">
        <v>3</v>
      </c>
      <c r="J456" s="48">
        <v>0</v>
      </c>
      <c r="K456" s="48">
        <v>1</v>
      </c>
      <c r="L456" s="48">
        <v>5</v>
      </c>
      <c r="M456" s="48">
        <v>0</v>
      </c>
      <c r="N456" s="48">
        <v>0</v>
      </c>
      <c r="O456" s="48">
        <v>8</v>
      </c>
      <c r="P456" s="48">
        <v>32</v>
      </c>
      <c r="AI456" s="48"/>
    </row>
    <row r="457" spans="1:35" x14ac:dyDescent="0.3">
      <c r="A457" s="48" t="s">
        <v>1820</v>
      </c>
      <c r="B457" s="48">
        <v>2011</v>
      </c>
      <c r="C457" s="48" t="s">
        <v>1134</v>
      </c>
      <c r="D457" s="48" t="s">
        <v>1091</v>
      </c>
      <c r="E457" s="48">
        <v>46</v>
      </c>
      <c r="F457" s="48">
        <v>105</v>
      </c>
      <c r="G457" s="48">
        <v>11</v>
      </c>
      <c r="H457" s="48">
        <v>26</v>
      </c>
      <c r="I457" s="48">
        <v>4</v>
      </c>
      <c r="J457" s="48">
        <v>0</v>
      </c>
      <c r="K457" s="48">
        <v>4</v>
      </c>
      <c r="L457" s="48">
        <v>13</v>
      </c>
      <c r="M457" s="48">
        <v>1</v>
      </c>
      <c r="N457" s="48">
        <v>1</v>
      </c>
      <c r="O457" s="48">
        <v>4</v>
      </c>
      <c r="P457" s="48">
        <v>26</v>
      </c>
      <c r="AI457" s="48"/>
    </row>
    <row r="458" spans="1:35" x14ac:dyDescent="0.3">
      <c r="A458" s="48" t="s">
        <v>1807</v>
      </c>
      <c r="B458" s="48">
        <v>2011</v>
      </c>
      <c r="C458" s="48" t="s">
        <v>1094</v>
      </c>
      <c r="D458" s="48" t="s">
        <v>1095</v>
      </c>
      <c r="E458" s="48">
        <v>44</v>
      </c>
      <c r="F458" s="48">
        <v>106</v>
      </c>
      <c r="G458" s="48">
        <v>13</v>
      </c>
      <c r="H458" s="48">
        <v>24</v>
      </c>
      <c r="I458" s="48">
        <v>8</v>
      </c>
      <c r="J458" s="48">
        <v>0</v>
      </c>
      <c r="K458" s="48">
        <v>6</v>
      </c>
      <c r="L458" s="48">
        <v>13</v>
      </c>
      <c r="M458" s="48">
        <v>0</v>
      </c>
      <c r="N458" s="48">
        <v>0</v>
      </c>
      <c r="O458" s="48">
        <v>4</v>
      </c>
      <c r="P458" s="48">
        <v>13</v>
      </c>
      <c r="AI458" s="48"/>
    </row>
    <row r="459" spans="1:35" x14ac:dyDescent="0.3">
      <c r="A459" s="48" t="s">
        <v>1821</v>
      </c>
      <c r="B459" s="48">
        <v>2011</v>
      </c>
      <c r="C459" s="48" t="s">
        <v>1116</v>
      </c>
      <c r="D459" s="48" t="s">
        <v>1095</v>
      </c>
      <c r="E459" s="48">
        <v>30</v>
      </c>
      <c r="F459" s="48">
        <v>106</v>
      </c>
      <c r="G459" s="48">
        <v>14</v>
      </c>
      <c r="H459" s="48">
        <v>26</v>
      </c>
      <c r="I459" s="48">
        <v>4</v>
      </c>
      <c r="J459" s="48">
        <v>0</v>
      </c>
      <c r="K459" s="48">
        <v>1</v>
      </c>
      <c r="L459" s="48">
        <v>6</v>
      </c>
      <c r="M459" s="48">
        <v>7</v>
      </c>
      <c r="N459" s="48">
        <v>0</v>
      </c>
      <c r="O459" s="48">
        <v>10</v>
      </c>
      <c r="P459" s="48">
        <v>28</v>
      </c>
      <c r="AI459" s="48"/>
    </row>
    <row r="460" spans="1:35" x14ac:dyDescent="0.3">
      <c r="A460" s="48" t="s">
        <v>1822</v>
      </c>
      <c r="B460" s="48">
        <v>2011</v>
      </c>
      <c r="C460" s="48" t="s">
        <v>1112</v>
      </c>
      <c r="D460" s="48" t="s">
        <v>1095</v>
      </c>
      <c r="E460" s="48">
        <v>38</v>
      </c>
      <c r="F460" s="48">
        <v>107</v>
      </c>
      <c r="G460" s="48">
        <v>14</v>
      </c>
      <c r="H460" s="48">
        <v>26</v>
      </c>
      <c r="I460" s="48">
        <v>8</v>
      </c>
      <c r="J460" s="48">
        <v>0</v>
      </c>
      <c r="K460" s="48">
        <v>0</v>
      </c>
      <c r="L460" s="48">
        <v>5</v>
      </c>
      <c r="M460" s="48">
        <v>1</v>
      </c>
      <c r="N460" s="48">
        <v>1</v>
      </c>
      <c r="O460" s="48">
        <v>7</v>
      </c>
      <c r="P460" s="48">
        <v>17</v>
      </c>
      <c r="AI460" s="48"/>
    </row>
    <row r="461" spans="1:35" x14ac:dyDescent="0.3">
      <c r="A461" s="48" t="s">
        <v>1823</v>
      </c>
      <c r="B461" s="48">
        <v>2011</v>
      </c>
      <c r="C461" s="48" t="s">
        <v>1148</v>
      </c>
      <c r="D461" s="48" t="s">
        <v>1095</v>
      </c>
      <c r="E461" s="48">
        <v>42</v>
      </c>
      <c r="F461" s="48">
        <v>109</v>
      </c>
      <c r="G461" s="48">
        <v>21</v>
      </c>
      <c r="H461" s="48">
        <v>33</v>
      </c>
      <c r="I461" s="48">
        <v>1</v>
      </c>
      <c r="J461" s="48">
        <v>1</v>
      </c>
      <c r="K461" s="48">
        <v>2</v>
      </c>
      <c r="L461" s="48">
        <v>10</v>
      </c>
      <c r="M461" s="48">
        <v>7</v>
      </c>
      <c r="N461" s="48">
        <v>4</v>
      </c>
      <c r="O461" s="48">
        <v>6</v>
      </c>
      <c r="P461" s="48">
        <v>14</v>
      </c>
      <c r="AI461" s="48"/>
    </row>
    <row r="462" spans="1:35" x14ac:dyDescent="0.3">
      <c r="A462" s="48" t="s">
        <v>1824</v>
      </c>
      <c r="B462" s="48">
        <v>2011</v>
      </c>
      <c r="C462" s="48" t="s">
        <v>1154</v>
      </c>
      <c r="D462" s="48" t="s">
        <v>1095</v>
      </c>
      <c r="E462" s="48">
        <v>31</v>
      </c>
      <c r="F462" s="48">
        <v>109</v>
      </c>
      <c r="G462" s="48">
        <v>6</v>
      </c>
      <c r="H462" s="48">
        <v>27</v>
      </c>
      <c r="I462" s="48">
        <v>5</v>
      </c>
      <c r="J462" s="48">
        <v>0</v>
      </c>
      <c r="K462" s="48">
        <v>0</v>
      </c>
      <c r="L462" s="48">
        <v>10</v>
      </c>
      <c r="M462" s="48">
        <v>0</v>
      </c>
      <c r="N462" s="48">
        <v>0</v>
      </c>
      <c r="O462" s="48">
        <v>4</v>
      </c>
      <c r="P462" s="48">
        <v>27</v>
      </c>
      <c r="AI462" s="48"/>
    </row>
    <row r="463" spans="1:35" x14ac:dyDescent="0.3">
      <c r="A463" s="48" t="s">
        <v>1825</v>
      </c>
      <c r="B463" s="48">
        <v>2011</v>
      </c>
      <c r="C463" s="48" t="s">
        <v>1144</v>
      </c>
      <c r="D463" s="48" t="s">
        <v>1095</v>
      </c>
      <c r="E463" s="48">
        <v>78</v>
      </c>
      <c r="F463" s="48">
        <v>110</v>
      </c>
      <c r="G463" s="48">
        <v>8</v>
      </c>
      <c r="H463" s="48">
        <v>30</v>
      </c>
      <c r="I463" s="48">
        <v>4</v>
      </c>
      <c r="J463" s="48">
        <v>0</v>
      </c>
      <c r="K463" s="48">
        <v>1</v>
      </c>
      <c r="L463" s="48">
        <v>8</v>
      </c>
      <c r="M463" s="48">
        <v>1</v>
      </c>
      <c r="N463" s="48">
        <v>0</v>
      </c>
      <c r="O463" s="48">
        <v>3</v>
      </c>
      <c r="P463" s="48">
        <v>15</v>
      </c>
      <c r="AI463" s="48"/>
    </row>
    <row r="464" spans="1:35" x14ac:dyDescent="0.3">
      <c r="A464" s="48" t="s">
        <v>1826</v>
      </c>
      <c r="B464" s="48">
        <v>2011</v>
      </c>
      <c r="C464" s="48" t="s">
        <v>1102</v>
      </c>
      <c r="D464" s="48" t="s">
        <v>1091</v>
      </c>
      <c r="E464" s="48">
        <v>38</v>
      </c>
      <c r="F464" s="48">
        <v>110</v>
      </c>
      <c r="G464" s="48">
        <v>13</v>
      </c>
      <c r="H464" s="48">
        <v>23</v>
      </c>
      <c r="I464" s="48">
        <v>5</v>
      </c>
      <c r="J464" s="48">
        <v>1</v>
      </c>
      <c r="K464" s="48">
        <v>5</v>
      </c>
      <c r="L464" s="48">
        <v>16</v>
      </c>
      <c r="M464" s="48">
        <v>0</v>
      </c>
      <c r="N464" s="48">
        <v>1</v>
      </c>
      <c r="O464" s="48">
        <v>14</v>
      </c>
      <c r="P464" s="48">
        <v>38</v>
      </c>
      <c r="AI464" s="48"/>
    </row>
    <row r="465" spans="1:35" x14ac:dyDescent="0.3">
      <c r="A465" s="48" t="s">
        <v>1645</v>
      </c>
      <c r="B465" s="48">
        <v>2011</v>
      </c>
      <c r="C465" s="48" t="s">
        <v>1094</v>
      </c>
      <c r="D465" s="48" t="s">
        <v>1095</v>
      </c>
      <c r="E465" s="48">
        <v>69</v>
      </c>
      <c r="F465" s="48">
        <v>110</v>
      </c>
      <c r="G465" s="48">
        <v>10</v>
      </c>
      <c r="H465" s="48">
        <v>21</v>
      </c>
      <c r="I465" s="48">
        <v>5</v>
      </c>
      <c r="J465" s="48">
        <v>0</v>
      </c>
      <c r="K465" s="48">
        <v>0</v>
      </c>
      <c r="L465" s="48">
        <v>6</v>
      </c>
      <c r="M465" s="48">
        <v>0</v>
      </c>
      <c r="N465" s="48">
        <v>0</v>
      </c>
      <c r="O465" s="48">
        <v>11</v>
      </c>
      <c r="P465" s="48">
        <v>35</v>
      </c>
      <c r="AI465" s="48"/>
    </row>
    <row r="466" spans="1:35" x14ac:dyDescent="0.3">
      <c r="A466" s="48" t="s">
        <v>1613</v>
      </c>
      <c r="B466" s="48">
        <v>2011</v>
      </c>
      <c r="C466" s="48" t="s">
        <v>1108</v>
      </c>
      <c r="D466" s="48" t="s">
        <v>1095</v>
      </c>
      <c r="E466" s="48">
        <v>49</v>
      </c>
      <c r="F466" s="48">
        <v>111</v>
      </c>
      <c r="G466" s="48">
        <v>15</v>
      </c>
      <c r="H466" s="48">
        <v>28</v>
      </c>
      <c r="I466" s="48">
        <v>6</v>
      </c>
      <c r="J466" s="48">
        <v>1</v>
      </c>
      <c r="K466" s="48">
        <v>5</v>
      </c>
      <c r="L466" s="48">
        <v>17</v>
      </c>
      <c r="M466" s="48">
        <v>0</v>
      </c>
      <c r="N466" s="48">
        <v>1</v>
      </c>
      <c r="O466" s="48">
        <v>10</v>
      </c>
      <c r="P466" s="48">
        <v>26</v>
      </c>
      <c r="AI466" s="48"/>
    </row>
    <row r="467" spans="1:35" x14ac:dyDescent="0.3">
      <c r="A467" s="48" t="s">
        <v>1432</v>
      </c>
      <c r="B467" s="48">
        <v>2011</v>
      </c>
      <c r="C467" s="48" t="s">
        <v>1104</v>
      </c>
      <c r="D467" s="48" t="s">
        <v>1091</v>
      </c>
      <c r="E467" s="48">
        <v>36</v>
      </c>
      <c r="F467" s="48">
        <v>111</v>
      </c>
      <c r="G467" s="48">
        <v>10</v>
      </c>
      <c r="H467" s="48">
        <v>19</v>
      </c>
      <c r="I467" s="48">
        <v>3</v>
      </c>
      <c r="J467" s="48">
        <v>0</v>
      </c>
      <c r="K467" s="48">
        <v>1</v>
      </c>
      <c r="L467" s="48">
        <v>4</v>
      </c>
      <c r="M467" s="48">
        <v>0</v>
      </c>
      <c r="N467" s="48">
        <v>0</v>
      </c>
      <c r="O467" s="48">
        <v>11</v>
      </c>
      <c r="P467" s="48">
        <v>32</v>
      </c>
      <c r="AI467" s="48"/>
    </row>
    <row r="468" spans="1:35" x14ac:dyDescent="0.3">
      <c r="A468" s="48" t="s">
        <v>1827</v>
      </c>
      <c r="B468" s="48">
        <v>2011</v>
      </c>
      <c r="C468" s="48" t="s">
        <v>1156</v>
      </c>
      <c r="D468" s="48" t="s">
        <v>1091</v>
      </c>
      <c r="E468" s="48">
        <v>57</v>
      </c>
      <c r="F468" s="48">
        <v>111</v>
      </c>
      <c r="G468" s="48">
        <v>5</v>
      </c>
      <c r="H468" s="48">
        <v>21</v>
      </c>
      <c r="I468" s="48">
        <v>8</v>
      </c>
      <c r="J468" s="48">
        <v>0</v>
      </c>
      <c r="K468" s="48">
        <v>1</v>
      </c>
      <c r="L468" s="48">
        <v>8</v>
      </c>
      <c r="M468" s="48">
        <v>0</v>
      </c>
      <c r="N468" s="48">
        <v>2</v>
      </c>
      <c r="O468" s="48">
        <v>10</v>
      </c>
      <c r="P468" s="48">
        <v>16</v>
      </c>
      <c r="AI468" s="48"/>
    </row>
    <row r="469" spans="1:35" x14ac:dyDescent="0.3">
      <c r="A469" s="48" t="s">
        <v>1828</v>
      </c>
      <c r="B469" s="48">
        <v>2011</v>
      </c>
      <c r="C469" s="48" t="s">
        <v>1112</v>
      </c>
      <c r="D469" s="48" t="s">
        <v>1095</v>
      </c>
      <c r="E469" s="48">
        <v>41</v>
      </c>
      <c r="F469" s="48">
        <v>112</v>
      </c>
      <c r="G469" s="48">
        <v>17</v>
      </c>
      <c r="H469" s="48">
        <v>26</v>
      </c>
      <c r="I469" s="48">
        <v>5</v>
      </c>
      <c r="J469" s="48">
        <v>0</v>
      </c>
      <c r="K469" s="48">
        <v>6</v>
      </c>
      <c r="L469" s="48">
        <v>15</v>
      </c>
      <c r="M469" s="48">
        <v>1</v>
      </c>
      <c r="N469" s="48">
        <v>0</v>
      </c>
      <c r="O469" s="48">
        <v>7</v>
      </c>
      <c r="P469" s="48">
        <v>27</v>
      </c>
      <c r="AI469" s="48"/>
    </row>
    <row r="470" spans="1:35" x14ac:dyDescent="0.3">
      <c r="A470" s="48" t="s">
        <v>1610</v>
      </c>
      <c r="B470" s="48">
        <v>2011</v>
      </c>
      <c r="C470" s="48" t="s">
        <v>1100</v>
      </c>
      <c r="D470" s="48" t="s">
        <v>1095</v>
      </c>
      <c r="E470" s="48">
        <v>38</v>
      </c>
      <c r="F470" s="48">
        <v>112</v>
      </c>
      <c r="G470" s="48">
        <v>14</v>
      </c>
      <c r="H470" s="48">
        <v>26</v>
      </c>
      <c r="I470" s="48">
        <v>5</v>
      </c>
      <c r="J470" s="48">
        <v>0</v>
      </c>
      <c r="K470" s="48">
        <v>2</v>
      </c>
      <c r="L470" s="48">
        <v>11</v>
      </c>
      <c r="M470" s="48">
        <v>0</v>
      </c>
      <c r="N470" s="48">
        <v>0</v>
      </c>
      <c r="O470" s="48">
        <v>19</v>
      </c>
      <c r="P470" s="48">
        <v>37</v>
      </c>
      <c r="AI470" s="48"/>
    </row>
    <row r="471" spans="1:35" x14ac:dyDescent="0.3">
      <c r="A471" s="48" t="s">
        <v>1475</v>
      </c>
      <c r="B471" s="48">
        <v>2011</v>
      </c>
      <c r="C471" s="48" t="s">
        <v>1114</v>
      </c>
      <c r="D471" s="48" t="s">
        <v>1095</v>
      </c>
      <c r="E471" s="48">
        <v>93</v>
      </c>
      <c r="F471" s="48">
        <v>113</v>
      </c>
      <c r="G471" s="48">
        <v>3</v>
      </c>
      <c r="H471" s="48">
        <v>29</v>
      </c>
      <c r="I471" s="48">
        <v>8</v>
      </c>
      <c r="J471" s="48">
        <v>0</v>
      </c>
      <c r="K471" s="48">
        <v>0</v>
      </c>
      <c r="L471" s="48">
        <v>8</v>
      </c>
      <c r="M471" s="48">
        <v>0</v>
      </c>
      <c r="N471" s="48">
        <v>0</v>
      </c>
      <c r="O471" s="48">
        <v>3</v>
      </c>
      <c r="P471" s="48">
        <v>23</v>
      </c>
      <c r="AI471" s="48"/>
    </row>
    <row r="472" spans="1:35" x14ac:dyDescent="0.3">
      <c r="A472" s="48" t="s">
        <v>1818</v>
      </c>
      <c r="B472" s="48">
        <v>2011</v>
      </c>
      <c r="C472" s="48" t="s">
        <v>1124</v>
      </c>
      <c r="D472" s="48" t="s">
        <v>1091</v>
      </c>
      <c r="E472" s="48">
        <v>64</v>
      </c>
      <c r="F472" s="48">
        <v>113</v>
      </c>
      <c r="G472" s="48">
        <v>16</v>
      </c>
      <c r="H472" s="48">
        <v>29</v>
      </c>
      <c r="I472" s="48">
        <v>10</v>
      </c>
      <c r="J472" s="48">
        <v>0</v>
      </c>
      <c r="K472" s="48">
        <v>4</v>
      </c>
      <c r="L472" s="48">
        <v>12</v>
      </c>
      <c r="M472" s="48">
        <v>1</v>
      </c>
      <c r="N472" s="48">
        <v>0</v>
      </c>
      <c r="O472" s="48">
        <v>9</v>
      </c>
      <c r="P472" s="48">
        <v>29</v>
      </c>
      <c r="AI472" s="48"/>
    </row>
    <row r="473" spans="1:35" x14ac:dyDescent="0.3">
      <c r="A473" s="48" t="s">
        <v>1802</v>
      </c>
      <c r="B473" s="48">
        <v>2011</v>
      </c>
      <c r="C473" s="48" t="s">
        <v>1110</v>
      </c>
      <c r="D473" s="48" t="s">
        <v>1091</v>
      </c>
      <c r="E473" s="48">
        <v>33</v>
      </c>
      <c r="F473" s="48">
        <v>115</v>
      </c>
      <c r="G473" s="48">
        <v>16</v>
      </c>
      <c r="H473" s="48">
        <v>31</v>
      </c>
      <c r="I473" s="48">
        <v>4</v>
      </c>
      <c r="J473" s="48">
        <v>2</v>
      </c>
      <c r="K473" s="48">
        <v>3</v>
      </c>
      <c r="L473" s="48">
        <v>9</v>
      </c>
      <c r="M473" s="48">
        <v>3</v>
      </c>
      <c r="N473" s="48">
        <v>3</v>
      </c>
      <c r="O473" s="48">
        <v>16</v>
      </c>
      <c r="P473" s="48">
        <v>31</v>
      </c>
      <c r="AI473" s="48"/>
    </row>
    <row r="474" spans="1:35" x14ac:dyDescent="0.3">
      <c r="A474" s="48" t="s">
        <v>1829</v>
      </c>
      <c r="B474" s="48">
        <v>2011</v>
      </c>
      <c r="C474" s="48" t="s">
        <v>1126</v>
      </c>
      <c r="D474" s="48" t="s">
        <v>1091</v>
      </c>
      <c r="E474" s="48">
        <v>44</v>
      </c>
      <c r="F474" s="48">
        <v>117</v>
      </c>
      <c r="G474" s="48">
        <v>10</v>
      </c>
      <c r="H474" s="48">
        <v>23</v>
      </c>
      <c r="I474" s="48">
        <v>10</v>
      </c>
      <c r="J474" s="48">
        <v>0</v>
      </c>
      <c r="K474" s="48">
        <v>2</v>
      </c>
      <c r="L474" s="48">
        <v>14</v>
      </c>
      <c r="M474" s="48">
        <v>1</v>
      </c>
      <c r="N474" s="48">
        <v>2</v>
      </c>
      <c r="O474" s="48">
        <v>16</v>
      </c>
      <c r="P474" s="48">
        <v>21</v>
      </c>
      <c r="AI474" s="48"/>
    </row>
    <row r="475" spans="1:35" x14ac:dyDescent="0.3">
      <c r="A475" s="48" t="s">
        <v>1629</v>
      </c>
      <c r="B475" s="48">
        <v>2011</v>
      </c>
      <c r="C475" s="48" t="s">
        <v>1102</v>
      </c>
      <c r="D475" s="48" t="s">
        <v>1091</v>
      </c>
      <c r="E475" s="48">
        <v>51</v>
      </c>
      <c r="F475" s="48">
        <v>118</v>
      </c>
      <c r="G475" s="48">
        <v>11</v>
      </c>
      <c r="H475" s="48">
        <v>24</v>
      </c>
      <c r="I475" s="48">
        <v>3</v>
      </c>
      <c r="J475" s="48">
        <v>0</v>
      </c>
      <c r="K475" s="48">
        <v>3</v>
      </c>
      <c r="L475" s="48">
        <v>11</v>
      </c>
      <c r="M475" s="48">
        <v>0</v>
      </c>
      <c r="N475" s="48">
        <v>1</v>
      </c>
      <c r="O475" s="48">
        <v>12</v>
      </c>
      <c r="P475" s="48">
        <v>28</v>
      </c>
      <c r="AI475" s="48"/>
    </row>
    <row r="476" spans="1:35" x14ac:dyDescent="0.3">
      <c r="A476" s="48" t="s">
        <v>1658</v>
      </c>
      <c r="B476" s="48">
        <v>2011</v>
      </c>
      <c r="C476" s="48" t="s">
        <v>1124</v>
      </c>
      <c r="D476" s="48" t="s">
        <v>1091</v>
      </c>
      <c r="E476" s="48">
        <v>40</v>
      </c>
      <c r="F476" s="48">
        <v>120</v>
      </c>
      <c r="G476" s="48">
        <v>11</v>
      </c>
      <c r="H476" s="48">
        <v>35</v>
      </c>
      <c r="I476" s="48">
        <v>7</v>
      </c>
      <c r="J476" s="48">
        <v>3</v>
      </c>
      <c r="K476" s="48">
        <v>5</v>
      </c>
      <c r="L476" s="48">
        <v>19</v>
      </c>
      <c r="M476" s="48">
        <v>1</v>
      </c>
      <c r="N476" s="48">
        <v>0</v>
      </c>
      <c r="O476" s="48">
        <v>11</v>
      </c>
      <c r="P476" s="48">
        <v>47</v>
      </c>
      <c r="AI476" s="48"/>
    </row>
    <row r="477" spans="1:35" x14ac:dyDescent="0.3">
      <c r="A477" s="48" t="s">
        <v>1725</v>
      </c>
      <c r="B477" s="48">
        <v>2011</v>
      </c>
      <c r="C477" s="48" t="s">
        <v>1130</v>
      </c>
      <c r="D477" s="48" t="s">
        <v>1095</v>
      </c>
      <c r="E477" s="48">
        <v>48</v>
      </c>
      <c r="F477" s="48">
        <v>122</v>
      </c>
      <c r="G477" s="48">
        <v>14</v>
      </c>
      <c r="H477" s="48">
        <v>19</v>
      </c>
      <c r="I477" s="48">
        <v>6</v>
      </c>
      <c r="J477" s="48">
        <v>1</v>
      </c>
      <c r="K477" s="48">
        <v>0</v>
      </c>
      <c r="L477" s="48">
        <v>6</v>
      </c>
      <c r="M477" s="48">
        <v>3</v>
      </c>
      <c r="N477" s="48">
        <v>2</v>
      </c>
      <c r="O477" s="48">
        <v>14</v>
      </c>
      <c r="P477" s="48">
        <v>37</v>
      </c>
      <c r="AI477" s="48"/>
    </row>
    <row r="478" spans="1:35" x14ac:dyDescent="0.3">
      <c r="A478" s="48" t="s">
        <v>1162</v>
      </c>
      <c r="B478" s="48">
        <v>2011</v>
      </c>
      <c r="C478" s="48" t="s">
        <v>1146</v>
      </c>
      <c r="D478" s="48" t="s">
        <v>1091</v>
      </c>
      <c r="E478" s="48">
        <v>31</v>
      </c>
      <c r="F478" s="48">
        <v>123</v>
      </c>
      <c r="G478" s="48">
        <v>16</v>
      </c>
      <c r="H478" s="48">
        <v>34</v>
      </c>
      <c r="I478" s="48">
        <v>9</v>
      </c>
      <c r="J478" s="48">
        <v>0</v>
      </c>
      <c r="K478" s="48">
        <v>2</v>
      </c>
      <c r="L478" s="48">
        <v>13</v>
      </c>
      <c r="M478" s="48">
        <v>1</v>
      </c>
      <c r="N478" s="48">
        <v>0</v>
      </c>
      <c r="O478" s="48">
        <v>6</v>
      </c>
      <c r="P478" s="48">
        <v>39</v>
      </c>
      <c r="AI478" s="48"/>
    </row>
    <row r="479" spans="1:35" x14ac:dyDescent="0.3">
      <c r="A479" s="48" t="s">
        <v>1830</v>
      </c>
      <c r="B479" s="48">
        <v>2011</v>
      </c>
      <c r="C479" s="48" t="s">
        <v>1150</v>
      </c>
      <c r="D479" s="48" t="s">
        <v>1095</v>
      </c>
      <c r="E479" s="48">
        <v>36</v>
      </c>
      <c r="F479" s="48">
        <v>123</v>
      </c>
      <c r="G479" s="48">
        <v>20</v>
      </c>
      <c r="H479" s="48">
        <v>25</v>
      </c>
      <c r="I479" s="48">
        <v>9</v>
      </c>
      <c r="J479" s="48">
        <v>0</v>
      </c>
      <c r="K479" s="48">
        <v>1</v>
      </c>
      <c r="L479" s="48">
        <v>13</v>
      </c>
      <c r="M479" s="48">
        <v>1</v>
      </c>
      <c r="N479" s="48">
        <v>0</v>
      </c>
      <c r="O479" s="48">
        <v>12</v>
      </c>
      <c r="P479" s="48">
        <v>21</v>
      </c>
      <c r="AI479" s="48"/>
    </row>
    <row r="480" spans="1:35" x14ac:dyDescent="0.3">
      <c r="A480" s="48" t="s">
        <v>1166</v>
      </c>
      <c r="B480" s="48">
        <v>2011</v>
      </c>
      <c r="C480" s="48" t="s">
        <v>1156</v>
      </c>
      <c r="D480" s="48" t="s">
        <v>1091</v>
      </c>
      <c r="E480" s="48">
        <v>40</v>
      </c>
      <c r="F480" s="48">
        <v>123</v>
      </c>
      <c r="G480" s="48">
        <v>20</v>
      </c>
      <c r="H480" s="48">
        <v>27</v>
      </c>
      <c r="I480" s="48">
        <v>6</v>
      </c>
      <c r="J480" s="48">
        <v>0</v>
      </c>
      <c r="K480" s="48">
        <v>5</v>
      </c>
      <c r="L480" s="48">
        <v>16</v>
      </c>
      <c r="M480" s="48">
        <v>4</v>
      </c>
      <c r="N480" s="48">
        <v>0</v>
      </c>
      <c r="O480" s="48">
        <v>9</v>
      </c>
      <c r="P480" s="48">
        <v>30</v>
      </c>
      <c r="AI480" s="48"/>
    </row>
    <row r="481" spans="1:35" x14ac:dyDescent="0.3">
      <c r="A481" s="48" t="s">
        <v>1651</v>
      </c>
      <c r="B481" s="48">
        <v>2011</v>
      </c>
      <c r="C481" s="48" t="s">
        <v>1152</v>
      </c>
      <c r="D481" s="48" t="s">
        <v>1091</v>
      </c>
      <c r="E481" s="48">
        <v>43</v>
      </c>
      <c r="F481" s="48">
        <v>124</v>
      </c>
      <c r="G481" s="48">
        <v>17</v>
      </c>
      <c r="H481" s="48">
        <v>33</v>
      </c>
      <c r="I481" s="48">
        <v>4</v>
      </c>
      <c r="J481" s="48">
        <v>0</v>
      </c>
      <c r="K481" s="48">
        <v>4</v>
      </c>
      <c r="L481" s="48">
        <v>22</v>
      </c>
      <c r="M481" s="48">
        <v>4</v>
      </c>
      <c r="N481" s="48">
        <v>1</v>
      </c>
      <c r="O481" s="48">
        <v>9</v>
      </c>
      <c r="P481" s="48">
        <v>29</v>
      </c>
      <c r="AI481" s="48"/>
    </row>
    <row r="482" spans="1:35" x14ac:dyDescent="0.3">
      <c r="A482" s="48" t="s">
        <v>1743</v>
      </c>
      <c r="B482" s="48">
        <v>2011</v>
      </c>
      <c r="C482" s="48" t="s">
        <v>1108</v>
      </c>
      <c r="D482" s="48" t="s">
        <v>1095</v>
      </c>
      <c r="E482" s="48">
        <v>45</v>
      </c>
      <c r="F482" s="48">
        <v>124</v>
      </c>
      <c r="G482" s="48">
        <v>18</v>
      </c>
      <c r="H482" s="48">
        <v>34</v>
      </c>
      <c r="I482" s="48">
        <v>10</v>
      </c>
      <c r="J482" s="48">
        <v>0</v>
      </c>
      <c r="K482" s="48">
        <v>1</v>
      </c>
      <c r="L482" s="48">
        <v>7</v>
      </c>
      <c r="M482" s="48">
        <v>1</v>
      </c>
      <c r="N482" s="48">
        <v>0</v>
      </c>
      <c r="O482" s="48">
        <v>11</v>
      </c>
      <c r="P482" s="48">
        <v>16</v>
      </c>
      <c r="AI482" s="48"/>
    </row>
    <row r="483" spans="1:35" x14ac:dyDescent="0.3">
      <c r="A483" s="48" t="s">
        <v>1783</v>
      </c>
      <c r="B483" s="48">
        <v>2011</v>
      </c>
      <c r="C483" s="48" t="s">
        <v>1144</v>
      </c>
      <c r="D483" s="48" t="s">
        <v>1095</v>
      </c>
      <c r="E483" s="48">
        <v>33</v>
      </c>
      <c r="F483" s="48">
        <v>124</v>
      </c>
      <c r="G483" s="48">
        <v>23</v>
      </c>
      <c r="H483" s="48">
        <v>39</v>
      </c>
      <c r="I483" s="48">
        <v>12</v>
      </c>
      <c r="J483" s="48">
        <v>2</v>
      </c>
      <c r="K483" s="48">
        <v>2</v>
      </c>
      <c r="L483" s="48">
        <v>16</v>
      </c>
      <c r="M483" s="48">
        <v>5</v>
      </c>
      <c r="N483" s="48">
        <v>4</v>
      </c>
      <c r="O483" s="48">
        <v>12</v>
      </c>
      <c r="P483" s="48">
        <v>19</v>
      </c>
      <c r="AI483" s="48"/>
    </row>
    <row r="484" spans="1:35" x14ac:dyDescent="0.3">
      <c r="A484" s="48" t="s">
        <v>1731</v>
      </c>
      <c r="B484" s="48">
        <v>2011</v>
      </c>
      <c r="C484" s="48" t="s">
        <v>1154</v>
      </c>
      <c r="D484" s="48" t="s">
        <v>1095</v>
      </c>
      <c r="E484" s="48">
        <v>44</v>
      </c>
      <c r="F484" s="48">
        <v>124</v>
      </c>
      <c r="G484" s="48">
        <v>14</v>
      </c>
      <c r="H484" s="48">
        <v>27</v>
      </c>
      <c r="I484" s="48">
        <v>7</v>
      </c>
      <c r="J484" s="48">
        <v>0</v>
      </c>
      <c r="K484" s="48">
        <v>2</v>
      </c>
      <c r="L484" s="48">
        <v>19</v>
      </c>
      <c r="M484" s="48">
        <v>0</v>
      </c>
      <c r="N484" s="48">
        <v>0</v>
      </c>
      <c r="O484" s="48">
        <v>10</v>
      </c>
      <c r="P484" s="48">
        <v>28</v>
      </c>
      <c r="AI484" s="48"/>
    </row>
    <row r="485" spans="1:35" x14ac:dyDescent="0.3">
      <c r="A485" s="48" t="s">
        <v>1807</v>
      </c>
      <c r="B485" s="48">
        <v>2011</v>
      </c>
      <c r="C485" s="48" t="s">
        <v>1130</v>
      </c>
      <c r="D485" s="48" t="s">
        <v>1095</v>
      </c>
      <c r="E485" s="48">
        <v>38</v>
      </c>
      <c r="F485" s="48">
        <v>125</v>
      </c>
      <c r="G485" s="48">
        <v>10</v>
      </c>
      <c r="H485" s="48">
        <v>26</v>
      </c>
      <c r="I485" s="48">
        <v>4</v>
      </c>
      <c r="J485" s="48">
        <v>0</v>
      </c>
      <c r="K485" s="48">
        <v>2</v>
      </c>
      <c r="L485" s="48">
        <v>8</v>
      </c>
      <c r="M485" s="48">
        <v>2</v>
      </c>
      <c r="N485" s="48">
        <v>0</v>
      </c>
      <c r="O485" s="48">
        <v>3</v>
      </c>
      <c r="P485" s="48">
        <v>15</v>
      </c>
      <c r="AI485" s="48"/>
    </row>
    <row r="486" spans="1:35" x14ac:dyDescent="0.3">
      <c r="A486" s="48" t="s">
        <v>1465</v>
      </c>
      <c r="B486" s="48">
        <v>2011</v>
      </c>
      <c r="C486" s="48" t="s">
        <v>1114</v>
      </c>
      <c r="D486" s="48" t="s">
        <v>1095</v>
      </c>
      <c r="E486" s="48">
        <v>41</v>
      </c>
      <c r="F486" s="48">
        <v>125</v>
      </c>
      <c r="G486" s="48">
        <v>11</v>
      </c>
      <c r="H486" s="48">
        <v>22</v>
      </c>
      <c r="I486" s="48">
        <v>4</v>
      </c>
      <c r="J486" s="48">
        <v>0</v>
      </c>
      <c r="K486" s="48">
        <v>2</v>
      </c>
      <c r="L486" s="48">
        <v>9</v>
      </c>
      <c r="M486" s="48">
        <v>0</v>
      </c>
      <c r="N486" s="48">
        <v>0</v>
      </c>
      <c r="O486" s="48">
        <v>11</v>
      </c>
      <c r="P486" s="48">
        <v>35</v>
      </c>
      <c r="AI486" s="48"/>
    </row>
    <row r="487" spans="1:35" x14ac:dyDescent="0.3">
      <c r="A487" s="48" t="s">
        <v>1767</v>
      </c>
      <c r="B487" s="48">
        <v>2011</v>
      </c>
      <c r="C487" s="48" t="s">
        <v>1120</v>
      </c>
      <c r="D487" s="48" t="s">
        <v>1095</v>
      </c>
      <c r="E487" s="48">
        <v>39</v>
      </c>
      <c r="F487" s="48">
        <v>126</v>
      </c>
      <c r="G487" s="48">
        <v>4</v>
      </c>
      <c r="H487" s="48">
        <v>28</v>
      </c>
      <c r="I487" s="48">
        <v>3</v>
      </c>
      <c r="J487" s="48">
        <v>0</v>
      </c>
      <c r="K487" s="48">
        <v>1</v>
      </c>
      <c r="L487" s="48">
        <v>13</v>
      </c>
      <c r="M487" s="48">
        <v>2</v>
      </c>
      <c r="N487" s="48">
        <v>2</v>
      </c>
      <c r="O487" s="48">
        <v>4</v>
      </c>
      <c r="P487" s="48">
        <v>17</v>
      </c>
      <c r="AI487" s="48"/>
    </row>
    <row r="488" spans="1:35" x14ac:dyDescent="0.3">
      <c r="A488" s="48" t="s">
        <v>1683</v>
      </c>
      <c r="B488" s="48">
        <v>2011</v>
      </c>
      <c r="C488" s="48" t="s">
        <v>1144</v>
      </c>
      <c r="D488" s="48" t="s">
        <v>1095</v>
      </c>
      <c r="E488" s="48">
        <v>42</v>
      </c>
      <c r="F488" s="48">
        <v>127</v>
      </c>
      <c r="G488" s="48">
        <v>5</v>
      </c>
      <c r="H488" s="48">
        <v>29</v>
      </c>
      <c r="I488" s="48">
        <v>6</v>
      </c>
      <c r="J488" s="48">
        <v>0</v>
      </c>
      <c r="K488" s="48">
        <v>0</v>
      </c>
      <c r="L488" s="48">
        <v>16</v>
      </c>
      <c r="M488" s="48">
        <v>0</v>
      </c>
      <c r="N488" s="48">
        <v>1</v>
      </c>
      <c r="O488" s="48">
        <v>2</v>
      </c>
      <c r="P488" s="48">
        <v>24</v>
      </c>
      <c r="AI488" s="48"/>
    </row>
    <row r="489" spans="1:35" x14ac:dyDescent="0.3">
      <c r="A489" s="48" t="s">
        <v>1831</v>
      </c>
      <c r="B489" s="48">
        <v>2011</v>
      </c>
      <c r="C489" s="48" t="s">
        <v>1122</v>
      </c>
      <c r="D489" s="48" t="s">
        <v>1095</v>
      </c>
      <c r="E489" s="48">
        <v>49</v>
      </c>
      <c r="F489" s="48">
        <v>128</v>
      </c>
      <c r="G489" s="48">
        <v>9</v>
      </c>
      <c r="H489" s="48">
        <v>18</v>
      </c>
      <c r="I489" s="48">
        <v>8</v>
      </c>
      <c r="J489" s="48">
        <v>1</v>
      </c>
      <c r="K489" s="48">
        <v>1</v>
      </c>
      <c r="L489" s="48">
        <v>9</v>
      </c>
      <c r="M489" s="48">
        <v>2</v>
      </c>
      <c r="N489" s="48">
        <v>1</v>
      </c>
      <c r="O489" s="48">
        <v>21</v>
      </c>
      <c r="P489" s="48">
        <v>46</v>
      </c>
      <c r="AI489" s="48"/>
    </row>
    <row r="490" spans="1:35" x14ac:dyDescent="0.3">
      <c r="A490" s="48" t="s">
        <v>1781</v>
      </c>
      <c r="B490" s="48">
        <v>2011</v>
      </c>
      <c r="C490" s="48" t="s">
        <v>1142</v>
      </c>
      <c r="D490" s="48" t="s">
        <v>1095</v>
      </c>
      <c r="E490" s="48">
        <v>36</v>
      </c>
      <c r="F490" s="48">
        <v>129</v>
      </c>
      <c r="G490" s="48">
        <v>20</v>
      </c>
      <c r="H490" s="48">
        <v>39</v>
      </c>
      <c r="I490" s="48">
        <v>8</v>
      </c>
      <c r="J490" s="48">
        <v>1</v>
      </c>
      <c r="K490" s="48">
        <v>7</v>
      </c>
      <c r="L490" s="48">
        <v>25</v>
      </c>
      <c r="M490" s="48">
        <v>0</v>
      </c>
      <c r="N490" s="48">
        <v>0</v>
      </c>
      <c r="O490" s="48">
        <v>17</v>
      </c>
      <c r="P490" s="48">
        <v>31</v>
      </c>
      <c r="AI490" s="48"/>
    </row>
    <row r="491" spans="1:35" x14ac:dyDescent="0.3">
      <c r="A491" s="48" t="s">
        <v>1832</v>
      </c>
      <c r="B491" s="48">
        <v>2011</v>
      </c>
      <c r="C491" s="48" t="s">
        <v>1094</v>
      </c>
      <c r="D491" s="48" t="s">
        <v>1095</v>
      </c>
      <c r="E491" s="48">
        <v>64</v>
      </c>
      <c r="F491" s="48">
        <v>130</v>
      </c>
      <c r="G491" s="48">
        <v>19</v>
      </c>
      <c r="H491" s="48">
        <v>30</v>
      </c>
      <c r="I491" s="48">
        <v>9</v>
      </c>
      <c r="J491" s="48">
        <v>0</v>
      </c>
      <c r="K491" s="48">
        <v>5</v>
      </c>
      <c r="L491" s="48">
        <v>16</v>
      </c>
      <c r="M491" s="48">
        <v>0</v>
      </c>
      <c r="N491" s="48">
        <v>0</v>
      </c>
      <c r="O491" s="48">
        <v>11</v>
      </c>
      <c r="P491" s="48">
        <v>39</v>
      </c>
      <c r="AI491" s="48"/>
    </row>
    <row r="492" spans="1:35" x14ac:dyDescent="0.3">
      <c r="A492" s="48" t="s">
        <v>1578</v>
      </c>
      <c r="B492" s="48">
        <v>2011</v>
      </c>
      <c r="C492" s="48" t="s">
        <v>1130</v>
      </c>
      <c r="D492" s="48" t="s">
        <v>1095</v>
      </c>
      <c r="E492" s="48">
        <v>64</v>
      </c>
      <c r="F492" s="48">
        <v>131</v>
      </c>
      <c r="G492" s="48">
        <v>20</v>
      </c>
      <c r="H492" s="48">
        <v>34</v>
      </c>
      <c r="I492" s="48">
        <v>6</v>
      </c>
      <c r="J492" s="48">
        <v>0</v>
      </c>
      <c r="K492" s="48">
        <v>13</v>
      </c>
      <c r="L492" s="48">
        <v>32</v>
      </c>
      <c r="M492" s="48">
        <v>0</v>
      </c>
      <c r="N492" s="48">
        <v>0</v>
      </c>
      <c r="O492" s="48">
        <v>17</v>
      </c>
      <c r="P492" s="48">
        <v>45</v>
      </c>
      <c r="AI492" s="48"/>
    </row>
    <row r="493" spans="1:35" x14ac:dyDescent="0.3">
      <c r="A493" s="48" t="s">
        <v>1675</v>
      </c>
      <c r="B493" s="48">
        <v>2011</v>
      </c>
      <c r="C493" s="48" t="s">
        <v>1138</v>
      </c>
      <c r="D493" s="48" t="s">
        <v>1091</v>
      </c>
      <c r="E493" s="48">
        <v>39</v>
      </c>
      <c r="F493" s="48">
        <v>132</v>
      </c>
      <c r="G493" s="48">
        <v>13</v>
      </c>
      <c r="H493" s="48">
        <v>42</v>
      </c>
      <c r="I493" s="48">
        <v>6</v>
      </c>
      <c r="J493" s="48">
        <v>1</v>
      </c>
      <c r="K493" s="48">
        <v>1</v>
      </c>
      <c r="L493" s="48">
        <v>8</v>
      </c>
      <c r="M493" s="48">
        <v>3</v>
      </c>
      <c r="N493" s="48">
        <v>2</v>
      </c>
      <c r="O493" s="48">
        <v>7</v>
      </c>
      <c r="P493" s="48">
        <v>35</v>
      </c>
      <c r="AI493" s="48"/>
    </row>
    <row r="494" spans="1:35" x14ac:dyDescent="0.3">
      <c r="A494" s="48" t="s">
        <v>1674</v>
      </c>
      <c r="B494" s="48">
        <v>2011</v>
      </c>
      <c r="C494" s="48" t="s">
        <v>1142</v>
      </c>
      <c r="D494" s="48" t="s">
        <v>1095</v>
      </c>
      <c r="E494" s="48">
        <v>79</v>
      </c>
      <c r="F494" s="48">
        <v>132</v>
      </c>
      <c r="G494" s="48">
        <v>20</v>
      </c>
      <c r="H494" s="48">
        <v>31</v>
      </c>
      <c r="I494" s="48">
        <v>8</v>
      </c>
      <c r="J494" s="48">
        <v>1</v>
      </c>
      <c r="K494" s="48">
        <v>7</v>
      </c>
      <c r="L494" s="48">
        <v>24</v>
      </c>
      <c r="M494" s="48">
        <v>1</v>
      </c>
      <c r="N494" s="48">
        <v>1</v>
      </c>
      <c r="O494" s="48">
        <v>11</v>
      </c>
      <c r="P494" s="48">
        <v>34</v>
      </c>
      <c r="AI494" s="48"/>
    </row>
    <row r="495" spans="1:35" x14ac:dyDescent="0.3">
      <c r="A495" s="48" t="s">
        <v>1833</v>
      </c>
      <c r="B495" s="48">
        <v>2011</v>
      </c>
      <c r="C495" s="48" t="s">
        <v>1136</v>
      </c>
      <c r="D495" s="48" t="s">
        <v>1091</v>
      </c>
      <c r="E495" s="48">
        <v>64</v>
      </c>
      <c r="F495" s="48">
        <v>133</v>
      </c>
      <c r="G495" s="48">
        <v>26</v>
      </c>
      <c r="H495" s="48">
        <v>36</v>
      </c>
      <c r="I495" s="48">
        <v>5</v>
      </c>
      <c r="J495" s="48">
        <v>1</v>
      </c>
      <c r="K495" s="48">
        <v>1</v>
      </c>
      <c r="L495" s="48">
        <v>13</v>
      </c>
      <c r="M495" s="48">
        <v>18</v>
      </c>
      <c r="N495" s="48">
        <v>0</v>
      </c>
      <c r="O495" s="48">
        <v>10</v>
      </c>
      <c r="P495" s="48">
        <v>27</v>
      </c>
      <c r="AI495" s="48"/>
    </row>
    <row r="496" spans="1:35" x14ac:dyDescent="0.3">
      <c r="A496" s="48" t="s">
        <v>1643</v>
      </c>
      <c r="B496" s="48">
        <v>2011</v>
      </c>
      <c r="C496" s="48" t="s">
        <v>1132</v>
      </c>
      <c r="D496" s="48" t="s">
        <v>1095</v>
      </c>
      <c r="E496" s="48">
        <v>63</v>
      </c>
      <c r="F496" s="48">
        <v>133</v>
      </c>
      <c r="G496" s="48">
        <v>21</v>
      </c>
      <c r="H496" s="48">
        <v>37</v>
      </c>
      <c r="I496" s="48">
        <v>8</v>
      </c>
      <c r="J496" s="48">
        <v>4</v>
      </c>
      <c r="K496" s="48">
        <v>1</v>
      </c>
      <c r="L496" s="48">
        <v>20</v>
      </c>
      <c r="M496" s="48">
        <v>1</v>
      </c>
      <c r="N496" s="48">
        <v>1</v>
      </c>
      <c r="O496" s="48">
        <v>25</v>
      </c>
      <c r="P496" s="48">
        <v>21</v>
      </c>
      <c r="AI496" s="48"/>
    </row>
    <row r="497" spans="1:35" x14ac:dyDescent="0.3">
      <c r="A497" s="48" t="s">
        <v>1446</v>
      </c>
      <c r="B497" s="48">
        <v>2011</v>
      </c>
      <c r="C497" s="48" t="s">
        <v>1110</v>
      </c>
      <c r="D497" s="48" t="s">
        <v>1091</v>
      </c>
      <c r="E497" s="48">
        <v>35</v>
      </c>
      <c r="F497" s="48">
        <v>133</v>
      </c>
      <c r="G497" s="48">
        <v>14</v>
      </c>
      <c r="H497" s="48">
        <v>23</v>
      </c>
      <c r="I497" s="48">
        <v>10</v>
      </c>
      <c r="J497" s="48">
        <v>0</v>
      </c>
      <c r="K497" s="48">
        <v>3</v>
      </c>
      <c r="L497" s="48">
        <v>13</v>
      </c>
      <c r="M497" s="48">
        <v>0</v>
      </c>
      <c r="N497" s="48">
        <v>0</v>
      </c>
      <c r="O497" s="48">
        <v>5</v>
      </c>
      <c r="P497" s="48">
        <v>39</v>
      </c>
      <c r="AI497" s="48"/>
    </row>
    <row r="498" spans="1:35" x14ac:dyDescent="0.3">
      <c r="A498" s="48" t="s">
        <v>1471</v>
      </c>
      <c r="B498" s="48">
        <v>2011</v>
      </c>
      <c r="C498" s="48" t="s">
        <v>1090</v>
      </c>
      <c r="D498" s="48" t="s">
        <v>1091</v>
      </c>
      <c r="E498" s="48">
        <v>67</v>
      </c>
      <c r="F498" s="48">
        <v>133</v>
      </c>
      <c r="G498" s="48">
        <v>21</v>
      </c>
      <c r="H498" s="48">
        <v>30</v>
      </c>
      <c r="I498" s="48">
        <v>2</v>
      </c>
      <c r="J498" s="48">
        <v>0</v>
      </c>
      <c r="K498" s="48">
        <v>2</v>
      </c>
      <c r="L498" s="48">
        <v>11</v>
      </c>
      <c r="M498" s="48">
        <v>7</v>
      </c>
      <c r="N498" s="48">
        <v>2</v>
      </c>
      <c r="O498" s="48">
        <v>6</v>
      </c>
      <c r="P498" s="48">
        <v>38</v>
      </c>
      <c r="AI498" s="48"/>
    </row>
    <row r="499" spans="1:35" x14ac:dyDescent="0.3">
      <c r="A499" s="48" t="s">
        <v>1615</v>
      </c>
      <c r="B499" s="48">
        <v>2011</v>
      </c>
      <c r="C499" s="48" t="s">
        <v>1128</v>
      </c>
      <c r="D499" s="48" t="s">
        <v>1095</v>
      </c>
      <c r="E499" s="48">
        <v>46</v>
      </c>
      <c r="F499" s="48">
        <v>134</v>
      </c>
      <c r="G499" s="48">
        <v>15</v>
      </c>
      <c r="H499" s="48">
        <v>26</v>
      </c>
      <c r="I499" s="48">
        <v>3</v>
      </c>
      <c r="J499" s="48">
        <v>1</v>
      </c>
      <c r="K499" s="48">
        <v>2</v>
      </c>
      <c r="L499" s="48">
        <v>9</v>
      </c>
      <c r="M499" s="48">
        <v>1</v>
      </c>
      <c r="N499" s="48">
        <v>0</v>
      </c>
      <c r="O499" s="48">
        <v>14</v>
      </c>
      <c r="P499" s="48">
        <v>40</v>
      </c>
      <c r="AI499" s="48"/>
    </row>
    <row r="500" spans="1:35" x14ac:dyDescent="0.3">
      <c r="A500" s="48" t="s">
        <v>1834</v>
      </c>
      <c r="B500" s="48">
        <v>2011</v>
      </c>
      <c r="C500" s="48" t="s">
        <v>1138</v>
      </c>
      <c r="D500" s="48" t="s">
        <v>1091</v>
      </c>
      <c r="E500" s="48">
        <v>36</v>
      </c>
      <c r="F500" s="48">
        <v>136</v>
      </c>
      <c r="G500" s="48">
        <v>24</v>
      </c>
      <c r="H500" s="48">
        <v>37</v>
      </c>
      <c r="I500" s="48">
        <v>9</v>
      </c>
      <c r="J500" s="48">
        <v>1</v>
      </c>
      <c r="K500" s="48">
        <v>7</v>
      </c>
      <c r="L500" s="48">
        <v>19</v>
      </c>
      <c r="M500" s="48">
        <v>5</v>
      </c>
      <c r="N500" s="48">
        <v>0</v>
      </c>
      <c r="O500" s="48">
        <v>11</v>
      </c>
      <c r="P500" s="48">
        <v>34</v>
      </c>
      <c r="AI500" s="48"/>
    </row>
    <row r="501" spans="1:35" x14ac:dyDescent="0.3">
      <c r="A501" s="48" t="s">
        <v>1787</v>
      </c>
      <c r="B501" s="48">
        <v>2011</v>
      </c>
      <c r="C501" s="48" t="s">
        <v>1104</v>
      </c>
      <c r="D501" s="48" t="s">
        <v>1091</v>
      </c>
      <c r="E501" s="48">
        <v>46</v>
      </c>
      <c r="F501" s="48">
        <v>136</v>
      </c>
      <c r="G501" s="48">
        <v>13</v>
      </c>
      <c r="H501" s="48">
        <v>30</v>
      </c>
      <c r="I501" s="48">
        <v>6</v>
      </c>
      <c r="J501" s="48">
        <v>0</v>
      </c>
      <c r="K501" s="48">
        <v>4</v>
      </c>
      <c r="L501" s="48">
        <v>17</v>
      </c>
      <c r="M501" s="48">
        <v>2</v>
      </c>
      <c r="N501" s="48">
        <v>0</v>
      </c>
      <c r="O501" s="48">
        <v>8</v>
      </c>
      <c r="P501" s="48">
        <v>27</v>
      </c>
      <c r="AI501" s="48"/>
    </row>
    <row r="502" spans="1:35" x14ac:dyDescent="0.3">
      <c r="A502" s="48" t="s">
        <v>1663</v>
      </c>
      <c r="B502" s="48">
        <v>2011</v>
      </c>
      <c r="C502" s="48" t="s">
        <v>1110</v>
      </c>
      <c r="D502" s="48" t="s">
        <v>1091</v>
      </c>
      <c r="E502" s="48">
        <v>46</v>
      </c>
      <c r="F502" s="48">
        <v>136</v>
      </c>
      <c r="G502" s="48">
        <v>15</v>
      </c>
      <c r="H502" s="48">
        <v>23</v>
      </c>
      <c r="I502" s="48">
        <v>5</v>
      </c>
      <c r="J502" s="48">
        <v>1</v>
      </c>
      <c r="K502" s="48">
        <v>4</v>
      </c>
      <c r="L502" s="48">
        <v>16</v>
      </c>
      <c r="M502" s="48">
        <v>4</v>
      </c>
      <c r="N502" s="48">
        <v>1</v>
      </c>
      <c r="O502" s="48">
        <v>12</v>
      </c>
      <c r="P502" s="48">
        <v>42</v>
      </c>
      <c r="AI502" s="48"/>
    </row>
    <row r="503" spans="1:35" x14ac:dyDescent="0.3">
      <c r="A503" s="48" t="s">
        <v>1835</v>
      </c>
      <c r="B503" s="48">
        <v>2011</v>
      </c>
      <c r="C503" s="48" t="s">
        <v>1120</v>
      </c>
      <c r="D503" s="48" t="s">
        <v>1095</v>
      </c>
      <c r="E503" s="48">
        <v>59</v>
      </c>
      <c r="F503" s="48">
        <v>137</v>
      </c>
      <c r="G503" s="48">
        <v>14</v>
      </c>
      <c r="H503" s="48">
        <v>28</v>
      </c>
      <c r="I503" s="48">
        <v>1</v>
      </c>
      <c r="J503" s="48">
        <v>0</v>
      </c>
      <c r="K503" s="48">
        <v>0</v>
      </c>
      <c r="L503" s="48">
        <v>4</v>
      </c>
      <c r="M503" s="48">
        <v>11</v>
      </c>
      <c r="N503" s="48">
        <v>3</v>
      </c>
      <c r="O503" s="48">
        <v>6</v>
      </c>
      <c r="P503" s="48">
        <v>17</v>
      </c>
      <c r="AI503" s="48"/>
    </row>
    <row r="504" spans="1:35" x14ac:dyDescent="0.3">
      <c r="A504" s="48" t="s">
        <v>1723</v>
      </c>
      <c r="B504" s="48">
        <v>2011</v>
      </c>
      <c r="C504" s="48" t="s">
        <v>1150</v>
      </c>
      <c r="D504" s="48" t="s">
        <v>1095</v>
      </c>
      <c r="E504" s="48">
        <v>37</v>
      </c>
      <c r="F504" s="48">
        <v>137</v>
      </c>
      <c r="G504" s="48">
        <v>15</v>
      </c>
      <c r="H504" s="48">
        <v>27</v>
      </c>
      <c r="I504" s="48">
        <v>4</v>
      </c>
      <c r="J504" s="48">
        <v>0</v>
      </c>
      <c r="K504" s="48">
        <v>1</v>
      </c>
      <c r="L504" s="48">
        <v>12</v>
      </c>
      <c r="M504" s="48">
        <v>5</v>
      </c>
      <c r="N504" s="48">
        <v>3</v>
      </c>
      <c r="O504" s="48">
        <v>11</v>
      </c>
      <c r="P504" s="48">
        <v>21</v>
      </c>
      <c r="AI504" s="48"/>
    </row>
    <row r="505" spans="1:35" x14ac:dyDescent="0.3">
      <c r="A505" s="48" t="s">
        <v>1545</v>
      </c>
      <c r="B505" s="48">
        <v>2011</v>
      </c>
      <c r="C505" s="48" t="s">
        <v>1094</v>
      </c>
      <c r="D505" s="48" t="s">
        <v>1095</v>
      </c>
      <c r="E505" s="48">
        <v>45</v>
      </c>
      <c r="F505" s="48">
        <v>143</v>
      </c>
      <c r="G505" s="48">
        <v>18</v>
      </c>
      <c r="H505" s="48">
        <v>34</v>
      </c>
      <c r="I505" s="48">
        <v>8</v>
      </c>
      <c r="J505" s="48">
        <v>0</v>
      </c>
      <c r="K505" s="48">
        <v>6</v>
      </c>
      <c r="L505" s="48">
        <v>18</v>
      </c>
      <c r="M505" s="48">
        <v>1</v>
      </c>
      <c r="N505" s="48">
        <v>0</v>
      </c>
      <c r="O505" s="48">
        <v>20</v>
      </c>
      <c r="P505" s="48">
        <v>34</v>
      </c>
      <c r="AI505" s="48"/>
    </row>
    <row r="506" spans="1:35" x14ac:dyDescent="0.3">
      <c r="A506" s="48" t="s">
        <v>1836</v>
      </c>
      <c r="B506" s="48">
        <v>2011</v>
      </c>
      <c r="C506" s="48" t="s">
        <v>1128</v>
      </c>
      <c r="D506" s="48" t="s">
        <v>1095</v>
      </c>
      <c r="E506" s="48">
        <v>95</v>
      </c>
      <c r="F506" s="48">
        <v>143</v>
      </c>
      <c r="G506" s="48">
        <v>24</v>
      </c>
      <c r="H506" s="48">
        <v>37</v>
      </c>
      <c r="I506" s="48">
        <v>3</v>
      </c>
      <c r="J506" s="48">
        <v>0</v>
      </c>
      <c r="K506" s="48">
        <v>1</v>
      </c>
      <c r="L506" s="48">
        <v>6</v>
      </c>
      <c r="M506" s="48">
        <v>24</v>
      </c>
      <c r="N506" s="48">
        <v>2</v>
      </c>
      <c r="O506" s="48">
        <v>8</v>
      </c>
      <c r="P506" s="48">
        <v>30</v>
      </c>
      <c r="AI506" s="48"/>
    </row>
    <row r="507" spans="1:35" x14ac:dyDescent="0.3">
      <c r="A507" s="48" t="s">
        <v>1837</v>
      </c>
      <c r="B507" s="48">
        <v>2011</v>
      </c>
      <c r="C507" s="48" t="s">
        <v>1100</v>
      </c>
      <c r="D507" s="48" t="s">
        <v>1095</v>
      </c>
      <c r="E507" s="48">
        <v>48</v>
      </c>
      <c r="F507" s="48">
        <v>143</v>
      </c>
      <c r="G507" s="48">
        <v>17</v>
      </c>
      <c r="H507" s="48">
        <v>31</v>
      </c>
      <c r="I507" s="48">
        <v>6</v>
      </c>
      <c r="J507" s="48">
        <v>2</v>
      </c>
      <c r="K507" s="48">
        <v>0</v>
      </c>
      <c r="L507" s="48">
        <v>6</v>
      </c>
      <c r="M507" s="48">
        <v>12</v>
      </c>
      <c r="N507" s="48">
        <v>2</v>
      </c>
      <c r="O507" s="48">
        <v>4</v>
      </c>
      <c r="P507" s="48">
        <v>36</v>
      </c>
      <c r="AI507" s="48"/>
    </row>
    <row r="508" spans="1:35" x14ac:dyDescent="0.3">
      <c r="A508" s="48" t="s">
        <v>1838</v>
      </c>
      <c r="B508" s="48">
        <v>2011</v>
      </c>
      <c r="C508" s="48" t="s">
        <v>1126</v>
      </c>
      <c r="D508" s="48" t="s">
        <v>1091</v>
      </c>
      <c r="E508" s="48">
        <v>46</v>
      </c>
      <c r="F508" s="48">
        <v>143</v>
      </c>
      <c r="G508" s="48">
        <v>14</v>
      </c>
      <c r="H508" s="48">
        <v>28</v>
      </c>
      <c r="I508" s="48">
        <v>3</v>
      </c>
      <c r="J508" s="48">
        <v>2</v>
      </c>
      <c r="K508" s="48">
        <v>6</v>
      </c>
      <c r="L508" s="48">
        <v>19</v>
      </c>
      <c r="M508" s="48">
        <v>0</v>
      </c>
      <c r="N508" s="48">
        <v>1</v>
      </c>
      <c r="O508" s="48">
        <v>8</v>
      </c>
      <c r="P508" s="48">
        <v>54</v>
      </c>
      <c r="AI508" s="48"/>
    </row>
    <row r="509" spans="1:35" x14ac:dyDescent="0.3">
      <c r="A509" s="48" t="s">
        <v>1839</v>
      </c>
      <c r="B509" s="48">
        <v>2011</v>
      </c>
      <c r="C509" s="48" t="s">
        <v>1126</v>
      </c>
      <c r="D509" s="48" t="s">
        <v>1091</v>
      </c>
      <c r="E509" s="48">
        <v>44</v>
      </c>
      <c r="F509" s="48">
        <v>143</v>
      </c>
      <c r="G509" s="48">
        <v>12</v>
      </c>
      <c r="H509" s="48">
        <v>30</v>
      </c>
      <c r="I509" s="48">
        <v>12</v>
      </c>
      <c r="J509" s="48">
        <v>0</v>
      </c>
      <c r="K509" s="48">
        <v>2</v>
      </c>
      <c r="L509" s="48">
        <v>14</v>
      </c>
      <c r="M509" s="48">
        <v>1</v>
      </c>
      <c r="N509" s="48">
        <v>0</v>
      </c>
      <c r="O509" s="48">
        <v>8</v>
      </c>
      <c r="P509" s="48">
        <v>61</v>
      </c>
      <c r="AI509" s="48"/>
    </row>
    <row r="510" spans="1:35" x14ac:dyDescent="0.3">
      <c r="A510" s="48" t="s">
        <v>1719</v>
      </c>
      <c r="B510" s="48">
        <v>2011</v>
      </c>
      <c r="C510" s="48" t="s">
        <v>1122</v>
      </c>
      <c r="D510" s="48" t="s">
        <v>1095</v>
      </c>
      <c r="E510" s="48">
        <v>57</v>
      </c>
      <c r="F510" s="48">
        <v>144</v>
      </c>
      <c r="G510" s="48">
        <v>8</v>
      </c>
      <c r="H510" s="48">
        <v>28</v>
      </c>
      <c r="I510" s="48">
        <v>4</v>
      </c>
      <c r="J510" s="48">
        <v>0</v>
      </c>
      <c r="K510" s="48">
        <v>3</v>
      </c>
      <c r="L510" s="48">
        <v>16</v>
      </c>
      <c r="M510" s="48">
        <v>0</v>
      </c>
      <c r="N510" s="48">
        <v>0</v>
      </c>
      <c r="O510" s="48">
        <v>7</v>
      </c>
      <c r="P510" s="48">
        <v>28</v>
      </c>
      <c r="AI510" s="48"/>
    </row>
    <row r="511" spans="1:35" x14ac:dyDescent="0.3">
      <c r="A511" s="48" t="s">
        <v>1840</v>
      </c>
      <c r="B511" s="48">
        <v>2011</v>
      </c>
      <c r="C511" s="48" t="s">
        <v>1104</v>
      </c>
      <c r="D511" s="48" t="s">
        <v>1091</v>
      </c>
      <c r="E511" s="48">
        <v>41</v>
      </c>
      <c r="F511" s="48">
        <v>146</v>
      </c>
      <c r="G511" s="48">
        <v>18</v>
      </c>
      <c r="H511" s="48">
        <v>30</v>
      </c>
      <c r="I511" s="48">
        <v>9</v>
      </c>
      <c r="J511" s="48">
        <v>2</v>
      </c>
      <c r="K511" s="48">
        <v>3</v>
      </c>
      <c r="L511" s="48">
        <v>11</v>
      </c>
      <c r="M511" s="48">
        <v>2</v>
      </c>
      <c r="N511" s="48">
        <v>0</v>
      </c>
      <c r="O511" s="48">
        <v>11</v>
      </c>
      <c r="P511" s="48">
        <v>55</v>
      </c>
      <c r="AI511" s="48"/>
    </row>
    <row r="512" spans="1:35" x14ac:dyDescent="0.3">
      <c r="A512" s="48" t="s">
        <v>1702</v>
      </c>
      <c r="B512" s="48">
        <v>2011</v>
      </c>
      <c r="C512" s="48" t="s">
        <v>1116</v>
      </c>
      <c r="D512" s="48" t="s">
        <v>1095</v>
      </c>
      <c r="E512" s="48">
        <v>46</v>
      </c>
      <c r="F512" s="48">
        <v>147</v>
      </c>
      <c r="G512" s="48">
        <v>18</v>
      </c>
      <c r="H512" s="48">
        <v>33</v>
      </c>
      <c r="I512" s="48">
        <v>7</v>
      </c>
      <c r="J512" s="48">
        <v>2</v>
      </c>
      <c r="K512" s="48">
        <v>2</v>
      </c>
      <c r="L512" s="48">
        <v>13</v>
      </c>
      <c r="M512" s="48">
        <v>1</v>
      </c>
      <c r="N512" s="48">
        <v>1</v>
      </c>
      <c r="O512" s="48">
        <v>8</v>
      </c>
      <c r="P512" s="48">
        <v>55</v>
      </c>
      <c r="AI512" s="48"/>
    </row>
    <row r="513" spans="1:35" x14ac:dyDescent="0.3">
      <c r="A513" s="48" t="s">
        <v>1841</v>
      </c>
      <c r="B513" s="48">
        <v>2011</v>
      </c>
      <c r="C513" s="48" t="s">
        <v>1116</v>
      </c>
      <c r="D513" s="48" t="s">
        <v>1095</v>
      </c>
      <c r="E513" s="48">
        <v>54</v>
      </c>
      <c r="F513" s="48">
        <v>147</v>
      </c>
      <c r="G513" s="48">
        <v>11</v>
      </c>
      <c r="H513" s="48">
        <v>27</v>
      </c>
      <c r="I513" s="48">
        <v>7</v>
      </c>
      <c r="J513" s="48">
        <v>0</v>
      </c>
      <c r="K513" s="48">
        <v>3</v>
      </c>
      <c r="L513" s="48">
        <v>11</v>
      </c>
      <c r="M513" s="48">
        <v>0</v>
      </c>
      <c r="N513" s="48">
        <v>0</v>
      </c>
      <c r="O513" s="48">
        <v>13</v>
      </c>
      <c r="P513" s="48">
        <v>26</v>
      </c>
      <c r="AI513" s="48"/>
    </row>
    <row r="514" spans="1:35" x14ac:dyDescent="0.3">
      <c r="A514" s="48" t="s">
        <v>1842</v>
      </c>
      <c r="B514" s="48">
        <v>2011</v>
      </c>
      <c r="C514" s="48" t="s">
        <v>1098</v>
      </c>
      <c r="D514" s="48" t="s">
        <v>1091</v>
      </c>
      <c r="E514" s="48">
        <v>39</v>
      </c>
      <c r="F514" s="48">
        <v>148</v>
      </c>
      <c r="G514" s="48">
        <v>20</v>
      </c>
      <c r="H514" s="48">
        <v>49</v>
      </c>
      <c r="I514" s="48">
        <v>8</v>
      </c>
      <c r="J514" s="48">
        <v>2</v>
      </c>
      <c r="K514" s="48">
        <v>3</v>
      </c>
      <c r="L514" s="48">
        <v>21</v>
      </c>
      <c r="M514" s="48">
        <v>0</v>
      </c>
      <c r="N514" s="48">
        <v>0</v>
      </c>
      <c r="O514" s="48">
        <v>7</v>
      </c>
      <c r="P514" s="48">
        <v>20</v>
      </c>
      <c r="AI514" s="48"/>
    </row>
    <row r="515" spans="1:35" x14ac:dyDescent="0.3">
      <c r="A515" s="48" t="s">
        <v>1843</v>
      </c>
      <c r="B515" s="48">
        <v>2011</v>
      </c>
      <c r="C515" s="48" t="s">
        <v>1138</v>
      </c>
      <c r="D515" s="48" t="s">
        <v>1091</v>
      </c>
      <c r="E515" s="48">
        <v>50</v>
      </c>
      <c r="F515" s="48">
        <v>149</v>
      </c>
      <c r="G515" s="48">
        <v>18</v>
      </c>
      <c r="H515" s="48">
        <v>34</v>
      </c>
      <c r="I515" s="48">
        <v>11</v>
      </c>
      <c r="J515" s="48">
        <v>0</v>
      </c>
      <c r="K515" s="48">
        <v>2</v>
      </c>
      <c r="L515" s="48">
        <v>18</v>
      </c>
      <c r="M515" s="48">
        <v>1</v>
      </c>
      <c r="N515" s="48">
        <v>1</v>
      </c>
      <c r="O515" s="48">
        <v>8</v>
      </c>
      <c r="P515" s="48">
        <v>30</v>
      </c>
      <c r="AI515" s="48"/>
    </row>
    <row r="516" spans="1:35" x14ac:dyDescent="0.3">
      <c r="A516" s="48" t="s">
        <v>1844</v>
      </c>
      <c r="B516" s="48">
        <v>2011</v>
      </c>
      <c r="C516" s="48" t="s">
        <v>1122</v>
      </c>
      <c r="D516" s="48" t="s">
        <v>1095</v>
      </c>
      <c r="E516" s="48">
        <v>62</v>
      </c>
      <c r="F516" s="48">
        <v>150</v>
      </c>
      <c r="G516" s="48">
        <v>12</v>
      </c>
      <c r="H516" s="48">
        <v>32</v>
      </c>
      <c r="I516" s="48">
        <v>9</v>
      </c>
      <c r="J516" s="48">
        <v>1</v>
      </c>
      <c r="K516" s="48">
        <v>0</v>
      </c>
      <c r="L516" s="48">
        <v>12</v>
      </c>
      <c r="M516" s="48">
        <v>3</v>
      </c>
      <c r="N516" s="48">
        <v>1</v>
      </c>
      <c r="O516" s="48">
        <v>12</v>
      </c>
      <c r="P516" s="48">
        <v>33</v>
      </c>
      <c r="AI516" s="48"/>
    </row>
    <row r="517" spans="1:35" x14ac:dyDescent="0.3">
      <c r="A517" s="48" t="s">
        <v>1386</v>
      </c>
      <c r="B517" s="48">
        <v>2011</v>
      </c>
      <c r="C517" s="48" t="s">
        <v>1138</v>
      </c>
      <c r="D517" s="48" t="s">
        <v>1091</v>
      </c>
      <c r="E517" s="48">
        <v>57</v>
      </c>
      <c r="F517" s="48">
        <v>150</v>
      </c>
      <c r="G517" s="48">
        <v>18</v>
      </c>
      <c r="H517" s="48">
        <v>30</v>
      </c>
      <c r="I517" s="48">
        <v>5</v>
      </c>
      <c r="J517" s="48">
        <v>1</v>
      </c>
      <c r="K517" s="48">
        <v>2</v>
      </c>
      <c r="L517" s="48">
        <v>7</v>
      </c>
      <c r="M517" s="48">
        <v>0</v>
      </c>
      <c r="N517" s="48">
        <v>4</v>
      </c>
      <c r="O517" s="48">
        <v>18</v>
      </c>
      <c r="P517" s="48">
        <v>48</v>
      </c>
      <c r="AI517" s="48"/>
    </row>
    <row r="518" spans="1:35" x14ac:dyDescent="0.3">
      <c r="A518" s="48" t="s">
        <v>1845</v>
      </c>
      <c r="B518" s="48">
        <v>2011</v>
      </c>
      <c r="C518" s="48" t="s">
        <v>1110</v>
      </c>
      <c r="D518" s="48" t="s">
        <v>1091</v>
      </c>
      <c r="E518" s="48">
        <v>43</v>
      </c>
      <c r="F518" s="48">
        <v>150</v>
      </c>
      <c r="G518" s="48">
        <v>26</v>
      </c>
      <c r="H518" s="48">
        <v>44</v>
      </c>
      <c r="I518" s="48">
        <v>8</v>
      </c>
      <c r="J518" s="48">
        <v>4</v>
      </c>
      <c r="K518" s="48">
        <v>9</v>
      </c>
      <c r="L518" s="48">
        <v>25</v>
      </c>
      <c r="M518" s="48">
        <v>7</v>
      </c>
      <c r="N518" s="48">
        <v>1</v>
      </c>
      <c r="O518" s="48">
        <v>16</v>
      </c>
      <c r="P518" s="48">
        <v>31</v>
      </c>
      <c r="AI518" s="48"/>
    </row>
    <row r="519" spans="1:35" x14ac:dyDescent="0.3">
      <c r="A519" s="48" t="s">
        <v>1393</v>
      </c>
      <c r="B519" s="48">
        <v>2011</v>
      </c>
      <c r="C519" s="48" t="s">
        <v>1154</v>
      </c>
      <c r="D519" s="48" t="s">
        <v>1095</v>
      </c>
      <c r="E519" s="48">
        <v>43</v>
      </c>
      <c r="F519" s="48">
        <v>151</v>
      </c>
      <c r="G519" s="48">
        <v>15</v>
      </c>
      <c r="H519" s="48">
        <v>26</v>
      </c>
      <c r="I519" s="48">
        <v>4</v>
      </c>
      <c r="J519" s="48">
        <v>0</v>
      </c>
      <c r="K519" s="48">
        <v>3</v>
      </c>
      <c r="L519" s="48">
        <v>15</v>
      </c>
      <c r="M519" s="48">
        <v>1</v>
      </c>
      <c r="N519" s="48">
        <v>0</v>
      </c>
      <c r="O519" s="48">
        <v>25</v>
      </c>
      <c r="P519" s="48">
        <v>37</v>
      </c>
      <c r="AI519" s="48"/>
    </row>
    <row r="520" spans="1:35" x14ac:dyDescent="0.3">
      <c r="A520" s="48" t="s">
        <v>1846</v>
      </c>
      <c r="B520" s="48">
        <v>2011</v>
      </c>
      <c r="C520" s="48" t="s">
        <v>1102</v>
      </c>
      <c r="D520" s="48" t="s">
        <v>1091</v>
      </c>
      <c r="E520" s="48">
        <v>54</v>
      </c>
      <c r="F520" s="48">
        <v>152</v>
      </c>
      <c r="G520" s="48">
        <v>29</v>
      </c>
      <c r="H520" s="48">
        <v>50</v>
      </c>
      <c r="I520" s="48">
        <v>11</v>
      </c>
      <c r="J520" s="48">
        <v>3</v>
      </c>
      <c r="K520" s="48">
        <v>4</v>
      </c>
      <c r="L520" s="48">
        <v>23</v>
      </c>
      <c r="M520" s="48">
        <v>12</v>
      </c>
      <c r="N520" s="48">
        <v>5</v>
      </c>
      <c r="O520" s="48">
        <v>17</v>
      </c>
      <c r="P520" s="48">
        <v>34</v>
      </c>
      <c r="AI520" s="48"/>
    </row>
    <row r="521" spans="1:35" x14ac:dyDescent="0.3">
      <c r="A521" s="48" t="s">
        <v>1454</v>
      </c>
      <c r="B521" s="48">
        <v>2011</v>
      </c>
      <c r="C521" s="48" t="s">
        <v>1148</v>
      </c>
      <c r="D521" s="48" t="s">
        <v>1095</v>
      </c>
      <c r="E521" s="48">
        <v>52</v>
      </c>
      <c r="F521" s="48">
        <v>152</v>
      </c>
      <c r="G521" s="48">
        <v>14</v>
      </c>
      <c r="H521" s="48">
        <v>40</v>
      </c>
      <c r="I521" s="48">
        <v>7</v>
      </c>
      <c r="J521" s="48">
        <v>0</v>
      </c>
      <c r="K521" s="48">
        <v>6</v>
      </c>
      <c r="L521" s="48">
        <v>23</v>
      </c>
      <c r="M521" s="48">
        <v>0</v>
      </c>
      <c r="N521" s="48">
        <v>1</v>
      </c>
      <c r="O521" s="48">
        <v>16</v>
      </c>
      <c r="P521" s="48">
        <v>51</v>
      </c>
      <c r="AI521" s="48"/>
    </row>
    <row r="522" spans="1:35" x14ac:dyDescent="0.3">
      <c r="A522" s="48" t="s">
        <v>1847</v>
      </c>
      <c r="B522" s="48">
        <v>2011</v>
      </c>
      <c r="C522" s="48" t="s">
        <v>1116</v>
      </c>
      <c r="D522" s="48" t="s">
        <v>1095</v>
      </c>
      <c r="E522" s="48">
        <v>52</v>
      </c>
      <c r="F522" s="48">
        <v>154</v>
      </c>
      <c r="G522" s="48">
        <v>9</v>
      </c>
      <c r="H522" s="48">
        <v>29</v>
      </c>
      <c r="I522" s="48">
        <v>8</v>
      </c>
      <c r="J522" s="48">
        <v>1</v>
      </c>
      <c r="K522" s="48">
        <v>0</v>
      </c>
      <c r="L522" s="48">
        <v>11</v>
      </c>
      <c r="M522" s="48">
        <v>0</v>
      </c>
      <c r="N522" s="48">
        <v>0</v>
      </c>
      <c r="O522" s="48">
        <v>10</v>
      </c>
      <c r="P522" s="48">
        <v>49</v>
      </c>
      <c r="AI522" s="48"/>
    </row>
    <row r="523" spans="1:35" x14ac:dyDescent="0.3">
      <c r="A523" s="48" t="s">
        <v>1560</v>
      </c>
      <c r="B523" s="48">
        <v>2011</v>
      </c>
      <c r="C523" s="48" t="s">
        <v>1154</v>
      </c>
      <c r="D523" s="48" t="s">
        <v>1095</v>
      </c>
      <c r="E523" s="48">
        <v>91</v>
      </c>
      <c r="F523" s="48">
        <v>156</v>
      </c>
      <c r="G523" s="48">
        <v>12</v>
      </c>
      <c r="H523" s="48">
        <v>35</v>
      </c>
      <c r="I523" s="48">
        <v>6</v>
      </c>
      <c r="J523" s="48">
        <v>1</v>
      </c>
      <c r="K523" s="48">
        <v>0</v>
      </c>
      <c r="L523" s="48">
        <v>6</v>
      </c>
      <c r="M523" s="48">
        <v>2</v>
      </c>
      <c r="N523" s="48">
        <v>0</v>
      </c>
      <c r="O523" s="48">
        <v>12</v>
      </c>
      <c r="P523" s="48">
        <v>23</v>
      </c>
      <c r="AI523" s="48"/>
    </row>
    <row r="524" spans="1:35" x14ac:dyDescent="0.3">
      <c r="A524" s="48" t="s">
        <v>1848</v>
      </c>
      <c r="B524" s="48">
        <v>2011</v>
      </c>
      <c r="C524" s="48" t="s">
        <v>1144</v>
      </c>
      <c r="D524" s="48" t="s">
        <v>1095</v>
      </c>
      <c r="E524" s="48">
        <v>48</v>
      </c>
      <c r="F524" s="48">
        <v>156</v>
      </c>
      <c r="G524" s="48">
        <v>28</v>
      </c>
      <c r="H524" s="48">
        <v>39</v>
      </c>
      <c r="I524" s="48">
        <v>9</v>
      </c>
      <c r="J524" s="48">
        <v>1</v>
      </c>
      <c r="K524" s="48">
        <v>8</v>
      </c>
      <c r="L524" s="48">
        <v>26</v>
      </c>
      <c r="M524" s="48">
        <v>4</v>
      </c>
      <c r="N524" s="48">
        <v>0</v>
      </c>
      <c r="O524" s="48">
        <v>20</v>
      </c>
      <c r="P524" s="48">
        <v>53</v>
      </c>
      <c r="AI524" s="48"/>
    </row>
    <row r="525" spans="1:35" x14ac:dyDescent="0.3">
      <c r="A525" s="48" t="s">
        <v>1588</v>
      </c>
      <c r="B525" s="48">
        <v>2011</v>
      </c>
      <c r="C525" s="48" t="s">
        <v>1116</v>
      </c>
      <c r="D525" s="48" t="s">
        <v>1095</v>
      </c>
      <c r="E525" s="48">
        <v>89</v>
      </c>
      <c r="F525" s="48">
        <v>156</v>
      </c>
      <c r="G525" s="48">
        <v>10</v>
      </c>
      <c r="H525" s="48">
        <v>31</v>
      </c>
      <c r="I525" s="48">
        <v>9</v>
      </c>
      <c r="J525" s="48">
        <v>0</v>
      </c>
      <c r="K525" s="48">
        <v>2</v>
      </c>
      <c r="L525" s="48">
        <v>10</v>
      </c>
      <c r="M525" s="48">
        <v>1</v>
      </c>
      <c r="N525" s="48">
        <v>0</v>
      </c>
      <c r="O525" s="48">
        <v>11</v>
      </c>
      <c r="P525" s="48">
        <v>31</v>
      </c>
      <c r="AI525" s="48"/>
    </row>
    <row r="526" spans="1:35" x14ac:dyDescent="0.3">
      <c r="A526" s="48" t="s">
        <v>1605</v>
      </c>
      <c r="B526" s="48">
        <v>2011</v>
      </c>
      <c r="C526" s="48" t="s">
        <v>1108</v>
      </c>
      <c r="D526" s="48" t="s">
        <v>1095</v>
      </c>
      <c r="E526" s="48">
        <v>107</v>
      </c>
      <c r="F526" s="48">
        <v>157</v>
      </c>
      <c r="G526" s="48">
        <v>19</v>
      </c>
      <c r="H526" s="48">
        <v>28</v>
      </c>
      <c r="I526" s="48">
        <v>2</v>
      </c>
      <c r="J526" s="48">
        <v>1</v>
      </c>
      <c r="K526" s="48">
        <v>1</v>
      </c>
      <c r="L526" s="48">
        <v>9</v>
      </c>
      <c r="M526" s="48">
        <v>2</v>
      </c>
      <c r="N526" s="48">
        <v>1</v>
      </c>
      <c r="O526" s="48">
        <v>20</v>
      </c>
      <c r="P526" s="48">
        <v>21</v>
      </c>
      <c r="AI526" s="48"/>
    </row>
    <row r="527" spans="1:35" x14ac:dyDescent="0.3">
      <c r="A527" s="48" t="s">
        <v>1688</v>
      </c>
      <c r="B527" s="48">
        <v>2011</v>
      </c>
      <c r="C527" s="48" t="s">
        <v>1140</v>
      </c>
      <c r="D527" s="48" t="s">
        <v>1091</v>
      </c>
      <c r="E527" s="48">
        <v>79</v>
      </c>
      <c r="F527" s="48">
        <v>157</v>
      </c>
      <c r="G527" s="48">
        <v>26</v>
      </c>
      <c r="H527" s="48">
        <v>37</v>
      </c>
      <c r="I527" s="48">
        <v>6</v>
      </c>
      <c r="J527" s="48">
        <v>1</v>
      </c>
      <c r="K527" s="48">
        <v>6</v>
      </c>
      <c r="L527" s="48">
        <v>24</v>
      </c>
      <c r="M527" s="48">
        <v>2</v>
      </c>
      <c r="N527" s="48">
        <v>3</v>
      </c>
      <c r="O527" s="48">
        <v>14</v>
      </c>
      <c r="P527" s="48">
        <v>33</v>
      </c>
      <c r="AI527" s="48"/>
    </row>
    <row r="528" spans="1:35" x14ac:dyDescent="0.3">
      <c r="A528" s="48" t="s">
        <v>1426</v>
      </c>
      <c r="B528" s="48">
        <v>2011</v>
      </c>
      <c r="C528" s="48" t="s">
        <v>1152</v>
      </c>
      <c r="D528" s="48" t="s">
        <v>1091</v>
      </c>
      <c r="E528" s="48">
        <v>58</v>
      </c>
      <c r="F528" s="48">
        <v>160</v>
      </c>
      <c r="G528" s="48">
        <v>16</v>
      </c>
      <c r="H528" s="48">
        <v>42</v>
      </c>
      <c r="I528" s="48">
        <v>7</v>
      </c>
      <c r="J528" s="48">
        <v>1</v>
      </c>
      <c r="K528" s="48">
        <v>2</v>
      </c>
      <c r="L528" s="48">
        <v>26</v>
      </c>
      <c r="M528" s="48">
        <v>0</v>
      </c>
      <c r="N528" s="48">
        <v>0</v>
      </c>
      <c r="O528" s="48">
        <v>14</v>
      </c>
      <c r="P528" s="48">
        <v>34</v>
      </c>
      <c r="AI528" s="48"/>
    </row>
    <row r="529" spans="1:35" x14ac:dyDescent="0.3">
      <c r="A529" s="48" t="s">
        <v>1849</v>
      </c>
      <c r="B529" s="48">
        <v>2011</v>
      </c>
      <c r="C529" s="48" t="s">
        <v>1134</v>
      </c>
      <c r="D529" s="48" t="s">
        <v>1091</v>
      </c>
      <c r="E529" s="48">
        <v>70</v>
      </c>
      <c r="F529" s="48">
        <v>160</v>
      </c>
      <c r="G529" s="48">
        <v>20</v>
      </c>
      <c r="H529" s="48">
        <v>31</v>
      </c>
      <c r="I529" s="48">
        <v>7</v>
      </c>
      <c r="J529" s="48">
        <v>2</v>
      </c>
      <c r="K529" s="48">
        <v>4</v>
      </c>
      <c r="L529" s="48">
        <v>17</v>
      </c>
      <c r="M529" s="48">
        <v>6</v>
      </c>
      <c r="N529" s="48">
        <v>7</v>
      </c>
      <c r="O529" s="48">
        <v>14</v>
      </c>
      <c r="P529" s="48">
        <v>53</v>
      </c>
      <c r="AI529" s="48"/>
    </row>
    <row r="530" spans="1:35" x14ac:dyDescent="0.3">
      <c r="A530" s="48" t="s">
        <v>1669</v>
      </c>
      <c r="B530" s="48">
        <v>2011</v>
      </c>
      <c r="C530" s="48" t="s">
        <v>1126</v>
      </c>
      <c r="D530" s="48" t="s">
        <v>1091</v>
      </c>
      <c r="E530" s="48">
        <v>58</v>
      </c>
      <c r="F530" s="48">
        <v>161</v>
      </c>
      <c r="G530" s="48">
        <v>16</v>
      </c>
      <c r="H530" s="48">
        <v>24</v>
      </c>
      <c r="I530" s="48">
        <v>5</v>
      </c>
      <c r="J530" s="48">
        <v>0</v>
      </c>
      <c r="K530" s="48">
        <v>2</v>
      </c>
      <c r="L530" s="48">
        <v>8</v>
      </c>
      <c r="M530" s="48">
        <v>6</v>
      </c>
      <c r="N530" s="48">
        <v>2</v>
      </c>
      <c r="O530" s="48">
        <v>12</v>
      </c>
      <c r="P530" s="48">
        <v>56</v>
      </c>
      <c r="AI530" s="48"/>
    </row>
    <row r="531" spans="1:35" x14ac:dyDescent="0.3">
      <c r="A531" s="48" t="s">
        <v>1435</v>
      </c>
      <c r="B531" s="48">
        <v>2011</v>
      </c>
      <c r="C531" s="48" t="s">
        <v>1120</v>
      </c>
      <c r="D531" s="48" t="s">
        <v>1095</v>
      </c>
      <c r="E531" s="48">
        <v>45</v>
      </c>
      <c r="F531" s="48">
        <v>162</v>
      </c>
      <c r="G531" s="48">
        <v>17</v>
      </c>
      <c r="H531" s="48">
        <v>46</v>
      </c>
      <c r="I531" s="48">
        <v>5</v>
      </c>
      <c r="J531" s="48">
        <v>0</v>
      </c>
      <c r="K531" s="48">
        <v>4</v>
      </c>
      <c r="L531" s="48">
        <v>21</v>
      </c>
      <c r="M531" s="48">
        <v>3</v>
      </c>
      <c r="N531" s="48">
        <v>0</v>
      </c>
      <c r="O531" s="48">
        <v>18</v>
      </c>
      <c r="P531" s="48">
        <v>30</v>
      </c>
      <c r="AI531" s="48"/>
    </row>
    <row r="532" spans="1:35" x14ac:dyDescent="0.3">
      <c r="A532" s="48" t="s">
        <v>1850</v>
      </c>
      <c r="B532" s="48">
        <v>2011</v>
      </c>
      <c r="C532" s="48" t="s">
        <v>1120</v>
      </c>
      <c r="D532" s="48" t="s">
        <v>1095</v>
      </c>
      <c r="E532" s="48">
        <v>67</v>
      </c>
      <c r="F532" s="48">
        <v>162</v>
      </c>
      <c r="G532" s="48">
        <v>20</v>
      </c>
      <c r="H532" s="48">
        <v>33</v>
      </c>
      <c r="I532" s="48">
        <v>8</v>
      </c>
      <c r="J532" s="48">
        <v>0</v>
      </c>
      <c r="K532" s="48">
        <v>3</v>
      </c>
      <c r="L532" s="48">
        <v>10</v>
      </c>
      <c r="M532" s="48">
        <v>0</v>
      </c>
      <c r="N532" s="48">
        <v>0</v>
      </c>
      <c r="O532" s="48">
        <v>16</v>
      </c>
      <c r="P532" s="48">
        <v>18</v>
      </c>
      <c r="AI532" s="48"/>
    </row>
    <row r="533" spans="1:35" x14ac:dyDescent="0.3">
      <c r="A533" s="48" t="s">
        <v>1777</v>
      </c>
      <c r="B533" s="48">
        <v>2011</v>
      </c>
      <c r="C533" s="48" t="s">
        <v>1116</v>
      </c>
      <c r="D533" s="48" t="s">
        <v>1095</v>
      </c>
      <c r="E533" s="48">
        <v>43</v>
      </c>
      <c r="F533" s="48">
        <v>163</v>
      </c>
      <c r="G533" s="48">
        <v>22</v>
      </c>
      <c r="H533" s="48">
        <v>50</v>
      </c>
      <c r="I533" s="48">
        <v>9</v>
      </c>
      <c r="J533" s="48">
        <v>0</v>
      </c>
      <c r="K533" s="48">
        <v>4</v>
      </c>
      <c r="L533" s="48">
        <v>20</v>
      </c>
      <c r="M533" s="48">
        <v>0</v>
      </c>
      <c r="N533" s="48">
        <v>1</v>
      </c>
      <c r="O533" s="48">
        <v>4</v>
      </c>
      <c r="P533" s="48">
        <v>7</v>
      </c>
      <c r="AI533" s="48"/>
    </row>
    <row r="534" spans="1:35" x14ac:dyDescent="0.3">
      <c r="A534" s="48" t="s">
        <v>1628</v>
      </c>
      <c r="B534" s="48">
        <v>2011</v>
      </c>
      <c r="C534" s="48" t="s">
        <v>1146</v>
      </c>
      <c r="D534" s="48" t="s">
        <v>1091</v>
      </c>
      <c r="E534" s="48">
        <v>39</v>
      </c>
      <c r="F534" s="48">
        <v>163</v>
      </c>
      <c r="G534" s="48">
        <v>18</v>
      </c>
      <c r="H534" s="48">
        <v>36</v>
      </c>
      <c r="I534" s="48">
        <v>7</v>
      </c>
      <c r="J534" s="48">
        <v>1</v>
      </c>
      <c r="K534" s="48">
        <v>3</v>
      </c>
      <c r="L534" s="48">
        <v>19</v>
      </c>
      <c r="M534" s="48">
        <v>6</v>
      </c>
      <c r="N534" s="48">
        <v>1</v>
      </c>
      <c r="O534" s="48">
        <v>12</v>
      </c>
      <c r="P534" s="48">
        <v>21</v>
      </c>
      <c r="AI534" s="48"/>
    </row>
    <row r="535" spans="1:35" x14ac:dyDescent="0.3">
      <c r="A535" s="48" t="s">
        <v>1851</v>
      </c>
      <c r="B535" s="48">
        <v>2011</v>
      </c>
      <c r="C535" s="48" t="s">
        <v>1116</v>
      </c>
      <c r="D535" s="48" t="s">
        <v>1095</v>
      </c>
      <c r="E535" s="48">
        <v>87</v>
      </c>
      <c r="F535" s="48">
        <v>164</v>
      </c>
      <c r="G535" s="48">
        <v>22</v>
      </c>
      <c r="H535" s="48">
        <v>47</v>
      </c>
      <c r="I535" s="48">
        <v>14</v>
      </c>
      <c r="J535" s="48">
        <v>1</v>
      </c>
      <c r="K535" s="48">
        <v>4</v>
      </c>
      <c r="L535" s="48">
        <v>15</v>
      </c>
      <c r="M535" s="48">
        <v>4</v>
      </c>
      <c r="N535" s="48">
        <v>2</v>
      </c>
      <c r="O535" s="48">
        <v>15</v>
      </c>
      <c r="P535" s="48">
        <v>40</v>
      </c>
      <c r="AI535" s="48"/>
    </row>
    <row r="536" spans="1:35" x14ac:dyDescent="0.3">
      <c r="A536" s="48" t="s">
        <v>1666</v>
      </c>
      <c r="B536" s="48">
        <v>2011</v>
      </c>
      <c r="C536" s="48" t="s">
        <v>1146</v>
      </c>
      <c r="D536" s="48" t="s">
        <v>1091</v>
      </c>
      <c r="E536" s="48">
        <v>85</v>
      </c>
      <c r="F536" s="48">
        <v>164</v>
      </c>
      <c r="G536" s="48">
        <v>15</v>
      </c>
      <c r="H536" s="48">
        <v>36</v>
      </c>
      <c r="I536" s="48">
        <v>8</v>
      </c>
      <c r="J536" s="48">
        <v>1</v>
      </c>
      <c r="K536" s="48">
        <v>0</v>
      </c>
      <c r="L536" s="48">
        <v>7</v>
      </c>
      <c r="M536" s="48">
        <v>3</v>
      </c>
      <c r="N536" s="48">
        <v>2</v>
      </c>
      <c r="O536" s="48">
        <v>10</v>
      </c>
      <c r="P536" s="48">
        <v>32</v>
      </c>
      <c r="AI536" s="48"/>
    </row>
    <row r="537" spans="1:35" x14ac:dyDescent="0.3">
      <c r="A537" s="48" t="s">
        <v>1437</v>
      </c>
      <c r="B537" s="48">
        <v>2011</v>
      </c>
      <c r="C537" s="48" t="s">
        <v>1120</v>
      </c>
      <c r="D537" s="48" t="s">
        <v>1095</v>
      </c>
      <c r="E537" s="48">
        <v>44</v>
      </c>
      <c r="F537" s="48">
        <v>167</v>
      </c>
      <c r="G537" s="48">
        <v>17</v>
      </c>
      <c r="H537" s="48">
        <v>54</v>
      </c>
      <c r="I537" s="48">
        <v>9</v>
      </c>
      <c r="J537" s="48">
        <v>4</v>
      </c>
      <c r="K537" s="48">
        <v>7</v>
      </c>
      <c r="L537" s="48">
        <v>18</v>
      </c>
      <c r="M537" s="48">
        <v>1</v>
      </c>
      <c r="N537" s="48">
        <v>2</v>
      </c>
      <c r="O537" s="48">
        <v>11</v>
      </c>
      <c r="P537" s="48">
        <v>27</v>
      </c>
      <c r="AI537" s="48"/>
    </row>
    <row r="538" spans="1:35" x14ac:dyDescent="0.3">
      <c r="A538" s="48" t="s">
        <v>1703</v>
      </c>
      <c r="B538" s="48">
        <v>2011</v>
      </c>
      <c r="C538" s="48" t="s">
        <v>1102</v>
      </c>
      <c r="D538" s="48" t="s">
        <v>1091</v>
      </c>
      <c r="E538" s="48">
        <v>58</v>
      </c>
      <c r="F538" s="48">
        <v>167</v>
      </c>
      <c r="G538" s="48">
        <v>18</v>
      </c>
      <c r="H538" s="48">
        <v>42</v>
      </c>
      <c r="I538" s="48">
        <v>7</v>
      </c>
      <c r="J538" s="48">
        <v>1</v>
      </c>
      <c r="K538" s="48">
        <v>0</v>
      </c>
      <c r="L538" s="48">
        <v>8</v>
      </c>
      <c r="M538" s="48">
        <v>1</v>
      </c>
      <c r="N538" s="48">
        <v>2</v>
      </c>
      <c r="O538" s="48">
        <v>9</v>
      </c>
      <c r="P538" s="48">
        <v>18</v>
      </c>
      <c r="AI538" s="48"/>
    </row>
    <row r="539" spans="1:35" x14ac:dyDescent="0.3">
      <c r="A539" s="48" t="s">
        <v>1515</v>
      </c>
      <c r="B539" s="48">
        <v>2011</v>
      </c>
      <c r="C539" s="48" t="s">
        <v>1110</v>
      </c>
      <c r="D539" s="48" t="s">
        <v>1091</v>
      </c>
      <c r="E539" s="48">
        <v>65</v>
      </c>
      <c r="F539" s="48">
        <v>168</v>
      </c>
      <c r="G539" s="48">
        <v>19</v>
      </c>
      <c r="H539" s="48">
        <v>42</v>
      </c>
      <c r="I539" s="48">
        <v>8</v>
      </c>
      <c r="J539" s="48">
        <v>1</v>
      </c>
      <c r="K539" s="48">
        <v>2</v>
      </c>
      <c r="L539" s="48">
        <v>20</v>
      </c>
      <c r="M539" s="48">
        <v>2</v>
      </c>
      <c r="N539" s="48">
        <v>4</v>
      </c>
      <c r="O539" s="48">
        <v>8</v>
      </c>
      <c r="P539" s="48">
        <v>18</v>
      </c>
      <c r="AI539" s="48"/>
    </row>
    <row r="540" spans="1:35" x14ac:dyDescent="0.3">
      <c r="A540" s="48" t="s">
        <v>1852</v>
      </c>
      <c r="B540" s="48">
        <v>2011</v>
      </c>
      <c r="C540" s="48" t="s">
        <v>1116</v>
      </c>
      <c r="D540" s="48" t="s">
        <v>1095</v>
      </c>
      <c r="E540" s="48">
        <v>46</v>
      </c>
      <c r="F540" s="48">
        <v>168</v>
      </c>
      <c r="G540" s="48">
        <v>16</v>
      </c>
      <c r="H540" s="48">
        <v>48</v>
      </c>
      <c r="I540" s="48">
        <v>8</v>
      </c>
      <c r="J540" s="48">
        <v>2</v>
      </c>
      <c r="K540" s="48">
        <v>2</v>
      </c>
      <c r="L540" s="48">
        <v>18</v>
      </c>
      <c r="M540" s="48">
        <v>5</v>
      </c>
      <c r="N540" s="48">
        <v>4</v>
      </c>
      <c r="O540" s="48">
        <v>9</v>
      </c>
      <c r="P540" s="48">
        <v>47</v>
      </c>
      <c r="AI540" s="48"/>
    </row>
    <row r="541" spans="1:35" x14ac:dyDescent="0.3">
      <c r="A541" s="48" t="s">
        <v>1797</v>
      </c>
      <c r="B541" s="48">
        <v>2011</v>
      </c>
      <c r="C541" s="48" t="s">
        <v>1124</v>
      </c>
      <c r="D541" s="48" t="s">
        <v>1091</v>
      </c>
      <c r="E541" s="48">
        <v>40</v>
      </c>
      <c r="F541" s="48">
        <v>168</v>
      </c>
      <c r="G541" s="48">
        <v>28</v>
      </c>
      <c r="H541" s="48">
        <v>46</v>
      </c>
      <c r="I541" s="48">
        <v>5</v>
      </c>
      <c r="J541" s="48">
        <v>1</v>
      </c>
      <c r="K541" s="48">
        <v>8</v>
      </c>
      <c r="L541" s="48">
        <v>32</v>
      </c>
      <c r="M541" s="48">
        <v>0</v>
      </c>
      <c r="N541" s="48">
        <v>0</v>
      </c>
      <c r="O541" s="48">
        <v>5</v>
      </c>
      <c r="P541" s="48">
        <v>30</v>
      </c>
      <c r="AI541" s="48"/>
    </row>
    <row r="542" spans="1:35" x14ac:dyDescent="0.3">
      <c r="A542" s="48" t="s">
        <v>1853</v>
      </c>
      <c r="B542" s="48">
        <v>2011</v>
      </c>
      <c r="C542" s="48" t="s">
        <v>1122</v>
      </c>
      <c r="D542" s="48" t="s">
        <v>1095</v>
      </c>
      <c r="E542" s="48">
        <v>55</v>
      </c>
      <c r="F542" s="48">
        <v>170</v>
      </c>
      <c r="G542" s="48">
        <v>21</v>
      </c>
      <c r="H542" s="48">
        <v>39</v>
      </c>
      <c r="I542" s="48">
        <v>7</v>
      </c>
      <c r="J542" s="48">
        <v>1</v>
      </c>
      <c r="K542" s="48">
        <v>7</v>
      </c>
      <c r="L542" s="48">
        <v>26</v>
      </c>
      <c r="M542" s="48">
        <v>2</v>
      </c>
      <c r="N542" s="48">
        <v>0</v>
      </c>
      <c r="O542" s="48">
        <v>16</v>
      </c>
      <c r="P542" s="48">
        <v>51</v>
      </c>
      <c r="AI542" s="48"/>
    </row>
    <row r="543" spans="1:35" x14ac:dyDescent="0.3">
      <c r="A543" s="48" t="s">
        <v>1558</v>
      </c>
      <c r="B543" s="48">
        <v>2011</v>
      </c>
      <c r="C543" s="48" t="s">
        <v>1110</v>
      </c>
      <c r="D543" s="48" t="s">
        <v>1091</v>
      </c>
      <c r="E543" s="48">
        <v>55</v>
      </c>
      <c r="F543" s="48">
        <v>171</v>
      </c>
      <c r="G543" s="48">
        <v>19</v>
      </c>
      <c r="H543" s="48">
        <v>48</v>
      </c>
      <c r="I543" s="48">
        <v>12</v>
      </c>
      <c r="J543" s="48">
        <v>1</v>
      </c>
      <c r="K543" s="48">
        <v>3</v>
      </c>
      <c r="L543" s="48">
        <v>15</v>
      </c>
      <c r="M543" s="48">
        <v>2</v>
      </c>
      <c r="N543" s="48">
        <v>1</v>
      </c>
      <c r="O543" s="48">
        <v>15</v>
      </c>
      <c r="P543" s="48">
        <v>44</v>
      </c>
      <c r="AI543" s="48"/>
    </row>
    <row r="544" spans="1:35" x14ac:dyDescent="0.3">
      <c r="A544" s="48" t="s">
        <v>1854</v>
      </c>
      <c r="B544" s="48">
        <v>2011</v>
      </c>
      <c r="C544" s="48" t="s">
        <v>1090</v>
      </c>
      <c r="D544" s="48" t="s">
        <v>1091</v>
      </c>
      <c r="E544" s="48">
        <v>60</v>
      </c>
      <c r="F544" s="48">
        <v>172</v>
      </c>
      <c r="G544" s="48">
        <v>20</v>
      </c>
      <c r="H544" s="48">
        <v>35</v>
      </c>
      <c r="I544" s="48">
        <v>7</v>
      </c>
      <c r="J544" s="48">
        <v>1</v>
      </c>
      <c r="K544" s="48">
        <v>5</v>
      </c>
      <c r="L544" s="48">
        <v>22</v>
      </c>
      <c r="M544" s="48">
        <v>0</v>
      </c>
      <c r="N544" s="48">
        <v>2</v>
      </c>
      <c r="O544" s="48">
        <v>14</v>
      </c>
      <c r="P544" s="48">
        <v>42</v>
      </c>
      <c r="AI544" s="48"/>
    </row>
    <row r="545" spans="1:35" x14ac:dyDescent="0.3">
      <c r="A545" s="48" t="s">
        <v>1594</v>
      </c>
      <c r="B545" s="48">
        <v>2011</v>
      </c>
      <c r="C545" s="48" t="s">
        <v>1126</v>
      </c>
      <c r="D545" s="48" t="s">
        <v>1091</v>
      </c>
      <c r="E545" s="48">
        <v>62</v>
      </c>
      <c r="F545" s="48">
        <v>173</v>
      </c>
      <c r="G545" s="48">
        <v>22</v>
      </c>
      <c r="H545" s="48">
        <v>43</v>
      </c>
      <c r="I545" s="48">
        <v>8</v>
      </c>
      <c r="J545" s="48">
        <v>0</v>
      </c>
      <c r="K545" s="48">
        <v>0</v>
      </c>
      <c r="L545" s="48">
        <v>11</v>
      </c>
      <c r="M545" s="48">
        <v>5</v>
      </c>
      <c r="N545" s="48">
        <v>2</v>
      </c>
      <c r="O545" s="48">
        <v>9</v>
      </c>
      <c r="P545" s="48">
        <v>27</v>
      </c>
      <c r="AI545" s="48"/>
    </row>
    <row r="546" spans="1:35" x14ac:dyDescent="0.3">
      <c r="A546" s="48" t="s">
        <v>1855</v>
      </c>
      <c r="B546" s="48">
        <v>2011</v>
      </c>
      <c r="C546" s="48" t="s">
        <v>1144</v>
      </c>
      <c r="D546" s="48" t="s">
        <v>1095</v>
      </c>
      <c r="E546" s="48">
        <v>65</v>
      </c>
      <c r="F546" s="48">
        <v>174</v>
      </c>
      <c r="G546" s="48">
        <v>18</v>
      </c>
      <c r="H546" s="48">
        <v>37</v>
      </c>
      <c r="I546" s="48">
        <v>8</v>
      </c>
      <c r="J546" s="48">
        <v>2</v>
      </c>
      <c r="K546" s="48">
        <v>7</v>
      </c>
      <c r="L546" s="48">
        <v>23</v>
      </c>
      <c r="M546" s="48">
        <v>0</v>
      </c>
      <c r="N546" s="48">
        <v>1</v>
      </c>
      <c r="O546" s="48">
        <v>23</v>
      </c>
      <c r="P546" s="48">
        <v>48</v>
      </c>
      <c r="AI546" s="48"/>
    </row>
    <row r="547" spans="1:35" x14ac:dyDescent="0.3">
      <c r="A547" s="48" t="s">
        <v>1856</v>
      </c>
      <c r="B547" s="48">
        <v>2011</v>
      </c>
      <c r="C547" s="48" t="s">
        <v>1142</v>
      </c>
      <c r="D547" s="48" t="s">
        <v>1095</v>
      </c>
      <c r="E547" s="48">
        <v>59</v>
      </c>
      <c r="F547" s="48">
        <v>176</v>
      </c>
      <c r="G547" s="48">
        <v>26</v>
      </c>
      <c r="H547" s="48">
        <v>45</v>
      </c>
      <c r="I547" s="48">
        <v>10</v>
      </c>
      <c r="J547" s="48">
        <v>2</v>
      </c>
      <c r="K547" s="48">
        <v>4</v>
      </c>
      <c r="L547" s="48">
        <v>25</v>
      </c>
      <c r="M547" s="48">
        <v>0</v>
      </c>
      <c r="N547" s="48">
        <v>1</v>
      </c>
      <c r="O547" s="48">
        <v>15</v>
      </c>
      <c r="P547" s="48">
        <v>48</v>
      </c>
      <c r="AI547" s="48"/>
    </row>
    <row r="548" spans="1:35" x14ac:dyDescent="0.3">
      <c r="A548" s="48" t="s">
        <v>1462</v>
      </c>
      <c r="B548" s="48">
        <v>2011</v>
      </c>
      <c r="C548" s="48" t="s">
        <v>1150</v>
      </c>
      <c r="D548" s="48" t="s">
        <v>1095</v>
      </c>
      <c r="E548" s="48">
        <v>64</v>
      </c>
      <c r="F548" s="48">
        <v>176</v>
      </c>
      <c r="G548" s="48">
        <v>13</v>
      </c>
      <c r="H548" s="48">
        <v>34</v>
      </c>
      <c r="I548" s="48">
        <v>6</v>
      </c>
      <c r="J548" s="48">
        <v>1</v>
      </c>
      <c r="K548" s="48">
        <v>5</v>
      </c>
      <c r="L548" s="48">
        <v>17</v>
      </c>
      <c r="M548" s="48">
        <v>0</v>
      </c>
      <c r="N548" s="48">
        <v>0</v>
      </c>
      <c r="O548" s="48">
        <v>20</v>
      </c>
      <c r="P548" s="48">
        <v>35</v>
      </c>
      <c r="AI548" s="48"/>
    </row>
    <row r="549" spans="1:35" x14ac:dyDescent="0.3">
      <c r="A549" s="48" t="s">
        <v>1857</v>
      </c>
      <c r="B549" s="48">
        <v>2011</v>
      </c>
      <c r="C549" s="48" t="s">
        <v>1156</v>
      </c>
      <c r="D549" s="48" t="s">
        <v>1091</v>
      </c>
      <c r="E549" s="48">
        <v>59</v>
      </c>
      <c r="F549" s="48">
        <v>177</v>
      </c>
      <c r="G549" s="48">
        <v>14</v>
      </c>
      <c r="H549" s="48">
        <v>37</v>
      </c>
      <c r="I549" s="48">
        <v>8</v>
      </c>
      <c r="J549" s="48">
        <v>0</v>
      </c>
      <c r="K549" s="48">
        <v>6</v>
      </c>
      <c r="L549" s="48">
        <v>19</v>
      </c>
      <c r="M549" s="48">
        <v>0</v>
      </c>
      <c r="N549" s="48">
        <v>0</v>
      </c>
      <c r="O549" s="48">
        <v>17</v>
      </c>
      <c r="P549" s="48">
        <v>37</v>
      </c>
      <c r="AI549" s="48"/>
    </row>
    <row r="550" spans="1:35" x14ac:dyDescent="0.3">
      <c r="A550" s="48" t="s">
        <v>1858</v>
      </c>
      <c r="B550" s="48">
        <v>2011</v>
      </c>
      <c r="C550" s="48" t="s">
        <v>1098</v>
      </c>
      <c r="D550" s="48" t="s">
        <v>1091</v>
      </c>
      <c r="E550" s="48">
        <v>46</v>
      </c>
      <c r="F550" s="48">
        <v>178</v>
      </c>
      <c r="G550" s="48">
        <v>20</v>
      </c>
      <c r="H550" s="48">
        <v>44</v>
      </c>
      <c r="I550" s="48">
        <v>9</v>
      </c>
      <c r="J550" s="48">
        <v>4</v>
      </c>
      <c r="K550" s="48">
        <v>2</v>
      </c>
      <c r="L550" s="48">
        <v>21</v>
      </c>
      <c r="M550" s="48">
        <v>5</v>
      </c>
      <c r="N550" s="48">
        <v>2</v>
      </c>
      <c r="O550" s="48">
        <v>6</v>
      </c>
      <c r="P550" s="48">
        <v>32</v>
      </c>
      <c r="AI550" s="48"/>
    </row>
    <row r="551" spans="1:35" x14ac:dyDescent="0.3">
      <c r="A551" s="48" t="s">
        <v>1580</v>
      </c>
      <c r="B551" s="48">
        <v>2011</v>
      </c>
      <c r="C551" s="48" t="s">
        <v>1122</v>
      </c>
      <c r="D551" s="48" t="s">
        <v>1095</v>
      </c>
      <c r="E551" s="48">
        <v>67</v>
      </c>
      <c r="F551" s="48">
        <v>179</v>
      </c>
      <c r="G551" s="48">
        <v>9</v>
      </c>
      <c r="H551" s="48">
        <v>34</v>
      </c>
      <c r="I551" s="48">
        <v>6</v>
      </c>
      <c r="J551" s="48">
        <v>1</v>
      </c>
      <c r="K551" s="48">
        <v>3</v>
      </c>
      <c r="L551" s="48">
        <v>16</v>
      </c>
      <c r="M551" s="48">
        <v>3</v>
      </c>
      <c r="N551" s="48">
        <v>0</v>
      </c>
      <c r="O551" s="48">
        <v>14</v>
      </c>
      <c r="P551" s="48">
        <v>58</v>
      </c>
      <c r="AI551" s="48"/>
    </row>
    <row r="552" spans="1:35" x14ac:dyDescent="0.3">
      <c r="A552" s="48" t="s">
        <v>1859</v>
      </c>
      <c r="B552" s="48">
        <v>2011</v>
      </c>
      <c r="C552" s="48" t="s">
        <v>1100</v>
      </c>
      <c r="D552" s="48" t="s">
        <v>1095</v>
      </c>
      <c r="E552" s="48">
        <v>58</v>
      </c>
      <c r="F552" s="48">
        <v>180</v>
      </c>
      <c r="G552" s="48">
        <v>17</v>
      </c>
      <c r="H552" s="48">
        <v>40</v>
      </c>
      <c r="I552" s="48">
        <v>12</v>
      </c>
      <c r="J552" s="48">
        <v>0</v>
      </c>
      <c r="K552" s="48">
        <v>2</v>
      </c>
      <c r="L552" s="48">
        <v>11</v>
      </c>
      <c r="M552" s="48">
        <v>0</v>
      </c>
      <c r="N552" s="48">
        <v>1</v>
      </c>
      <c r="O552" s="48">
        <v>14</v>
      </c>
      <c r="P552" s="48">
        <v>49</v>
      </c>
      <c r="AI552" s="48"/>
    </row>
    <row r="553" spans="1:35" x14ac:dyDescent="0.3">
      <c r="A553" s="48" t="s">
        <v>1860</v>
      </c>
      <c r="B553" s="48">
        <v>2011</v>
      </c>
      <c r="C553" s="48" t="s">
        <v>1130</v>
      </c>
      <c r="D553" s="48" t="s">
        <v>1095</v>
      </c>
      <c r="E553" s="48">
        <v>63</v>
      </c>
      <c r="F553" s="48">
        <v>180</v>
      </c>
      <c r="G553" s="48">
        <v>20</v>
      </c>
      <c r="H553" s="48">
        <v>45</v>
      </c>
      <c r="I553" s="48">
        <v>10</v>
      </c>
      <c r="J553" s="48">
        <v>1</v>
      </c>
      <c r="K553" s="48">
        <v>4</v>
      </c>
      <c r="L553" s="48">
        <v>16</v>
      </c>
      <c r="M553" s="48">
        <v>3</v>
      </c>
      <c r="N553" s="48">
        <v>1</v>
      </c>
      <c r="O553" s="48">
        <v>7</v>
      </c>
      <c r="P553" s="48">
        <v>35</v>
      </c>
      <c r="AI553" s="48"/>
    </row>
    <row r="554" spans="1:35" x14ac:dyDescent="0.3">
      <c r="A554" s="48" t="s">
        <v>1520</v>
      </c>
      <c r="B554" s="48">
        <v>2011</v>
      </c>
      <c r="C554" s="48" t="s">
        <v>1126</v>
      </c>
      <c r="D554" s="48" t="s">
        <v>1091</v>
      </c>
      <c r="E554" s="48">
        <v>53</v>
      </c>
      <c r="F554" s="48">
        <v>182</v>
      </c>
      <c r="G554" s="48">
        <v>22</v>
      </c>
      <c r="H554" s="48">
        <v>47</v>
      </c>
      <c r="I554" s="48">
        <v>13</v>
      </c>
      <c r="J554" s="48">
        <v>0</v>
      </c>
      <c r="K554" s="48">
        <v>3</v>
      </c>
      <c r="L554" s="48">
        <v>13</v>
      </c>
      <c r="M554" s="48">
        <v>3</v>
      </c>
      <c r="N554" s="48">
        <v>1</v>
      </c>
      <c r="O554" s="48">
        <v>13</v>
      </c>
      <c r="P554" s="48">
        <v>36</v>
      </c>
      <c r="AI554" s="48"/>
    </row>
    <row r="555" spans="1:35" x14ac:dyDescent="0.3">
      <c r="A555" s="48" t="s">
        <v>1667</v>
      </c>
      <c r="B555" s="48">
        <v>2011</v>
      </c>
      <c r="C555" s="48" t="s">
        <v>1120</v>
      </c>
      <c r="D555" s="48" t="s">
        <v>1095</v>
      </c>
      <c r="E555" s="48">
        <v>92</v>
      </c>
      <c r="F555" s="48">
        <v>183</v>
      </c>
      <c r="G555" s="48">
        <v>17</v>
      </c>
      <c r="H555" s="48">
        <v>42</v>
      </c>
      <c r="I555" s="48">
        <v>9</v>
      </c>
      <c r="J555" s="48">
        <v>1</v>
      </c>
      <c r="K555" s="48">
        <v>7</v>
      </c>
      <c r="L555" s="48">
        <v>21</v>
      </c>
      <c r="M555" s="48">
        <v>0</v>
      </c>
      <c r="N555" s="48">
        <v>0</v>
      </c>
      <c r="O555" s="48">
        <v>33</v>
      </c>
      <c r="P555" s="48">
        <v>67</v>
      </c>
      <c r="AI555" s="48"/>
    </row>
    <row r="556" spans="1:35" x14ac:dyDescent="0.3">
      <c r="A556" s="48" t="s">
        <v>1742</v>
      </c>
      <c r="B556" s="48">
        <v>2011</v>
      </c>
      <c r="C556" s="48" t="s">
        <v>1112</v>
      </c>
      <c r="D556" s="48" t="s">
        <v>1095</v>
      </c>
      <c r="E556" s="48">
        <v>81</v>
      </c>
      <c r="F556" s="48">
        <v>183</v>
      </c>
      <c r="G556" s="48">
        <v>20</v>
      </c>
      <c r="H556" s="48">
        <v>42</v>
      </c>
      <c r="I556" s="48">
        <v>7</v>
      </c>
      <c r="J556" s="48">
        <v>0</v>
      </c>
      <c r="K556" s="48">
        <v>3</v>
      </c>
      <c r="L556" s="48">
        <v>19</v>
      </c>
      <c r="M556" s="48">
        <v>2</v>
      </c>
      <c r="N556" s="48">
        <v>5</v>
      </c>
      <c r="O556" s="48">
        <v>22</v>
      </c>
      <c r="P556" s="48">
        <v>38</v>
      </c>
      <c r="AI556" s="48"/>
    </row>
    <row r="557" spans="1:35" x14ac:dyDescent="0.3">
      <c r="A557" s="48" t="s">
        <v>1861</v>
      </c>
      <c r="B557" s="48">
        <v>2011</v>
      </c>
      <c r="C557" s="48" t="s">
        <v>1114</v>
      </c>
      <c r="D557" s="48" t="s">
        <v>1095</v>
      </c>
      <c r="E557" s="48">
        <v>56</v>
      </c>
      <c r="F557" s="48">
        <v>184</v>
      </c>
      <c r="G557" s="48">
        <v>28</v>
      </c>
      <c r="H557" s="48">
        <v>45</v>
      </c>
      <c r="I557" s="48">
        <v>10</v>
      </c>
      <c r="J557" s="48">
        <v>1</v>
      </c>
      <c r="K557" s="48">
        <v>5</v>
      </c>
      <c r="L557" s="48">
        <v>19</v>
      </c>
      <c r="M557" s="48">
        <v>3</v>
      </c>
      <c r="N557" s="48">
        <v>1</v>
      </c>
      <c r="O557" s="48">
        <v>25</v>
      </c>
      <c r="P557" s="48">
        <v>35</v>
      </c>
      <c r="AI557" s="48"/>
    </row>
    <row r="558" spans="1:35" x14ac:dyDescent="0.3">
      <c r="A558" s="48" t="s">
        <v>1741</v>
      </c>
      <c r="B558" s="48">
        <v>2011</v>
      </c>
      <c r="C558" s="48" t="s">
        <v>1098</v>
      </c>
      <c r="D558" s="48" t="s">
        <v>1091</v>
      </c>
      <c r="E558" s="48">
        <v>53</v>
      </c>
      <c r="F558" s="48">
        <v>185</v>
      </c>
      <c r="G558" s="48">
        <v>14</v>
      </c>
      <c r="H558" s="48">
        <v>41</v>
      </c>
      <c r="I558" s="48">
        <v>11</v>
      </c>
      <c r="J558" s="48">
        <v>3</v>
      </c>
      <c r="K558" s="48">
        <v>5</v>
      </c>
      <c r="L558" s="48">
        <v>31</v>
      </c>
      <c r="M558" s="48">
        <v>10</v>
      </c>
      <c r="N558" s="48">
        <v>2</v>
      </c>
      <c r="O558" s="48">
        <v>9</v>
      </c>
      <c r="P558" s="48">
        <v>27</v>
      </c>
      <c r="AI558" s="48"/>
    </row>
    <row r="559" spans="1:35" x14ac:dyDescent="0.3">
      <c r="A559" s="48" t="s">
        <v>1862</v>
      </c>
      <c r="B559" s="48">
        <v>2011</v>
      </c>
      <c r="C559" s="48" t="s">
        <v>1102</v>
      </c>
      <c r="D559" s="48" t="s">
        <v>1091</v>
      </c>
      <c r="E559" s="48">
        <v>97</v>
      </c>
      <c r="F559" s="48">
        <v>186</v>
      </c>
      <c r="G559" s="48">
        <v>38</v>
      </c>
      <c r="H559" s="48">
        <v>48</v>
      </c>
      <c r="I559" s="48">
        <v>5</v>
      </c>
      <c r="J559" s="48">
        <v>1</v>
      </c>
      <c r="K559" s="48">
        <v>13</v>
      </c>
      <c r="L559" s="48">
        <v>29</v>
      </c>
      <c r="M559" s="48">
        <v>10</v>
      </c>
      <c r="N559" s="48">
        <v>6</v>
      </c>
      <c r="O559" s="48">
        <v>17</v>
      </c>
      <c r="P559" s="48">
        <v>62</v>
      </c>
      <c r="AI559" s="48"/>
    </row>
    <row r="560" spans="1:35" x14ac:dyDescent="0.3">
      <c r="A560" s="48" t="s">
        <v>1631</v>
      </c>
      <c r="B560" s="48">
        <v>2011</v>
      </c>
      <c r="C560" s="48" t="s">
        <v>1098</v>
      </c>
      <c r="D560" s="48" t="s">
        <v>1091</v>
      </c>
      <c r="E560" s="48">
        <v>65</v>
      </c>
      <c r="F560" s="48">
        <v>186</v>
      </c>
      <c r="G560" s="48">
        <v>24</v>
      </c>
      <c r="H560" s="48">
        <v>42</v>
      </c>
      <c r="I560" s="48">
        <v>6</v>
      </c>
      <c r="J560" s="48">
        <v>0</v>
      </c>
      <c r="K560" s="48">
        <v>3</v>
      </c>
      <c r="L560" s="48">
        <v>21</v>
      </c>
      <c r="M560" s="48">
        <v>2</v>
      </c>
      <c r="N560" s="48">
        <v>2</v>
      </c>
      <c r="O560" s="48">
        <v>33</v>
      </c>
      <c r="P560" s="48">
        <v>49</v>
      </c>
      <c r="AI560" s="48"/>
    </row>
    <row r="561" spans="1:35" x14ac:dyDescent="0.3">
      <c r="A561" s="48" t="s">
        <v>1863</v>
      </c>
      <c r="B561" s="48">
        <v>2011</v>
      </c>
      <c r="C561" s="48" t="s">
        <v>1120</v>
      </c>
      <c r="D561" s="48" t="s">
        <v>1095</v>
      </c>
      <c r="E561" s="48">
        <v>63</v>
      </c>
      <c r="F561" s="48">
        <v>187</v>
      </c>
      <c r="G561" s="48">
        <v>21</v>
      </c>
      <c r="H561" s="48">
        <v>42</v>
      </c>
      <c r="I561" s="48">
        <v>6</v>
      </c>
      <c r="J561" s="48">
        <v>1</v>
      </c>
      <c r="K561" s="48">
        <v>9</v>
      </c>
      <c r="L561" s="48">
        <v>18</v>
      </c>
      <c r="M561" s="48">
        <v>3</v>
      </c>
      <c r="N561" s="48">
        <v>2</v>
      </c>
      <c r="O561" s="48">
        <v>20</v>
      </c>
      <c r="P561" s="48">
        <v>57</v>
      </c>
      <c r="AI561" s="48"/>
    </row>
    <row r="562" spans="1:35" x14ac:dyDescent="0.3">
      <c r="A562" s="48" t="s">
        <v>1677</v>
      </c>
      <c r="B562" s="48">
        <v>2011</v>
      </c>
      <c r="C562" s="48" t="s">
        <v>1110</v>
      </c>
      <c r="D562" s="48" t="s">
        <v>1091</v>
      </c>
      <c r="E562" s="48">
        <v>49</v>
      </c>
      <c r="F562" s="48">
        <v>187</v>
      </c>
      <c r="G562" s="48">
        <v>23</v>
      </c>
      <c r="H562" s="48">
        <v>42</v>
      </c>
      <c r="I562" s="48">
        <v>14</v>
      </c>
      <c r="J562" s="48">
        <v>0</v>
      </c>
      <c r="K562" s="48">
        <v>3</v>
      </c>
      <c r="L562" s="48">
        <v>30</v>
      </c>
      <c r="M562" s="48">
        <v>9</v>
      </c>
      <c r="N562" s="48">
        <v>3</v>
      </c>
      <c r="O562" s="48">
        <v>11</v>
      </c>
      <c r="P562" s="48">
        <v>56</v>
      </c>
      <c r="AI562" s="48"/>
    </row>
    <row r="563" spans="1:35" x14ac:dyDescent="0.3">
      <c r="A563" s="48" t="s">
        <v>1661</v>
      </c>
      <c r="B563" s="48">
        <v>2011</v>
      </c>
      <c r="C563" s="48" t="s">
        <v>1152</v>
      </c>
      <c r="D563" s="48" t="s">
        <v>1091</v>
      </c>
      <c r="E563" s="48">
        <v>77</v>
      </c>
      <c r="F563" s="48">
        <v>190</v>
      </c>
      <c r="G563" s="48">
        <v>27</v>
      </c>
      <c r="H563" s="48">
        <v>47</v>
      </c>
      <c r="I563" s="48">
        <v>8</v>
      </c>
      <c r="J563" s="48">
        <v>0</v>
      </c>
      <c r="K563" s="48">
        <v>13</v>
      </c>
      <c r="L563" s="48">
        <v>33</v>
      </c>
      <c r="M563" s="48">
        <v>0</v>
      </c>
      <c r="N563" s="48">
        <v>0</v>
      </c>
      <c r="O563" s="48">
        <v>29</v>
      </c>
      <c r="P563" s="48">
        <v>62</v>
      </c>
      <c r="AI563" s="48"/>
    </row>
    <row r="564" spans="1:35" x14ac:dyDescent="0.3">
      <c r="A564" s="48" t="s">
        <v>1864</v>
      </c>
      <c r="B564" s="48">
        <v>2011</v>
      </c>
      <c r="C564" s="48" t="s">
        <v>1100</v>
      </c>
      <c r="D564" s="48" t="s">
        <v>1095</v>
      </c>
      <c r="E564" s="48">
        <v>65</v>
      </c>
      <c r="F564" s="48">
        <v>195</v>
      </c>
      <c r="G564" s="48">
        <v>21</v>
      </c>
      <c r="H564" s="48">
        <v>53</v>
      </c>
      <c r="I564" s="48">
        <v>13</v>
      </c>
      <c r="J564" s="48">
        <v>2</v>
      </c>
      <c r="K564" s="48">
        <v>1</v>
      </c>
      <c r="L564" s="48">
        <v>16</v>
      </c>
      <c r="M564" s="48">
        <v>4</v>
      </c>
      <c r="N564" s="48">
        <v>1</v>
      </c>
      <c r="O564" s="48">
        <v>3</v>
      </c>
      <c r="P564" s="48">
        <v>24</v>
      </c>
      <c r="AI564" s="48"/>
    </row>
    <row r="565" spans="1:35" x14ac:dyDescent="0.3">
      <c r="A565" s="48" t="s">
        <v>1648</v>
      </c>
      <c r="B565" s="48">
        <v>2011</v>
      </c>
      <c r="C565" s="48" t="s">
        <v>1122</v>
      </c>
      <c r="D565" s="48" t="s">
        <v>1095</v>
      </c>
      <c r="E565" s="48">
        <v>62</v>
      </c>
      <c r="F565" s="48">
        <v>195</v>
      </c>
      <c r="G565" s="48">
        <v>19</v>
      </c>
      <c r="H565" s="48">
        <v>45</v>
      </c>
      <c r="I565" s="48">
        <v>10</v>
      </c>
      <c r="J565" s="48">
        <v>0</v>
      </c>
      <c r="K565" s="48">
        <v>4</v>
      </c>
      <c r="L565" s="48">
        <v>19</v>
      </c>
      <c r="M565" s="48">
        <v>0</v>
      </c>
      <c r="N565" s="48">
        <v>0</v>
      </c>
      <c r="O565" s="48">
        <v>19</v>
      </c>
      <c r="P565" s="48">
        <v>68</v>
      </c>
      <c r="AI565" s="48"/>
    </row>
    <row r="566" spans="1:35" x14ac:dyDescent="0.3">
      <c r="A566" s="48" t="s">
        <v>1865</v>
      </c>
      <c r="B566" s="48">
        <v>2011</v>
      </c>
      <c r="C566" s="48" t="s">
        <v>1120</v>
      </c>
      <c r="D566" s="48" t="s">
        <v>1095</v>
      </c>
      <c r="E566" s="48">
        <v>66</v>
      </c>
      <c r="F566" s="48">
        <v>196</v>
      </c>
      <c r="G566" s="48">
        <v>22</v>
      </c>
      <c r="H566" s="48">
        <v>40</v>
      </c>
      <c r="I566" s="48">
        <v>5</v>
      </c>
      <c r="J566" s="48">
        <v>2</v>
      </c>
      <c r="K566" s="48">
        <v>3</v>
      </c>
      <c r="L566" s="48">
        <v>21</v>
      </c>
      <c r="M566" s="48">
        <v>1</v>
      </c>
      <c r="N566" s="48">
        <v>3</v>
      </c>
      <c r="O566" s="48">
        <v>23</v>
      </c>
      <c r="P566" s="48">
        <v>31</v>
      </c>
      <c r="AI566" s="48"/>
    </row>
    <row r="567" spans="1:35" x14ac:dyDescent="0.3">
      <c r="A567" s="48" t="s">
        <v>1723</v>
      </c>
      <c r="B567" s="48">
        <v>2011</v>
      </c>
      <c r="C567" s="48" t="s">
        <v>1132</v>
      </c>
      <c r="D567" s="48" t="s">
        <v>1095</v>
      </c>
      <c r="E567" s="48">
        <v>50</v>
      </c>
      <c r="F567" s="48">
        <v>196</v>
      </c>
      <c r="G567" s="48">
        <v>29</v>
      </c>
      <c r="H567" s="48">
        <v>50</v>
      </c>
      <c r="I567" s="48">
        <v>11</v>
      </c>
      <c r="J567" s="48">
        <v>0</v>
      </c>
      <c r="K567" s="48">
        <v>7</v>
      </c>
      <c r="L567" s="48">
        <v>16</v>
      </c>
      <c r="M567" s="48">
        <v>4</v>
      </c>
      <c r="N567" s="48">
        <v>2</v>
      </c>
      <c r="O567" s="48">
        <v>17</v>
      </c>
      <c r="P567" s="48">
        <v>18</v>
      </c>
      <c r="AI567" s="48"/>
    </row>
    <row r="568" spans="1:35" x14ac:dyDescent="0.3">
      <c r="A568" s="48" t="s">
        <v>1821</v>
      </c>
      <c r="B568" s="48">
        <v>2011</v>
      </c>
      <c r="C568" s="48" t="s">
        <v>1148</v>
      </c>
      <c r="D568" s="48" t="s">
        <v>1095</v>
      </c>
      <c r="E568" s="48">
        <v>52</v>
      </c>
      <c r="F568" s="48">
        <v>196</v>
      </c>
      <c r="G568" s="48">
        <v>32</v>
      </c>
      <c r="H568" s="48">
        <v>47</v>
      </c>
      <c r="I568" s="48">
        <v>6</v>
      </c>
      <c r="J568" s="48">
        <v>3</v>
      </c>
      <c r="K568" s="48">
        <v>1</v>
      </c>
      <c r="L568" s="48">
        <v>7</v>
      </c>
      <c r="M568" s="48">
        <v>15</v>
      </c>
      <c r="N568" s="48">
        <v>4</v>
      </c>
      <c r="O568" s="48">
        <v>18</v>
      </c>
      <c r="P568" s="48">
        <v>42</v>
      </c>
      <c r="AI568" s="48"/>
    </row>
    <row r="569" spans="1:35" x14ac:dyDescent="0.3">
      <c r="A569" s="48" t="s">
        <v>1866</v>
      </c>
      <c r="B569" s="48">
        <v>2011</v>
      </c>
      <c r="C569" s="48" t="s">
        <v>1110</v>
      </c>
      <c r="D569" s="48" t="s">
        <v>1091</v>
      </c>
      <c r="E569" s="48">
        <v>80</v>
      </c>
      <c r="F569" s="48">
        <v>197</v>
      </c>
      <c r="G569" s="48">
        <v>26</v>
      </c>
      <c r="H569" s="48">
        <v>39</v>
      </c>
      <c r="I569" s="48">
        <v>8</v>
      </c>
      <c r="J569" s="48">
        <v>0</v>
      </c>
      <c r="K569" s="48">
        <v>2</v>
      </c>
      <c r="L569" s="48">
        <v>10</v>
      </c>
      <c r="M569" s="48">
        <v>12</v>
      </c>
      <c r="N569" s="48">
        <v>2</v>
      </c>
      <c r="O569" s="48">
        <v>25</v>
      </c>
      <c r="P569" s="48">
        <v>41</v>
      </c>
      <c r="AI569" s="48"/>
    </row>
    <row r="570" spans="1:35" x14ac:dyDescent="0.3">
      <c r="A570" s="48" t="s">
        <v>1867</v>
      </c>
      <c r="B570" s="48">
        <v>2011</v>
      </c>
      <c r="C570" s="48" t="s">
        <v>1150</v>
      </c>
      <c r="D570" s="48" t="s">
        <v>1095</v>
      </c>
      <c r="E570" s="48">
        <v>61</v>
      </c>
      <c r="F570" s="48">
        <v>198</v>
      </c>
      <c r="G570" s="48">
        <v>20</v>
      </c>
      <c r="H570" s="48">
        <v>50</v>
      </c>
      <c r="I570" s="48">
        <v>15</v>
      </c>
      <c r="J570" s="48">
        <v>0</v>
      </c>
      <c r="K570" s="48">
        <v>4</v>
      </c>
      <c r="L570" s="48">
        <v>26</v>
      </c>
      <c r="M570" s="48">
        <v>3</v>
      </c>
      <c r="N570" s="48">
        <v>3</v>
      </c>
      <c r="O570" s="48">
        <v>25</v>
      </c>
      <c r="P570" s="48">
        <v>51</v>
      </c>
      <c r="AI570" s="48"/>
    </row>
    <row r="571" spans="1:35" x14ac:dyDescent="0.3">
      <c r="A571" s="48" t="s">
        <v>1574</v>
      </c>
      <c r="B571" s="48">
        <v>2011</v>
      </c>
      <c r="C571" s="48" t="s">
        <v>1130</v>
      </c>
      <c r="D571" s="48" t="s">
        <v>1095</v>
      </c>
      <c r="E571" s="48">
        <v>77</v>
      </c>
      <c r="F571" s="48">
        <v>198</v>
      </c>
      <c r="G571" s="48">
        <v>34</v>
      </c>
      <c r="H571" s="48">
        <v>49</v>
      </c>
      <c r="I571" s="48">
        <v>4</v>
      </c>
      <c r="J571" s="48">
        <v>3</v>
      </c>
      <c r="K571" s="48">
        <v>0</v>
      </c>
      <c r="L571" s="48">
        <v>10</v>
      </c>
      <c r="M571" s="48">
        <v>27</v>
      </c>
      <c r="N571" s="48">
        <v>4</v>
      </c>
      <c r="O571" s="48">
        <v>26</v>
      </c>
      <c r="P571" s="48">
        <v>38</v>
      </c>
      <c r="AI571" s="48"/>
    </row>
    <row r="572" spans="1:35" x14ac:dyDescent="0.3">
      <c r="A572" s="48" t="s">
        <v>1868</v>
      </c>
      <c r="B572" s="48">
        <v>2011</v>
      </c>
      <c r="C572" s="48" t="s">
        <v>1116</v>
      </c>
      <c r="D572" s="48" t="s">
        <v>1095</v>
      </c>
      <c r="E572" s="48">
        <v>106</v>
      </c>
      <c r="F572" s="48">
        <v>199</v>
      </c>
      <c r="G572" s="48">
        <v>29</v>
      </c>
      <c r="H572" s="48">
        <v>55</v>
      </c>
      <c r="I572" s="48">
        <v>18</v>
      </c>
      <c r="J572" s="48">
        <v>0</v>
      </c>
      <c r="K572" s="48">
        <v>10</v>
      </c>
      <c r="L572" s="48">
        <v>41</v>
      </c>
      <c r="M572" s="48">
        <v>0</v>
      </c>
      <c r="N572" s="48">
        <v>0</v>
      </c>
      <c r="O572" s="48">
        <v>17</v>
      </c>
      <c r="P572" s="48">
        <v>47</v>
      </c>
      <c r="AI572" s="48"/>
    </row>
    <row r="573" spans="1:35" x14ac:dyDescent="0.3">
      <c r="A573" s="48" t="s">
        <v>1439</v>
      </c>
      <c r="B573" s="48">
        <v>2011</v>
      </c>
      <c r="C573" s="48" t="s">
        <v>1132</v>
      </c>
      <c r="D573" s="48" t="s">
        <v>1095</v>
      </c>
      <c r="E573" s="48">
        <v>75</v>
      </c>
      <c r="F573" s="48">
        <v>200</v>
      </c>
      <c r="G573" s="48">
        <v>33</v>
      </c>
      <c r="H573" s="48">
        <v>63</v>
      </c>
      <c r="I573" s="48">
        <v>15</v>
      </c>
      <c r="J573" s="48">
        <v>0</v>
      </c>
      <c r="K573" s="48">
        <v>11</v>
      </c>
      <c r="L573" s="48">
        <v>40</v>
      </c>
      <c r="M573" s="48">
        <v>5</v>
      </c>
      <c r="N573" s="48">
        <v>0</v>
      </c>
      <c r="O573" s="48">
        <v>15</v>
      </c>
      <c r="P573" s="48">
        <v>40</v>
      </c>
      <c r="AI573" s="48"/>
    </row>
    <row r="574" spans="1:35" x14ac:dyDescent="0.3">
      <c r="A574" s="48" t="s">
        <v>1699</v>
      </c>
      <c r="B574" s="48">
        <v>2011</v>
      </c>
      <c r="C574" s="48" t="s">
        <v>1130</v>
      </c>
      <c r="D574" s="48" t="s">
        <v>1095</v>
      </c>
      <c r="E574" s="48">
        <v>98</v>
      </c>
      <c r="F574" s="48">
        <v>200</v>
      </c>
      <c r="G574" s="48">
        <v>22</v>
      </c>
      <c r="H574" s="48">
        <v>42</v>
      </c>
      <c r="I574" s="48">
        <v>8</v>
      </c>
      <c r="J574" s="48">
        <v>1</v>
      </c>
      <c r="K574" s="48">
        <v>3</v>
      </c>
      <c r="L574" s="48">
        <v>22</v>
      </c>
      <c r="M574" s="48">
        <v>2</v>
      </c>
      <c r="N574" s="48">
        <v>2</v>
      </c>
      <c r="O574" s="48">
        <v>19</v>
      </c>
      <c r="P574" s="48">
        <v>49</v>
      </c>
      <c r="AI574" s="48"/>
    </row>
    <row r="575" spans="1:35" x14ac:dyDescent="0.3">
      <c r="A575" s="48" t="s">
        <v>1608</v>
      </c>
      <c r="B575" s="48">
        <v>2011</v>
      </c>
      <c r="C575" s="48" t="s">
        <v>1128</v>
      </c>
      <c r="D575" s="48" t="s">
        <v>1095</v>
      </c>
      <c r="E575" s="48">
        <v>81</v>
      </c>
      <c r="F575" s="48">
        <v>201</v>
      </c>
      <c r="G575" s="48">
        <v>20</v>
      </c>
      <c r="H575" s="48">
        <v>54</v>
      </c>
      <c r="I575" s="48">
        <v>12</v>
      </c>
      <c r="J575" s="48">
        <v>1</v>
      </c>
      <c r="K575" s="48">
        <v>3</v>
      </c>
      <c r="L575" s="48">
        <v>23</v>
      </c>
      <c r="M575" s="48">
        <v>0</v>
      </c>
      <c r="N575" s="48">
        <v>0</v>
      </c>
      <c r="O575" s="48">
        <v>10</v>
      </c>
      <c r="P575" s="48">
        <v>46</v>
      </c>
      <c r="AI575" s="48"/>
    </row>
    <row r="576" spans="1:35" x14ac:dyDescent="0.3">
      <c r="A576" s="48" t="s">
        <v>1773</v>
      </c>
      <c r="B576" s="48">
        <v>2011</v>
      </c>
      <c r="C576" s="48" t="s">
        <v>1150</v>
      </c>
      <c r="D576" s="48" t="s">
        <v>1095</v>
      </c>
      <c r="E576" s="48">
        <v>63</v>
      </c>
      <c r="F576" s="48">
        <v>202</v>
      </c>
      <c r="G576" s="48">
        <v>32</v>
      </c>
      <c r="H576" s="48">
        <v>51</v>
      </c>
      <c r="I576" s="48">
        <v>10</v>
      </c>
      <c r="J576" s="48">
        <v>1</v>
      </c>
      <c r="K576" s="48">
        <v>4</v>
      </c>
      <c r="L576" s="48">
        <v>26</v>
      </c>
      <c r="M576" s="48">
        <v>1</v>
      </c>
      <c r="N576" s="48">
        <v>2</v>
      </c>
      <c r="O576" s="48">
        <v>26</v>
      </c>
      <c r="P576" s="48">
        <v>50</v>
      </c>
      <c r="AI576" s="48"/>
    </row>
    <row r="577" spans="1:35" x14ac:dyDescent="0.3">
      <c r="A577" s="48" t="s">
        <v>1869</v>
      </c>
      <c r="B577" s="48">
        <v>2011</v>
      </c>
      <c r="C577" s="48" t="s">
        <v>1138</v>
      </c>
      <c r="D577" s="48" t="s">
        <v>1091</v>
      </c>
      <c r="E577" s="48">
        <v>68</v>
      </c>
      <c r="F577" s="48">
        <v>202</v>
      </c>
      <c r="G577" s="48">
        <v>27</v>
      </c>
      <c r="H577" s="48">
        <v>49</v>
      </c>
      <c r="I577" s="48">
        <v>8</v>
      </c>
      <c r="J577" s="48">
        <v>3</v>
      </c>
      <c r="K577" s="48">
        <v>0</v>
      </c>
      <c r="L577" s="48">
        <v>14</v>
      </c>
      <c r="M577" s="48">
        <v>10</v>
      </c>
      <c r="N577" s="48">
        <v>5</v>
      </c>
      <c r="O577" s="48">
        <v>16</v>
      </c>
      <c r="P577" s="48">
        <v>35</v>
      </c>
      <c r="AI577" s="48"/>
    </row>
    <row r="578" spans="1:35" x14ac:dyDescent="0.3">
      <c r="A578" s="48" t="s">
        <v>1658</v>
      </c>
      <c r="B578" s="48">
        <v>2011</v>
      </c>
      <c r="C578" s="48" t="s">
        <v>1098</v>
      </c>
      <c r="D578" s="48" t="s">
        <v>1091</v>
      </c>
      <c r="E578" s="48">
        <v>57</v>
      </c>
      <c r="F578" s="48">
        <v>203</v>
      </c>
      <c r="G578" s="48">
        <v>29</v>
      </c>
      <c r="H578" s="48">
        <v>57</v>
      </c>
      <c r="I578" s="48">
        <v>15</v>
      </c>
      <c r="J578" s="48">
        <v>1</v>
      </c>
      <c r="K578" s="48">
        <v>3</v>
      </c>
      <c r="L578" s="48">
        <v>27</v>
      </c>
      <c r="M578" s="48">
        <v>3</v>
      </c>
      <c r="N578" s="48">
        <v>1</v>
      </c>
      <c r="O578" s="48">
        <v>20</v>
      </c>
      <c r="P578" s="48">
        <v>58</v>
      </c>
      <c r="AI578" s="48"/>
    </row>
    <row r="579" spans="1:35" x14ac:dyDescent="0.3">
      <c r="A579" s="48" t="s">
        <v>1870</v>
      </c>
      <c r="B579" s="48">
        <v>2011</v>
      </c>
      <c r="C579" s="48" t="s">
        <v>1094</v>
      </c>
      <c r="D579" s="48" t="s">
        <v>1095</v>
      </c>
      <c r="E579" s="48">
        <v>74</v>
      </c>
      <c r="F579" s="48">
        <v>204</v>
      </c>
      <c r="G579" s="48">
        <v>18</v>
      </c>
      <c r="H579" s="48">
        <v>54</v>
      </c>
      <c r="I579" s="48">
        <v>13</v>
      </c>
      <c r="J579" s="48">
        <v>3</v>
      </c>
      <c r="K579" s="48">
        <v>2</v>
      </c>
      <c r="L579" s="48">
        <v>10</v>
      </c>
      <c r="M579" s="48">
        <v>7</v>
      </c>
      <c r="N579" s="48">
        <v>1</v>
      </c>
      <c r="O579" s="48">
        <v>26</v>
      </c>
      <c r="P579" s="48">
        <v>49</v>
      </c>
      <c r="AI579" s="48"/>
    </row>
    <row r="580" spans="1:35" x14ac:dyDescent="0.3">
      <c r="A580" s="48" t="s">
        <v>1710</v>
      </c>
      <c r="B580" s="48">
        <v>2011</v>
      </c>
      <c r="C580" s="48" t="s">
        <v>1128</v>
      </c>
      <c r="D580" s="48" t="s">
        <v>1095</v>
      </c>
      <c r="E580" s="48">
        <v>80</v>
      </c>
      <c r="F580" s="48">
        <v>206</v>
      </c>
      <c r="G580" s="48">
        <v>17</v>
      </c>
      <c r="H580" s="48">
        <v>31</v>
      </c>
      <c r="I580" s="48">
        <v>8</v>
      </c>
      <c r="J580" s="48">
        <v>3</v>
      </c>
      <c r="K580" s="48">
        <v>6</v>
      </c>
      <c r="L580" s="48">
        <v>20</v>
      </c>
      <c r="M580" s="48">
        <v>0</v>
      </c>
      <c r="N580" s="48">
        <v>0</v>
      </c>
      <c r="O580" s="48">
        <v>14</v>
      </c>
      <c r="P580" s="48">
        <v>58</v>
      </c>
      <c r="AI580" s="48"/>
    </row>
    <row r="581" spans="1:35" x14ac:dyDescent="0.3">
      <c r="A581" s="48" t="s">
        <v>1686</v>
      </c>
      <c r="B581" s="48">
        <v>2011</v>
      </c>
      <c r="C581" s="48" t="s">
        <v>1144</v>
      </c>
      <c r="D581" s="48" t="s">
        <v>1095</v>
      </c>
      <c r="E581" s="48">
        <v>82</v>
      </c>
      <c r="F581" s="48">
        <v>206</v>
      </c>
      <c r="G581" s="48">
        <v>26</v>
      </c>
      <c r="H581" s="48">
        <v>51</v>
      </c>
      <c r="I581" s="48">
        <v>11</v>
      </c>
      <c r="J581" s="48">
        <v>0</v>
      </c>
      <c r="K581" s="48">
        <v>4</v>
      </c>
      <c r="L581" s="48">
        <v>35</v>
      </c>
      <c r="M581" s="48">
        <v>2</v>
      </c>
      <c r="N581" s="48">
        <v>0</v>
      </c>
      <c r="O581" s="48">
        <v>10</v>
      </c>
      <c r="P581" s="48">
        <v>46</v>
      </c>
      <c r="AI581" s="48"/>
    </row>
    <row r="582" spans="1:35" x14ac:dyDescent="0.3">
      <c r="A582" s="48" t="s">
        <v>1659</v>
      </c>
      <c r="B582" s="48">
        <v>2011</v>
      </c>
      <c r="C582" s="48" t="s">
        <v>1090</v>
      </c>
      <c r="D582" s="48" t="s">
        <v>1091</v>
      </c>
      <c r="E582" s="48">
        <v>71</v>
      </c>
      <c r="F582" s="48">
        <v>206</v>
      </c>
      <c r="G582" s="48">
        <v>21</v>
      </c>
      <c r="H582" s="48">
        <v>50</v>
      </c>
      <c r="I582" s="48">
        <v>12</v>
      </c>
      <c r="J582" s="48">
        <v>0</v>
      </c>
      <c r="K582" s="48">
        <v>12</v>
      </c>
      <c r="L582" s="48">
        <v>40</v>
      </c>
      <c r="M582" s="48">
        <v>0</v>
      </c>
      <c r="N582" s="48">
        <v>0</v>
      </c>
      <c r="O582" s="48">
        <v>35</v>
      </c>
      <c r="P582" s="48">
        <v>69</v>
      </c>
      <c r="AI582" s="48"/>
    </row>
    <row r="583" spans="1:35" x14ac:dyDescent="0.3">
      <c r="A583" s="48" t="s">
        <v>1484</v>
      </c>
      <c r="B583" s="48">
        <v>2011</v>
      </c>
      <c r="C583" s="48" t="s">
        <v>1114</v>
      </c>
      <c r="D583" s="48" t="s">
        <v>1095</v>
      </c>
      <c r="E583" s="48">
        <v>54</v>
      </c>
      <c r="F583" s="48">
        <v>207</v>
      </c>
      <c r="G583" s="48">
        <v>35</v>
      </c>
      <c r="H583" s="48">
        <v>67</v>
      </c>
      <c r="I583" s="48">
        <v>12</v>
      </c>
      <c r="J583" s="48">
        <v>2</v>
      </c>
      <c r="K583" s="48">
        <v>11</v>
      </c>
      <c r="L583" s="48">
        <v>35</v>
      </c>
      <c r="M583" s="48">
        <v>1</v>
      </c>
      <c r="N583" s="48">
        <v>1</v>
      </c>
      <c r="O583" s="48">
        <v>26</v>
      </c>
      <c r="P583" s="48">
        <v>38</v>
      </c>
      <c r="AI583" s="48"/>
    </row>
    <row r="584" spans="1:35" x14ac:dyDescent="0.3">
      <c r="A584" s="48" t="s">
        <v>1871</v>
      </c>
      <c r="B584" s="48">
        <v>2011</v>
      </c>
      <c r="C584" s="48" t="s">
        <v>1090</v>
      </c>
      <c r="D584" s="48" t="s">
        <v>1091</v>
      </c>
      <c r="E584" s="48">
        <v>87</v>
      </c>
      <c r="F584" s="48">
        <v>207</v>
      </c>
      <c r="G584" s="48">
        <v>22</v>
      </c>
      <c r="H584" s="48">
        <v>41</v>
      </c>
      <c r="I584" s="48">
        <v>10</v>
      </c>
      <c r="J584" s="48">
        <v>2</v>
      </c>
      <c r="K584" s="48">
        <v>0</v>
      </c>
      <c r="L584" s="48">
        <v>11</v>
      </c>
      <c r="M584" s="48">
        <v>3</v>
      </c>
      <c r="N584" s="48">
        <v>2</v>
      </c>
      <c r="O584" s="48">
        <v>11</v>
      </c>
      <c r="P584" s="48">
        <v>31</v>
      </c>
      <c r="AI584" s="48"/>
    </row>
    <row r="585" spans="1:35" x14ac:dyDescent="0.3">
      <c r="A585" s="48" t="s">
        <v>1872</v>
      </c>
      <c r="B585" s="48">
        <v>2011</v>
      </c>
      <c r="C585" s="48" t="s">
        <v>1116</v>
      </c>
      <c r="D585" s="48" t="s">
        <v>1095</v>
      </c>
      <c r="E585" s="48">
        <v>53</v>
      </c>
      <c r="F585" s="48">
        <v>208</v>
      </c>
      <c r="G585" s="48">
        <v>29</v>
      </c>
      <c r="H585" s="48">
        <v>57</v>
      </c>
      <c r="I585" s="48">
        <v>13</v>
      </c>
      <c r="J585" s="48">
        <v>0</v>
      </c>
      <c r="K585" s="48">
        <v>6</v>
      </c>
      <c r="L585" s="48">
        <v>35</v>
      </c>
      <c r="M585" s="48">
        <v>0</v>
      </c>
      <c r="N585" s="48">
        <v>1</v>
      </c>
      <c r="O585" s="48">
        <v>13</v>
      </c>
      <c r="P585" s="48">
        <v>48</v>
      </c>
      <c r="AI585" s="48"/>
    </row>
    <row r="586" spans="1:35" x14ac:dyDescent="0.3">
      <c r="A586" s="48" t="s">
        <v>1873</v>
      </c>
      <c r="B586" s="48">
        <v>2011</v>
      </c>
      <c r="C586" s="48" t="s">
        <v>1142</v>
      </c>
      <c r="D586" s="48" t="s">
        <v>1095</v>
      </c>
      <c r="E586" s="48">
        <v>101</v>
      </c>
      <c r="F586" s="48">
        <v>208</v>
      </c>
      <c r="G586" s="48">
        <v>28</v>
      </c>
      <c r="H586" s="48">
        <v>48</v>
      </c>
      <c r="I586" s="48">
        <v>11</v>
      </c>
      <c r="J586" s="48">
        <v>3</v>
      </c>
      <c r="K586" s="48">
        <v>4</v>
      </c>
      <c r="L586" s="48">
        <v>20</v>
      </c>
      <c r="M586" s="48">
        <v>7</v>
      </c>
      <c r="N586" s="48">
        <v>1</v>
      </c>
      <c r="O586" s="48">
        <v>24</v>
      </c>
      <c r="P586" s="48">
        <v>64</v>
      </c>
      <c r="AI586" s="48"/>
    </row>
    <row r="587" spans="1:35" x14ac:dyDescent="0.3">
      <c r="A587" s="48" t="s">
        <v>1874</v>
      </c>
      <c r="B587" s="48">
        <v>2011</v>
      </c>
      <c r="C587" s="48" t="s">
        <v>1114</v>
      </c>
      <c r="D587" s="48" t="s">
        <v>1095</v>
      </c>
      <c r="E587" s="48">
        <v>88</v>
      </c>
      <c r="F587" s="48">
        <v>209</v>
      </c>
      <c r="G587" s="48">
        <v>25</v>
      </c>
      <c r="H587" s="48">
        <v>41</v>
      </c>
      <c r="I587" s="48">
        <v>5</v>
      </c>
      <c r="J587" s="48">
        <v>2</v>
      </c>
      <c r="K587" s="48">
        <v>3</v>
      </c>
      <c r="L587" s="48">
        <v>24</v>
      </c>
      <c r="M587" s="48">
        <v>3</v>
      </c>
      <c r="N587" s="48">
        <v>0</v>
      </c>
      <c r="O587" s="48">
        <v>18</v>
      </c>
      <c r="P587" s="48">
        <v>35</v>
      </c>
      <c r="AI587" s="48"/>
    </row>
    <row r="588" spans="1:35" x14ac:dyDescent="0.3">
      <c r="A588" s="48" t="s">
        <v>1753</v>
      </c>
      <c r="B588" s="48">
        <v>2011</v>
      </c>
      <c r="C588" s="48" t="s">
        <v>1146</v>
      </c>
      <c r="D588" s="48" t="s">
        <v>1091</v>
      </c>
      <c r="E588" s="48">
        <v>64</v>
      </c>
      <c r="F588" s="48">
        <v>209</v>
      </c>
      <c r="G588" s="48">
        <v>24</v>
      </c>
      <c r="H588" s="48">
        <v>46</v>
      </c>
      <c r="I588" s="48">
        <v>11</v>
      </c>
      <c r="J588" s="48">
        <v>0</v>
      </c>
      <c r="K588" s="48">
        <v>9</v>
      </c>
      <c r="L588" s="48">
        <v>22</v>
      </c>
      <c r="M588" s="48">
        <v>1</v>
      </c>
      <c r="N588" s="48">
        <v>1</v>
      </c>
      <c r="O588" s="48">
        <v>24</v>
      </c>
      <c r="P588" s="48">
        <v>54</v>
      </c>
      <c r="AI588" s="48"/>
    </row>
    <row r="589" spans="1:35" x14ac:dyDescent="0.3">
      <c r="A589" s="48" t="s">
        <v>1875</v>
      </c>
      <c r="B589" s="48">
        <v>2011</v>
      </c>
      <c r="C589" s="48" t="s">
        <v>1138</v>
      </c>
      <c r="D589" s="48" t="s">
        <v>1091</v>
      </c>
      <c r="E589" s="48">
        <v>66</v>
      </c>
      <c r="F589" s="48">
        <v>212</v>
      </c>
      <c r="G589" s="48">
        <v>27</v>
      </c>
      <c r="H589" s="48">
        <v>54</v>
      </c>
      <c r="I589" s="48">
        <v>13</v>
      </c>
      <c r="J589" s="48">
        <v>0</v>
      </c>
      <c r="K589" s="48">
        <v>7</v>
      </c>
      <c r="L589" s="48">
        <v>22</v>
      </c>
      <c r="M589" s="48">
        <v>1</v>
      </c>
      <c r="N589" s="48">
        <v>0</v>
      </c>
      <c r="O589" s="48">
        <v>8</v>
      </c>
      <c r="P589" s="48">
        <v>49</v>
      </c>
      <c r="AI589" s="48"/>
    </row>
    <row r="590" spans="1:35" x14ac:dyDescent="0.3">
      <c r="A590" s="48" t="s">
        <v>1743</v>
      </c>
      <c r="B590" s="48">
        <v>2011</v>
      </c>
      <c r="C590" s="48" t="s">
        <v>1154</v>
      </c>
      <c r="D590" s="48" t="s">
        <v>1095</v>
      </c>
      <c r="E590" s="48">
        <v>75</v>
      </c>
      <c r="F590" s="48">
        <v>213</v>
      </c>
      <c r="G590" s="48">
        <v>25</v>
      </c>
      <c r="H590" s="48">
        <v>57</v>
      </c>
      <c r="I590" s="48">
        <v>11</v>
      </c>
      <c r="J590" s="48">
        <v>1</v>
      </c>
      <c r="K590" s="48">
        <v>4</v>
      </c>
      <c r="L590" s="48">
        <v>24</v>
      </c>
      <c r="M590" s="48">
        <v>2</v>
      </c>
      <c r="N590" s="48">
        <v>2</v>
      </c>
      <c r="O590" s="48">
        <v>22</v>
      </c>
      <c r="P590" s="48">
        <v>30</v>
      </c>
      <c r="AI590" s="48"/>
    </row>
    <row r="591" spans="1:35" x14ac:dyDescent="0.3">
      <c r="A591" s="48" t="s">
        <v>1469</v>
      </c>
      <c r="B591" s="48">
        <v>2011</v>
      </c>
      <c r="C591" s="48" t="s">
        <v>1120</v>
      </c>
      <c r="D591" s="48" t="s">
        <v>1095</v>
      </c>
      <c r="E591" s="48">
        <v>82</v>
      </c>
      <c r="F591" s="48">
        <v>213</v>
      </c>
      <c r="G591" s="48">
        <v>14</v>
      </c>
      <c r="H591" s="48">
        <v>42</v>
      </c>
      <c r="I591" s="48">
        <v>8</v>
      </c>
      <c r="J591" s="48">
        <v>2</v>
      </c>
      <c r="K591" s="48">
        <v>4</v>
      </c>
      <c r="L591" s="48">
        <v>17</v>
      </c>
      <c r="M591" s="48">
        <v>2</v>
      </c>
      <c r="N591" s="48">
        <v>1</v>
      </c>
      <c r="O591" s="48">
        <v>18</v>
      </c>
      <c r="P591" s="48">
        <v>59</v>
      </c>
      <c r="AI591" s="48"/>
    </row>
    <row r="592" spans="1:35" x14ac:dyDescent="0.3">
      <c r="A592" s="48" t="s">
        <v>1876</v>
      </c>
      <c r="B592" s="48">
        <v>2011</v>
      </c>
      <c r="C592" s="48" t="s">
        <v>1100</v>
      </c>
      <c r="D592" s="48" t="s">
        <v>1095</v>
      </c>
      <c r="E592" s="48">
        <v>52</v>
      </c>
      <c r="F592" s="48">
        <v>215</v>
      </c>
      <c r="G592" s="48">
        <v>27</v>
      </c>
      <c r="H592" s="48">
        <v>64</v>
      </c>
      <c r="I592" s="48">
        <v>12</v>
      </c>
      <c r="J592" s="48">
        <v>6</v>
      </c>
      <c r="K592" s="48">
        <v>4</v>
      </c>
      <c r="L592" s="48">
        <v>20</v>
      </c>
      <c r="M592" s="48">
        <v>9</v>
      </c>
      <c r="N592" s="48">
        <v>3</v>
      </c>
      <c r="O592" s="48">
        <v>13</v>
      </c>
      <c r="P592" s="48">
        <v>40</v>
      </c>
      <c r="AI592" s="48"/>
    </row>
    <row r="593" spans="1:35" x14ac:dyDescent="0.3">
      <c r="A593" s="48" t="s">
        <v>1622</v>
      </c>
      <c r="B593" s="48">
        <v>2011</v>
      </c>
      <c r="C593" s="48" t="s">
        <v>1100</v>
      </c>
      <c r="D593" s="48" t="s">
        <v>1095</v>
      </c>
      <c r="E593" s="48">
        <v>100</v>
      </c>
      <c r="F593" s="48">
        <v>216</v>
      </c>
      <c r="G593" s="48">
        <v>14</v>
      </c>
      <c r="H593" s="48">
        <v>56</v>
      </c>
      <c r="I593" s="48">
        <v>12</v>
      </c>
      <c r="J593" s="48">
        <v>1</v>
      </c>
      <c r="K593" s="48">
        <v>0</v>
      </c>
      <c r="L593" s="48">
        <v>19</v>
      </c>
      <c r="M593" s="48">
        <v>4</v>
      </c>
      <c r="N593" s="48">
        <v>2</v>
      </c>
      <c r="O593" s="48">
        <v>11</v>
      </c>
      <c r="P593" s="48">
        <v>44</v>
      </c>
      <c r="AI593" s="48"/>
    </row>
    <row r="594" spans="1:35" x14ac:dyDescent="0.3">
      <c r="A594" s="48" t="s">
        <v>1777</v>
      </c>
      <c r="B594" s="48">
        <v>2011</v>
      </c>
      <c r="C594" s="48" t="s">
        <v>1120</v>
      </c>
      <c r="D594" s="48" t="s">
        <v>1095</v>
      </c>
      <c r="E594" s="48">
        <v>56</v>
      </c>
      <c r="F594" s="48">
        <v>216</v>
      </c>
      <c r="G594" s="48">
        <v>17</v>
      </c>
      <c r="H594" s="48">
        <v>55</v>
      </c>
      <c r="I594" s="48">
        <v>11</v>
      </c>
      <c r="J594" s="48">
        <v>0</v>
      </c>
      <c r="K594" s="48">
        <v>2</v>
      </c>
      <c r="L594" s="48">
        <v>15</v>
      </c>
      <c r="M594" s="48">
        <v>0</v>
      </c>
      <c r="N594" s="48">
        <v>0</v>
      </c>
      <c r="O594" s="48">
        <v>8</v>
      </c>
      <c r="P594" s="48">
        <v>17</v>
      </c>
      <c r="AI594" s="48"/>
    </row>
    <row r="595" spans="1:35" x14ac:dyDescent="0.3">
      <c r="A595" s="48" t="s">
        <v>1746</v>
      </c>
      <c r="B595" s="48">
        <v>2011</v>
      </c>
      <c r="C595" s="48" t="s">
        <v>1104</v>
      </c>
      <c r="D595" s="48" t="s">
        <v>1091</v>
      </c>
      <c r="E595" s="48">
        <v>62</v>
      </c>
      <c r="F595" s="48">
        <v>217</v>
      </c>
      <c r="G595" s="48">
        <v>21</v>
      </c>
      <c r="H595" s="48">
        <v>47</v>
      </c>
      <c r="I595" s="48">
        <v>11</v>
      </c>
      <c r="J595" s="48">
        <v>1</v>
      </c>
      <c r="K595" s="48">
        <v>1</v>
      </c>
      <c r="L595" s="48">
        <v>16</v>
      </c>
      <c r="M595" s="48">
        <v>7</v>
      </c>
      <c r="N595" s="48">
        <v>2</v>
      </c>
      <c r="O595" s="48">
        <v>8</v>
      </c>
      <c r="P595" s="48">
        <v>32</v>
      </c>
      <c r="AI595" s="48"/>
    </row>
    <row r="596" spans="1:35" x14ac:dyDescent="0.3">
      <c r="A596" s="48" t="s">
        <v>1734</v>
      </c>
      <c r="B596" s="48">
        <v>2011</v>
      </c>
      <c r="C596" s="48" t="s">
        <v>1100</v>
      </c>
      <c r="D596" s="48" t="s">
        <v>1095</v>
      </c>
      <c r="E596" s="48">
        <v>77</v>
      </c>
      <c r="F596" s="48">
        <v>218</v>
      </c>
      <c r="G596" s="48">
        <v>17</v>
      </c>
      <c r="H596" s="48">
        <v>66</v>
      </c>
      <c r="I596" s="48">
        <v>12</v>
      </c>
      <c r="J596" s="48">
        <v>1</v>
      </c>
      <c r="K596" s="48">
        <v>8</v>
      </c>
      <c r="L596" s="48">
        <v>30</v>
      </c>
      <c r="M596" s="48">
        <v>0</v>
      </c>
      <c r="N596" s="48">
        <v>1</v>
      </c>
      <c r="O596" s="48">
        <v>16</v>
      </c>
      <c r="P596" s="48">
        <v>35</v>
      </c>
      <c r="AI596" s="48"/>
    </row>
    <row r="597" spans="1:35" x14ac:dyDescent="0.3">
      <c r="A597" s="48" t="s">
        <v>1775</v>
      </c>
      <c r="B597" s="48">
        <v>2011</v>
      </c>
      <c r="C597" s="48" t="s">
        <v>1112</v>
      </c>
      <c r="D597" s="48" t="s">
        <v>1095</v>
      </c>
      <c r="E597" s="48">
        <v>77</v>
      </c>
      <c r="F597" s="48">
        <v>218</v>
      </c>
      <c r="G597" s="48">
        <v>30</v>
      </c>
      <c r="H597" s="48">
        <v>46</v>
      </c>
      <c r="I597" s="48">
        <v>8</v>
      </c>
      <c r="J597" s="48">
        <v>0</v>
      </c>
      <c r="K597" s="48">
        <v>11</v>
      </c>
      <c r="L597" s="48">
        <v>31</v>
      </c>
      <c r="M597" s="48">
        <v>5</v>
      </c>
      <c r="N597" s="48">
        <v>3</v>
      </c>
      <c r="O597" s="48">
        <v>38</v>
      </c>
      <c r="P597" s="48">
        <v>74</v>
      </c>
      <c r="AI597" s="48"/>
    </row>
    <row r="598" spans="1:35" x14ac:dyDescent="0.3">
      <c r="A598" s="48" t="s">
        <v>1877</v>
      </c>
      <c r="B598" s="48">
        <v>2011</v>
      </c>
      <c r="C598" s="48" t="s">
        <v>1124</v>
      </c>
      <c r="D598" s="48" t="s">
        <v>1091</v>
      </c>
      <c r="E598" s="48">
        <v>78</v>
      </c>
      <c r="F598" s="48">
        <v>219</v>
      </c>
      <c r="G598" s="48">
        <v>34</v>
      </c>
      <c r="H598" s="48">
        <v>55</v>
      </c>
      <c r="I598" s="48">
        <v>13</v>
      </c>
      <c r="J598" s="48">
        <v>0</v>
      </c>
      <c r="K598" s="48">
        <v>7</v>
      </c>
      <c r="L598" s="48">
        <v>28</v>
      </c>
      <c r="M598" s="48">
        <v>5</v>
      </c>
      <c r="N598" s="48">
        <v>2</v>
      </c>
      <c r="O598" s="48">
        <v>11</v>
      </c>
      <c r="P598" s="48">
        <v>36</v>
      </c>
      <c r="AI598" s="48"/>
    </row>
    <row r="599" spans="1:35" x14ac:dyDescent="0.3">
      <c r="A599" s="48" t="s">
        <v>1739</v>
      </c>
      <c r="B599" s="48">
        <v>2011</v>
      </c>
      <c r="C599" s="48" t="s">
        <v>1150</v>
      </c>
      <c r="D599" s="48" t="s">
        <v>1095</v>
      </c>
      <c r="E599" s="48">
        <v>62</v>
      </c>
      <c r="F599" s="48">
        <v>219</v>
      </c>
      <c r="G599" s="48">
        <v>24</v>
      </c>
      <c r="H599" s="48">
        <v>60</v>
      </c>
      <c r="I599" s="48">
        <v>12</v>
      </c>
      <c r="J599" s="48">
        <v>1</v>
      </c>
      <c r="K599" s="48">
        <v>5</v>
      </c>
      <c r="L599" s="48">
        <v>46</v>
      </c>
      <c r="M599" s="48">
        <v>2</v>
      </c>
      <c r="N599" s="48">
        <v>1</v>
      </c>
      <c r="O599" s="48">
        <v>21</v>
      </c>
      <c r="P599" s="48">
        <v>35</v>
      </c>
      <c r="AI599" s="48"/>
    </row>
    <row r="600" spans="1:35" x14ac:dyDescent="0.3">
      <c r="A600" s="48" t="s">
        <v>1562</v>
      </c>
      <c r="B600" s="48">
        <v>2011</v>
      </c>
      <c r="C600" s="48" t="s">
        <v>1120</v>
      </c>
      <c r="D600" s="48" t="s">
        <v>1095</v>
      </c>
      <c r="E600" s="48">
        <v>85</v>
      </c>
      <c r="F600" s="48">
        <v>220</v>
      </c>
      <c r="G600" s="48">
        <v>22</v>
      </c>
      <c r="H600" s="48">
        <v>50</v>
      </c>
      <c r="I600" s="48">
        <v>15</v>
      </c>
      <c r="J600" s="48">
        <v>3</v>
      </c>
      <c r="K600" s="48">
        <v>4</v>
      </c>
      <c r="L600" s="48">
        <v>21</v>
      </c>
      <c r="M600" s="48">
        <v>5</v>
      </c>
      <c r="N600" s="48">
        <v>1</v>
      </c>
      <c r="O600" s="48">
        <v>25</v>
      </c>
      <c r="P600" s="48">
        <v>48</v>
      </c>
      <c r="AI600" s="48"/>
    </row>
    <row r="601" spans="1:35" x14ac:dyDescent="0.3">
      <c r="A601" s="48" t="s">
        <v>1511</v>
      </c>
      <c r="B601" s="48">
        <v>2011</v>
      </c>
      <c r="C601" s="48" t="s">
        <v>1116</v>
      </c>
      <c r="D601" s="48" t="s">
        <v>1095</v>
      </c>
      <c r="E601" s="48">
        <v>57</v>
      </c>
      <c r="F601" s="48">
        <v>221</v>
      </c>
      <c r="G601" s="48">
        <v>26</v>
      </c>
      <c r="H601" s="48">
        <v>61</v>
      </c>
      <c r="I601" s="48">
        <v>10</v>
      </c>
      <c r="J601" s="48">
        <v>1</v>
      </c>
      <c r="K601" s="48">
        <v>2</v>
      </c>
      <c r="L601" s="48">
        <v>12</v>
      </c>
      <c r="M601" s="48">
        <v>7</v>
      </c>
      <c r="N601" s="48">
        <v>3</v>
      </c>
      <c r="O601" s="48">
        <v>5</v>
      </c>
      <c r="P601" s="48">
        <v>29</v>
      </c>
      <c r="AI601" s="48"/>
    </row>
    <row r="602" spans="1:35" x14ac:dyDescent="0.3">
      <c r="A602" s="48" t="s">
        <v>1878</v>
      </c>
      <c r="B602" s="48">
        <v>2011</v>
      </c>
      <c r="C602" s="48" t="s">
        <v>1090</v>
      </c>
      <c r="D602" s="48" t="s">
        <v>1091</v>
      </c>
      <c r="E602" s="48">
        <v>68</v>
      </c>
      <c r="F602" s="48">
        <v>221</v>
      </c>
      <c r="G602" s="48">
        <v>14</v>
      </c>
      <c r="H602" s="48">
        <v>50</v>
      </c>
      <c r="I602" s="48">
        <v>5</v>
      </c>
      <c r="J602" s="48">
        <v>0</v>
      </c>
      <c r="K602" s="48">
        <v>0</v>
      </c>
      <c r="L602" s="48">
        <v>19</v>
      </c>
      <c r="M602" s="48">
        <v>2</v>
      </c>
      <c r="N602" s="48">
        <v>4</v>
      </c>
      <c r="O602" s="48">
        <v>15</v>
      </c>
      <c r="P602" s="48">
        <v>43</v>
      </c>
      <c r="AI602" s="48"/>
    </row>
    <row r="603" spans="1:35" x14ac:dyDescent="0.3">
      <c r="A603" s="48" t="s">
        <v>1533</v>
      </c>
      <c r="B603" s="48">
        <v>2011</v>
      </c>
      <c r="C603" s="48" t="s">
        <v>1134</v>
      </c>
      <c r="D603" s="48" t="s">
        <v>1091</v>
      </c>
      <c r="E603" s="48">
        <v>87</v>
      </c>
      <c r="F603" s="48">
        <v>221</v>
      </c>
      <c r="G603" s="48">
        <v>23</v>
      </c>
      <c r="H603" s="48">
        <v>39</v>
      </c>
      <c r="I603" s="48">
        <v>3</v>
      </c>
      <c r="J603" s="48">
        <v>0</v>
      </c>
      <c r="K603" s="48">
        <v>11</v>
      </c>
      <c r="L603" s="48">
        <v>22</v>
      </c>
      <c r="M603" s="48">
        <v>0</v>
      </c>
      <c r="N603" s="48">
        <v>0</v>
      </c>
      <c r="O603" s="48">
        <v>19</v>
      </c>
      <c r="P603" s="48">
        <v>79</v>
      </c>
      <c r="AI603" s="48"/>
    </row>
    <row r="604" spans="1:35" x14ac:dyDescent="0.3">
      <c r="A604" s="48" t="s">
        <v>1531</v>
      </c>
      <c r="B604" s="48">
        <v>2011</v>
      </c>
      <c r="C604" s="48" t="s">
        <v>1098</v>
      </c>
      <c r="D604" s="48" t="s">
        <v>1091</v>
      </c>
      <c r="E604" s="48">
        <v>72</v>
      </c>
      <c r="F604" s="48">
        <v>222</v>
      </c>
      <c r="G604" s="48">
        <v>17</v>
      </c>
      <c r="H604" s="48">
        <v>55</v>
      </c>
      <c r="I604" s="48">
        <v>11</v>
      </c>
      <c r="J604" s="48">
        <v>0</v>
      </c>
      <c r="K604" s="48">
        <v>3</v>
      </c>
      <c r="L604" s="48">
        <v>24</v>
      </c>
      <c r="M604" s="48">
        <v>0</v>
      </c>
      <c r="N604" s="48">
        <v>0</v>
      </c>
      <c r="O604" s="48">
        <v>12</v>
      </c>
      <c r="P604" s="48">
        <v>24</v>
      </c>
      <c r="AI604" s="48"/>
    </row>
    <row r="605" spans="1:35" x14ac:dyDescent="0.3">
      <c r="A605" s="48" t="s">
        <v>1434</v>
      </c>
      <c r="B605" s="48">
        <v>2011</v>
      </c>
      <c r="C605" s="48" t="s">
        <v>1140</v>
      </c>
      <c r="D605" s="48" t="s">
        <v>1091</v>
      </c>
      <c r="E605" s="48">
        <v>68</v>
      </c>
      <c r="F605" s="48">
        <v>222</v>
      </c>
      <c r="G605" s="48">
        <v>32</v>
      </c>
      <c r="H605" s="48">
        <v>49</v>
      </c>
      <c r="I605" s="48">
        <v>10</v>
      </c>
      <c r="J605" s="48">
        <v>1</v>
      </c>
      <c r="K605" s="48">
        <v>11</v>
      </c>
      <c r="L605" s="48">
        <v>36</v>
      </c>
      <c r="M605" s="48">
        <v>0</v>
      </c>
      <c r="N605" s="48">
        <v>0</v>
      </c>
      <c r="O605" s="48">
        <v>21</v>
      </c>
      <c r="P605" s="48">
        <v>67</v>
      </c>
      <c r="AI605" s="48"/>
    </row>
    <row r="606" spans="1:35" x14ac:dyDescent="0.3">
      <c r="A606" s="48" t="s">
        <v>1627</v>
      </c>
      <c r="B606" s="48">
        <v>2011</v>
      </c>
      <c r="C606" s="48" t="s">
        <v>1138</v>
      </c>
      <c r="D606" s="48" t="s">
        <v>1091</v>
      </c>
      <c r="E606" s="48">
        <v>76</v>
      </c>
      <c r="F606" s="48">
        <v>223</v>
      </c>
      <c r="G606" s="48">
        <v>29</v>
      </c>
      <c r="H606" s="48">
        <v>58</v>
      </c>
      <c r="I606" s="48">
        <v>17</v>
      </c>
      <c r="J606" s="48">
        <v>0</v>
      </c>
      <c r="K606" s="48">
        <v>11</v>
      </c>
      <c r="L606" s="48">
        <v>47</v>
      </c>
      <c r="M606" s="48">
        <v>0</v>
      </c>
      <c r="N606" s="48">
        <v>1</v>
      </c>
      <c r="O606" s="48">
        <v>19</v>
      </c>
      <c r="P606" s="48">
        <v>56</v>
      </c>
      <c r="AI606" s="48"/>
    </row>
    <row r="607" spans="1:35" x14ac:dyDescent="0.3">
      <c r="A607" s="48" t="s">
        <v>1879</v>
      </c>
      <c r="B607" s="48">
        <v>2011</v>
      </c>
      <c r="C607" s="48" t="s">
        <v>1150</v>
      </c>
      <c r="D607" s="48" t="s">
        <v>1095</v>
      </c>
      <c r="E607" s="48">
        <v>56</v>
      </c>
      <c r="F607" s="48">
        <v>224</v>
      </c>
      <c r="G607" s="48">
        <v>34</v>
      </c>
      <c r="H607" s="48">
        <v>68</v>
      </c>
      <c r="I607" s="48">
        <v>9</v>
      </c>
      <c r="J607" s="48">
        <v>2</v>
      </c>
      <c r="K607" s="48">
        <v>0</v>
      </c>
      <c r="L607" s="48">
        <v>11</v>
      </c>
      <c r="M607" s="48">
        <v>24</v>
      </c>
      <c r="N607" s="48">
        <v>7</v>
      </c>
      <c r="O607" s="48">
        <v>7</v>
      </c>
      <c r="P607" s="48">
        <v>27</v>
      </c>
      <c r="AI607" s="48"/>
    </row>
    <row r="608" spans="1:35" x14ac:dyDescent="0.3">
      <c r="A608" s="48" t="s">
        <v>1706</v>
      </c>
      <c r="B608" s="48">
        <v>2011</v>
      </c>
      <c r="C608" s="48" t="s">
        <v>1126</v>
      </c>
      <c r="D608" s="48" t="s">
        <v>1091</v>
      </c>
      <c r="E608" s="48">
        <v>67</v>
      </c>
      <c r="F608" s="48">
        <v>225</v>
      </c>
      <c r="G608" s="48">
        <v>19</v>
      </c>
      <c r="H608" s="48">
        <v>48</v>
      </c>
      <c r="I608" s="48">
        <v>15</v>
      </c>
      <c r="J608" s="48">
        <v>1</v>
      </c>
      <c r="K608" s="48">
        <v>3</v>
      </c>
      <c r="L608" s="48">
        <v>23</v>
      </c>
      <c r="M608" s="48">
        <v>0</v>
      </c>
      <c r="N608" s="48">
        <v>0</v>
      </c>
      <c r="O608" s="48">
        <v>44</v>
      </c>
      <c r="P608" s="48">
        <v>87</v>
      </c>
      <c r="AI608" s="48"/>
    </row>
    <row r="609" spans="1:35" x14ac:dyDescent="0.3">
      <c r="A609" s="48" t="s">
        <v>1538</v>
      </c>
      <c r="B609" s="48">
        <v>2011</v>
      </c>
      <c r="C609" s="48" t="s">
        <v>1148</v>
      </c>
      <c r="D609" s="48" t="s">
        <v>1095</v>
      </c>
      <c r="E609" s="48">
        <v>53</v>
      </c>
      <c r="F609" s="48">
        <v>227</v>
      </c>
      <c r="G609" s="48">
        <v>30</v>
      </c>
      <c r="H609" s="48">
        <v>63</v>
      </c>
      <c r="I609" s="48">
        <v>8</v>
      </c>
      <c r="J609" s="48">
        <v>3</v>
      </c>
      <c r="K609" s="48">
        <v>1</v>
      </c>
      <c r="L609" s="48">
        <v>18</v>
      </c>
      <c r="M609" s="48">
        <v>22</v>
      </c>
      <c r="N609" s="48">
        <v>7</v>
      </c>
      <c r="O609" s="48">
        <v>15</v>
      </c>
      <c r="P609" s="48">
        <v>50</v>
      </c>
      <c r="AI609" s="48"/>
    </row>
    <row r="610" spans="1:35" x14ac:dyDescent="0.3">
      <c r="A610" s="48" t="s">
        <v>1684</v>
      </c>
      <c r="B610" s="48">
        <v>2011</v>
      </c>
      <c r="C610" s="48" t="s">
        <v>1142</v>
      </c>
      <c r="D610" s="48" t="s">
        <v>1095</v>
      </c>
      <c r="E610" s="48">
        <v>78</v>
      </c>
      <c r="F610" s="48">
        <v>228</v>
      </c>
      <c r="G610" s="48">
        <v>19</v>
      </c>
      <c r="H610" s="48">
        <v>61</v>
      </c>
      <c r="I610" s="48">
        <v>13</v>
      </c>
      <c r="J610" s="48">
        <v>0</v>
      </c>
      <c r="K610" s="48">
        <v>2</v>
      </c>
      <c r="L610" s="48">
        <v>19</v>
      </c>
      <c r="M610" s="48">
        <v>0</v>
      </c>
      <c r="N610" s="48">
        <v>0</v>
      </c>
      <c r="O610" s="48">
        <v>15</v>
      </c>
      <c r="P610" s="48">
        <v>38</v>
      </c>
      <c r="AI610" s="48"/>
    </row>
    <row r="611" spans="1:35" x14ac:dyDescent="0.3">
      <c r="A611" s="48" t="s">
        <v>1586</v>
      </c>
      <c r="B611" s="48">
        <v>2011</v>
      </c>
      <c r="C611" s="48" t="s">
        <v>1128</v>
      </c>
      <c r="D611" s="48" t="s">
        <v>1095</v>
      </c>
      <c r="E611" s="48">
        <v>121</v>
      </c>
      <c r="F611" s="48">
        <v>230</v>
      </c>
      <c r="G611" s="48">
        <v>21</v>
      </c>
      <c r="H611" s="48">
        <v>61</v>
      </c>
      <c r="I611" s="48">
        <v>11</v>
      </c>
      <c r="J611" s="48">
        <v>4</v>
      </c>
      <c r="K611" s="48">
        <v>5</v>
      </c>
      <c r="L611" s="48">
        <v>26</v>
      </c>
      <c r="M611" s="48">
        <v>1</v>
      </c>
      <c r="N611" s="48">
        <v>0</v>
      </c>
      <c r="O611" s="48">
        <v>12</v>
      </c>
      <c r="P611" s="48">
        <v>31</v>
      </c>
      <c r="AI611" s="48"/>
    </row>
    <row r="612" spans="1:35" x14ac:dyDescent="0.3">
      <c r="A612" s="48" t="s">
        <v>1671</v>
      </c>
      <c r="B612" s="48">
        <v>2011</v>
      </c>
      <c r="C612" s="48" t="s">
        <v>1108</v>
      </c>
      <c r="D612" s="48" t="s">
        <v>1095</v>
      </c>
      <c r="E612" s="48">
        <v>94</v>
      </c>
      <c r="F612" s="48">
        <v>231</v>
      </c>
      <c r="G612" s="48">
        <v>37</v>
      </c>
      <c r="H612" s="48">
        <v>52</v>
      </c>
      <c r="I612" s="48">
        <v>11</v>
      </c>
      <c r="J612" s="48">
        <v>3</v>
      </c>
      <c r="K612" s="48">
        <v>8</v>
      </c>
      <c r="L612" s="48">
        <v>24</v>
      </c>
      <c r="M612" s="48">
        <v>16</v>
      </c>
      <c r="N612" s="48">
        <v>2</v>
      </c>
      <c r="O612" s="48">
        <v>15</v>
      </c>
      <c r="P612" s="48">
        <v>64</v>
      </c>
      <c r="AI612" s="48"/>
    </row>
    <row r="613" spans="1:35" x14ac:dyDescent="0.3">
      <c r="A613" s="48" t="s">
        <v>1452</v>
      </c>
      <c r="B613" s="48">
        <v>2011</v>
      </c>
      <c r="C613" s="48" t="s">
        <v>1100</v>
      </c>
      <c r="D613" s="48" t="s">
        <v>1095</v>
      </c>
      <c r="E613" s="48">
        <v>121</v>
      </c>
      <c r="F613" s="48">
        <v>232</v>
      </c>
      <c r="G613" s="48">
        <v>30</v>
      </c>
      <c r="H613" s="48">
        <v>59</v>
      </c>
      <c r="I613" s="48">
        <v>6</v>
      </c>
      <c r="J613" s="48">
        <v>5</v>
      </c>
      <c r="K613" s="48">
        <v>2</v>
      </c>
      <c r="L613" s="48">
        <v>20</v>
      </c>
      <c r="M613" s="48">
        <v>16</v>
      </c>
      <c r="N613" s="48">
        <v>6</v>
      </c>
      <c r="O613" s="48">
        <v>13</v>
      </c>
      <c r="P613" s="48">
        <v>57</v>
      </c>
      <c r="AI613" s="48"/>
    </row>
    <row r="614" spans="1:35" x14ac:dyDescent="0.3">
      <c r="A614" s="48" t="s">
        <v>1693</v>
      </c>
      <c r="B614" s="48">
        <v>2011</v>
      </c>
      <c r="C614" s="48" t="s">
        <v>1108</v>
      </c>
      <c r="D614" s="48" t="s">
        <v>1095</v>
      </c>
      <c r="E614" s="48">
        <v>104</v>
      </c>
      <c r="F614" s="48">
        <v>233</v>
      </c>
      <c r="G614" s="48">
        <v>18</v>
      </c>
      <c r="H614" s="48">
        <v>63</v>
      </c>
      <c r="I614" s="48">
        <v>13</v>
      </c>
      <c r="J614" s="48">
        <v>1</v>
      </c>
      <c r="K614" s="48">
        <v>3</v>
      </c>
      <c r="L614" s="48">
        <v>31</v>
      </c>
      <c r="M614" s="48">
        <v>3</v>
      </c>
      <c r="N614" s="48">
        <v>0</v>
      </c>
      <c r="O614" s="48">
        <v>21</v>
      </c>
      <c r="P614" s="48">
        <v>27</v>
      </c>
      <c r="AI614" s="48"/>
    </row>
    <row r="615" spans="1:35" x14ac:dyDescent="0.3">
      <c r="A615" s="48" t="s">
        <v>1493</v>
      </c>
      <c r="B615" s="48">
        <v>2011</v>
      </c>
      <c r="C615" s="48" t="s">
        <v>1090</v>
      </c>
      <c r="D615" s="48" t="s">
        <v>1091</v>
      </c>
      <c r="E615" s="48">
        <v>93</v>
      </c>
      <c r="F615" s="48">
        <v>234</v>
      </c>
      <c r="G615" s="48">
        <v>19</v>
      </c>
      <c r="H615" s="48">
        <v>39</v>
      </c>
      <c r="I615" s="48">
        <v>9</v>
      </c>
      <c r="J615" s="48">
        <v>1</v>
      </c>
      <c r="K615" s="48">
        <v>2</v>
      </c>
      <c r="L615" s="48">
        <v>23</v>
      </c>
      <c r="M615" s="48">
        <v>0</v>
      </c>
      <c r="N615" s="48">
        <v>0</v>
      </c>
      <c r="O615" s="48">
        <v>11</v>
      </c>
      <c r="P615" s="48">
        <v>42</v>
      </c>
      <c r="AI615" s="48"/>
    </row>
    <row r="616" spans="1:35" x14ac:dyDescent="0.3">
      <c r="A616" s="48" t="s">
        <v>1704</v>
      </c>
      <c r="B616" s="48">
        <v>2011</v>
      </c>
      <c r="C616" s="48" t="s">
        <v>1100</v>
      </c>
      <c r="D616" s="48" t="s">
        <v>1095</v>
      </c>
      <c r="E616" s="48">
        <v>74</v>
      </c>
      <c r="F616" s="48">
        <v>235</v>
      </c>
      <c r="G616" s="48">
        <v>18</v>
      </c>
      <c r="H616" s="48">
        <v>45</v>
      </c>
      <c r="I616" s="48">
        <v>9</v>
      </c>
      <c r="J616" s="48">
        <v>1</v>
      </c>
      <c r="K616" s="48">
        <v>4</v>
      </c>
      <c r="L616" s="48">
        <v>19</v>
      </c>
      <c r="M616" s="48">
        <v>1</v>
      </c>
      <c r="N616" s="48">
        <v>0</v>
      </c>
      <c r="O616" s="48">
        <v>24</v>
      </c>
      <c r="P616" s="48">
        <v>80</v>
      </c>
      <c r="AI616" s="48"/>
    </row>
    <row r="617" spans="1:35" x14ac:dyDescent="0.3">
      <c r="A617" s="48" t="s">
        <v>1789</v>
      </c>
      <c r="B617" s="48">
        <v>2011</v>
      </c>
      <c r="C617" s="48" t="s">
        <v>1104</v>
      </c>
      <c r="D617" s="48" t="s">
        <v>1091</v>
      </c>
      <c r="E617" s="48">
        <v>67</v>
      </c>
      <c r="F617" s="48">
        <v>236</v>
      </c>
      <c r="G617" s="48">
        <v>27</v>
      </c>
      <c r="H617" s="48">
        <v>50</v>
      </c>
      <c r="I617" s="48">
        <v>13</v>
      </c>
      <c r="J617" s="48">
        <v>0</v>
      </c>
      <c r="K617" s="48">
        <v>0</v>
      </c>
      <c r="L617" s="48">
        <v>21</v>
      </c>
      <c r="M617" s="48">
        <v>2</v>
      </c>
      <c r="N617" s="48">
        <v>1</v>
      </c>
      <c r="O617" s="48">
        <v>39</v>
      </c>
      <c r="P617" s="48">
        <v>47</v>
      </c>
      <c r="AI617" s="48"/>
    </row>
    <row r="618" spans="1:35" x14ac:dyDescent="0.3">
      <c r="A618" s="48" t="s">
        <v>1662</v>
      </c>
      <c r="B618" s="48">
        <v>2011</v>
      </c>
      <c r="C618" s="48" t="s">
        <v>1148</v>
      </c>
      <c r="D618" s="48" t="s">
        <v>1095</v>
      </c>
      <c r="E618" s="48">
        <v>117</v>
      </c>
      <c r="F618" s="48">
        <v>236</v>
      </c>
      <c r="G618" s="48">
        <v>24</v>
      </c>
      <c r="H618" s="48">
        <v>55</v>
      </c>
      <c r="I618" s="48">
        <v>10</v>
      </c>
      <c r="J618" s="48">
        <v>0</v>
      </c>
      <c r="K618" s="48">
        <v>10</v>
      </c>
      <c r="L618" s="48">
        <v>28</v>
      </c>
      <c r="M618" s="48">
        <v>0</v>
      </c>
      <c r="N618" s="48">
        <v>1</v>
      </c>
      <c r="O618" s="48">
        <v>26</v>
      </c>
      <c r="P618" s="48">
        <v>71</v>
      </c>
      <c r="AI618" s="48"/>
    </row>
    <row r="619" spans="1:35" x14ac:dyDescent="0.3">
      <c r="A619" s="48" t="s">
        <v>1625</v>
      </c>
      <c r="B619" s="48">
        <v>2011</v>
      </c>
      <c r="C619" s="48" t="s">
        <v>1100</v>
      </c>
      <c r="D619" s="48" t="s">
        <v>1095</v>
      </c>
      <c r="E619" s="48">
        <v>99</v>
      </c>
      <c r="F619" s="48">
        <v>236</v>
      </c>
      <c r="G619" s="48">
        <v>25</v>
      </c>
      <c r="H619" s="48">
        <v>52</v>
      </c>
      <c r="I619" s="48">
        <v>9</v>
      </c>
      <c r="J619" s="48">
        <v>0</v>
      </c>
      <c r="K619" s="48">
        <v>7</v>
      </c>
      <c r="L619" s="48">
        <v>31</v>
      </c>
      <c r="M619" s="48">
        <v>0</v>
      </c>
      <c r="N619" s="48">
        <v>0</v>
      </c>
      <c r="O619" s="48">
        <v>19</v>
      </c>
      <c r="P619" s="48">
        <v>65</v>
      </c>
      <c r="AI619" s="48"/>
    </row>
    <row r="620" spans="1:35" x14ac:dyDescent="0.3">
      <c r="A620" s="48" t="s">
        <v>1711</v>
      </c>
      <c r="B620" s="48">
        <v>2011</v>
      </c>
      <c r="C620" s="48" t="s">
        <v>1138</v>
      </c>
      <c r="D620" s="48" t="s">
        <v>1091</v>
      </c>
      <c r="E620" s="48">
        <v>59</v>
      </c>
      <c r="F620" s="48">
        <v>237</v>
      </c>
      <c r="G620" s="48">
        <v>26</v>
      </c>
      <c r="H620" s="48">
        <v>59</v>
      </c>
      <c r="I620" s="48">
        <v>12</v>
      </c>
      <c r="J620" s="48">
        <v>1</v>
      </c>
      <c r="K620" s="48">
        <v>5</v>
      </c>
      <c r="L620" s="48">
        <v>22</v>
      </c>
      <c r="M620" s="48">
        <v>2</v>
      </c>
      <c r="N620" s="48">
        <v>4</v>
      </c>
      <c r="O620" s="48">
        <v>15</v>
      </c>
      <c r="P620" s="48">
        <v>53</v>
      </c>
      <c r="AI620" s="48"/>
    </row>
    <row r="621" spans="1:35" x14ac:dyDescent="0.3">
      <c r="A621" s="48" t="s">
        <v>1458</v>
      </c>
      <c r="B621" s="48">
        <v>2011</v>
      </c>
      <c r="C621" s="48" t="s">
        <v>1116</v>
      </c>
      <c r="D621" s="48" t="s">
        <v>1095</v>
      </c>
      <c r="E621" s="48">
        <v>93</v>
      </c>
      <c r="F621" s="48">
        <v>238</v>
      </c>
      <c r="G621" s="48">
        <v>30</v>
      </c>
      <c r="H621" s="48">
        <v>70</v>
      </c>
      <c r="I621" s="48">
        <v>8</v>
      </c>
      <c r="J621" s="48">
        <v>2</v>
      </c>
      <c r="K621" s="48">
        <v>1</v>
      </c>
      <c r="L621" s="48">
        <v>16</v>
      </c>
      <c r="M621" s="48">
        <v>31</v>
      </c>
      <c r="N621" s="48">
        <v>6</v>
      </c>
      <c r="O621" s="48">
        <v>10</v>
      </c>
      <c r="P621" s="48">
        <v>24</v>
      </c>
      <c r="AI621" s="48"/>
    </row>
    <row r="622" spans="1:35" x14ac:dyDescent="0.3">
      <c r="A622" s="48" t="s">
        <v>1744</v>
      </c>
      <c r="B622" s="48">
        <v>2011</v>
      </c>
      <c r="C622" s="48" t="s">
        <v>1120</v>
      </c>
      <c r="D622" s="48" t="s">
        <v>1095</v>
      </c>
      <c r="E622" s="48">
        <v>60</v>
      </c>
      <c r="F622" s="48">
        <v>239</v>
      </c>
      <c r="G622" s="48">
        <v>21</v>
      </c>
      <c r="H622" s="48">
        <v>69</v>
      </c>
      <c r="I622" s="48">
        <v>15</v>
      </c>
      <c r="J622" s="48">
        <v>1</v>
      </c>
      <c r="K622" s="48">
        <v>3</v>
      </c>
      <c r="L622" s="48">
        <v>24</v>
      </c>
      <c r="M622" s="48">
        <v>0</v>
      </c>
      <c r="N622" s="48">
        <v>1</v>
      </c>
      <c r="O622" s="48">
        <v>13</v>
      </c>
      <c r="P622" s="48">
        <v>35</v>
      </c>
      <c r="AI622" s="48"/>
    </row>
    <row r="623" spans="1:35" x14ac:dyDescent="0.3">
      <c r="A623" s="48" t="s">
        <v>1624</v>
      </c>
      <c r="B623" s="48">
        <v>2011</v>
      </c>
      <c r="C623" s="48" t="s">
        <v>1142</v>
      </c>
      <c r="D623" s="48" t="s">
        <v>1095</v>
      </c>
      <c r="E623" s="48">
        <v>126</v>
      </c>
      <c r="F623" s="48">
        <v>240</v>
      </c>
      <c r="G623" s="48">
        <v>36</v>
      </c>
      <c r="H623" s="48">
        <v>59</v>
      </c>
      <c r="I623" s="48">
        <v>11</v>
      </c>
      <c r="J623" s="48">
        <v>0</v>
      </c>
      <c r="K623" s="48">
        <v>2</v>
      </c>
      <c r="L623" s="48">
        <v>23</v>
      </c>
      <c r="M623" s="48">
        <v>5</v>
      </c>
      <c r="N623" s="48">
        <v>4</v>
      </c>
      <c r="O623" s="48">
        <v>36</v>
      </c>
      <c r="P623" s="48">
        <v>62</v>
      </c>
      <c r="AI623" s="48"/>
    </row>
    <row r="624" spans="1:35" x14ac:dyDescent="0.3">
      <c r="A624" s="48" t="s">
        <v>1649</v>
      </c>
      <c r="B624" s="48">
        <v>2011</v>
      </c>
      <c r="C624" s="48" t="s">
        <v>1138</v>
      </c>
      <c r="D624" s="48" t="s">
        <v>1091</v>
      </c>
      <c r="E624" s="48">
        <v>79</v>
      </c>
      <c r="F624" s="48">
        <v>243</v>
      </c>
      <c r="G624" s="48">
        <v>26</v>
      </c>
      <c r="H624" s="48">
        <v>56</v>
      </c>
      <c r="I624" s="48">
        <v>9</v>
      </c>
      <c r="J624" s="48">
        <v>2</v>
      </c>
      <c r="K624" s="48">
        <v>1</v>
      </c>
      <c r="L624" s="48">
        <v>19</v>
      </c>
      <c r="M624" s="48">
        <v>4</v>
      </c>
      <c r="N624" s="48">
        <v>2</v>
      </c>
      <c r="O624" s="48">
        <v>24</v>
      </c>
      <c r="P624" s="48">
        <v>68</v>
      </c>
      <c r="AI624" s="48"/>
    </row>
    <row r="625" spans="1:35" x14ac:dyDescent="0.3">
      <c r="A625" s="48" t="s">
        <v>1598</v>
      </c>
      <c r="B625" s="48">
        <v>2011</v>
      </c>
      <c r="C625" s="48" t="s">
        <v>1112</v>
      </c>
      <c r="D625" s="48" t="s">
        <v>1095</v>
      </c>
      <c r="E625" s="48">
        <v>102</v>
      </c>
      <c r="F625" s="48">
        <v>245</v>
      </c>
      <c r="G625" s="48">
        <v>33</v>
      </c>
      <c r="H625" s="48">
        <v>65</v>
      </c>
      <c r="I625" s="48">
        <v>8</v>
      </c>
      <c r="J625" s="48">
        <v>2</v>
      </c>
      <c r="K625" s="48">
        <v>8</v>
      </c>
      <c r="L625" s="48">
        <v>33</v>
      </c>
      <c r="M625" s="48">
        <v>3</v>
      </c>
      <c r="N625" s="48">
        <v>4</v>
      </c>
      <c r="O625" s="48">
        <v>18</v>
      </c>
      <c r="P625" s="48">
        <v>36</v>
      </c>
      <c r="AI625" s="48"/>
    </row>
    <row r="626" spans="1:35" x14ac:dyDescent="0.3">
      <c r="A626" s="48" t="s">
        <v>1697</v>
      </c>
      <c r="B626" s="48">
        <v>2011</v>
      </c>
      <c r="C626" s="48" t="s">
        <v>1134</v>
      </c>
      <c r="D626" s="48" t="s">
        <v>1091</v>
      </c>
      <c r="E626" s="48">
        <v>89</v>
      </c>
      <c r="F626" s="48">
        <v>246</v>
      </c>
      <c r="G626" s="48">
        <v>26</v>
      </c>
      <c r="H626" s="48">
        <v>55</v>
      </c>
      <c r="I626" s="48">
        <v>15</v>
      </c>
      <c r="J626" s="48">
        <v>1</v>
      </c>
      <c r="K626" s="48">
        <v>5</v>
      </c>
      <c r="L626" s="48">
        <v>27</v>
      </c>
      <c r="M626" s="48">
        <v>1</v>
      </c>
      <c r="N626" s="48">
        <v>2</v>
      </c>
      <c r="O626" s="48">
        <v>25</v>
      </c>
      <c r="P626" s="48">
        <v>36</v>
      </c>
      <c r="AI626" s="48"/>
    </row>
    <row r="627" spans="1:35" x14ac:dyDescent="0.3">
      <c r="A627" s="48" t="s">
        <v>1602</v>
      </c>
      <c r="B627" s="48">
        <v>2011</v>
      </c>
      <c r="C627" s="48" t="s">
        <v>1128</v>
      </c>
      <c r="D627" s="48" t="s">
        <v>1095</v>
      </c>
      <c r="E627" s="48">
        <v>111</v>
      </c>
      <c r="F627" s="48">
        <v>246</v>
      </c>
      <c r="G627" s="48">
        <v>33</v>
      </c>
      <c r="H627" s="48">
        <v>76</v>
      </c>
      <c r="I627" s="48">
        <v>22</v>
      </c>
      <c r="J627" s="48">
        <v>1</v>
      </c>
      <c r="K627" s="48">
        <v>5</v>
      </c>
      <c r="L627" s="48">
        <v>28</v>
      </c>
      <c r="M627" s="48">
        <v>2</v>
      </c>
      <c r="N627" s="48">
        <v>1</v>
      </c>
      <c r="O627" s="48">
        <v>5</v>
      </c>
      <c r="P627" s="48">
        <v>63</v>
      </c>
      <c r="AI627" s="48"/>
    </row>
    <row r="628" spans="1:35" x14ac:dyDescent="0.3">
      <c r="A628" s="48" t="s">
        <v>1587</v>
      </c>
      <c r="B628" s="48">
        <v>2011</v>
      </c>
      <c r="C628" s="48" t="s">
        <v>1122</v>
      </c>
      <c r="D628" s="48" t="s">
        <v>1095</v>
      </c>
      <c r="E628" s="48">
        <v>102</v>
      </c>
      <c r="F628" s="48">
        <v>247</v>
      </c>
      <c r="G628" s="48">
        <v>18</v>
      </c>
      <c r="H628" s="48">
        <v>53</v>
      </c>
      <c r="I628" s="48">
        <v>10</v>
      </c>
      <c r="J628" s="48">
        <v>2</v>
      </c>
      <c r="K628" s="48">
        <v>1</v>
      </c>
      <c r="L628" s="48">
        <v>32</v>
      </c>
      <c r="M628" s="48">
        <v>1</v>
      </c>
      <c r="N628" s="48">
        <v>2</v>
      </c>
      <c r="O628" s="48">
        <v>13</v>
      </c>
      <c r="P628" s="48">
        <v>37</v>
      </c>
      <c r="AI628" s="48"/>
    </row>
    <row r="629" spans="1:35" x14ac:dyDescent="0.3">
      <c r="A629" s="48" t="s">
        <v>1880</v>
      </c>
      <c r="B629" s="48">
        <v>2011</v>
      </c>
      <c r="C629" s="48" t="s">
        <v>1122</v>
      </c>
      <c r="D629" s="48" t="s">
        <v>1095</v>
      </c>
      <c r="E629" s="48">
        <v>76</v>
      </c>
      <c r="F629" s="48">
        <v>247</v>
      </c>
      <c r="G629" s="48">
        <v>33</v>
      </c>
      <c r="H629" s="48">
        <v>77</v>
      </c>
      <c r="I629" s="48">
        <v>22</v>
      </c>
      <c r="J629" s="48">
        <v>2</v>
      </c>
      <c r="K629" s="48">
        <v>5</v>
      </c>
      <c r="L629" s="48">
        <v>44</v>
      </c>
      <c r="M629" s="48">
        <v>9</v>
      </c>
      <c r="N629" s="48">
        <v>2</v>
      </c>
      <c r="O629" s="48">
        <v>22</v>
      </c>
      <c r="P629" s="48">
        <v>43</v>
      </c>
      <c r="AI629" s="48"/>
    </row>
    <row r="630" spans="1:35" x14ac:dyDescent="0.3">
      <c r="A630" s="48" t="s">
        <v>1881</v>
      </c>
      <c r="B630" s="48">
        <v>2011</v>
      </c>
      <c r="C630" s="48" t="s">
        <v>1134</v>
      </c>
      <c r="D630" s="48" t="s">
        <v>1091</v>
      </c>
      <c r="E630" s="48">
        <v>63</v>
      </c>
      <c r="F630" s="48">
        <v>247</v>
      </c>
      <c r="G630" s="48">
        <v>44</v>
      </c>
      <c r="H630" s="48">
        <v>64</v>
      </c>
      <c r="I630" s="48">
        <v>9</v>
      </c>
      <c r="J630" s="48">
        <v>4</v>
      </c>
      <c r="K630" s="48">
        <v>10</v>
      </c>
      <c r="L630" s="48">
        <v>25</v>
      </c>
      <c r="M630" s="48">
        <v>20</v>
      </c>
      <c r="N630" s="48">
        <v>6</v>
      </c>
      <c r="O630" s="48">
        <v>31</v>
      </c>
      <c r="P630" s="48">
        <v>59</v>
      </c>
      <c r="AI630" s="48"/>
    </row>
    <row r="631" spans="1:35" x14ac:dyDescent="0.3">
      <c r="A631" s="48" t="s">
        <v>1606</v>
      </c>
      <c r="B631" s="48">
        <v>2011</v>
      </c>
      <c r="C631" s="48" t="s">
        <v>1156</v>
      </c>
      <c r="D631" s="48" t="s">
        <v>1091</v>
      </c>
      <c r="E631" s="48">
        <v>93</v>
      </c>
      <c r="F631" s="48">
        <v>247</v>
      </c>
      <c r="G631" s="48">
        <v>18</v>
      </c>
      <c r="H631" s="48">
        <v>43</v>
      </c>
      <c r="I631" s="48">
        <v>12</v>
      </c>
      <c r="J631" s="48">
        <v>0</v>
      </c>
      <c r="K631" s="48">
        <v>3</v>
      </c>
      <c r="L631" s="48">
        <v>22</v>
      </c>
      <c r="M631" s="48">
        <v>1</v>
      </c>
      <c r="N631" s="48">
        <v>2</v>
      </c>
      <c r="O631" s="48">
        <v>15</v>
      </c>
      <c r="P631" s="48">
        <v>75</v>
      </c>
      <c r="AI631" s="48"/>
    </row>
    <row r="632" spans="1:35" x14ac:dyDescent="0.3">
      <c r="A632" s="48" t="s">
        <v>1739</v>
      </c>
      <c r="B632" s="48">
        <v>2011</v>
      </c>
      <c r="C632" s="48" t="s">
        <v>1110</v>
      </c>
      <c r="D632" s="48" t="s">
        <v>1091</v>
      </c>
      <c r="E632" s="48">
        <v>70</v>
      </c>
      <c r="F632" s="48">
        <v>247</v>
      </c>
      <c r="G632" s="48">
        <v>22</v>
      </c>
      <c r="H632" s="48">
        <v>60</v>
      </c>
      <c r="I632" s="48">
        <v>11</v>
      </c>
      <c r="J632" s="48">
        <v>0</v>
      </c>
      <c r="K632" s="48">
        <v>6</v>
      </c>
      <c r="L632" s="48">
        <v>28</v>
      </c>
      <c r="M632" s="48">
        <v>3</v>
      </c>
      <c r="N632" s="48">
        <v>2</v>
      </c>
      <c r="O632" s="48">
        <v>22</v>
      </c>
      <c r="P632" s="48">
        <v>41</v>
      </c>
      <c r="AI632" s="48"/>
    </row>
    <row r="633" spans="1:35" x14ac:dyDescent="0.3">
      <c r="A633" s="48" t="s">
        <v>1764</v>
      </c>
      <c r="B633" s="48">
        <v>2011</v>
      </c>
      <c r="C633" s="48" t="s">
        <v>1140</v>
      </c>
      <c r="D633" s="48" t="s">
        <v>1091</v>
      </c>
      <c r="E633" s="48">
        <v>81</v>
      </c>
      <c r="F633" s="48">
        <v>248</v>
      </c>
      <c r="G633" s="48">
        <v>23</v>
      </c>
      <c r="H633" s="48">
        <v>55</v>
      </c>
      <c r="I633" s="48">
        <v>6</v>
      </c>
      <c r="J633" s="48">
        <v>1</v>
      </c>
      <c r="K633" s="48">
        <v>4</v>
      </c>
      <c r="L633" s="48">
        <v>22</v>
      </c>
      <c r="M633" s="48">
        <v>0</v>
      </c>
      <c r="N633" s="48">
        <v>1</v>
      </c>
      <c r="O633" s="48">
        <v>33</v>
      </c>
      <c r="P633" s="48">
        <v>58</v>
      </c>
      <c r="AI633" s="48"/>
    </row>
    <row r="634" spans="1:35" x14ac:dyDescent="0.3">
      <c r="A634" s="48" t="s">
        <v>1679</v>
      </c>
      <c r="B634" s="48">
        <v>2011</v>
      </c>
      <c r="C634" s="48" t="s">
        <v>1134</v>
      </c>
      <c r="D634" s="48" t="s">
        <v>1091</v>
      </c>
      <c r="E634" s="48">
        <v>92</v>
      </c>
      <c r="F634" s="48">
        <v>249</v>
      </c>
      <c r="G634" s="48">
        <v>18</v>
      </c>
      <c r="H634" s="48">
        <v>48</v>
      </c>
      <c r="I634" s="48">
        <v>4</v>
      </c>
      <c r="J634" s="48">
        <v>0</v>
      </c>
      <c r="K634" s="48">
        <v>1</v>
      </c>
      <c r="L634" s="48">
        <v>15</v>
      </c>
      <c r="M634" s="48">
        <v>3</v>
      </c>
      <c r="N634" s="48">
        <v>1</v>
      </c>
      <c r="O634" s="48">
        <v>10</v>
      </c>
      <c r="P634" s="48">
        <v>63</v>
      </c>
      <c r="AI634" s="48"/>
    </row>
    <row r="635" spans="1:35" x14ac:dyDescent="0.3">
      <c r="A635" s="48" t="s">
        <v>1582</v>
      </c>
      <c r="B635" s="48">
        <v>2011</v>
      </c>
      <c r="C635" s="48" t="s">
        <v>1114</v>
      </c>
      <c r="D635" s="48" t="s">
        <v>1095</v>
      </c>
      <c r="E635" s="48">
        <v>100</v>
      </c>
      <c r="F635" s="48">
        <v>250</v>
      </c>
      <c r="G635" s="48">
        <v>24</v>
      </c>
      <c r="H635" s="48">
        <v>61</v>
      </c>
      <c r="I635" s="48">
        <v>10</v>
      </c>
      <c r="J635" s="48">
        <v>1</v>
      </c>
      <c r="K635" s="48">
        <v>6</v>
      </c>
      <c r="L635" s="48">
        <v>34</v>
      </c>
      <c r="M635" s="48">
        <v>4</v>
      </c>
      <c r="N635" s="48">
        <v>4</v>
      </c>
      <c r="O635" s="48">
        <v>33</v>
      </c>
      <c r="P635" s="48">
        <v>42</v>
      </c>
      <c r="AI635" s="48"/>
    </row>
    <row r="636" spans="1:35" x14ac:dyDescent="0.3">
      <c r="A636" s="48" t="s">
        <v>1761</v>
      </c>
      <c r="B636" s="48">
        <v>2011</v>
      </c>
      <c r="C636" s="48" t="s">
        <v>1112</v>
      </c>
      <c r="D636" s="48" t="s">
        <v>1095</v>
      </c>
      <c r="E636" s="48">
        <v>65</v>
      </c>
      <c r="F636" s="48">
        <v>252</v>
      </c>
      <c r="G636" s="48">
        <v>31</v>
      </c>
      <c r="H636" s="48">
        <v>61</v>
      </c>
      <c r="I636" s="48">
        <v>20</v>
      </c>
      <c r="J636" s="48">
        <v>2</v>
      </c>
      <c r="K636" s="48">
        <v>5</v>
      </c>
      <c r="L636" s="48">
        <v>36</v>
      </c>
      <c r="M636" s="48">
        <v>1</v>
      </c>
      <c r="N636" s="48">
        <v>0</v>
      </c>
      <c r="O636" s="48">
        <v>10</v>
      </c>
      <c r="P636" s="48">
        <v>36</v>
      </c>
      <c r="AI636" s="48"/>
    </row>
    <row r="637" spans="1:35" x14ac:dyDescent="0.3">
      <c r="A637" s="48" t="s">
        <v>1882</v>
      </c>
      <c r="B637" s="48">
        <v>2011</v>
      </c>
      <c r="C637" s="48" t="s">
        <v>1140</v>
      </c>
      <c r="D637" s="48" t="s">
        <v>1091</v>
      </c>
      <c r="E637" s="48">
        <v>87</v>
      </c>
      <c r="F637" s="48">
        <v>254</v>
      </c>
      <c r="G637" s="48">
        <v>41</v>
      </c>
      <c r="H637" s="48">
        <v>71</v>
      </c>
      <c r="I637" s="48">
        <v>18</v>
      </c>
      <c r="J637" s="48">
        <v>3</v>
      </c>
      <c r="K637" s="48">
        <v>7</v>
      </c>
      <c r="L637" s="48">
        <v>28</v>
      </c>
      <c r="M637" s="48">
        <v>1</v>
      </c>
      <c r="N637" s="48">
        <v>2</v>
      </c>
      <c r="O637" s="48">
        <v>19</v>
      </c>
      <c r="P637" s="48">
        <v>50</v>
      </c>
      <c r="AI637" s="48"/>
    </row>
    <row r="638" spans="1:35" x14ac:dyDescent="0.3">
      <c r="A638" s="48" t="s">
        <v>1883</v>
      </c>
      <c r="B638" s="48">
        <v>2011</v>
      </c>
      <c r="C638" s="48" t="s">
        <v>1136</v>
      </c>
      <c r="D638" s="48" t="s">
        <v>1091</v>
      </c>
      <c r="E638" s="48">
        <v>83</v>
      </c>
      <c r="F638" s="48">
        <v>256</v>
      </c>
      <c r="G638" s="48">
        <v>37</v>
      </c>
      <c r="H638" s="48">
        <v>77</v>
      </c>
      <c r="I638" s="48">
        <v>11</v>
      </c>
      <c r="J638" s="48">
        <v>3</v>
      </c>
      <c r="K638" s="48">
        <v>5</v>
      </c>
      <c r="L638" s="48">
        <v>27</v>
      </c>
      <c r="M638" s="48">
        <v>10</v>
      </c>
      <c r="N638" s="48">
        <v>5</v>
      </c>
      <c r="O638" s="48">
        <v>10</v>
      </c>
      <c r="P638" s="48">
        <v>30</v>
      </c>
      <c r="AI638" s="48"/>
    </row>
    <row r="639" spans="1:35" x14ac:dyDescent="0.3">
      <c r="A639" s="48" t="s">
        <v>1632</v>
      </c>
      <c r="B639" s="48">
        <v>2011</v>
      </c>
      <c r="C639" s="48" t="s">
        <v>1124</v>
      </c>
      <c r="D639" s="48" t="s">
        <v>1091</v>
      </c>
      <c r="E639" s="48">
        <v>113</v>
      </c>
      <c r="F639" s="48">
        <v>257</v>
      </c>
      <c r="G639" s="48">
        <v>35</v>
      </c>
      <c r="H639" s="48">
        <v>63</v>
      </c>
      <c r="I639" s="48">
        <v>8</v>
      </c>
      <c r="J639" s="48">
        <v>3</v>
      </c>
      <c r="K639" s="48">
        <v>7</v>
      </c>
      <c r="L639" s="48">
        <v>28</v>
      </c>
      <c r="M639" s="48">
        <v>2</v>
      </c>
      <c r="N639" s="48">
        <v>1</v>
      </c>
      <c r="O639" s="48">
        <v>14</v>
      </c>
      <c r="P639" s="48">
        <v>32</v>
      </c>
      <c r="AI639" s="48"/>
    </row>
    <row r="640" spans="1:35" x14ac:dyDescent="0.3">
      <c r="A640" s="48" t="s">
        <v>1689</v>
      </c>
      <c r="B640" s="48">
        <v>2011</v>
      </c>
      <c r="C640" s="48" t="s">
        <v>1124</v>
      </c>
      <c r="D640" s="48" t="s">
        <v>1091</v>
      </c>
      <c r="E640" s="48">
        <v>101</v>
      </c>
      <c r="F640" s="48">
        <v>258</v>
      </c>
      <c r="G640" s="48">
        <v>29</v>
      </c>
      <c r="H640" s="48">
        <v>67</v>
      </c>
      <c r="I640" s="48">
        <v>11</v>
      </c>
      <c r="J640" s="48">
        <v>3</v>
      </c>
      <c r="K640" s="48">
        <v>5</v>
      </c>
      <c r="L640" s="48">
        <v>30</v>
      </c>
      <c r="M640" s="48">
        <v>0</v>
      </c>
      <c r="N640" s="48">
        <v>0</v>
      </c>
      <c r="O640" s="48">
        <v>17</v>
      </c>
      <c r="P640" s="48">
        <v>38</v>
      </c>
      <c r="AI640" s="48"/>
    </row>
    <row r="641" spans="1:35" x14ac:dyDescent="0.3">
      <c r="A641" s="48" t="s">
        <v>1650</v>
      </c>
      <c r="B641" s="48">
        <v>2011</v>
      </c>
      <c r="C641" s="48" t="s">
        <v>1116</v>
      </c>
      <c r="D641" s="48" t="s">
        <v>1095</v>
      </c>
      <c r="E641" s="48">
        <v>79</v>
      </c>
      <c r="F641" s="48">
        <v>262</v>
      </c>
      <c r="G641" s="48">
        <v>22</v>
      </c>
      <c r="H641" s="48">
        <v>63</v>
      </c>
      <c r="I641" s="48">
        <v>12</v>
      </c>
      <c r="J641" s="48">
        <v>1</v>
      </c>
      <c r="K641" s="48">
        <v>2</v>
      </c>
      <c r="L641" s="48">
        <v>25</v>
      </c>
      <c r="M641" s="48">
        <v>1</v>
      </c>
      <c r="N641" s="48">
        <v>0</v>
      </c>
      <c r="O641" s="48">
        <v>6</v>
      </c>
      <c r="P641" s="48">
        <v>53</v>
      </c>
      <c r="AI641" s="48"/>
    </row>
    <row r="642" spans="1:35" x14ac:dyDescent="0.3">
      <c r="A642" s="48" t="s">
        <v>1746</v>
      </c>
      <c r="B642" s="48">
        <v>2011</v>
      </c>
      <c r="C642" s="48" t="s">
        <v>1130</v>
      </c>
      <c r="D642" s="48" t="s">
        <v>1095</v>
      </c>
      <c r="E642" s="48">
        <v>70</v>
      </c>
      <c r="F642" s="48">
        <v>263</v>
      </c>
      <c r="G642" s="48">
        <v>34</v>
      </c>
      <c r="H642" s="48">
        <v>72</v>
      </c>
      <c r="I642" s="48">
        <v>13</v>
      </c>
      <c r="J642" s="48">
        <v>0</v>
      </c>
      <c r="K642" s="48">
        <v>6</v>
      </c>
      <c r="L642" s="48">
        <v>25</v>
      </c>
      <c r="M642" s="48">
        <v>7</v>
      </c>
      <c r="N642" s="48">
        <v>3</v>
      </c>
      <c r="O642" s="48">
        <v>14</v>
      </c>
      <c r="P642" s="48">
        <v>43</v>
      </c>
      <c r="AI642" s="48"/>
    </row>
    <row r="643" spans="1:35" x14ac:dyDescent="0.3">
      <c r="A643" s="48" t="s">
        <v>1676</v>
      </c>
      <c r="B643" s="48">
        <v>2011</v>
      </c>
      <c r="C643" s="48" t="s">
        <v>1090</v>
      </c>
      <c r="D643" s="48" t="s">
        <v>1091</v>
      </c>
      <c r="E643" s="48">
        <v>69</v>
      </c>
      <c r="F643" s="48">
        <v>264</v>
      </c>
      <c r="G643" s="48">
        <v>19</v>
      </c>
      <c r="H643" s="48">
        <v>60</v>
      </c>
      <c r="I643" s="48">
        <v>16</v>
      </c>
      <c r="J643" s="48">
        <v>0</v>
      </c>
      <c r="K643" s="48">
        <v>4</v>
      </c>
      <c r="L643" s="48">
        <v>30</v>
      </c>
      <c r="M643" s="48">
        <v>0</v>
      </c>
      <c r="N643" s="48">
        <v>0</v>
      </c>
      <c r="O643" s="48">
        <v>19</v>
      </c>
      <c r="P643" s="48">
        <v>44</v>
      </c>
      <c r="AI643" s="48"/>
    </row>
    <row r="644" spans="1:35" x14ac:dyDescent="0.3">
      <c r="A644" s="48" t="s">
        <v>1680</v>
      </c>
      <c r="B644" s="48">
        <v>2011</v>
      </c>
      <c r="C644" s="48" t="s">
        <v>1104</v>
      </c>
      <c r="D644" s="48" t="s">
        <v>1091</v>
      </c>
      <c r="E644" s="48">
        <v>108</v>
      </c>
      <c r="F644" s="48">
        <v>264</v>
      </c>
      <c r="G644" s="48">
        <v>34</v>
      </c>
      <c r="H644" s="48">
        <v>70</v>
      </c>
      <c r="I644" s="48">
        <v>11</v>
      </c>
      <c r="J644" s="48">
        <v>3</v>
      </c>
      <c r="K644" s="48">
        <v>1</v>
      </c>
      <c r="L644" s="48">
        <v>25</v>
      </c>
      <c r="M644" s="48">
        <v>1</v>
      </c>
      <c r="N644" s="48">
        <v>1</v>
      </c>
      <c r="O644" s="48">
        <v>33</v>
      </c>
      <c r="P644" s="48">
        <v>48</v>
      </c>
      <c r="AI644" s="48"/>
    </row>
    <row r="645" spans="1:35" x14ac:dyDescent="0.3">
      <c r="A645" s="48" t="s">
        <v>1604</v>
      </c>
      <c r="B645" s="48">
        <v>2011</v>
      </c>
      <c r="C645" s="48" t="s">
        <v>1112</v>
      </c>
      <c r="D645" s="48" t="s">
        <v>1095</v>
      </c>
      <c r="E645" s="48">
        <v>91</v>
      </c>
      <c r="F645" s="48">
        <v>266</v>
      </c>
      <c r="G645" s="48">
        <v>27</v>
      </c>
      <c r="H645" s="48">
        <v>71</v>
      </c>
      <c r="I645" s="48">
        <v>6</v>
      </c>
      <c r="J645" s="48">
        <v>0</v>
      </c>
      <c r="K645" s="48">
        <v>6</v>
      </c>
      <c r="L645" s="48">
        <v>31</v>
      </c>
      <c r="M645" s="48">
        <v>0</v>
      </c>
      <c r="N645" s="48">
        <v>0</v>
      </c>
      <c r="O645" s="48">
        <v>35</v>
      </c>
      <c r="P645" s="48">
        <v>32</v>
      </c>
      <c r="AI645" s="48"/>
    </row>
    <row r="646" spans="1:35" x14ac:dyDescent="0.3">
      <c r="A646" s="48" t="s">
        <v>1884</v>
      </c>
      <c r="B646" s="48">
        <v>2011</v>
      </c>
      <c r="C646" s="48" t="s">
        <v>1114</v>
      </c>
      <c r="D646" s="48" t="s">
        <v>1095</v>
      </c>
      <c r="E646" s="48">
        <v>104</v>
      </c>
      <c r="F646" s="48">
        <v>267</v>
      </c>
      <c r="G646" s="48">
        <v>37</v>
      </c>
      <c r="H646" s="48">
        <v>73</v>
      </c>
      <c r="I646" s="48">
        <v>17</v>
      </c>
      <c r="J646" s="48">
        <v>1</v>
      </c>
      <c r="K646" s="48">
        <v>15</v>
      </c>
      <c r="L646" s="48">
        <v>49</v>
      </c>
      <c r="M646" s="48">
        <v>8</v>
      </c>
      <c r="N646" s="48">
        <v>3</v>
      </c>
      <c r="O646" s="48">
        <v>26</v>
      </c>
      <c r="P646" s="48">
        <v>55</v>
      </c>
      <c r="AI646" s="48"/>
    </row>
    <row r="647" spans="1:35" x14ac:dyDescent="0.3">
      <c r="A647" s="48" t="s">
        <v>1635</v>
      </c>
      <c r="B647" s="48">
        <v>2011</v>
      </c>
      <c r="C647" s="48" t="s">
        <v>1148</v>
      </c>
      <c r="D647" s="48" t="s">
        <v>1095</v>
      </c>
      <c r="E647" s="48">
        <v>81</v>
      </c>
      <c r="F647" s="48">
        <v>267</v>
      </c>
      <c r="G647" s="48">
        <v>35</v>
      </c>
      <c r="H647" s="48">
        <v>61</v>
      </c>
      <c r="I647" s="48">
        <v>12</v>
      </c>
      <c r="J647" s="48">
        <v>2</v>
      </c>
      <c r="K647" s="48">
        <v>4</v>
      </c>
      <c r="L647" s="48">
        <v>16</v>
      </c>
      <c r="M647" s="48">
        <v>4</v>
      </c>
      <c r="N647" s="48">
        <v>2</v>
      </c>
      <c r="O647" s="48">
        <v>44</v>
      </c>
      <c r="P647" s="48">
        <v>52</v>
      </c>
      <c r="AI647" s="48"/>
    </row>
    <row r="648" spans="1:35" x14ac:dyDescent="0.3">
      <c r="A648" s="48" t="s">
        <v>1445</v>
      </c>
      <c r="B648" s="48">
        <v>2011</v>
      </c>
      <c r="C648" s="48" t="s">
        <v>1146</v>
      </c>
      <c r="D648" s="48" t="s">
        <v>1091</v>
      </c>
      <c r="E648" s="48">
        <v>87</v>
      </c>
      <c r="F648" s="48">
        <v>267</v>
      </c>
      <c r="G648" s="48">
        <v>40</v>
      </c>
      <c r="H648" s="48">
        <v>66</v>
      </c>
      <c r="I648" s="48">
        <v>10</v>
      </c>
      <c r="J648" s="48">
        <v>3</v>
      </c>
      <c r="K648" s="48">
        <v>13</v>
      </c>
      <c r="L648" s="48">
        <v>45</v>
      </c>
      <c r="M648" s="48">
        <v>7</v>
      </c>
      <c r="N648" s="48">
        <v>2</v>
      </c>
      <c r="O648" s="48">
        <v>28</v>
      </c>
      <c r="P648" s="48">
        <v>57</v>
      </c>
      <c r="AI648" s="48"/>
    </row>
    <row r="649" spans="1:35" x14ac:dyDescent="0.3">
      <c r="A649" s="48" t="s">
        <v>1479</v>
      </c>
      <c r="B649" s="48">
        <v>2011</v>
      </c>
      <c r="C649" s="48" t="s">
        <v>1138</v>
      </c>
      <c r="D649" s="48" t="s">
        <v>1091</v>
      </c>
      <c r="E649" s="48">
        <v>71</v>
      </c>
      <c r="F649" s="48">
        <v>268</v>
      </c>
      <c r="G649" s="48">
        <v>34</v>
      </c>
      <c r="H649" s="48">
        <v>60</v>
      </c>
      <c r="I649" s="48">
        <v>21</v>
      </c>
      <c r="J649" s="48">
        <v>1</v>
      </c>
      <c r="K649" s="48">
        <v>10</v>
      </c>
      <c r="L649" s="48">
        <v>32</v>
      </c>
      <c r="M649" s="48">
        <v>0</v>
      </c>
      <c r="N649" s="48">
        <v>2</v>
      </c>
      <c r="O649" s="48">
        <v>18</v>
      </c>
      <c r="P649" s="48">
        <v>85</v>
      </c>
      <c r="AI649" s="48"/>
    </row>
    <row r="650" spans="1:35" x14ac:dyDescent="0.3">
      <c r="A650" s="48" t="s">
        <v>1709</v>
      </c>
      <c r="B650" s="48">
        <v>2011</v>
      </c>
      <c r="C650" s="48" t="s">
        <v>1094</v>
      </c>
      <c r="D650" s="48" t="s">
        <v>1095</v>
      </c>
      <c r="E650" s="48">
        <v>65</v>
      </c>
      <c r="F650" s="48">
        <v>269</v>
      </c>
      <c r="G650" s="48">
        <v>33</v>
      </c>
      <c r="H650" s="48">
        <v>62</v>
      </c>
      <c r="I650" s="48">
        <v>20</v>
      </c>
      <c r="J650" s="48">
        <v>1</v>
      </c>
      <c r="K650" s="48">
        <v>5</v>
      </c>
      <c r="L650" s="48">
        <v>22</v>
      </c>
      <c r="M650" s="48">
        <v>7</v>
      </c>
      <c r="N650" s="48">
        <v>6</v>
      </c>
      <c r="O650" s="48">
        <v>22</v>
      </c>
      <c r="P650" s="48">
        <v>49</v>
      </c>
      <c r="AI650" s="48"/>
    </row>
    <row r="651" spans="1:35" x14ac:dyDescent="0.3">
      <c r="A651" s="48" t="s">
        <v>1776</v>
      </c>
      <c r="B651" s="48">
        <v>2011</v>
      </c>
      <c r="C651" s="48" t="s">
        <v>1124</v>
      </c>
      <c r="D651" s="48" t="s">
        <v>1091</v>
      </c>
      <c r="E651" s="48">
        <v>102</v>
      </c>
      <c r="F651" s="48">
        <v>269</v>
      </c>
      <c r="G651" s="48">
        <v>29</v>
      </c>
      <c r="H651" s="48">
        <v>53</v>
      </c>
      <c r="I651" s="48">
        <v>10</v>
      </c>
      <c r="J651" s="48">
        <v>2</v>
      </c>
      <c r="K651" s="48">
        <v>3</v>
      </c>
      <c r="L651" s="48">
        <v>23</v>
      </c>
      <c r="M651" s="48">
        <v>1</v>
      </c>
      <c r="N651" s="48">
        <v>1</v>
      </c>
      <c r="O651" s="48">
        <v>24</v>
      </c>
      <c r="P651" s="48">
        <v>74</v>
      </c>
      <c r="AI651" s="48"/>
    </row>
    <row r="652" spans="1:35" x14ac:dyDescent="0.3">
      <c r="A652" s="48" t="s">
        <v>1779</v>
      </c>
      <c r="B652" s="48">
        <v>2011</v>
      </c>
      <c r="C652" s="48" t="s">
        <v>1150</v>
      </c>
      <c r="D652" s="48" t="s">
        <v>1095</v>
      </c>
      <c r="E652" s="48">
        <v>77</v>
      </c>
      <c r="F652" s="48">
        <v>270</v>
      </c>
      <c r="G652" s="48">
        <v>21</v>
      </c>
      <c r="H652" s="48">
        <v>55</v>
      </c>
      <c r="I652" s="48">
        <v>12</v>
      </c>
      <c r="J652" s="48">
        <v>0</v>
      </c>
      <c r="K652" s="48">
        <v>4</v>
      </c>
      <c r="L652" s="48">
        <v>28</v>
      </c>
      <c r="M652" s="48">
        <v>2</v>
      </c>
      <c r="N652" s="48">
        <v>0</v>
      </c>
      <c r="O652" s="48">
        <v>17</v>
      </c>
      <c r="P652" s="48">
        <v>60</v>
      </c>
      <c r="AI652" s="48"/>
    </row>
    <row r="653" spans="1:35" x14ac:dyDescent="0.3">
      <c r="A653" s="48" t="s">
        <v>1696</v>
      </c>
      <c r="B653" s="48">
        <v>2011</v>
      </c>
      <c r="C653" s="48" t="s">
        <v>1114</v>
      </c>
      <c r="D653" s="48" t="s">
        <v>1095</v>
      </c>
      <c r="E653" s="48">
        <v>99</v>
      </c>
      <c r="F653" s="48">
        <v>273</v>
      </c>
      <c r="G653" s="48">
        <v>39</v>
      </c>
      <c r="H653" s="48">
        <v>68</v>
      </c>
      <c r="I653" s="48">
        <v>14</v>
      </c>
      <c r="J653" s="48">
        <v>4</v>
      </c>
      <c r="K653" s="48">
        <v>1</v>
      </c>
      <c r="L653" s="48">
        <v>30</v>
      </c>
      <c r="M653" s="48">
        <v>3</v>
      </c>
      <c r="N653" s="48">
        <v>3</v>
      </c>
      <c r="O653" s="48">
        <v>18</v>
      </c>
      <c r="P653" s="48">
        <v>41</v>
      </c>
      <c r="AI653" s="48"/>
    </row>
    <row r="654" spans="1:35" x14ac:dyDescent="0.3">
      <c r="A654" s="48" t="s">
        <v>1600</v>
      </c>
      <c r="B654" s="48">
        <v>2011</v>
      </c>
      <c r="C654" s="48" t="s">
        <v>1112</v>
      </c>
      <c r="D654" s="48" t="s">
        <v>1095</v>
      </c>
      <c r="E654" s="48">
        <v>120</v>
      </c>
      <c r="F654" s="48">
        <v>279</v>
      </c>
      <c r="G654" s="48">
        <v>44</v>
      </c>
      <c r="H654" s="48">
        <v>71</v>
      </c>
      <c r="I654" s="48">
        <v>9</v>
      </c>
      <c r="J654" s="48">
        <v>1</v>
      </c>
      <c r="K654" s="48">
        <v>18</v>
      </c>
      <c r="L654" s="48">
        <v>50</v>
      </c>
      <c r="M654" s="48">
        <v>6</v>
      </c>
      <c r="N654" s="48">
        <v>1</v>
      </c>
      <c r="O654" s="48">
        <v>19</v>
      </c>
      <c r="P654" s="48">
        <v>78</v>
      </c>
      <c r="AI654" s="48"/>
    </row>
    <row r="655" spans="1:35" x14ac:dyDescent="0.3">
      <c r="A655" s="48" t="s">
        <v>1621</v>
      </c>
      <c r="B655" s="48">
        <v>2011</v>
      </c>
      <c r="C655" s="48" t="s">
        <v>1130</v>
      </c>
      <c r="D655" s="48" t="s">
        <v>1095</v>
      </c>
      <c r="E655" s="48">
        <v>104</v>
      </c>
      <c r="F655" s="48">
        <v>281</v>
      </c>
      <c r="G655" s="48">
        <v>28</v>
      </c>
      <c r="H655" s="48">
        <v>68</v>
      </c>
      <c r="I655" s="48">
        <v>5</v>
      </c>
      <c r="J655" s="48">
        <v>1</v>
      </c>
      <c r="K655" s="48">
        <v>3</v>
      </c>
      <c r="L655" s="48">
        <v>14</v>
      </c>
      <c r="M655" s="48">
        <v>4</v>
      </c>
      <c r="N655" s="48">
        <v>4</v>
      </c>
      <c r="O655" s="48">
        <v>28</v>
      </c>
      <c r="P655" s="48">
        <v>40</v>
      </c>
      <c r="AI655" s="48"/>
    </row>
    <row r="656" spans="1:35" x14ac:dyDescent="0.3">
      <c r="A656" s="48" t="s">
        <v>1656</v>
      </c>
      <c r="B656" s="48">
        <v>2011</v>
      </c>
      <c r="C656" s="48" t="s">
        <v>1122</v>
      </c>
      <c r="D656" s="48" t="s">
        <v>1095</v>
      </c>
      <c r="E656" s="48">
        <v>82</v>
      </c>
      <c r="F656" s="48">
        <v>281</v>
      </c>
      <c r="G656" s="48">
        <v>34</v>
      </c>
      <c r="H656" s="48">
        <v>81</v>
      </c>
      <c r="I656" s="48">
        <v>16</v>
      </c>
      <c r="J656" s="48">
        <v>5</v>
      </c>
      <c r="K656" s="48">
        <v>9</v>
      </c>
      <c r="L656" s="48">
        <v>29</v>
      </c>
      <c r="M656" s="48">
        <v>1</v>
      </c>
      <c r="N656" s="48">
        <v>1</v>
      </c>
      <c r="O656" s="48">
        <v>22</v>
      </c>
      <c r="P656" s="48">
        <v>74</v>
      </c>
      <c r="AI656" s="48"/>
    </row>
    <row r="657" spans="1:35" x14ac:dyDescent="0.3">
      <c r="A657" s="48" t="s">
        <v>1455</v>
      </c>
      <c r="B657" s="48">
        <v>2011</v>
      </c>
      <c r="C657" s="48" t="s">
        <v>1090</v>
      </c>
      <c r="D657" s="48" t="s">
        <v>1091</v>
      </c>
      <c r="E657" s="48">
        <v>70</v>
      </c>
      <c r="F657" s="48">
        <v>284</v>
      </c>
      <c r="G657" s="48">
        <v>37</v>
      </c>
      <c r="H657" s="48">
        <v>75</v>
      </c>
      <c r="I657" s="48">
        <v>11</v>
      </c>
      <c r="J657" s="48">
        <v>5</v>
      </c>
      <c r="K657" s="48">
        <v>2</v>
      </c>
      <c r="L657" s="48">
        <v>16</v>
      </c>
      <c r="M657" s="48">
        <v>6</v>
      </c>
      <c r="N657" s="48">
        <v>1</v>
      </c>
      <c r="O657" s="48">
        <v>27</v>
      </c>
      <c r="P657" s="48">
        <v>36</v>
      </c>
      <c r="AI657" s="48"/>
    </row>
    <row r="658" spans="1:35" x14ac:dyDescent="0.3">
      <c r="A658" s="48" t="s">
        <v>1885</v>
      </c>
      <c r="B658" s="48">
        <v>2011</v>
      </c>
      <c r="C658" s="48" t="s">
        <v>1090</v>
      </c>
      <c r="D658" s="48" t="s">
        <v>1091</v>
      </c>
      <c r="E658" s="48">
        <v>81</v>
      </c>
      <c r="F658" s="48">
        <v>286</v>
      </c>
      <c r="G658" s="48">
        <v>47</v>
      </c>
      <c r="H658" s="48">
        <v>68</v>
      </c>
      <c r="I658" s="48">
        <v>18</v>
      </c>
      <c r="J658" s="48">
        <v>1</v>
      </c>
      <c r="K658" s="48">
        <v>8</v>
      </c>
      <c r="L658" s="48">
        <v>31</v>
      </c>
      <c r="M658" s="48">
        <v>3</v>
      </c>
      <c r="N658" s="48">
        <v>3</v>
      </c>
      <c r="O658" s="48">
        <v>25</v>
      </c>
      <c r="P658" s="48">
        <v>71</v>
      </c>
      <c r="AI658" s="48"/>
    </row>
    <row r="659" spans="1:35" x14ac:dyDescent="0.3">
      <c r="A659" s="48" t="s">
        <v>1886</v>
      </c>
      <c r="B659" s="48">
        <v>2011</v>
      </c>
      <c r="C659" s="48" t="s">
        <v>1090</v>
      </c>
      <c r="D659" s="48" t="s">
        <v>1091</v>
      </c>
      <c r="E659" s="48">
        <v>96</v>
      </c>
      <c r="F659" s="48">
        <v>287</v>
      </c>
      <c r="G659" s="48">
        <v>31</v>
      </c>
      <c r="H659" s="48">
        <v>64</v>
      </c>
      <c r="I659" s="48">
        <v>12</v>
      </c>
      <c r="J659" s="48">
        <v>0</v>
      </c>
      <c r="K659" s="48">
        <v>7</v>
      </c>
      <c r="L659" s="48">
        <v>30</v>
      </c>
      <c r="M659" s="48">
        <v>3</v>
      </c>
      <c r="N659" s="48">
        <v>2</v>
      </c>
      <c r="O659" s="48">
        <v>24</v>
      </c>
      <c r="P659" s="48">
        <v>79</v>
      </c>
      <c r="AI659" s="48"/>
    </row>
    <row r="660" spans="1:35" x14ac:dyDescent="0.3">
      <c r="A660" s="48" t="s">
        <v>1810</v>
      </c>
      <c r="B660" s="48">
        <v>2011</v>
      </c>
      <c r="C660" s="48" t="s">
        <v>1126</v>
      </c>
      <c r="D660" s="48" t="s">
        <v>1091</v>
      </c>
      <c r="E660" s="48">
        <v>81</v>
      </c>
      <c r="F660" s="48">
        <v>288</v>
      </c>
      <c r="G660" s="48">
        <v>24</v>
      </c>
      <c r="H660" s="48">
        <v>54</v>
      </c>
      <c r="I660" s="48">
        <v>11</v>
      </c>
      <c r="J660" s="48">
        <v>1</v>
      </c>
      <c r="K660" s="48">
        <v>1</v>
      </c>
      <c r="L660" s="48">
        <v>15</v>
      </c>
      <c r="M660" s="48">
        <v>11</v>
      </c>
      <c r="N660" s="48">
        <v>6</v>
      </c>
      <c r="O660" s="48">
        <v>21</v>
      </c>
      <c r="P660" s="48">
        <v>42</v>
      </c>
      <c r="AI660" s="48"/>
    </row>
    <row r="661" spans="1:35" x14ac:dyDescent="0.3">
      <c r="A661" s="48" t="s">
        <v>1642</v>
      </c>
      <c r="B661" s="48">
        <v>2011</v>
      </c>
      <c r="C661" s="48" t="s">
        <v>1116</v>
      </c>
      <c r="D661" s="48" t="s">
        <v>1095</v>
      </c>
      <c r="E661" s="48">
        <v>110</v>
      </c>
      <c r="F661" s="48">
        <v>288</v>
      </c>
      <c r="G661" s="48">
        <v>35</v>
      </c>
      <c r="H661" s="48">
        <v>69</v>
      </c>
      <c r="I661" s="48">
        <v>10</v>
      </c>
      <c r="J661" s="48">
        <v>0</v>
      </c>
      <c r="K661" s="48">
        <v>1</v>
      </c>
      <c r="L661" s="48">
        <v>28</v>
      </c>
      <c r="M661" s="48">
        <v>3</v>
      </c>
      <c r="N661" s="48">
        <v>0</v>
      </c>
      <c r="O661" s="48">
        <v>27</v>
      </c>
      <c r="P661" s="48">
        <v>44</v>
      </c>
      <c r="AI661" s="48"/>
    </row>
    <row r="662" spans="1:35" x14ac:dyDescent="0.3">
      <c r="A662" s="48" t="s">
        <v>1887</v>
      </c>
      <c r="B662" s="48">
        <v>2011</v>
      </c>
      <c r="C662" s="48" t="s">
        <v>1126</v>
      </c>
      <c r="D662" s="48" t="s">
        <v>1091</v>
      </c>
      <c r="E662" s="48">
        <v>79</v>
      </c>
      <c r="F662" s="48">
        <v>290</v>
      </c>
      <c r="G662" s="48">
        <v>27</v>
      </c>
      <c r="H662" s="48">
        <v>80</v>
      </c>
      <c r="I662" s="48">
        <v>17</v>
      </c>
      <c r="J662" s="48">
        <v>1</v>
      </c>
      <c r="K662" s="48">
        <v>12</v>
      </c>
      <c r="L662" s="48">
        <v>46</v>
      </c>
      <c r="M662" s="48">
        <v>0</v>
      </c>
      <c r="N662" s="48">
        <v>2</v>
      </c>
      <c r="O662" s="48">
        <v>19</v>
      </c>
      <c r="P662" s="48">
        <v>81</v>
      </c>
      <c r="AI662" s="48"/>
    </row>
    <row r="663" spans="1:35" x14ac:dyDescent="0.3">
      <c r="A663" s="48" t="s">
        <v>1711</v>
      </c>
      <c r="B663" s="48">
        <v>2011</v>
      </c>
      <c r="C663" s="48" t="s">
        <v>1128</v>
      </c>
      <c r="D663" s="48" t="s">
        <v>1095</v>
      </c>
      <c r="E663" s="48">
        <v>87</v>
      </c>
      <c r="F663" s="48">
        <v>293</v>
      </c>
      <c r="G663" s="48">
        <v>33</v>
      </c>
      <c r="H663" s="48">
        <v>80</v>
      </c>
      <c r="I663" s="48">
        <v>15</v>
      </c>
      <c r="J663" s="48">
        <v>2</v>
      </c>
      <c r="K663" s="48">
        <v>3</v>
      </c>
      <c r="L663" s="48">
        <v>13</v>
      </c>
      <c r="M663" s="48">
        <v>2</v>
      </c>
      <c r="N663" s="48">
        <v>2</v>
      </c>
      <c r="O663" s="48">
        <v>46</v>
      </c>
      <c r="P663" s="48">
        <v>57</v>
      </c>
      <c r="AI663" s="48"/>
    </row>
    <row r="664" spans="1:35" x14ac:dyDescent="0.3">
      <c r="A664" s="48" t="s">
        <v>1508</v>
      </c>
      <c r="B664" s="48">
        <v>2011</v>
      </c>
      <c r="C664" s="48" t="s">
        <v>1090</v>
      </c>
      <c r="D664" s="48" t="s">
        <v>1091</v>
      </c>
      <c r="E664" s="48">
        <v>82</v>
      </c>
      <c r="F664" s="48">
        <v>296</v>
      </c>
      <c r="G664" s="48">
        <v>38</v>
      </c>
      <c r="H664" s="48">
        <v>85</v>
      </c>
      <c r="I664" s="48">
        <v>15</v>
      </c>
      <c r="J664" s="48">
        <v>0</v>
      </c>
      <c r="K664" s="48">
        <v>3</v>
      </c>
      <c r="L664" s="48">
        <v>30</v>
      </c>
      <c r="M664" s="48">
        <v>0</v>
      </c>
      <c r="N664" s="48">
        <v>0</v>
      </c>
      <c r="O664" s="48">
        <v>32</v>
      </c>
      <c r="P664" s="48">
        <v>38</v>
      </c>
      <c r="AI664" s="48"/>
    </row>
    <row r="665" spans="1:35" x14ac:dyDescent="0.3">
      <c r="A665" s="48" t="s">
        <v>1682</v>
      </c>
      <c r="B665" s="48">
        <v>2011</v>
      </c>
      <c r="C665" s="48" t="s">
        <v>1112</v>
      </c>
      <c r="D665" s="48" t="s">
        <v>1095</v>
      </c>
      <c r="E665" s="48">
        <v>91</v>
      </c>
      <c r="F665" s="48">
        <v>298</v>
      </c>
      <c r="G665" s="48">
        <v>28</v>
      </c>
      <c r="H665" s="48">
        <v>84</v>
      </c>
      <c r="I665" s="48">
        <v>13</v>
      </c>
      <c r="J665" s="48">
        <v>0</v>
      </c>
      <c r="K665" s="48">
        <v>12</v>
      </c>
      <c r="L665" s="48">
        <v>36</v>
      </c>
      <c r="M665" s="48">
        <v>0</v>
      </c>
      <c r="N665" s="48">
        <v>0</v>
      </c>
      <c r="O665" s="48">
        <v>23</v>
      </c>
      <c r="P665" s="48">
        <v>41</v>
      </c>
      <c r="AI665" s="48"/>
    </row>
    <row r="666" spans="1:35" x14ac:dyDescent="0.3">
      <c r="A666" s="48" t="s">
        <v>1636</v>
      </c>
      <c r="B666" s="48">
        <v>2011</v>
      </c>
      <c r="C666" s="48" t="s">
        <v>1112</v>
      </c>
      <c r="D666" s="48" t="s">
        <v>1095</v>
      </c>
      <c r="E666" s="48">
        <v>96</v>
      </c>
      <c r="F666" s="48">
        <v>299</v>
      </c>
      <c r="G666" s="48">
        <v>34</v>
      </c>
      <c r="H666" s="48">
        <v>75</v>
      </c>
      <c r="I666" s="48">
        <v>14</v>
      </c>
      <c r="J666" s="48">
        <v>0</v>
      </c>
      <c r="K666" s="48">
        <v>5</v>
      </c>
      <c r="L666" s="48">
        <v>36</v>
      </c>
      <c r="M666" s="48">
        <v>4</v>
      </c>
      <c r="N666" s="48">
        <v>2</v>
      </c>
      <c r="O666" s="48">
        <v>24</v>
      </c>
      <c r="P666" s="48">
        <v>65</v>
      </c>
      <c r="AI666" s="48"/>
    </row>
    <row r="667" spans="1:35" x14ac:dyDescent="0.3">
      <c r="A667" s="48" t="s">
        <v>1888</v>
      </c>
      <c r="B667" s="48">
        <v>2011</v>
      </c>
      <c r="C667" s="48" t="s">
        <v>1142</v>
      </c>
      <c r="D667" s="48" t="s">
        <v>1095</v>
      </c>
      <c r="E667" s="48">
        <v>100</v>
      </c>
      <c r="F667" s="48">
        <v>301</v>
      </c>
      <c r="G667" s="48">
        <v>38</v>
      </c>
      <c r="H667" s="48">
        <v>88</v>
      </c>
      <c r="I667" s="48">
        <v>21</v>
      </c>
      <c r="J667" s="48">
        <v>3</v>
      </c>
      <c r="K667" s="48">
        <v>10</v>
      </c>
      <c r="L667" s="48">
        <v>50</v>
      </c>
      <c r="M667" s="48">
        <v>1</v>
      </c>
      <c r="N667" s="48">
        <v>0</v>
      </c>
      <c r="O667" s="48">
        <v>33</v>
      </c>
      <c r="P667" s="48">
        <v>57</v>
      </c>
      <c r="AI667" s="48"/>
    </row>
    <row r="668" spans="1:35" x14ac:dyDescent="0.3">
      <c r="A668" s="48" t="s">
        <v>1641</v>
      </c>
      <c r="B668" s="48">
        <v>2011</v>
      </c>
      <c r="C668" s="48" t="s">
        <v>1150</v>
      </c>
      <c r="D668" s="48" t="s">
        <v>1095</v>
      </c>
      <c r="E668" s="48">
        <v>98</v>
      </c>
      <c r="F668" s="48">
        <v>305</v>
      </c>
      <c r="G668" s="48">
        <v>29</v>
      </c>
      <c r="H668" s="48">
        <v>70</v>
      </c>
      <c r="I668" s="48">
        <v>13</v>
      </c>
      <c r="J668" s="48">
        <v>0</v>
      </c>
      <c r="K668" s="48">
        <v>16</v>
      </c>
      <c r="L668" s="48">
        <v>47</v>
      </c>
      <c r="M668" s="48">
        <v>0</v>
      </c>
      <c r="N668" s="48">
        <v>0</v>
      </c>
      <c r="O668" s="48">
        <v>22</v>
      </c>
      <c r="P668" s="48">
        <v>71</v>
      </c>
      <c r="AI668" s="48"/>
    </row>
    <row r="669" spans="1:35" x14ac:dyDescent="0.3">
      <c r="A669" s="48" t="s">
        <v>1497</v>
      </c>
      <c r="B669" s="48">
        <v>2011</v>
      </c>
      <c r="C669" s="48" t="s">
        <v>1104</v>
      </c>
      <c r="D669" s="48" t="s">
        <v>1091</v>
      </c>
      <c r="E669" s="48">
        <v>93</v>
      </c>
      <c r="F669" s="48">
        <v>305</v>
      </c>
      <c r="G669" s="48">
        <v>42</v>
      </c>
      <c r="H669" s="48">
        <v>76</v>
      </c>
      <c r="I669" s="48">
        <v>21</v>
      </c>
      <c r="J669" s="48">
        <v>1</v>
      </c>
      <c r="K669" s="48">
        <v>11</v>
      </c>
      <c r="L669" s="48">
        <v>52</v>
      </c>
      <c r="M669" s="48">
        <v>4</v>
      </c>
      <c r="N669" s="48">
        <v>2</v>
      </c>
      <c r="O669" s="48">
        <v>43</v>
      </c>
      <c r="P669" s="48">
        <v>93</v>
      </c>
      <c r="AI669" s="48"/>
    </row>
    <row r="670" spans="1:35" x14ac:dyDescent="0.3">
      <c r="A670" s="48" t="s">
        <v>1797</v>
      </c>
      <c r="B670" s="48">
        <v>2011</v>
      </c>
      <c r="C670" s="48" t="s">
        <v>1090</v>
      </c>
      <c r="D670" s="48" t="s">
        <v>1091</v>
      </c>
      <c r="E670" s="48">
        <v>84</v>
      </c>
      <c r="F670" s="48">
        <v>305</v>
      </c>
      <c r="G670" s="48">
        <v>26</v>
      </c>
      <c r="H670" s="48">
        <v>81</v>
      </c>
      <c r="I670" s="48">
        <v>16</v>
      </c>
      <c r="J670" s="48">
        <v>0</v>
      </c>
      <c r="K670" s="48">
        <v>4</v>
      </c>
      <c r="L670" s="48">
        <v>32</v>
      </c>
      <c r="M670" s="48">
        <v>1</v>
      </c>
      <c r="N670" s="48">
        <v>0</v>
      </c>
      <c r="O670" s="48">
        <v>18</v>
      </c>
      <c r="P670" s="48">
        <v>55</v>
      </c>
      <c r="AI670" s="48"/>
    </row>
    <row r="671" spans="1:35" x14ac:dyDescent="0.3">
      <c r="A671" s="48" t="s">
        <v>1664</v>
      </c>
      <c r="B671" s="48">
        <v>2011</v>
      </c>
      <c r="C671" s="48" t="s">
        <v>1122</v>
      </c>
      <c r="D671" s="48" t="s">
        <v>1095</v>
      </c>
      <c r="E671" s="48">
        <v>111</v>
      </c>
      <c r="F671" s="48">
        <v>307</v>
      </c>
      <c r="G671" s="48">
        <v>38</v>
      </c>
      <c r="H671" s="48">
        <v>85</v>
      </c>
      <c r="I671" s="48">
        <v>13</v>
      </c>
      <c r="J671" s="48">
        <v>2</v>
      </c>
      <c r="K671" s="48">
        <v>5</v>
      </c>
      <c r="L671" s="48">
        <v>19</v>
      </c>
      <c r="M671" s="48">
        <v>11</v>
      </c>
      <c r="N671" s="48">
        <v>6</v>
      </c>
      <c r="O671" s="48">
        <v>28</v>
      </c>
      <c r="P671" s="48">
        <v>49</v>
      </c>
      <c r="AI671" s="48"/>
    </row>
    <row r="672" spans="1:35" x14ac:dyDescent="0.3">
      <c r="A672" s="48" t="s">
        <v>1889</v>
      </c>
      <c r="B672" s="48">
        <v>2011</v>
      </c>
      <c r="C672" s="48" t="s">
        <v>1134</v>
      </c>
      <c r="D672" s="48" t="s">
        <v>1091</v>
      </c>
      <c r="E672" s="48">
        <v>105</v>
      </c>
      <c r="F672" s="48">
        <v>308</v>
      </c>
      <c r="G672" s="48">
        <v>41</v>
      </c>
      <c r="H672" s="48">
        <v>74</v>
      </c>
      <c r="I672" s="48">
        <v>18</v>
      </c>
      <c r="J672" s="48">
        <v>5</v>
      </c>
      <c r="K672" s="48">
        <v>3</v>
      </c>
      <c r="L672" s="48">
        <v>27</v>
      </c>
      <c r="M672" s="48">
        <v>20</v>
      </c>
      <c r="N672" s="48">
        <v>8</v>
      </c>
      <c r="O672" s="48">
        <v>32</v>
      </c>
      <c r="P672" s="48">
        <v>49</v>
      </c>
      <c r="AI672" s="48"/>
    </row>
    <row r="673" spans="1:35" x14ac:dyDescent="0.3">
      <c r="A673" s="48" t="s">
        <v>1737</v>
      </c>
      <c r="B673" s="48">
        <v>2011</v>
      </c>
      <c r="C673" s="48" t="s">
        <v>1154</v>
      </c>
      <c r="D673" s="48" t="s">
        <v>1095</v>
      </c>
      <c r="E673" s="48">
        <v>91</v>
      </c>
      <c r="F673" s="48">
        <v>309</v>
      </c>
      <c r="G673" s="48">
        <v>40</v>
      </c>
      <c r="H673" s="48">
        <v>75</v>
      </c>
      <c r="I673" s="48">
        <v>12</v>
      </c>
      <c r="J673" s="48">
        <v>2</v>
      </c>
      <c r="K673" s="48">
        <v>7</v>
      </c>
      <c r="L673" s="48">
        <v>27</v>
      </c>
      <c r="M673" s="48">
        <v>17</v>
      </c>
      <c r="N673" s="48">
        <v>3</v>
      </c>
      <c r="O673" s="48">
        <v>22</v>
      </c>
      <c r="P673" s="48">
        <v>63</v>
      </c>
      <c r="AI673" s="48"/>
    </row>
    <row r="674" spans="1:35" x14ac:dyDescent="0.3">
      <c r="A674" s="48" t="s">
        <v>1572</v>
      </c>
      <c r="B674" s="48">
        <v>2011</v>
      </c>
      <c r="C674" s="48" t="s">
        <v>1140</v>
      </c>
      <c r="D674" s="48" t="s">
        <v>1091</v>
      </c>
      <c r="E674" s="48">
        <v>88</v>
      </c>
      <c r="F674" s="48">
        <v>309</v>
      </c>
      <c r="G674" s="48">
        <v>40</v>
      </c>
      <c r="H674" s="48">
        <v>78</v>
      </c>
      <c r="I674" s="48">
        <v>14</v>
      </c>
      <c r="J674" s="48">
        <v>4</v>
      </c>
      <c r="K674" s="48">
        <v>6</v>
      </c>
      <c r="L674" s="48">
        <v>36</v>
      </c>
      <c r="M674" s="48">
        <v>1</v>
      </c>
      <c r="N674" s="48">
        <v>1</v>
      </c>
      <c r="O674" s="48">
        <v>23</v>
      </c>
      <c r="P674" s="48">
        <v>60</v>
      </c>
      <c r="AI674" s="48"/>
    </row>
    <row r="675" spans="1:35" x14ac:dyDescent="0.3">
      <c r="A675" s="48" t="s">
        <v>1890</v>
      </c>
      <c r="B675" s="48">
        <v>2011</v>
      </c>
      <c r="C675" s="48" t="s">
        <v>1152</v>
      </c>
      <c r="D675" s="48" t="s">
        <v>1091</v>
      </c>
      <c r="E675" s="48">
        <v>112</v>
      </c>
      <c r="F675" s="48">
        <v>309</v>
      </c>
      <c r="G675" s="48">
        <v>38</v>
      </c>
      <c r="H675" s="48">
        <v>82</v>
      </c>
      <c r="I675" s="48">
        <v>18</v>
      </c>
      <c r="J675" s="48">
        <v>2</v>
      </c>
      <c r="K675" s="48">
        <v>5</v>
      </c>
      <c r="L675" s="48">
        <v>30</v>
      </c>
      <c r="M675" s="48">
        <v>22</v>
      </c>
      <c r="N675" s="48">
        <v>6</v>
      </c>
      <c r="O675" s="48">
        <v>22</v>
      </c>
      <c r="P675" s="48">
        <v>37</v>
      </c>
      <c r="AI675" s="48"/>
    </row>
    <row r="676" spans="1:35" x14ac:dyDescent="0.3">
      <c r="A676" s="48" t="s">
        <v>1668</v>
      </c>
      <c r="B676" s="48">
        <v>2011</v>
      </c>
      <c r="C676" s="48" t="s">
        <v>1150</v>
      </c>
      <c r="D676" s="48" t="s">
        <v>1095</v>
      </c>
      <c r="E676" s="48">
        <v>136</v>
      </c>
      <c r="F676" s="48">
        <v>312</v>
      </c>
      <c r="G676" s="48">
        <v>37</v>
      </c>
      <c r="H676" s="48">
        <v>80</v>
      </c>
      <c r="I676" s="48">
        <v>12</v>
      </c>
      <c r="J676" s="48">
        <v>6</v>
      </c>
      <c r="K676" s="48">
        <v>2</v>
      </c>
      <c r="L676" s="48">
        <v>22</v>
      </c>
      <c r="M676" s="48">
        <v>22</v>
      </c>
      <c r="N676" s="48">
        <v>6</v>
      </c>
      <c r="O676" s="48">
        <v>23</v>
      </c>
      <c r="P676" s="48">
        <v>61</v>
      </c>
      <c r="AI676" s="48"/>
    </row>
    <row r="677" spans="1:35" x14ac:dyDescent="0.3">
      <c r="A677" s="48" t="s">
        <v>1569</v>
      </c>
      <c r="B677" s="48">
        <v>2011</v>
      </c>
      <c r="C677" s="48" t="s">
        <v>1138</v>
      </c>
      <c r="D677" s="48" t="s">
        <v>1091</v>
      </c>
      <c r="E677" s="48">
        <v>85</v>
      </c>
      <c r="F677" s="48">
        <v>313</v>
      </c>
      <c r="G677" s="48">
        <v>37</v>
      </c>
      <c r="H677" s="48">
        <v>81</v>
      </c>
      <c r="I677" s="48">
        <v>11</v>
      </c>
      <c r="J677" s="48">
        <v>3</v>
      </c>
      <c r="K677" s="48">
        <v>8</v>
      </c>
      <c r="L677" s="48">
        <v>36</v>
      </c>
      <c r="M677" s="48">
        <v>12</v>
      </c>
      <c r="N677" s="48">
        <v>5</v>
      </c>
      <c r="O677" s="48">
        <v>36</v>
      </c>
      <c r="P677" s="48">
        <v>78</v>
      </c>
      <c r="AI677" s="48"/>
    </row>
    <row r="678" spans="1:35" x14ac:dyDescent="0.3">
      <c r="A678" s="48" t="s">
        <v>1681</v>
      </c>
      <c r="B678" s="48">
        <v>2011</v>
      </c>
      <c r="C678" s="48" t="s">
        <v>1110</v>
      </c>
      <c r="D678" s="48" t="s">
        <v>1091</v>
      </c>
      <c r="E678" s="48">
        <v>89</v>
      </c>
      <c r="F678" s="48">
        <v>317</v>
      </c>
      <c r="G678" s="48">
        <v>44</v>
      </c>
      <c r="H678" s="48">
        <v>80</v>
      </c>
      <c r="I678" s="48">
        <v>16</v>
      </c>
      <c r="J678" s="48">
        <v>3</v>
      </c>
      <c r="K678" s="48">
        <v>6</v>
      </c>
      <c r="L678" s="48">
        <v>33</v>
      </c>
      <c r="M678" s="48">
        <v>13</v>
      </c>
      <c r="N678" s="48">
        <v>8</v>
      </c>
      <c r="O678" s="48">
        <v>15</v>
      </c>
      <c r="P678" s="48">
        <v>65</v>
      </c>
      <c r="AI678" s="48"/>
    </row>
    <row r="679" spans="1:35" x14ac:dyDescent="0.3">
      <c r="A679" s="48" t="s">
        <v>1782</v>
      </c>
      <c r="B679" s="48">
        <v>2011</v>
      </c>
      <c r="C679" s="48" t="s">
        <v>1110</v>
      </c>
      <c r="D679" s="48" t="s">
        <v>1091</v>
      </c>
      <c r="E679" s="48">
        <v>95</v>
      </c>
      <c r="F679" s="48">
        <v>320</v>
      </c>
      <c r="G679" s="48">
        <v>44</v>
      </c>
      <c r="H679" s="48">
        <v>76</v>
      </c>
      <c r="I679" s="48">
        <v>21</v>
      </c>
      <c r="J679" s="48">
        <v>6</v>
      </c>
      <c r="K679" s="48">
        <v>1</v>
      </c>
      <c r="L679" s="48">
        <v>29</v>
      </c>
      <c r="M679" s="48">
        <v>34</v>
      </c>
      <c r="N679" s="48">
        <v>11</v>
      </c>
      <c r="O679" s="48">
        <v>15</v>
      </c>
      <c r="P679" s="48">
        <v>63</v>
      </c>
      <c r="AI679" s="48"/>
    </row>
    <row r="680" spans="1:35" x14ac:dyDescent="0.3">
      <c r="A680" s="48" t="s">
        <v>1891</v>
      </c>
      <c r="B680" s="48">
        <v>2011</v>
      </c>
      <c r="C680" s="48" t="s">
        <v>1138</v>
      </c>
      <c r="D680" s="48" t="s">
        <v>1091</v>
      </c>
      <c r="E680" s="48">
        <v>110</v>
      </c>
      <c r="F680" s="48">
        <v>320</v>
      </c>
      <c r="G680" s="48">
        <v>38</v>
      </c>
      <c r="H680" s="48">
        <v>80</v>
      </c>
      <c r="I680" s="48">
        <v>16</v>
      </c>
      <c r="J680" s="48">
        <v>2</v>
      </c>
      <c r="K680" s="48">
        <v>8</v>
      </c>
      <c r="L680" s="48">
        <v>40</v>
      </c>
      <c r="M680" s="48">
        <v>2</v>
      </c>
      <c r="N680" s="48">
        <v>1</v>
      </c>
      <c r="O680" s="48">
        <v>38</v>
      </c>
      <c r="P680" s="48">
        <v>80</v>
      </c>
      <c r="AI680" s="48"/>
    </row>
    <row r="681" spans="1:35" x14ac:dyDescent="0.3">
      <c r="A681" s="48" t="s">
        <v>1794</v>
      </c>
      <c r="B681" s="48">
        <v>2011</v>
      </c>
      <c r="C681" s="48" t="s">
        <v>1144</v>
      </c>
      <c r="D681" s="48" t="s">
        <v>1095</v>
      </c>
      <c r="E681" s="48">
        <v>86</v>
      </c>
      <c r="F681" s="48">
        <v>321</v>
      </c>
      <c r="G681" s="48">
        <v>44</v>
      </c>
      <c r="H681" s="48">
        <v>81</v>
      </c>
      <c r="I681" s="48">
        <v>21</v>
      </c>
      <c r="J681" s="48">
        <v>5</v>
      </c>
      <c r="K681" s="48">
        <v>5</v>
      </c>
      <c r="L681" s="48">
        <v>45</v>
      </c>
      <c r="M681" s="48">
        <v>4</v>
      </c>
      <c r="N681" s="48">
        <v>4</v>
      </c>
      <c r="O681" s="48">
        <v>30</v>
      </c>
      <c r="P681" s="48">
        <v>74</v>
      </c>
      <c r="AI681" s="48"/>
    </row>
    <row r="682" spans="1:35" x14ac:dyDescent="0.3">
      <c r="A682" s="48" t="s">
        <v>1795</v>
      </c>
      <c r="B682" s="48">
        <v>2011</v>
      </c>
      <c r="C682" s="48" t="s">
        <v>1126</v>
      </c>
      <c r="D682" s="48" t="s">
        <v>1091</v>
      </c>
      <c r="E682" s="48">
        <v>92</v>
      </c>
      <c r="F682" s="48">
        <v>322</v>
      </c>
      <c r="G682" s="48">
        <v>26</v>
      </c>
      <c r="H682" s="48">
        <v>72</v>
      </c>
      <c r="I682" s="48">
        <v>13</v>
      </c>
      <c r="J682" s="48">
        <v>0</v>
      </c>
      <c r="K682" s="48">
        <v>1</v>
      </c>
      <c r="L682" s="48">
        <v>19</v>
      </c>
      <c r="M682" s="48">
        <v>13</v>
      </c>
      <c r="N682" s="48">
        <v>2</v>
      </c>
      <c r="O682" s="48">
        <v>16</v>
      </c>
      <c r="P682" s="48">
        <v>56</v>
      </c>
      <c r="AI682" s="48"/>
    </row>
    <row r="683" spans="1:35" x14ac:dyDescent="0.3">
      <c r="A683" s="48" t="s">
        <v>1630</v>
      </c>
      <c r="B683" s="48">
        <v>2011</v>
      </c>
      <c r="C683" s="48" t="s">
        <v>1120</v>
      </c>
      <c r="D683" s="48" t="s">
        <v>1095</v>
      </c>
      <c r="E683" s="48">
        <v>91</v>
      </c>
      <c r="F683" s="48">
        <v>322</v>
      </c>
      <c r="G683" s="48">
        <v>28</v>
      </c>
      <c r="H683" s="48">
        <v>77</v>
      </c>
      <c r="I683" s="48">
        <v>16</v>
      </c>
      <c r="J683" s="48">
        <v>0</v>
      </c>
      <c r="K683" s="48">
        <v>4</v>
      </c>
      <c r="L683" s="48">
        <v>26</v>
      </c>
      <c r="M683" s="48">
        <v>4</v>
      </c>
      <c r="N683" s="48">
        <v>4</v>
      </c>
      <c r="O683" s="48">
        <v>12</v>
      </c>
      <c r="P683" s="48">
        <v>35</v>
      </c>
      <c r="AI683" s="48"/>
    </row>
    <row r="684" spans="1:35" x14ac:dyDescent="0.3">
      <c r="A684" s="48" t="s">
        <v>1513</v>
      </c>
      <c r="B684" s="48">
        <v>2011</v>
      </c>
      <c r="C684" s="48" t="s">
        <v>1090</v>
      </c>
      <c r="D684" s="48" t="s">
        <v>1091</v>
      </c>
      <c r="E684" s="48">
        <v>97</v>
      </c>
      <c r="F684" s="48">
        <v>323</v>
      </c>
      <c r="G684" s="48">
        <v>52</v>
      </c>
      <c r="H684" s="48">
        <v>84</v>
      </c>
      <c r="I684" s="48">
        <v>21</v>
      </c>
      <c r="J684" s="48">
        <v>4</v>
      </c>
      <c r="K684" s="48">
        <v>2</v>
      </c>
      <c r="L684" s="48">
        <v>21</v>
      </c>
      <c r="M684" s="48">
        <v>15</v>
      </c>
      <c r="N684" s="48">
        <v>4</v>
      </c>
      <c r="O684" s="48">
        <v>28</v>
      </c>
      <c r="P684" s="48">
        <v>45</v>
      </c>
      <c r="AI684" s="48"/>
    </row>
    <row r="685" spans="1:35" x14ac:dyDescent="0.3">
      <c r="A685" s="48" t="s">
        <v>1767</v>
      </c>
      <c r="B685" s="48">
        <v>2011</v>
      </c>
      <c r="C685" s="48" t="s">
        <v>1138</v>
      </c>
      <c r="D685" s="48" t="s">
        <v>1091</v>
      </c>
      <c r="E685" s="48">
        <v>91</v>
      </c>
      <c r="F685" s="48">
        <v>324</v>
      </c>
      <c r="G685" s="48">
        <v>35</v>
      </c>
      <c r="H685" s="48">
        <v>79</v>
      </c>
      <c r="I685" s="48">
        <v>13</v>
      </c>
      <c r="J685" s="48">
        <v>0</v>
      </c>
      <c r="K685" s="48">
        <v>4</v>
      </c>
      <c r="L685" s="48">
        <v>38</v>
      </c>
      <c r="M685" s="48">
        <v>6</v>
      </c>
      <c r="N685" s="48">
        <v>2</v>
      </c>
      <c r="O685" s="48">
        <v>13</v>
      </c>
      <c r="P685" s="48">
        <v>40</v>
      </c>
      <c r="AI685" s="48"/>
    </row>
    <row r="686" spans="1:35" x14ac:dyDescent="0.3">
      <c r="A686" s="48" t="s">
        <v>1552</v>
      </c>
      <c r="B686" s="48">
        <v>2011</v>
      </c>
      <c r="C686" s="48" t="s">
        <v>1154</v>
      </c>
      <c r="D686" s="48" t="s">
        <v>1095</v>
      </c>
      <c r="E686" s="48">
        <v>124</v>
      </c>
      <c r="F686" s="48">
        <v>324</v>
      </c>
      <c r="G686" s="48">
        <v>38</v>
      </c>
      <c r="H686" s="48">
        <v>81</v>
      </c>
      <c r="I686" s="48">
        <v>15</v>
      </c>
      <c r="J686" s="48">
        <v>1</v>
      </c>
      <c r="K686" s="48">
        <v>16</v>
      </c>
      <c r="L686" s="48">
        <v>44</v>
      </c>
      <c r="M686" s="48">
        <v>2</v>
      </c>
      <c r="N686" s="48">
        <v>2</v>
      </c>
      <c r="O686" s="48">
        <v>23</v>
      </c>
      <c r="P686" s="48">
        <v>82</v>
      </c>
      <c r="AI686" s="48"/>
    </row>
    <row r="687" spans="1:35" x14ac:dyDescent="0.3">
      <c r="A687" s="48" t="s">
        <v>1729</v>
      </c>
      <c r="B687" s="48">
        <v>2011</v>
      </c>
      <c r="C687" s="48" t="s">
        <v>1138</v>
      </c>
      <c r="D687" s="48" t="s">
        <v>1091</v>
      </c>
      <c r="E687" s="48">
        <v>94</v>
      </c>
      <c r="F687" s="48">
        <v>325</v>
      </c>
      <c r="G687" s="48">
        <v>41</v>
      </c>
      <c r="H687" s="48">
        <v>91</v>
      </c>
      <c r="I687" s="48">
        <v>16</v>
      </c>
      <c r="J687" s="48">
        <v>0</v>
      </c>
      <c r="K687" s="48">
        <v>13</v>
      </c>
      <c r="L687" s="48">
        <v>57</v>
      </c>
      <c r="M687" s="48">
        <v>0</v>
      </c>
      <c r="N687" s="48">
        <v>0</v>
      </c>
      <c r="O687" s="48">
        <v>36</v>
      </c>
      <c r="P687" s="48">
        <v>78</v>
      </c>
      <c r="AI687" s="48"/>
    </row>
    <row r="688" spans="1:35" x14ac:dyDescent="0.3">
      <c r="A688" s="48" t="s">
        <v>1892</v>
      </c>
      <c r="B688" s="48">
        <v>2011</v>
      </c>
      <c r="C688" s="48" t="s">
        <v>1132</v>
      </c>
      <c r="D688" s="48" t="s">
        <v>1095</v>
      </c>
      <c r="E688" s="48">
        <v>148</v>
      </c>
      <c r="F688" s="48">
        <v>326</v>
      </c>
      <c r="G688" s="48">
        <v>35</v>
      </c>
      <c r="H688" s="48">
        <v>86</v>
      </c>
      <c r="I688" s="48">
        <v>20</v>
      </c>
      <c r="J688" s="48">
        <v>3</v>
      </c>
      <c r="K688" s="48">
        <v>1</v>
      </c>
      <c r="L688" s="48">
        <v>28</v>
      </c>
      <c r="M688" s="48">
        <v>2</v>
      </c>
      <c r="N688" s="48">
        <v>2</v>
      </c>
      <c r="O688" s="48">
        <v>33</v>
      </c>
      <c r="P688" s="48">
        <v>65</v>
      </c>
      <c r="AI688" s="48"/>
    </row>
    <row r="689" spans="1:35" x14ac:dyDescent="0.3">
      <c r="A689" s="48" t="s">
        <v>1617</v>
      </c>
      <c r="B689" s="48">
        <v>2011</v>
      </c>
      <c r="C689" s="48" t="s">
        <v>1142</v>
      </c>
      <c r="D689" s="48" t="s">
        <v>1095</v>
      </c>
      <c r="E689" s="48">
        <v>96</v>
      </c>
      <c r="F689" s="48">
        <v>328</v>
      </c>
      <c r="G689" s="48">
        <v>31</v>
      </c>
      <c r="H689" s="48">
        <v>93</v>
      </c>
      <c r="I689" s="48">
        <v>15</v>
      </c>
      <c r="J689" s="48">
        <v>1</v>
      </c>
      <c r="K689" s="48">
        <v>0</v>
      </c>
      <c r="L689" s="48">
        <v>36</v>
      </c>
      <c r="M689" s="48">
        <v>5</v>
      </c>
      <c r="N689" s="48">
        <v>1</v>
      </c>
      <c r="O689" s="48">
        <v>35</v>
      </c>
      <c r="P689" s="48">
        <v>50</v>
      </c>
      <c r="AI689" s="48"/>
    </row>
    <row r="690" spans="1:35" x14ac:dyDescent="0.3">
      <c r="A690" s="48" t="s">
        <v>1691</v>
      </c>
      <c r="B690" s="48">
        <v>2011</v>
      </c>
      <c r="C690" s="48" t="s">
        <v>1124</v>
      </c>
      <c r="D690" s="48" t="s">
        <v>1091</v>
      </c>
      <c r="E690" s="48">
        <v>92</v>
      </c>
      <c r="F690" s="48">
        <v>329</v>
      </c>
      <c r="G690" s="48">
        <v>33</v>
      </c>
      <c r="H690" s="48">
        <v>84</v>
      </c>
      <c r="I690" s="48">
        <v>10</v>
      </c>
      <c r="J690" s="48">
        <v>0</v>
      </c>
      <c r="K690" s="48">
        <v>5</v>
      </c>
      <c r="L690" s="48">
        <v>32</v>
      </c>
      <c r="M690" s="48">
        <v>2</v>
      </c>
      <c r="N690" s="48">
        <v>1</v>
      </c>
      <c r="O690" s="48">
        <v>23</v>
      </c>
      <c r="P690" s="48">
        <v>41</v>
      </c>
      <c r="AI690" s="48"/>
    </row>
    <row r="691" spans="1:35" x14ac:dyDescent="0.3">
      <c r="A691" s="48" t="s">
        <v>1695</v>
      </c>
      <c r="B691" s="48">
        <v>2011</v>
      </c>
      <c r="C691" s="48" t="s">
        <v>1120</v>
      </c>
      <c r="D691" s="48" t="s">
        <v>1095</v>
      </c>
      <c r="E691" s="48">
        <v>108</v>
      </c>
      <c r="F691" s="48">
        <v>331</v>
      </c>
      <c r="G691" s="48">
        <v>34</v>
      </c>
      <c r="H691" s="48">
        <v>77</v>
      </c>
      <c r="I691" s="48">
        <v>22</v>
      </c>
      <c r="J691" s="48">
        <v>2</v>
      </c>
      <c r="K691" s="48">
        <v>4</v>
      </c>
      <c r="L691" s="48">
        <v>21</v>
      </c>
      <c r="M691" s="48">
        <v>2</v>
      </c>
      <c r="N691" s="48">
        <v>3</v>
      </c>
      <c r="O691" s="48">
        <v>10</v>
      </c>
      <c r="P691" s="48">
        <v>84</v>
      </c>
      <c r="AI691" s="48"/>
    </row>
    <row r="692" spans="1:35" x14ac:dyDescent="0.3">
      <c r="A692" s="48" t="s">
        <v>1893</v>
      </c>
      <c r="B692" s="48">
        <v>2011</v>
      </c>
      <c r="C692" s="48" t="s">
        <v>1126</v>
      </c>
      <c r="D692" s="48" t="s">
        <v>1091</v>
      </c>
      <c r="E692" s="48">
        <v>90</v>
      </c>
      <c r="F692" s="48">
        <v>333</v>
      </c>
      <c r="G692" s="48">
        <v>39</v>
      </c>
      <c r="H692" s="48">
        <v>91</v>
      </c>
      <c r="I692" s="48">
        <v>16</v>
      </c>
      <c r="J692" s="48">
        <v>7</v>
      </c>
      <c r="K692" s="48">
        <v>6</v>
      </c>
      <c r="L692" s="48">
        <v>36</v>
      </c>
      <c r="M692" s="48">
        <v>6</v>
      </c>
      <c r="N692" s="48">
        <v>0</v>
      </c>
      <c r="O692" s="48">
        <v>40</v>
      </c>
      <c r="P692" s="48">
        <v>79</v>
      </c>
      <c r="AI692" s="48"/>
    </row>
    <row r="693" spans="1:35" x14ac:dyDescent="0.3">
      <c r="A693" s="48" t="s">
        <v>1633</v>
      </c>
      <c r="B693" s="48">
        <v>2011</v>
      </c>
      <c r="C693" s="48" t="s">
        <v>1132</v>
      </c>
      <c r="D693" s="48" t="s">
        <v>1095</v>
      </c>
      <c r="E693" s="48">
        <v>97</v>
      </c>
      <c r="F693" s="48">
        <v>333</v>
      </c>
      <c r="G693" s="48">
        <v>41</v>
      </c>
      <c r="H693" s="48">
        <v>99</v>
      </c>
      <c r="I693" s="48">
        <v>16</v>
      </c>
      <c r="J693" s="48">
        <v>1</v>
      </c>
      <c r="K693" s="48">
        <v>10</v>
      </c>
      <c r="L693" s="48">
        <v>55</v>
      </c>
      <c r="M693" s="48">
        <v>1</v>
      </c>
      <c r="N693" s="48">
        <v>0</v>
      </c>
      <c r="O693" s="48">
        <v>24</v>
      </c>
      <c r="P693" s="48">
        <v>75</v>
      </c>
      <c r="AI693" s="48"/>
    </row>
    <row r="694" spans="1:35" x14ac:dyDescent="0.3">
      <c r="A694" s="48" t="s">
        <v>1512</v>
      </c>
      <c r="B694" s="48">
        <v>2011</v>
      </c>
      <c r="C694" s="48" t="s">
        <v>1104</v>
      </c>
      <c r="D694" s="48" t="s">
        <v>1091</v>
      </c>
      <c r="E694" s="48">
        <v>102</v>
      </c>
      <c r="F694" s="48">
        <v>333</v>
      </c>
      <c r="G694" s="48">
        <v>30</v>
      </c>
      <c r="H694" s="48">
        <v>83</v>
      </c>
      <c r="I694" s="48">
        <v>17</v>
      </c>
      <c r="J694" s="48">
        <v>1</v>
      </c>
      <c r="K694" s="48">
        <v>4</v>
      </c>
      <c r="L694" s="48">
        <v>38</v>
      </c>
      <c r="M694" s="48">
        <v>3</v>
      </c>
      <c r="N694" s="48">
        <v>1</v>
      </c>
      <c r="O694" s="48">
        <v>30</v>
      </c>
      <c r="P694" s="48">
        <v>50</v>
      </c>
      <c r="AI694" s="48"/>
    </row>
    <row r="695" spans="1:35" x14ac:dyDescent="0.3">
      <c r="A695" s="48" t="s">
        <v>1481</v>
      </c>
      <c r="B695" s="48">
        <v>2011</v>
      </c>
      <c r="C695" s="48" t="s">
        <v>1146</v>
      </c>
      <c r="D695" s="48" t="s">
        <v>1091</v>
      </c>
      <c r="E695" s="48">
        <v>85</v>
      </c>
      <c r="F695" s="48">
        <v>334</v>
      </c>
      <c r="G695" s="48">
        <v>39</v>
      </c>
      <c r="H695" s="48">
        <v>82</v>
      </c>
      <c r="I695" s="48">
        <v>15</v>
      </c>
      <c r="J695" s="48">
        <v>1</v>
      </c>
      <c r="K695" s="48">
        <v>12</v>
      </c>
      <c r="L695" s="48">
        <v>41</v>
      </c>
      <c r="M695" s="48">
        <v>2</v>
      </c>
      <c r="N695" s="48">
        <v>1</v>
      </c>
      <c r="O695" s="48">
        <v>25</v>
      </c>
      <c r="P695" s="48">
        <v>83</v>
      </c>
      <c r="AI695" s="48"/>
    </row>
    <row r="696" spans="1:35" x14ac:dyDescent="0.3">
      <c r="A696" s="48" t="s">
        <v>1733</v>
      </c>
      <c r="B696" s="48">
        <v>2011</v>
      </c>
      <c r="C696" s="48" t="s">
        <v>1100</v>
      </c>
      <c r="D696" s="48" t="s">
        <v>1095</v>
      </c>
      <c r="E696" s="48">
        <v>91</v>
      </c>
      <c r="F696" s="48">
        <v>334</v>
      </c>
      <c r="G696" s="48">
        <v>53</v>
      </c>
      <c r="H696" s="48">
        <v>89</v>
      </c>
      <c r="I696" s="48">
        <v>18</v>
      </c>
      <c r="J696" s="48">
        <v>1</v>
      </c>
      <c r="K696" s="48">
        <v>4</v>
      </c>
      <c r="L696" s="48">
        <v>21</v>
      </c>
      <c r="M696" s="48">
        <v>16</v>
      </c>
      <c r="N696" s="48">
        <v>7</v>
      </c>
      <c r="O696" s="48">
        <v>40</v>
      </c>
      <c r="P696" s="48">
        <v>61</v>
      </c>
      <c r="AI696" s="48"/>
    </row>
    <row r="697" spans="1:35" x14ac:dyDescent="0.3">
      <c r="A697" s="48" t="s">
        <v>1626</v>
      </c>
      <c r="B697" s="48">
        <v>2011</v>
      </c>
      <c r="C697" s="48" t="s">
        <v>1120</v>
      </c>
      <c r="D697" s="48" t="s">
        <v>1095</v>
      </c>
      <c r="E697" s="48">
        <v>115</v>
      </c>
      <c r="F697" s="48">
        <v>335</v>
      </c>
      <c r="G697" s="48">
        <v>42</v>
      </c>
      <c r="H697" s="48">
        <v>93</v>
      </c>
      <c r="I697" s="48">
        <v>22</v>
      </c>
      <c r="J697" s="48">
        <v>1</v>
      </c>
      <c r="K697" s="48">
        <v>9</v>
      </c>
      <c r="L697" s="48">
        <v>41</v>
      </c>
      <c r="M697" s="48">
        <v>7</v>
      </c>
      <c r="N697" s="48">
        <v>4</v>
      </c>
      <c r="O697" s="48">
        <v>21</v>
      </c>
      <c r="P697" s="48">
        <v>61</v>
      </c>
      <c r="AI697" s="48"/>
    </row>
    <row r="698" spans="1:35" x14ac:dyDescent="0.3">
      <c r="A698" s="48" t="s">
        <v>1599</v>
      </c>
      <c r="B698" s="48">
        <v>2011</v>
      </c>
      <c r="C698" s="48" t="s">
        <v>1112</v>
      </c>
      <c r="D698" s="48" t="s">
        <v>1095</v>
      </c>
      <c r="E698" s="48">
        <v>114</v>
      </c>
      <c r="F698" s="48">
        <v>336</v>
      </c>
      <c r="G698" s="48">
        <v>27</v>
      </c>
      <c r="H698" s="48">
        <v>72</v>
      </c>
      <c r="I698" s="48">
        <v>14</v>
      </c>
      <c r="J698" s="48">
        <v>1</v>
      </c>
      <c r="K698" s="48">
        <v>0</v>
      </c>
      <c r="L698" s="48">
        <v>23</v>
      </c>
      <c r="M698" s="48">
        <v>3</v>
      </c>
      <c r="N698" s="48">
        <v>2</v>
      </c>
      <c r="O698" s="48">
        <v>18</v>
      </c>
      <c r="P698" s="48">
        <v>46</v>
      </c>
      <c r="AI698" s="48"/>
    </row>
    <row r="699" spans="1:35" x14ac:dyDescent="0.3">
      <c r="A699" s="48" t="s">
        <v>1501</v>
      </c>
      <c r="B699" s="48">
        <v>2011</v>
      </c>
      <c r="C699" s="48" t="s">
        <v>1116</v>
      </c>
      <c r="D699" s="48" t="s">
        <v>1095</v>
      </c>
      <c r="E699" s="48">
        <v>115</v>
      </c>
      <c r="F699" s="48">
        <v>336</v>
      </c>
      <c r="G699" s="48">
        <v>37</v>
      </c>
      <c r="H699" s="48">
        <v>87</v>
      </c>
      <c r="I699" s="48">
        <v>22</v>
      </c>
      <c r="J699" s="48">
        <v>0</v>
      </c>
      <c r="K699" s="48">
        <v>5</v>
      </c>
      <c r="L699" s="48">
        <v>29</v>
      </c>
      <c r="M699" s="48">
        <v>1</v>
      </c>
      <c r="N699" s="48">
        <v>1</v>
      </c>
      <c r="O699" s="48">
        <v>36</v>
      </c>
      <c r="P699" s="48">
        <v>91</v>
      </c>
      <c r="AI699" s="48"/>
    </row>
    <row r="700" spans="1:35" x14ac:dyDescent="0.3">
      <c r="A700" s="48" t="s">
        <v>1894</v>
      </c>
      <c r="B700" s="48">
        <v>2011</v>
      </c>
      <c r="C700" s="48" t="s">
        <v>1098</v>
      </c>
      <c r="D700" s="48" t="s">
        <v>1091</v>
      </c>
      <c r="E700" s="48">
        <v>89</v>
      </c>
      <c r="F700" s="48">
        <v>338</v>
      </c>
      <c r="G700" s="48">
        <v>26</v>
      </c>
      <c r="H700" s="48">
        <v>89</v>
      </c>
      <c r="I700" s="48">
        <v>18</v>
      </c>
      <c r="J700" s="48">
        <v>1</v>
      </c>
      <c r="K700" s="48">
        <v>5</v>
      </c>
      <c r="L700" s="48">
        <v>30</v>
      </c>
      <c r="M700" s="48">
        <v>2</v>
      </c>
      <c r="N700" s="48">
        <v>0</v>
      </c>
      <c r="O700" s="48">
        <v>22</v>
      </c>
      <c r="P700" s="48">
        <v>51</v>
      </c>
      <c r="AI700" s="48"/>
    </row>
    <row r="701" spans="1:35" x14ac:dyDescent="0.3">
      <c r="A701" s="48" t="s">
        <v>1480</v>
      </c>
      <c r="B701" s="48">
        <v>2011</v>
      </c>
      <c r="C701" s="48" t="s">
        <v>1094</v>
      </c>
      <c r="D701" s="48" t="s">
        <v>1095</v>
      </c>
      <c r="E701" s="48">
        <v>92</v>
      </c>
      <c r="F701" s="48">
        <v>338</v>
      </c>
      <c r="G701" s="48">
        <v>55</v>
      </c>
      <c r="H701" s="48">
        <v>82</v>
      </c>
      <c r="I701" s="48">
        <v>16</v>
      </c>
      <c r="J701" s="48">
        <v>0</v>
      </c>
      <c r="K701" s="48">
        <v>10</v>
      </c>
      <c r="L701" s="48">
        <v>45</v>
      </c>
      <c r="M701" s="48">
        <v>20</v>
      </c>
      <c r="N701" s="48">
        <v>10</v>
      </c>
      <c r="O701" s="48">
        <v>44</v>
      </c>
      <c r="P701" s="48">
        <v>66</v>
      </c>
      <c r="AI701" s="48"/>
    </row>
    <row r="702" spans="1:35" x14ac:dyDescent="0.3">
      <c r="A702" s="48" t="s">
        <v>1446</v>
      </c>
      <c r="B702" s="48">
        <v>2011</v>
      </c>
      <c r="C702" s="48" t="s">
        <v>1132</v>
      </c>
      <c r="D702" s="48" t="s">
        <v>1095</v>
      </c>
      <c r="E702" s="48">
        <v>94</v>
      </c>
      <c r="F702" s="48">
        <v>338</v>
      </c>
      <c r="G702" s="48">
        <v>61</v>
      </c>
      <c r="H702" s="48">
        <v>83</v>
      </c>
      <c r="I702" s="48">
        <v>14</v>
      </c>
      <c r="J702" s="48">
        <v>6</v>
      </c>
      <c r="K702" s="48">
        <v>11</v>
      </c>
      <c r="L702" s="48">
        <v>40</v>
      </c>
      <c r="M702" s="48">
        <v>5</v>
      </c>
      <c r="N702" s="48">
        <v>2</v>
      </c>
      <c r="O702" s="48">
        <v>45</v>
      </c>
      <c r="P702" s="48">
        <v>77</v>
      </c>
      <c r="AI702" s="48"/>
    </row>
    <row r="703" spans="1:35" x14ac:dyDescent="0.3">
      <c r="A703" s="48" t="s">
        <v>1603</v>
      </c>
      <c r="B703" s="48">
        <v>2011</v>
      </c>
      <c r="C703" s="48" t="s">
        <v>1142</v>
      </c>
      <c r="D703" s="48" t="s">
        <v>1095</v>
      </c>
      <c r="E703" s="48">
        <v>114</v>
      </c>
      <c r="F703" s="48">
        <v>340</v>
      </c>
      <c r="G703" s="48">
        <v>22</v>
      </c>
      <c r="H703" s="48">
        <v>91</v>
      </c>
      <c r="I703" s="48">
        <v>17</v>
      </c>
      <c r="J703" s="48">
        <v>0</v>
      </c>
      <c r="K703" s="48">
        <v>3</v>
      </c>
      <c r="L703" s="48">
        <v>40</v>
      </c>
      <c r="M703" s="48">
        <v>0</v>
      </c>
      <c r="N703" s="48">
        <v>2</v>
      </c>
      <c r="O703" s="48">
        <v>38</v>
      </c>
      <c r="P703" s="48">
        <v>47</v>
      </c>
      <c r="AI703" s="48"/>
    </row>
    <row r="704" spans="1:35" x14ac:dyDescent="0.3">
      <c r="A704" s="48" t="s">
        <v>1724</v>
      </c>
      <c r="B704" s="48">
        <v>2011</v>
      </c>
      <c r="C704" s="48" t="s">
        <v>1152</v>
      </c>
      <c r="D704" s="48" t="s">
        <v>1091</v>
      </c>
      <c r="E704" s="48">
        <v>115</v>
      </c>
      <c r="F704" s="48">
        <v>344</v>
      </c>
      <c r="G704" s="48">
        <v>34</v>
      </c>
      <c r="H704" s="48">
        <v>81</v>
      </c>
      <c r="I704" s="48">
        <v>14</v>
      </c>
      <c r="J704" s="48">
        <v>0</v>
      </c>
      <c r="K704" s="48">
        <v>14</v>
      </c>
      <c r="L704" s="48">
        <v>44</v>
      </c>
      <c r="M704" s="48">
        <v>0</v>
      </c>
      <c r="N704" s="48">
        <v>2</v>
      </c>
      <c r="O704" s="48">
        <v>39</v>
      </c>
      <c r="P704" s="48">
        <v>76</v>
      </c>
      <c r="AI704" s="48"/>
    </row>
    <row r="705" spans="1:35" x14ac:dyDescent="0.3">
      <c r="A705" s="48" t="s">
        <v>1589</v>
      </c>
      <c r="B705" s="48">
        <v>2011</v>
      </c>
      <c r="C705" s="48" t="s">
        <v>1130</v>
      </c>
      <c r="D705" s="48" t="s">
        <v>1095</v>
      </c>
      <c r="E705" s="48">
        <v>112</v>
      </c>
      <c r="F705" s="48">
        <v>345</v>
      </c>
      <c r="G705" s="48">
        <v>51</v>
      </c>
      <c r="H705" s="48">
        <v>82</v>
      </c>
      <c r="I705" s="48">
        <v>17</v>
      </c>
      <c r="J705" s="48">
        <v>1</v>
      </c>
      <c r="K705" s="48">
        <v>14</v>
      </c>
      <c r="L705" s="48">
        <v>55</v>
      </c>
      <c r="M705" s="48">
        <v>6</v>
      </c>
      <c r="N705" s="48">
        <v>3</v>
      </c>
      <c r="O705" s="48">
        <v>70</v>
      </c>
      <c r="P705" s="48">
        <v>89</v>
      </c>
      <c r="AI705" s="48"/>
    </row>
    <row r="706" spans="1:35" x14ac:dyDescent="0.3">
      <c r="A706" s="48" t="s">
        <v>1771</v>
      </c>
      <c r="B706" s="48">
        <v>2011</v>
      </c>
      <c r="C706" s="48" t="s">
        <v>1120</v>
      </c>
      <c r="D706" s="48" t="s">
        <v>1095</v>
      </c>
      <c r="E706" s="48">
        <v>112</v>
      </c>
      <c r="F706" s="48">
        <v>348</v>
      </c>
      <c r="G706" s="48">
        <v>50</v>
      </c>
      <c r="H706" s="48">
        <v>77</v>
      </c>
      <c r="I706" s="48">
        <v>24</v>
      </c>
      <c r="J706" s="48">
        <v>1</v>
      </c>
      <c r="K706" s="48">
        <v>4</v>
      </c>
      <c r="L706" s="48">
        <v>19</v>
      </c>
      <c r="M706" s="48">
        <v>19</v>
      </c>
      <c r="N706" s="48">
        <v>6</v>
      </c>
      <c r="O706" s="48">
        <v>42</v>
      </c>
      <c r="P706" s="48">
        <v>95</v>
      </c>
      <c r="AI706" s="48"/>
    </row>
    <row r="707" spans="1:35" x14ac:dyDescent="0.3">
      <c r="A707" s="48" t="s">
        <v>1564</v>
      </c>
      <c r="B707" s="48">
        <v>2011</v>
      </c>
      <c r="C707" s="48" t="s">
        <v>1144</v>
      </c>
      <c r="D707" s="48" t="s">
        <v>1095</v>
      </c>
      <c r="E707" s="48">
        <v>97</v>
      </c>
      <c r="F707" s="48">
        <v>350</v>
      </c>
      <c r="G707" s="48">
        <v>44</v>
      </c>
      <c r="H707" s="48">
        <v>93</v>
      </c>
      <c r="I707" s="48">
        <v>10</v>
      </c>
      <c r="J707" s="48">
        <v>2</v>
      </c>
      <c r="K707" s="48">
        <v>4</v>
      </c>
      <c r="L707" s="48">
        <v>26</v>
      </c>
      <c r="M707" s="48">
        <v>20</v>
      </c>
      <c r="N707" s="48">
        <v>10</v>
      </c>
      <c r="O707" s="48">
        <v>23</v>
      </c>
      <c r="P707" s="48">
        <v>51</v>
      </c>
      <c r="AI707" s="48"/>
    </row>
    <row r="708" spans="1:35" x14ac:dyDescent="0.3">
      <c r="A708" s="48" t="s">
        <v>1720</v>
      </c>
      <c r="B708" s="48">
        <v>2011</v>
      </c>
      <c r="C708" s="48" t="s">
        <v>1138</v>
      </c>
      <c r="D708" s="48" t="s">
        <v>1091</v>
      </c>
      <c r="E708" s="48">
        <v>107</v>
      </c>
      <c r="F708" s="48">
        <v>352</v>
      </c>
      <c r="G708" s="48">
        <v>34</v>
      </c>
      <c r="H708" s="48">
        <v>87</v>
      </c>
      <c r="I708" s="48">
        <v>23</v>
      </c>
      <c r="J708" s="48">
        <v>1</v>
      </c>
      <c r="K708" s="48">
        <v>11</v>
      </c>
      <c r="L708" s="48">
        <v>53</v>
      </c>
      <c r="M708" s="48">
        <v>1</v>
      </c>
      <c r="N708" s="48">
        <v>0</v>
      </c>
      <c r="O708" s="48">
        <v>23</v>
      </c>
      <c r="P708" s="48">
        <v>87</v>
      </c>
      <c r="AI708" s="48"/>
    </row>
    <row r="709" spans="1:35" x14ac:dyDescent="0.3">
      <c r="A709" s="48" t="s">
        <v>1784</v>
      </c>
      <c r="B709" s="48">
        <v>2011</v>
      </c>
      <c r="C709" s="48" t="s">
        <v>1100</v>
      </c>
      <c r="D709" s="48" t="s">
        <v>1095</v>
      </c>
      <c r="E709" s="48">
        <v>103</v>
      </c>
      <c r="F709" s="48">
        <v>352</v>
      </c>
      <c r="G709" s="48">
        <v>40</v>
      </c>
      <c r="H709" s="48">
        <v>80</v>
      </c>
      <c r="I709" s="48">
        <v>17</v>
      </c>
      <c r="J709" s="48">
        <v>1</v>
      </c>
      <c r="K709" s="48">
        <v>8</v>
      </c>
      <c r="L709" s="48">
        <v>37</v>
      </c>
      <c r="M709" s="48">
        <v>1</v>
      </c>
      <c r="N709" s="48">
        <v>1</v>
      </c>
      <c r="O709" s="48">
        <v>36</v>
      </c>
      <c r="P709" s="48">
        <v>77</v>
      </c>
      <c r="AI709" s="48"/>
    </row>
    <row r="710" spans="1:35" x14ac:dyDescent="0.3">
      <c r="A710" s="48" t="s">
        <v>1437</v>
      </c>
      <c r="B710" s="48">
        <v>2011</v>
      </c>
      <c r="C710" s="48" t="s">
        <v>1142</v>
      </c>
      <c r="D710" s="48" t="s">
        <v>1095</v>
      </c>
      <c r="E710" s="48">
        <v>98</v>
      </c>
      <c r="F710" s="48">
        <v>353</v>
      </c>
      <c r="G710" s="48">
        <v>61</v>
      </c>
      <c r="H710" s="48">
        <v>102</v>
      </c>
      <c r="I710" s="48">
        <v>30</v>
      </c>
      <c r="J710" s="48">
        <v>2</v>
      </c>
      <c r="K710" s="48">
        <v>15</v>
      </c>
      <c r="L710" s="48">
        <v>66</v>
      </c>
      <c r="M710" s="48">
        <v>3</v>
      </c>
      <c r="N710" s="48">
        <v>0</v>
      </c>
      <c r="O710" s="48">
        <v>60</v>
      </c>
      <c r="P710" s="48">
        <v>61</v>
      </c>
      <c r="AI710" s="48"/>
    </row>
    <row r="711" spans="1:35" x14ac:dyDescent="0.3">
      <c r="A711" s="48" t="s">
        <v>1895</v>
      </c>
      <c r="B711" s="48">
        <v>2011</v>
      </c>
      <c r="C711" s="48" t="s">
        <v>1140</v>
      </c>
      <c r="D711" s="48" t="s">
        <v>1091</v>
      </c>
      <c r="E711" s="48">
        <v>103</v>
      </c>
      <c r="F711" s="48">
        <v>358</v>
      </c>
      <c r="G711" s="48">
        <v>52</v>
      </c>
      <c r="H711" s="48">
        <v>84</v>
      </c>
      <c r="I711" s="48">
        <v>23</v>
      </c>
      <c r="J711" s="48">
        <v>3</v>
      </c>
      <c r="K711" s="48">
        <v>16</v>
      </c>
      <c r="L711" s="48">
        <v>56</v>
      </c>
      <c r="M711" s="48">
        <v>1</v>
      </c>
      <c r="N711" s="48">
        <v>0</v>
      </c>
      <c r="O711" s="48">
        <v>24</v>
      </c>
      <c r="P711" s="48">
        <v>119</v>
      </c>
      <c r="AI711" s="48"/>
    </row>
    <row r="712" spans="1:35" x14ac:dyDescent="0.3">
      <c r="A712" s="48" t="s">
        <v>1896</v>
      </c>
      <c r="B712" s="48">
        <v>2011</v>
      </c>
      <c r="C712" s="48" t="s">
        <v>1110</v>
      </c>
      <c r="D712" s="48" t="s">
        <v>1091</v>
      </c>
      <c r="E712" s="48">
        <v>95</v>
      </c>
      <c r="F712" s="48">
        <v>362</v>
      </c>
      <c r="G712" s="48">
        <v>58</v>
      </c>
      <c r="H712" s="48">
        <v>95</v>
      </c>
      <c r="I712" s="48">
        <v>24</v>
      </c>
      <c r="J712" s="48">
        <v>5</v>
      </c>
      <c r="K712" s="48">
        <v>12</v>
      </c>
      <c r="L712" s="48">
        <v>37</v>
      </c>
      <c r="M712" s="48">
        <v>2</v>
      </c>
      <c r="N712" s="48">
        <v>1</v>
      </c>
      <c r="O712" s="48">
        <v>23</v>
      </c>
      <c r="P712" s="48">
        <v>88</v>
      </c>
      <c r="AI712" s="48"/>
    </row>
    <row r="713" spans="1:35" x14ac:dyDescent="0.3">
      <c r="A713" s="48" t="s">
        <v>1778</v>
      </c>
      <c r="B713" s="48">
        <v>2011</v>
      </c>
      <c r="C713" s="48" t="s">
        <v>1090</v>
      </c>
      <c r="D713" s="48" t="s">
        <v>1091</v>
      </c>
      <c r="E713" s="48">
        <v>99</v>
      </c>
      <c r="F713" s="48">
        <v>366</v>
      </c>
      <c r="G713" s="48">
        <v>37</v>
      </c>
      <c r="H713" s="48">
        <v>100</v>
      </c>
      <c r="I713" s="48">
        <v>21</v>
      </c>
      <c r="J713" s="48">
        <v>1</v>
      </c>
      <c r="K713" s="48">
        <v>12</v>
      </c>
      <c r="L713" s="48">
        <v>58</v>
      </c>
      <c r="M713" s="48">
        <v>1</v>
      </c>
      <c r="N713" s="48">
        <v>1</v>
      </c>
      <c r="O713" s="48">
        <v>32</v>
      </c>
      <c r="P713" s="48">
        <v>86</v>
      </c>
      <c r="AI713" s="48"/>
    </row>
    <row r="714" spans="1:35" x14ac:dyDescent="0.3">
      <c r="A714" s="48" t="s">
        <v>1763</v>
      </c>
      <c r="B714" s="48">
        <v>2011</v>
      </c>
      <c r="C714" s="48" t="s">
        <v>1132</v>
      </c>
      <c r="D714" s="48" t="s">
        <v>1095</v>
      </c>
      <c r="E714" s="48">
        <v>117</v>
      </c>
      <c r="F714" s="48">
        <v>367</v>
      </c>
      <c r="G714" s="48">
        <v>34</v>
      </c>
      <c r="H714" s="48">
        <v>104</v>
      </c>
      <c r="I714" s="48">
        <v>19</v>
      </c>
      <c r="J714" s="48">
        <v>0</v>
      </c>
      <c r="K714" s="48">
        <v>2</v>
      </c>
      <c r="L714" s="48">
        <v>38</v>
      </c>
      <c r="M714" s="48">
        <v>0</v>
      </c>
      <c r="N714" s="48">
        <v>2</v>
      </c>
      <c r="O714" s="48">
        <v>27</v>
      </c>
      <c r="P714" s="48">
        <v>50</v>
      </c>
      <c r="AI714" s="48"/>
    </row>
    <row r="715" spans="1:35" x14ac:dyDescent="0.3">
      <c r="A715" s="48" t="s">
        <v>1755</v>
      </c>
      <c r="B715" s="48">
        <v>2011</v>
      </c>
      <c r="C715" s="48" t="s">
        <v>1136</v>
      </c>
      <c r="D715" s="48" t="s">
        <v>1091</v>
      </c>
      <c r="E715" s="48">
        <v>113</v>
      </c>
      <c r="F715" s="48">
        <v>369</v>
      </c>
      <c r="G715" s="48">
        <v>72</v>
      </c>
      <c r="H715" s="48">
        <v>118</v>
      </c>
      <c r="I715" s="48">
        <v>25</v>
      </c>
      <c r="J715" s="48">
        <v>0</v>
      </c>
      <c r="K715" s="48">
        <v>30</v>
      </c>
      <c r="L715" s="48">
        <v>75</v>
      </c>
      <c r="M715" s="48">
        <v>4</v>
      </c>
      <c r="N715" s="48">
        <v>2</v>
      </c>
      <c r="O715" s="48">
        <v>58</v>
      </c>
      <c r="P715" s="48">
        <v>85</v>
      </c>
      <c r="AI715" s="48"/>
    </row>
    <row r="716" spans="1:35" x14ac:dyDescent="0.3">
      <c r="A716" s="48" t="s">
        <v>1727</v>
      </c>
      <c r="B716" s="48">
        <v>2011</v>
      </c>
      <c r="C716" s="48" t="s">
        <v>1122</v>
      </c>
      <c r="D716" s="48" t="s">
        <v>1095</v>
      </c>
      <c r="E716" s="48">
        <v>121</v>
      </c>
      <c r="F716" s="48">
        <v>370</v>
      </c>
      <c r="G716" s="48">
        <v>49</v>
      </c>
      <c r="H716" s="48">
        <v>91</v>
      </c>
      <c r="I716" s="48">
        <v>14</v>
      </c>
      <c r="J716" s="48">
        <v>7</v>
      </c>
      <c r="K716" s="48">
        <v>9</v>
      </c>
      <c r="L716" s="48">
        <v>44</v>
      </c>
      <c r="M716" s="48">
        <v>26</v>
      </c>
      <c r="N716" s="48">
        <v>3</v>
      </c>
      <c r="O716" s="48">
        <v>31</v>
      </c>
      <c r="P716" s="48">
        <v>92</v>
      </c>
      <c r="AI716" s="48"/>
    </row>
    <row r="717" spans="1:35" x14ac:dyDescent="0.3">
      <c r="A717" s="48" t="s">
        <v>1780</v>
      </c>
      <c r="B717" s="48">
        <v>2011</v>
      </c>
      <c r="C717" s="48" t="s">
        <v>1152</v>
      </c>
      <c r="D717" s="48" t="s">
        <v>1091</v>
      </c>
      <c r="E717" s="48">
        <v>99</v>
      </c>
      <c r="F717" s="48">
        <v>373</v>
      </c>
      <c r="G717" s="48">
        <v>67</v>
      </c>
      <c r="H717" s="48">
        <v>103</v>
      </c>
      <c r="I717" s="48">
        <v>21</v>
      </c>
      <c r="J717" s="48">
        <v>0</v>
      </c>
      <c r="K717" s="48">
        <v>16</v>
      </c>
      <c r="L717" s="48">
        <v>62</v>
      </c>
      <c r="M717" s="48">
        <v>4</v>
      </c>
      <c r="N717" s="48">
        <v>1</v>
      </c>
      <c r="O717" s="48">
        <v>47</v>
      </c>
      <c r="P717" s="48">
        <v>80</v>
      </c>
      <c r="AI717" s="48"/>
    </row>
    <row r="718" spans="1:35" x14ac:dyDescent="0.3">
      <c r="A718" s="48" t="s">
        <v>1701</v>
      </c>
      <c r="B718" s="48">
        <v>2011</v>
      </c>
      <c r="C718" s="48" t="s">
        <v>1134</v>
      </c>
      <c r="D718" s="48" t="s">
        <v>1091</v>
      </c>
      <c r="E718" s="48">
        <v>131</v>
      </c>
      <c r="F718" s="48">
        <v>373</v>
      </c>
      <c r="G718" s="48">
        <v>45</v>
      </c>
      <c r="H718" s="48">
        <v>83</v>
      </c>
      <c r="I718" s="48">
        <v>20</v>
      </c>
      <c r="J718" s="48">
        <v>3</v>
      </c>
      <c r="K718" s="48">
        <v>8</v>
      </c>
      <c r="L718" s="48">
        <v>36</v>
      </c>
      <c r="M718" s="48">
        <v>11</v>
      </c>
      <c r="N718" s="48">
        <v>7</v>
      </c>
      <c r="O718" s="48">
        <v>38</v>
      </c>
      <c r="P718" s="48">
        <v>87</v>
      </c>
      <c r="AI718" s="48"/>
    </row>
    <row r="719" spans="1:35" x14ac:dyDescent="0.3">
      <c r="A719" s="48" t="s">
        <v>1698</v>
      </c>
      <c r="B719" s="48">
        <v>2011</v>
      </c>
      <c r="C719" s="48" t="s">
        <v>1116</v>
      </c>
      <c r="D719" s="48" t="s">
        <v>1095</v>
      </c>
      <c r="E719" s="48">
        <v>107</v>
      </c>
      <c r="F719" s="48">
        <v>378</v>
      </c>
      <c r="G719" s="48">
        <v>32</v>
      </c>
      <c r="H719" s="48">
        <v>95</v>
      </c>
      <c r="I719" s="48">
        <v>21</v>
      </c>
      <c r="J719" s="48">
        <v>3</v>
      </c>
      <c r="K719" s="48">
        <v>7</v>
      </c>
      <c r="L719" s="48">
        <v>42</v>
      </c>
      <c r="M719" s="48">
        <v>2</v>
      </c>
      <c r="N719" s="48">
        <v>2</v>
      </c>
      <c r="O719" s="48">
        <v>16</v>
      </c>
      <c r="P719" s="48">
        <v>97</v>
      </c>
      <c r="AI719" s="48"/>
    </row>
    <row r="720" spans="1:35" x14ac:dyDescent="0.3">
      <c r="A720" s="48" t="s">
        <v>1610</v>
      </c>
      <c r="B720" s="48">
        <v>2011</v>
      </c>
      <c r="C720" s="48" t="s">
        <v>1122</v>
      </c>
      <c r="D720" s="48" t="s">
        <v>1095</v>
      </c>
      <c r="E720" s="48">
        <v>101</v>
      </c>
      <c r="F720" s="48">
        <v>378</v>
      </c>
      <c r="G720" s="48">
        <v>42</v>
      </c>
      <c r="H720" s="48">
        <v>90</v>
      </c>
      <c r="I720" s="48">
        <v>18</v>
      </c>
      <c r="J720" s="48">
        <v>0</v>
      </c>
      <c r="K720" s="48">
        <v>11</v>
      </c>
      <c r="L720" s="48">
        <v>64</v>
      </c>
      <c r="M720" s="48">
        <v>1</v>
      </c>
      <c r="N720" s="48">
        <v>1</v>
      </c>
      <c r="O720" s="48">
        <v>32</v>
      </c>
      <c r="P720" s="48">
        <v>87</v>
      </c>
      <c r="AI720" s="48"/>
    </row>
    <row r="721" spans="1:35" x14ac:dyDescent="0.3">
      <c r="A721" s="48" t="s">
        <v>1774</v>
      </c>
      <c r="B721" s="48">
        <v>2011</v>
      </c>
      <c r="C721" s="48" t="s">
        <v>1108</v>
      </c>
      <c r="D721" s="48" t="s">
        <v>1095</v>
      </c>
      <c r="E721" s="48">
        <v>119</v>
      </c>
      <c r="F721" s="48">
        <v>378</v>
      </c>
      <c r="G721" s="48">
        <v>61</v>
      </c>
      <c r="H721" s="48">
        <v>115</v>
      </c>
      <c r="I721" s="48">
        <v>20</v>
      </c>
      <c r="J721" s="48">
        <v>6</v>
      </c>
      <c r="K721" s="48">
        <v>4</v>
      </c>
      <c r="L721" s="48">
        <v>37</v>
      </c>
      <c r="M721" s="48">
        <v>13</v>
      </c>
      <c r="N721" s="48">
        <v>4</v>
      </c>
      <c r="O721" s="48">
        <v>19</v>
      </c>
      <c r="P721" s="48">
        <v>70</v>
      </c>
      <c r="AI721" s="48"/>
    </row>
    <row r="722" spans="1:35" x14ac:dyDescent="0.3">
      <c r="A722" s="48" t="s">
        <v>1447</v>
      </c>
      <c r="B722" s="48">
        <v>2011</v>
      </c>
      <c r="C722" s="48" t="s">
        <v>1154</v>
      </c>
      <c r="D722" s="48" t="s">
        <v>1095</v>
      </c>
      <c r="E722" s="48">
        <v>122</v>
      </c>
      <c r="F722" s="48">
        <v>380</v>
      </c>
      <c r="G722" s="48">
        <v>46</v>
      </c>
      <c r="H722" s="48">
        <v>91</v>
      </c>
      <c r="I722" s="48">
        <v>20</v>
      </c>
      <c r="J722" s="48">
        <v>0</v>
      </c>
      <c r="K722" s="48">
        <v>9</v>
      </c>
      <c r="L722" s="48">
        <v>37</v>
      </c>
      <c r="M722" s="48">
        <v>10</v>
      </c>
      <c r="N722" s="48">
        <v>3</v>
      </c>
      <c r="O722" s="48">
        <v>29</v>
      </c>
      <c r="P722" s="48">
        <v>96</v>
      </c>
      <c r="AI722" s="48"/>
    </row>
    <row r="723" spans="1:35" x14ac:dyDescent="0.3">
      <c r="A723" s="48" t="s">
        <v>1623</v>
      </c>
      <c r="B723" s="48">
        <v>2011</v>
      </c>
      <c r="C723" s="48" t="s">
        <v>1098</v>
      </c>
      <c r="D723" s="48" t="s">
        <v>1091</v>
      </c>
      <c r="E723" s="48">
        <v>118</v>
      </c>
      <c r="F723" s="48">
        <v>380</v>
      </c>
      <c r="G723" s="48">
        <v>50</v>
      </c>
      <c r="H723" s="48">
        <v>97</v>
      </c>
      <c r="I723" s="48">
        <v>6</v>
      </c>
      <c r="J723" s="48">
        <v>3</v>
      </c>
      <c r="K723" s="48">
        <v>0</v>
      </c>
      <c r="L723" s="48">
        <v>26</v>
      </c>
      <c r="M723" s="48">
        <v>21</v>
      </c>
      <c r="N723" s="48">
        <v>7</v>
      </c>
      <c r="O723" s="48">
        <v>30</v>
      </c>
      <c r="P723" s="48">
        <v>45</v>
      </c>
      <c r="AI723" s="48"/>
    </row>
    <row r="724" spans="1:35" x14ac:dyDescent="0.3">
      <c r="A724" s="48" t="s">
        <v>1700</v>
      </c>
      <c r="B724" s="48">
        <v>2011</v>
      </c>
      <c r="C724" s="48" t="s">
        <v>1126</v>
      </c>
      <c r="D724" s="48" t="s">
        <v>1091</v>
      </c>
      <c r="E724" s="48">
        <v>114</v>
      </c>
      <c r="F724" s="48">
        <v>380</v>
      </c>
      <c r="G724" s="48">
        <v>36</v>
      </c>
      <c r="H724" s="48">
        <v>89</v>
      </c>
      <c r="I724" s="48">
        <v>23</v>
      </c>
      <c r="J724" s="48">
        <v>1</v>
      </c>
      <c r="K724" s="48">
        <v>7</v>
      </c>
      <c r="L724" s="48">
        <v>38</v>
      </c>
      <c r="M724" s="48">
        <v>8</v>
      </c>
      <c r="N724" s="48">
        <v>2</v>
      </c>
      <c r="O724" s="48">
        <v>22</v>
      </c>
      <c r="P724" s="48">
        <v>67</v>
      </c>
      <c r="AI724" s="48"/>
    </row>
    <row r="725" spans="1:35" x14ac:dyDescent="0.3">
      <c r="A725" s="48" t="s">
        <v>1442</v>
      </c>
      <c r="B725" s="48">
        <v>2011</v>
      </c>
      <c r="C725" s="48" t="s">
        <v>1122</v>
      </c>
      <c r="D725" s="48" t="s">
        <v>1095</v>
      </c>
      <c r="E725" s="48">
        <v>113</v>
      </c>
      <c r="F725" s="48">
        <v>381</v>
      </c>
      <c r="G725" s="48">
        <v>43</v>
      </c>
      <c r="H725" s="48">
        <v>110</v>
      </c>
      <c r="I725" s="48">
        <v>28</v>
      </c>
      <c r="J725" s="48">
        <v>1</v>
      </c>
      <c r="K725" s="48">
        <v>4</v>
      </c>
      <c r="L725" s="48">
        <v>44</v>
      </c>
      <c r="M725" s="48">
        <v>13</v>
      </c>
      <c r="N725" s="48">
        <v>2</v>
      </c>
      <c r="O725" s="48">
        <v>52</v>
      </c>
      <c r="P725" s="48">
        <v>92</v>
      </c>
      <c r="AI725" s="48"/>
    </row>
    <row r="726" spans="1:35" x14ac:dyDescent="0.3">
      <c r="A726" s="48" t="s">
        <v>1716</v>
      </c>
      <c r="B726" s="48">
        <v>2011</v>
      </c>
      <c r="C726" s="48" t="s">
        <v>1124</v>
      </c>
      <c r="D726" s="48" t="s">
        <v>1091</v>
      </c>
      <c r="E726" s="48">
        <v>121</v>
      </c>
      <c r="F726" s="48">
        <v>387</v>
      </c>
      <c r="G726" s="48">
        <v>53</v>
      </c>
      <c r="H726" s="48">
        <v>99</v>
      </c>
      <c r="I726" s="48">
        <v>22</v>
      </c>
      <c r="J726" s="48">
        <v>2</v>
      </c>
      <c r="K726" s="48">
        <v>14</v>
      </c>
      <c r="L726" s="48">
        <v>49</v>
      </c>
      <c r="M726" s="48">
        <v>1</v>
      </c>
      <c r="N726" s="48">
        <v>1</v>
      </c>
      <c r="O726" s="48">
        <v>21</v>
      </c>
      <c r="P726" s="48">
        <v>114</v>
      </c>
      <c r="AI726" s="48"/>
    </row>
    <row r="727" spans="1:35" x14ac:dyDescent="0.3">
      <c r="A727" s="48" t="s">
        <v>1897</v>
      </c>
      <c r="B727" s="48">
        <v>2011</v>
      </c>
      <c r="C727" s="48" t="s">
        <v>1154</v>
      </c>
      <c r="D727" s="48" t="s">
        <v>1095</v>
      </c>
      <c r="E727" s="48">
        <v>113</v>
      </c>
      <c r="F727" s="48">
        <v>389</v>
      </c>
      <c r="G727" s="48">
        <v>48</v>
      </c>
      <c r="H727" s="48">
        <v>104</v>
      </c>
      <c r="I727" s="48">
        <v>22</v>
      </c>
      <c r="J727" s="48">
        <v>1</v>
      </c>
      <c r="K727" s="48">
        <v>15</v>
      </c>
      <c r="L727" s="48">
        <v>52</v>
      </c>
      <c r="M727" s="48">
        <v>0</v>
      </c>
      <c r="N727" s="48">
        <v>2</v>
      </c>
      <c r="O727" s="48">
        <v>38</v>
      </c>
      <c r="P727" s="48">
        <v>76</v>
      </c>
      <c r="AI727" s="48"/>
    </row>
    <row r="728" spans="1:35" x14ac:dyDescent="0.3">
      <c r="A728" s="48" t="s">
        <v>1453</v>
      </c>
      <c r="B728" s="48">
        <v>2011</v>
      </c>
      <c r="C728" s="48" t="s">
        <v>1142</v>
      </c>
      <c r="D728" s="48" t="s">
        <v>1095</v>
      </c>
      <c r="E728" s="48">
        <v>102</v>
      </c>
      <c r="F728" s="48">
        <v>389</v>
      </c>
      <c r="G728" s="48">
        <v>60</v>
      </c>
      <c r="H728" s="48">
        <v>99</v>
      </c>
      <c r="I728" s="48">
        <v>23</v>
      </c>
      <c r="J728" s="48">
        <v>1</v>
      </c>
      <c r="K728" s="48">
        <v>14</v>
      </c>
      <c r="L728" s="48">
        <v>61</v>
      </c>
      <c r="M728" s="48">
        <v>13</v>
      </c>
      <c r="N728" s="48">
        <v>2</v>
      </c>
      <c r="O728" s="48">
        <v>52</v>
      </c>
      <c r="P728" s="48">
        <v>97</v>
      </c>
      <c r="AI728" s="48"/>
    </row>
    <row r="729" spans="1:35" x14ac:dyDescent="0.3">
      <c r="A729" s="48" t="s">
        <v>1449</v>
      </c>
      <c r="B729" s="48">
        <v>2011</v>
      </c>
      <c r="C729" s="48" t="s">
        <v>1142</v>
      </c>
      <c r="D729" s="48" t="s">
        <v>1095</v>
      </c>
      <c r="E729" s="48">
        <v>109</v>
      </c>
      <c r="F729" s="48">
        <v>391</v>
      </c>
      <c r="G729" s="48">
        <v>49</v>
      </c>
      <c r="H729" s="48">
        <v>125</v>
      </c>
      <c r="I729" s="48">
        <v>28</v>
      </c>
      <c r="J729" s="48">
        <v>2</v>
      </c>
      <c r="K729" s="48">
        <v>6</v>
      </c>
      <c r="L729" s="48">
        <v>49</v>
      </c>
      <c r="M729" s="48">
        <v>5</v>
      </c>
      <c r="N729" s="48">
        <v>5</v>
      </c>
      <c r="O729" s="48">
        <v>24</v>
      </c>
      <c r="P729" s="48">
        <v>42</v>
      </c>
      <c r="AI729" s="48"/>
    </row>
    <row r="730" spans="1:35" x14ac:dyDescent="0.3">
      <c r="A730" s="48" t="s">
        <v>1813</v>
      </c>
      <c r="B730" s="48">
        <v>2011</v>
      </c>
      <c r="C730" s="48" t="s">
        <v>1140</v>
      </c>
      <c r="D730" s="48" t="s">
        <v>1091</v>
      </c>
      <c r="E730" s="48">
        <v>113</v>
      </c>
      <c r="F730" s="48">
        <v>395</v>
      </c>
      <c r="G730" s="48">
        <v>59</v>
      </c>
      <c r="H730" s="48">
        <v>118</v>
      </c>
      <c r="I730" s="48">
        <v>26</v>
      </c>
      <c r="J730" s="48">
        <v>1</v>
      </c>
      <c r="K730" s="48">
        <v>7</v>
      </c>
      <c r="L730" s="48">
        <v>54</v>
      </c>
      <c r="M730" s="48">
        <v>4</v>
      </c>
      <c r="N730" s="48">
        <v>2</v>
      </c>
      <c r="O730" s="48">
        <v>38</v>
      </c>
      <c r="P730" s="48">
        <v>36</v>
      </c>
      <c r="AI730" s="48"/>
    </row>
    <row r="731" spans="1:35" x14ac:dyDescent="0.3">
      <c r="A731" s="48" t="s">
        <v>1567</v>
      </c>
      <c r="B731" s="48">
        <v>2011</v>
      </c>
      <c r="C731" s="48" t="s">
        <v>1154</v>
      </c>
      <c r="D731" s="48" t="s">
        <v>1095</v>
      </c>
      <c r="E731" s="48">
        <v>101</v>
      </c>
      <c r="F731" s="48">
        <v>395</v>
      </c>
      <c r="G731" s="48">
        <v>52</v>
      </c>
      <c r="H731" s="48">
        <v>114</v>
      </c>
      <c r="I731" s="48">
        <v>21</v>
      </c>
      <c r="J731" s="48">
        <v>2</v>
      </c>
      <c r="K731" s="48">
        <v>12</v>
      </c>
      <c r="L731" s="48">
        <v>49</v>
      </c>
      <c r="M731" s="48">
        <v>3</v>
      </c>
      <c r="N731" s="48">
        <v>1</v>
      </c>
      <c r="O731" s="48">
        <v>41</v>
      </c>
      <c r="P731" s="48">
        <v>73</v>
      </c>
      <c r="AI731" s="48"/>
    </row>
    <row r="732" spans="1:35" x14ac:dyDescent="0.3">
      <c r="A732" s="48" t="s">
        <v>1498</v>
      </c>
      <c r="B732" s="48">
        <v>2011</v>
      </c>
      <c r="C732" s="48" t="s">
        <v>1148</v>
      </c>
      <c r="D732" s="48" t="s">
        <v>1095</v>
      </c>
      <c r="E732" s="48">
        <v>128</v>
      </c>
      <c r="F732" s="48">
        <v>396</v>
      </c>
      <c r="G732" s="48">
        <v>50</v>
      </c>
      <c r="H732" s="48">
        <v>90</v>
      </c>
      <c r="I732" s="48">
        <v>18</v>
      </c>
      <c r="J732" s="48">
        <v>2</v>
      </c>
      <c r="K732" s="48">
        <v>14</v>
      </c>
      <c r="L732" s="48">
        <v>42</v>
      </c>
      <c r="M732" s="48">
        <v>9</v>
      </c>
      <c r="N732" s="48">
        <v>2</v>
      </c>
      <c r="O732" s="48">
        <v>51</v>
      </c>
      <c r="P732" s="48">
        <v>93</v>
      </c>
      <c r="AI732" s="48"/>
    </row>
    <row r="733" spans="1:35" x14ac:dyDescent="0.3">
      <c r="A733" s="48" t="s">
        <v>1783</v>
      </c>
      <c r="B733" s="48">
        <v>2011</v>
      </c>
      <c r="C733" s="48" t="s">
        <v>1110</v>
      </c>
      <c r="D733" s="48" t="s">
        <v>1091</v>
      </c>
      <c r="E733" s="48">
        <v>104</v>
      </c>
      <c r="F733" s="48">
        <v>396</v>
      </c>
      <c r="G733" s="48">
        <v>38</v>
      </c>
      <c r="H733" s="48">
        <v>89</v>
      </c>
      <c r="I733" s="48">
        <v>15</v>
      </c>
      <c r="J733" s="48">
        <v>1</v>
      </c>
      <c r="K733" s="48">
        <v>6</v>
      </c>
      <c r="L733" s="48">
        <v>45</v>
      </c>
      <c r="M733" s="48">
        <v>16</v>
      </c>
      <c r="N733" s="48">
        <v>3</v>
      </c>
      <c r="O733" s="48">
        <v>23</v>
      </c>
      <c r="P733" s="48">
        <v>53</v>
      </c>
      <c r="AI733" s="48"/>
    </row>
    <row r="734" spans="1:35" x14ac:dyDescent="0.3">
      <c r="A734" s="48" t="s">
        <v>1692</v>
      </c>
      <c r="B734" s="48">
        <v>2011</v>
      </c>
      <c r="C734" s="48" t="s">
        <v>1136</v>
      </c>
      <c r="D734" s="48" t="s">
        <v>1091</v>
      </c>
      <c r="E734" s="48">
        <v>113</v>
      </c>
      <c r="F734" s="48">
        <v>396</v>
      </c>
      <c r="G734" s="48">
        <v>40</v>
      </c>
      <c r="H734" s="48">
        <v>108</v>
      </c>
      <c r="I734" s="48">
        <v>27</v>
      </c>
      <c r="J734" s="48">
        <v>1</v>
      </c>
      <c r="K734" s="48">
        <v>7</v>
      </c>
      <c r="L734" s="48">
        <v>37</v>
      </c>
      <c r="M734" s="48">
        <v>0</v>
      </c>
      <c r="N734" s="48">
        <v>2</v>
      </c>
      <c r="O734" s="48">
        <v>20</v>
      </c>
      <c r="P734" s="48">
        <v>65</v>
      </c>
      <c r="AI734" s="48"/>
    </row>
    <row r="735" spans="1:35" x14ac:dyDescent="0.3">
      <c r="A735" s="48" t="s">
        <v>1770</v>
      </c>
      <c r="B735" s="48">
        <v>2011</v>
      </c>
      <c r="C735" s="48" t="s">
        <v>1122</v>
      </c>
      <c r="D735" s="48" t="s">
        <v>1095</v>
      </c>
      <c r="E735" s="48">
        <v>119</v>
      </c>
      <c r="F735" s="48">
        <v>398</v>
      </c>
      <c r="G735" s="48">
        <v>54</v>
      </c>
      <c r="H735" s="48">
        <v>98</v>
      </c>
      <c r="I735" s="48">
        <v>15</v>
      </c>
      <c r="J735" s="48">
        <v>3</v>
      </c>
      <c r="K735" s="48">
        <v>7</v>
      </c>
      <c r="L735" s="48">
        <v>43</v>
      </c>
      <c r="M735" s="48">
        <v>19</v>
      </c>
      <c r="N735" s="48">
        <v>3</v>
      </c>
      <c r="O735" s="48">
        <v>49</v>
      </c>
      <c r="P735" s="48">
        <v>84</v>
      </c>
      <c r="AI735" s="48"/>
    </row>
    <row r="736" spans="1:35" x14ac:dyDescent="0.3">
      <c r="A736" s="48" t="s">
        <v>1444</v>
      </c>
      <c r="B736" s="48">
        <v>2011</v>
      </c>
      <c r="C736" s="48" t="s">
        <v>1114</v>
      </c>
      <c r="D736" s="48" t="s">
        <v>1095</v>
      </c>
      <c r="E736" s="48">
        <v>103</v>
      </c>
      <c r="F736" s="48">
        <v>398</v>
      </c>
      <c r="G736" s="48">
        <v>54</v>
      </c>
      <c r="H736" s="48">
        <v>103</v>
      </c>
      <c r="I736" s="48">
        <v>21</v>
      </c>
      <c r="J736" s="48">
        <v>6</v>
      </c>
      <c r="K736" s="48">
        <v>11</v>
      </c>
      <c r="L736" s="48">
        <v>44</v>
      </c>
      <c r="M736" s="48">
        <v>14</v>
      </c>
      <c r="N736" s="48">
        <v>0</v>
      </c>
      <c r="O736" s="48">
        <v>39</v>
      </c>
      <c r="P736" s="48">
        <v>47</v>
      </c>
      <c r="AI736" s="48"/>
    </row>
    <row r="737" spans="1:35" x14ac:dyDescent="0.3">
      <c r="A737" s="48" t="s">
        <v>1484</v>
      </c>
      <c r="B737" s="48">
        <v>2011</v>
      </c>
      <c r="C737" s="48" t="s">
        <v>1116</v>
      </c>
      <c r="D737" s="48" t="s">
        <v>1095</v>
      </c>
      <c r="E737" s="48">
        <v>100</v>
      </c>
      <c r="F737" s="48">
        <v>399</v>
      </c>
      <c r="G737" s="48">
        <v>49</v>
      </c>
      <c r="H737" s="48">
        <v>123</v>
      </c>
      <c r="I737" s="48">
        <v>26</v>
      </c>
      <c r="J737" s="48">
        <v>3</v>
      </c>
      <c r="K737" s="48">
        <v>11</v>
      </c>
      <c r="L737" s="48">
        <v>62</v>
      </c>
      <c r="M737" s="48">
        <v>7</v>
      </c>
      <c r="N737" s="48">
        <v>1</v>
      </c>
      <c r="O737" s="48">
        <v>30</v>
      </c>
      <c r="P737" s="48">
        <v>86</v>
      </c>
      <c r="AI737" s="48"/>
    </row>
    <row r="738" spans="1:35" x14ac:dyDescent="0.3">
      <c r="A738" s="48" t="s">
        <v>1800</v>
      </c>
      <c r="B738" s="48">
        <v>2011</v>
      </c>
      <c r="C738" s="48" t="s">
        <v>1130</v>
      </c>
      <c r="D738" s="48" t="s">
        <v>1095</v>
      </c>
      <c r="E738" s="48">
        <v>130</v>
      </c>
      <c r="F738" s="48">
        <v>401</v>
      </c>
      <c r="G738" s="48">
        <v>52</v>
      </c>
      <c r="H738" s="48">
        <v>97</v>
      </c>
      <c r="I738" s="48">
        <v>21</v>
      </c>
      <c r="J738" s="48">
        <v>2</v>
      </c>
      <c r="K738" s="48">
        <v>15</v>
      </c>
      <c r="L738" s="48">
        <v>47</v>
      </c>
      <c r="M738" s="48">
        <v>8</v>
      </c>
      <c r="N738" s="48">
        <v>1</v>
      </c>
      <c r="O738" s="48">
        <v>38</v>
      </c>
      <c r="P738" s="48">
        <v>84</v>
      </c>
      <c r="AI738" s="48"/>
    </row>
    <row r="739" spans="1:35" x14ac:dyDescent="0.3">
      <c r="A739" s="48" t="s">
        <v>1740</v>
      </c>
      <c r="B739" s="48">
        <v>2011</v>
      </c>
      <c r="C739" s="48" t="s">
        <v>1136</v>
      </c>
      <c r="D739" s="48" t="s">
        <v>1091</v>
      </c>
      <c r="E739" s="48">
        <v>120</v>
      </c>
      <c r="F739" s="48">
        <v>404</v>
      </c>
      <c r="G739" s="48">
        <v>46</v>
      </c>
      <c r="H739" s="48">
        <v>111</v>
      </c>
      <c r="I739" s="48">
        <v>14</v>
      </c>
      <c r="J739" s="48">
        <v>2</v>
      </c>
      <c r="K739" s="48">
        <v>11</v>
      </c>
      <c r="L739" s="48">
        <v>46</v>
      </c>
      <c r="M739" s="48">
        <v>11</v>
      </c>
      <c r="N739" s="48">
        <v>6</v>
      </c>
      <c r="O739" s="48">
        <v>33</v>
      </c>
      <c r="P739" s="48">
        <v>61</v>
      </c>
      <c r="AI739" s="48"/>
    </row>
    <row r="740" spans="1:35" x14ac:dyDescent="0.3">
      <c r="A740" s="48" t="s">
        <v>1754</v>
      </c>
      <c r="B740" s="48">
        <v>2011</v>
      </c>
      <c r="C740" s="48" t="s">
        <v>1120</v>
      </c>
      <c r="D740" s="48" t="s">
        <v>1095</v>
      </c>
      <c r="E740" s="48">
        <v>121</v>
      </c>
      <c r="F740" s="48">
        <v>405</v>
      </c>
      <c r="G740" s="48">
        <v>54</v>
      </c>
      <c r="H740" s="48">
        <v>97</v>
      </c>
      <c r="I740" s="48">
        <v>25</v>
      </c>
      <c r="J740" s="48">
        <v>0</v>
      </c>
      <c r="K740" s="48">
        <v>14</v>
      </c>
      <c r="L740" s="48">
        <v>52</v>
      </c>
      <c r="M740" s="48">
        <v>5</v>
      </c>
      <c r="N740" s="48">
        <v>2</v>
      </c>
      <c r="O740" s="48">
        <v>49</v>
      </c>
      <c r="P740" s="48">
        <v>96</v>
      </c>
      <c r="AI740" s="48"/>
    </row>
    <row r="741" spans="1:35" x14ac:dyDescent="0.3">
      <c r="A741" s="48" t="s">
        <v>1898</v>
      </c>
      <c r="B741" s="48">
        <v>2011</v>
      </c>
      <c r="C741" s="48" t="s">
        <v>1104</v>
      </c>
      <c r="D741" s="48" t="s">
        <v>1091</v>
      </c>
      <c r="E741" s="48">
        <v>97</v>
      </c>
      <c r="F741" s="48">
        <v>406</v>
      </c>
      <c r="G741" s="48">
        <v>50</v>
      </c>
      <c r="H741" s="48">
        <v>123</v>
      </c>
      <c r="I741" s="48">
        <v>26</v>
      </c>
      <c r="J741" s="48">
        <v>8</v>
      </c>
      <c r="K741" s="48">
        <v>2</v>
      </c>
      <c r="L741" s="48">
        <v>36</v>
      </c>
      <c r="M741" s="48">
        <v>22</v>
      </c>
      <c r="N741" s="48">
        <v>11</v>
      </c>
      <c r="O741" s="48">
        <v>21</v>
      </c>
      <c r="P741" s="48">
        <v>62</v>
      </c>
      <c r="AI741" s="48"/>
    </row>
    <row r="742" spans="1:35" x14ac:dyDescent="0.3">
      <c r="A742" s="48" t="s">
        <v>1717</v>
      </c>
      <c r="B742" s="48">
        <v>2011</v>
      </c>
      <c r="C742" s="48" t="s">
        <v>1114</v>
      </c>
      <c r="D742" s="48" t="s">
        <v>1095</v>
      </c>
      <c r="E742" s="48">
        <v>132</v>
      </c>
      <c r="F742" s="48">
        <v>410</v>
      </c>
      <c r="G742" s="48">
        <v>49</v>
      </c>
      <c r="H742" s="48">
        <v>116</v>
      </c>
      <c r="I742" s="48">
        <v>23</v>
      </c>
      <c r="J742" s="48">
        <v>0</v>
      </c>
      <c r="K742" s="48">
        <v>6</v>
      </c>
      <c r="L742" s="48">
        <v>40</v>
      </c>
      <c r="M742" s="48">
        <v>1</v>
      </c>
      <c r="N742" s="48">
        <v>0</v>
      </c>
      <c r="O742" s="48">
        <v>48</v>
      </c>
      <c r="P742" s="48">
        <v>48</v>
      </c>
      <c r="AI742" s="48"/>
    </row>
    <row r="743" spans="1:35" x14ac:dyDescent="0.3">
      <c r="A743" s="48" t="s">
        <v>1547</v>
      </c>
      <c r="B743" s="48">
        <v>2011</v>
      </c>
      <c r="C743" s="48" t="s">
        <v>1094</v>
      </c>
      <c r="D743" s="48" t="s">
        <v>1095</v>
      </c>
      <c r="E743" s="48">
        <v>134</v>
      </c>
      <c r="F743" s="48">
        <v>411</v>
      </c>
      <c r="G743" s="48">
        <v>38</v>
      </c>
      <c r="H743" s="48">
        <v>113</v>
      </c>
      <c r="I743" s="48">
        <v>23</v>
      </c>
      <c r="J743" s="48">
        <v>0</v>
      </c>
      <c r="K743" s="48">
        <v>8</v>
      </c>
      <c r="L743" s="48">
        <v>49</v>
      </c>
      <c r="M743" s="48">
        <v>0</v>
      </c>
      <c r="N743" s="48">
        <v>0</v>
      </c>
      <c r="O743" s="48">
        <v>22</v>
      </c>
      <c r="P743" s="48">
        <v>83</v>
      </c>
      <c r="AI743" s="48"/>
    </row>
    <row r="744" spans="1:35" x14ac:dyDescent="0.3">
      <c r="A744" s="48" t="s">
        <v>1759</v>
      </c>
      <c r="B744" s="48">
        <v>2011</v>
      </c>
      <c r="C744" s="48" t="s">
        <v>1100</v>
      </c>
      <c r="D744" s="48" t="s">
        <v>1095</v>
      </c>
      <c r="E744" s="48">
        <v>128</v>
      </c>
      <c r="F744" s="48">
        <v>413</v>
      </c>
      <c r="G744" s="48">
        <v>43</v>
      </c>
      <c r="H744" s="48">
        <v>103</v>
      </c>
      <c r="I744" s="48">
        <v>25</v>
      </c>
      <c r="J744" s="48">
        <v>3</v>
      </c>
      <c r="K744" s="48">
        <v>2</v>
      </c>
      <c r="L744" s="48">
        <v>32</v>
      </c>
      <c r="M744" s="48">
        <v>2</v>
      </c>
      <c r="N744" s="48">
        <v>5</v>
      </c>
      <c r="O744" s="48">
        <v>30</v>
      </c>
      <c r="P744" s="48">
        <v>93</v>
      </c>
      <c r="AI744" s="48"/>
    </row>
    <row r="745" spans="1:35" x14ac:dyDescent="0.3">
      <c r="A745" s="48" t="s">
        <v>1899</v>
      </c>
      <c r="B745" s="48">
        <v>2011</v>
      </c>
      <c r="C745" s="48" t="s">
        <v>1102</v>
      </c>
      <c r="D745" s="48" t="s">
        <v>1091</v>
      </c>
      <c r="E745" s="48">
        <v>126</v>
      </c>
      <c r="F745" s="48">
        <v>413</v>
      </c>
      <c r="G745" s="48">
        <v>44</v>
      </c>
      <c r="H745" s="48">
        <v>101</v>
      </c>
      <c r="I745" s="48">
        <v>18</v>
      </c>
      <c r="J745" s="48">
        <v>1</v>
      </c>
      <c r="K745" s="48">
        <v>10</v>
      </c>
      <c r="L745" s="48">
        <v>41</v>
      </c>
      <c r="M745" s="48">
        <v>5</v>
      </c>
      <c r="N745" s="48">
        <v>4</v>
      </c>
      <c r="O745" s="48">
        <v>22</v>
      </c>
      <c r="P745" s="48">
        <v>57</v>
      </c>
      <c r="AI745" s="48"/>
    </row>
    <row r="746" spans="1:35" x14ac:dyDescent="0.3">
      <c r="A746" s="48" t="s">
        <v>1791</v>
      </c>
      <c r="B746" s="48">
        <v>2011</v>
      </c>
      <c r="C746" s="48" t="s">
        <v>1102</v>
      </c>
      <c r="D746" s="48" t="s">
        <v>1091</v>
      </c>
      <c r="E746" s="48">
        <v>122</v>
      </c>
      <c r="F746" s="48">
        <v>415</v>
      </c>
      <c r="G746" s="48">
        <v>36</v>
      </c>
      <c r="H746" s="48">
        <v>66</v>
      </c>
      <c r="I746" s="48">
        <v>16</v>
      </c>
      <c r="J746" s="48">
        <v>0</v>
      </c>
      <c r="K746" s="48">
        <v>11</v>
      </c>
      <c r="L746" s="48">
        <v>42</v>
      </c>
      <c r="M746" s="48">
        <v>0</v>
      </c>
      <c r="N746" s="48">
        <v>1</v>
      </c>
      <c r="O746" s="48">
        <v>75</v>
      </c>
      <c r="P746" s="48">
        <v>177</v>
      </c>
      <c r="AI746" s="48"/>
    </row>
    <row r="747" spans="1:35" x14ac:dyDescent="0.3">
      <c r="A747" s="48" t="s">
        <v>1694</v>
      </c>
      <c r="B747" s="48">
        <v>2011</v>
      </c>
      <c r="C747" s="48" t="s">
        <v>1152</v>
      </c>
      <c r="D747" s="48" t="s">
        <v>1091</v>
      </c>
      <c r="E747" s="48">
        <v>125</v>
      </c>
      <c r="F747" s="48">
        <v>417</v>
      </c>
      <c r="G747" s="48">
        <v>57</v>
      </c>
      <c r="H747" s="48">
        <v>99</v>
      </c>
      <c r="I747" s="48">
        <v>17</v>
      </c>
      <c r="J747" s="48">
        <v>0</v>
      </c>
      <c r="K747" s="48">
        <v>18</v>
      </c>
      <c r="L747" s="48">
        <v>65</v>
      </c>
      <c r="M747" s="48">
        <v>8</v>
      </c>
      <c r="N747" s="48">
        <v>2</v>
      </c>
      <c r="O747" s="48">
        <v>50</v>
      </c>
      <c r="P747" s="48">
        <v>81</v>
      </c>
      <c r="AI747" s="48"/>
    </row>
    <row r="748" spans="1:35" x14ac:dyDescent="0.3">
      <c r="A748" s="48" t="s">
        <v>1730</v>
      </c>
      <c r="B748" s="48">
        <v>2011</v>
      </c>
      <c r="C748" s="48" t="s">
        <v>1130</v>
      </c>
      <c r="D748" s="48" t="s">
        <v>1095</v>
      </c>
      <c r="E748" s="48">
        <v>124</v>
      </c>
      <c r="F748" s="48">
        <v>421</v>
      </c>
      <c r="G748" s="48">
        <v>59</v>
      </c>
      <c r="H748" s="48">
        <v>127</v>
      </c>
      <c r="I748" s="48">
        <v>27</v>
      </c>
      <c r="J748" s="48">
        <v>0</v>
      </c>
      <c r="K748" s="48">
        <v>14</v>
      </c>
      <c r="L748" s="48">
        <v>69</v>
      </c>
      <c r="M748" s="48">
        <v>0</v>
      </c>
      <c r="N748" s="48">
        <v>1</v>
      </c>
      <c r="O748" s="48">
        <v>59</v>
      </c>
      <c r="P748" s="48">
        <v>71</v>
      </c>
      <c r="AI748" s="48"/>
    </row>
    <row r="749" spans="1:35" x14ac:dyDescent="0.3">
      <c r="A749" s="48" t="s">
        <v>1756</v>
      </c>
      <c r="B749" s="48">
        <v>2011</v>
      </c>
      <c r="C749" s="48" t="s">
        <v>1102</v>
      </c>
      <c r="D749" s="48" t="s">
        <v>1091</v>
      </c>
      <c r="E749" s="48">
        <v>118</v>
      </c>
      <c r="F749" s="48">
        <v>421</v>
      </c>
      <c r="G749" s="48">
        <v>53</v>
      </c>
      <c r="H749" s="48">
        <v>107</v>
      </c>
      <c r="I749" s="48">
        <v>31</v>
      </c>
      <c r="J749" s="48">
        <v>0</v>
      </c>
      <c r="K749" s="48">
        <v>24</v>
      </c>
      <c r="L749" s="48">
        <v>77</v>
      </c>
      <c r="M749" s="48">
        <v>1</v>
      </c>
      <c r="N749" s="48">
        <v>1</v>
      </c>
      <c r="O749" s="48">
        <v>34</v>
      </c>
      <c r="P749" s="48">
        <v>84</v>
      </c>
      <c r="AI749" s="48"/>
    </row>
    <row r="750" spans="1:35" x14ac:dyDescent="0.3">
      <c r="A750" s="48" t="s">
        <v>1690</v>
      </c>
      <c r="B750" s="48">
        <v>2011</v>
      </c>
      <c r="C750" s="48" t="s">
        <v>1128</v>
      </c>
      <c r="D750" s="48" t="s">
        <v>1095</v>
      </c>
      <c r="E750" s="48">
        <v>125</v>
      </c>
      <c r="F750" s="48">
        <v>421</v>
      </c>
      <c r="G750" s="48">
        <v>46</v>
      </c>
      <c r="H750" s="48">
        <v>96</v>
      </c>
      <c r="I750" s="48">
        <v>26</v>
      </c>
      <c r="J750" s="48">
        <v>0</v>
      </c>
      <c r="K750" s="48">
        <v>17</v>
      </c>
      <c r="L750" s="48">
        <v>54</v>
      </c>
      <c r="M750" s="48">
        <v>0</v>
      </c>
      <c r="N750" s="48">
        <v>0</v>
      </c>
      <c r="O750" s="48">
        <v>45</v>
      </c>
      <c r="P750" s="48">
        <v>124</v>
      </c>
      <c r="AI750" s="48"/>
    </row>
    <row r="751" spans="1:35" x14ac:dyDescent="0.3">
      <c r="A751" s="48" t="s">
        <v>1474</v>
      </c>
      <c r="B751" s="48">
        <v>2011</v>
      </c>
      <c r="C751" s="48" t="s">
        <v>1100</v>
      </c>
      <c r="D751" s="48" t="s">
        <v>1095</v>
      </c>
      <c r="E751" s="48">
        <v>148</v>
      </c>
      <c r="F751" s="48">
        <v>423</v>
      </c>
      <c r="G751" s="48">
        <v>51</v>
      </c>
      <c r="H751" s="48">
        <v>103</v>
      </c>
      <c r="I751" s="48">
        <v>30</v>
      </c>
      <c r="J751" s="48">
        <v>1</v>
      </c>
      <c r="K751" s="48">
        <v>16</v>
      </c>
      <c r="L751" s="48">
        <v>58</v>
      </c>
      <c r="M751" s="48">
        <v>6</v>
      </c>
      <c r="N751" s="48">
        <v>3</v>
      </c>
      <c r="O751" s="48">
        <v>48</v>
      </c>
      <c r="P751" s="48">
        <v>104</v>
      </c>
      <c r="AI751" s="48"/>
    </row>
    <row r="752" spans="1:35" x14ac:dyDescent="0.3">
      <c r="A752" s="48" t="s">
        <v>1557</v>
      </c>
      <c r="B752" s="48">
        <v>2011</v>
      </c>
      <c r="C752" s="48" t="s">
        <v>1120</v>
      </c>
      <c r="D752" s="48" t="s">
        <v>1095</v>
      </c>
      <c r="E752" s="48">
        <v>117</v>
      </c>
      <c r="F752" s="48">
        <v>426</v>
      </c>
      <c r="G752" s="48">
        <v>55</v>
      </c>
      <c r="H752" s="48">
        <v>134</v>
      </c>
      <c r="I752" s="48">
        <v>26</v>
      </c>
      <c r="J752" s="48">
        <v>3</v>
      </c>
      <c r="K752" s="48">
        <v>23</v>
      </c>
      <c r="L752" s="48">
        <v>70</v>
      </c>
      <c r="M752" s="48">
        <v>2</v>
      </c>
      <c r="N752" s="48">
        <v>4</v>
      </c>
      <c r="O752" s="48">
        <v>32</v>
      </c>
      <c r="P752" s="48">
        <v>63</v>
      </c>
      <c r="AI752" s="48"/>
    </row>
    <row r="753" spans="1:35" x14ac:dyDescent="0.3">
      <c r="A753" s="48" t="s">
        <v>1438</v>
      </c>
      <c r="B753" s="48">
        <v>2011</v>
      </c>
      <c r="C753" s="48" t="s">
        <v>1126</v>
      </c>
      <c r="D753" s="48" t="s">
        <v>1091</v>
      </c>
      <c r="E753" s="48">
        <v>123</v>
      </c>
      <c r="F753" s="48">
        <v>427</v>
      </c>
      <c r="G753" s="48">
        <v>38</v>
      </c>
      <c r="H753" s="48">
        <v>100</v>
      </c>
      <c r="I753" s="48">
        <v>24</v>
      </c>
      <c r="J753" s="48">
        <v>0</v>
      </c>
      <c r="K753" s="48">
        <v>15</v>
      </c>
      <c r="L753" s="48">
        <v>55</v>
      </c>
      <c r="M753" s="48">
        <v>0</v>
      </c>
      <c r="N753" s="48">
        <v>0</v>
      </c>
      <c r="O753" s="48">
        <v>55</v>
      </c>
      <c r="P753" s="48">
        <v>105</v>
      </c>
      <c r="AI753" s="48"/>
    </row>
    <row r="754" spans="1:35" x14ac:dyDescent="0.3">
      <c r="A754" s="48" t="s">
        <v>1757</v>
      </c>
      <c r="B754" s="48">
        <v>2011</v>
      </c>
      <c r="C754" s="48" t="s">
        <v>1124</v>
      </c>
      <c r="D754" s="48" t="s">
        <v>1091</v>
      </c>
      <c r="E754" s="48">
        <v>115</v>
      </c>
      <c r="F754" s="48">
        <v>428</v>
      </c>
      <c r="G754" s="48">
        <v>75</v>
      </c>
      <c r="H754" s="48">
        <v>121</v>
      </c>
      <c r="I754" s="48">
        <v>25</v>
      </c>
      <c r="J754" s="48">
        <v>1</v>
      </c>
      <c r="K754" s="48">
        <v>16</v>
      </c>
      <c r="L754" s="48">
        <v>54</v>
      </c>
      <c r="M754" s="48">
        <v>5</v>
      </c>
      <c r="N754" s="48">
        <v>3</v>
      </c>
      <c r="O754" s="48">
        <v>35</v>
      </c>
      <c r="P754" s="48">
        <v>83</v>
      </c>
      <c r="AI754" s="48"/>
    </row>
    <row r="755" spans="1:35" x14ac:dyDescent="0.3">
      <c r="A755" s="48" t="s">
        <v>1538</v>
      </c>
      <c r="B755" s="48">
        <v>2011</v>
      </c>
      <c r="C755" s="48" t="s">
        <v>1116</v>
      </c>
      <c r="D755" s="48" t="s">
        <v>1095</v>
      </c>
      <c r="E755" s="48">
        <v>105</v>
      </c>
      <c r="F755" s="48">
        <v>429</v>
      </c>
      <c r="G755" s="48">
        <v>64</v>
      </c>
      <c r="H755" s="48">
        <v>130</v>
      </c>
      <c r="I755" s="48">
        <v>26</v>
      </c>
      <c r="J755" s="48">
        <v>7</v>
      </c>
      <c r="K755" s="48">
        <v>1</v>
      </c>
      <c r="L755" s="48">
        <v>32</v>
      </c>
      <c r="M755" s="48">
        <v>39</v>
      </c>
      <c r="N755" s="48">
        <v>7</v>
      </c>
      <c r="O755" s="48">
        <v>38</v>
      </c>
      <c r="P755" s="48">
        <v>90</v>
      </c>
      <c r="AI755" s="48"/>
    </row>
    <row r="756" spans="1:35" x14ac:dyDescent="0.3">
      <c r="A756" s="48" t="s">
        <v>1802</v>
      </c>
      <c r="B756" s="48">
        <v>2011</v>
      </c>
      <c r="C756" s="48" t="s">
        <v>1144</v>
      </c>
      <c r="D756" s="48" t="s">
        <v>1095</v>
      </c>
      <c r="E756" s="48">
        <v>114</v>
      </c>
      <c r="F756" s="48">
        <v>430</v>
      </c>
      <c r="G756" s="48">
        <v>59</v>
      </c>
      <c r="H756" s="48">
        <v>90</v>
      </c>
      <c r="I756" s="48">
        <v>23</v>
      </c>
      <c r="J756" s="48">
        <v>5</v>
      </c>
      <c r="K756" s="48">
        <v>18</v>
      </c>
      <c r="L756" s="48">
        <v>49</v>
      </c>
      <c r="M756" s="48">
        <v>13</v>
      </c>
      <c r="N756" s="48">
        <v>3</v>
      </c>
      <c r="O756" s="48">
        <v>44</v>
      </c>
      <c r="P756" s="48">
        <v>132</v>
      </c>
      <c r="AI756" s="48"/>
    </row>
    <row r="757" spans="1:35" x14ac:dyDescent="0.3">
      <c r="A757" s="48" t="s">
        <v>1660</v>
      </c>
      <c r="B757" s="48">
        <v>2011</v>
      </c>
      <c r="C757" s="48" t="s">
        <v>1108</v>
      </c>
      <c r="D757" s="48" t="s">
        <v>1095</v>
      </c>
      <c r="E757" s="48">
        <v>136</v>
      </c>
      <c r="F757" s="48">
        <v>430</v>
      </c>
      <c r="G757" s="48">
        <v>45</v>
      </c>
      <c r="H757" s="48">
        <v>114</v>
      </c>
      <c r="I757" s="48">
        <v>16</v>
      </c>
      <c r="J757" s="48">
        <v>1</v>
      </c>
      <c r="K757" s="48">
        <v>12</v>
      </c>
      <c r="L757" s="48">
        <v>59</v>
      </c>
      <c r="M757" s="48">
        <v>2</v>
      </c>
      <c r="N757" s="48">
        <v>1</v>
      </c>
      <c r="O757" s="48">
        <v>29</v>
      </c>
      <c r="P757" s="48">
        <v>99</v>
      </c>
      <c r="AI757" s="48"/>
    </row>
    <row r="758" spans="1:35" x14ac:dyDescent="0.3">
      <c r="A758" s="48" t="s">
        <v>1714</v>
      </c>
      <c r="B758" s="48">
        <v>2011</v>
      </c>
      <c r="C758" s="48" t="s">
        <v>1140</v>
      </c>
      <c r="D758" s="48" t="s">
        <v>1091</v>
      </c>
      <c r="E758" s="48">
        <v>120</v>
      </c>
      <c r="F758" s="48">
        <v>431</v>
      </c>
      <c r="G758" s="48">
        <v>68</v>
      </c>
      <c r="H758" s="48">
        <v>111</v>
      </c>
      <c r="I758" s="48">
        <v>32</v>
      </c>
      <c r="J758" s="48">
        <v>2</v>
      </c>
      <c r="K758" s="48">
        <v>17</v>
      </c>
      <c r="L758" s="48">
        <v>80</v>
      </c>
      <c r="M758" s="48">
        <v>3</v>
      </c>
      <c r="N758" s="48">
        <v>0</v>
      </c>
      <c r="O758" s="48">
        <v>68</v>
      </c>
      <c r="P758" s="48">
        <v>100</v>
      </c>
      <c r="AI758" s="48"/>
    </row>
    <row r="759" spans="1:35" x14ac:dyDescent="0.3">
      <c r="A759" s="48" t="s">
        <v>1900</v>
      </c>
      <c r="B759" s="48">
        <v>2011</v>
      </c>
      <c r="C759" s="48" t="s">
        <v>1142</v>
      </c>
      <c r="D759" s="48" t="s">
        <v>1095</v>
      </c>
      <c r="E759" s="48">
        <v>117</v>
      </c>
      <c r="F759" s="48">
        <v>435</v>
      </c>
      <c r="G759" s="48">
        <v>49</v>
      </c>
      <c r="H759" s="48">
        <v>113</v>
      </c>
      <c r="I759" s="48">
        <v>30</v>
      </c>
      <c r="J759" s="48">
        <v>0</v>
      </c>
      <c r="K759" s="48">
        <v>4</v>
      </c>
      <c r="L759" s="48">
        <v>51</v>
      </c>
      <c r="M759" s="48">
        <v>7</v>
      </c>
      <c r="N759" s="48">
        <v>2</v>
      </c>
      <c r="O759" s="48">
        <v>39</v>
      </c>
      <c r="P759" s="48">
        <v>59</v>
      </c>
      <c r="AI759" s="48"/>
    </row>
    <row r="760" spans="1:35" x14ac:dyDescent="0.3">
      <c r="A760" s="48" t="s">
        <v>1748</v>
      </c>
      <c r="B760" s="48">
        <v>2011</v>
      </c>
      <c r="C760" s="48" t="s">
        <v>1126</v>
      </c>
      <c r="D760" s="48" t="s">
        <v>1091</v>
      </c>
      <c r="E760" s="48">
        <v>123</v>
      </c>
      <c r="F760" s="48">
        <v>436</v>
      </c>
      <c r="G760" s="48">
        <v>51</v>
      </c>
      <c r="H760" s="48">
        <v>108</v>
      </c>
      <c r="I760" s="48">
        <v>19</v>
      </c>
      <c r="J760" s="48">
        <v>3</v>
      </c>
      <c r="K760" s="48">
        <v>3</v>
      </c>
      <c r="L760" s="48">
        <v>39</v>
      </c>
      <c r="M760" s="48">
        <v>13</v>
      </c>
      <c r="N760" s="48">
        <v>3</v>
      </c>
      <c r="O760" s="48">
        <v>34</v>
      </c>
      <c r="P760" s="48">
        <v>87</v>
      </c>
      <c r="AI760" s="48"/>
    </row>
    <row r="761" spans="1:35" x14ac:dyDescent="0.3">
      <c r="A761" s="48" t="s">
        <v>1708</v>
      </c>
      <c r="B761" s="48">
        <v>2011</v>
      </c>
      <c r="C761" s="48" t="s">
        <v>1104</v>
      </c>
      <c r="D761" s="48" t="s">
        <v>1091</v>
      </c>
      <c r="E761" s="48">
        <v>131</v>
      </c>
      <c r="F761" s="48">
        <v>442</v>
      </c>
      <c r="G761" s="48">
        <v>60</v>
      </c>
      <c r="H761" s="48">
        <v>106</v>
      </c>
      <c r="I761" s="48">
        <v>20</v>
      </c>
      <c r="J761" s="48">
        <v>5</v>
      </c>
      <c r="K761" s="48">
        <v>10</v>
      </c>
      <c r="L761" s="48">
        <v>46</v>
      </c>
      <c r="M761" s="48">
        <v>4</v>
      </c>
      <c r="N761" s="48">
        <v>3</v>
      </c>
      <c r="O761" s="48">
        <v>45</v>
      </c>
      <c r="P761" s="48">
        <v>86</v>
      </c>
      <c r="AI761" s="48"/>
    </row>
    <row r="762" spans="1:35" x14ac:dyDescent="0.3">
      <c r="A762" s="48" t="s">
        <v>1597</v>
      </c>
      <c r="B762" s="48">
        <v>2011</v>
      </c>
      <c r="C762" s="48" t="s">
        <v>1132</v>
      </c>
      <c r="D762" s="48" t="s">
        <v>1095</v>
      </c>
      <c r="E762" s="48">
        <v>132</v>
      </c>
      <c r="F762" s="48">
        <v>442</v>
      </c>
      <c r="G762" s="48">
        <v>46</v>
      </c>
      <c r="H762" s="48">
        <v>120</v>
      </c>
      <c r="I762" s="48">
        <v>26</v>
      </c>
      <c r="J762" s="48">
        <v>1</v>
      </c>
      <c r="K762" s="48">
        <v>1</v>
      </c>
      <c r="L762" s="48">
        <v>47</v>
      </c>
      <c r="M762" s="48">
        <v>4</v>
      </c>
      <c r="N762" s="48">
        <v>6</v>
      </c>
      <c r="O762" s="48">
        <v>29</v>
      </c>
      <c r="P762" s="48">
        <v>41</v>
      </c>
      <c r="AI762" s="48"/>
    </row>
    <row r="763" spans="1:35" x14ac:dyDescent="0.3">
      <c r="A763" s="48" t="s">
        <v>1901</v>
      </c>
      <c r="B763" s="48">
        <v>2011</v>
      </c>
      <c r="C763" s="48" t="s">
        <v>1110</v>
      </c>
      <c r="D763" s="48" t="s">
        <v>1091</v>
      </c>
      <c r="E763" s="48">
        <v>129</v>
      </c>
      <c r="F763" s="48">
        <v>443</v>
      </c>
      <c r="G763" s="48">
        <v>47</v>
      </c>
      <c r="H763" s="48">
        <v>97</v>
      </c>
      <c r="I763" s="48">
        <v>20</v>
      </c>
      <c r="J763" s="48">
        <v>4</v>
      </c>
      <c r="K763" s="48">
        <v>23</v>
      </c>
      <c r="L763" s="48">
        <v>78</v>
      </c>
      <c r="M763" s="48">
        <v>1</v>
      </c>
      <c r="N763" s="48">
        <v>1</v>
      </c>
      <c r="O763" s="48">
        <v>36</v>
      </c>
      <c r="P763" s="48">
        <v>133</v>
      </c>
      <c r="AI763" s="48"/>
    </row>
    <row r="764" spans="1:35" x14ac:dyDescent="0.3">
      <c r="A764" s="48" t="s">
        <v>1705</v>
      </c>
      <c r="B764" s="48">
        <v>2011</v>
      </c>
      <c r="C764" s="48" t="s">
        <v>1142</v>
      </c>
      <c r="D764" s="48" t="s">
        <v>1095</v>
      </c>
      <c r="E764" s="48">
        <v>123</v>
      </c>
      <c r="F764" s="48">
        <v>444</v>
      </c>
      <c r="G764" s="48">
        <v>59</v>
      </c>
      <c r="H764" s="48">
        <v>109</v>
      </c>
      <c r="I764" s="48">
        <v>19</v>
      </c>
      <c r="J764" s="48">
        <v>1</v>
      </c>
      <c r="K764" s="48">
        <v>12</v>
      </c>
      <c r="L764" s="48">
        <v>57</v>
      </c>
      <c r="M764" s="48">
        <v>11</v>
      </c>
      <c r="N764" s="48">
        <v>1</v>
      </c>
      <c r="O764" s="48">
        <v>56</v>
      </c>
      <c r="P764" s="48">
        <v>109</v>
      </c>
      <c r="AI764" s="48"/>
    </row>
    <row r="765" spans="1:35" x14ac:dyDescent="0.3">
      <c r="A765" s="48" t="s">
        <v>1476</v>
      </c>
      <c r="B765" s="48">
        <v>2011</v>
      </c>
      <c r="C765" s="48" t="s">
        <v>1144</v>
      </c>
      <c r="D765" s="48" t="s">
        <v>1095</v>
      </c>
      <c r="E765" s="48">
        <v>141</v>
      </c>
      <c r="F765" s="48">
        <v>445</v>
      </c>
      <c r="G765" s="48">
        <v>55</v>
      </c>
      <c r="H765" s="48">
        <v>130</v>
      </c>
      <c r="I765" s="48">
        <v>20</v>
      </c>
      <c r="J765" s="48">
        <v>8</v>
      </c>
      <c r="K765" s="48">
        <v>8</v>
      </c>
      <c r="L765" s="48">
        <v>46</v>
      </c>
      <c r="M765" s="48">
        <v>15</v>
      </c>
      <c r="N765" s="48">
        <v>1</v>
      </c>
      <c r="O765" s="48">
        <v>43</v>
      </c>
      <c r="P765" s="48">
        <v>82</v>
      </c>
      <c r="AI765" s="48"/>
    </row>
    <row r="766" spans="1:35" x14ac:dyDescent="0.3">
      <c r="A766" s="48" t="s">
        <v>1726</v>
      </c>
      <c r="B766" s="48">
        <v>2011</v>
      </c>
      <c r="C766" s="48" t="s">
        <v>1116</v>
      </c>
      <c r="D766" s="48" t="s">
        <v>1095</v>
      </c>
      <c r="E766" s="48">
        <v>123</v>
      </c>
      <c r="F766" s="48">
        <v>446</v>
      </c>
      <c r="G766" s="48">
        <v>47</v>
      </c>
      <c r="H766" s="48">
        <v>109</v>
      </c>
      <c r="I766" s="48">
        <v>27</v>
      </c>
      <c r="J766" s="48">
        <v>0</v>
      </c>
      <c r="K766" s="48">
        <v>12</v>
      </c>
      <c r="L766" s="48">
        <v>39</v>
      </c>
      <c r="M766" s="48">
        <v>3</v>
      </c>
      <c r="N766" s="48">
        <v>1</v>
      </c>
      <c r="O766" s="48">
        <v>38</v>
      </c>
      <c r="P766" s="48">
        <v>88</v>
      </c>
      <c r="AI766" s="48"/>
    </row>
    <row r="767" spans="1:35" x14ac:dyDescent="0.3">
      <c r="A767" s="48" t="s">
        <v>1526</v>
      </c>
      <c r="B767" s="48">
        <v>2011</v>
      </c>
      <c r="C767" s="48" t="s">
        <v>1128</v>
      </c>
      <c r="D767" s="48" t="s">
        <v>1095</v>
      </c>
      <c r="E767" s="48">
        <v>119</v>
      </c>
      <c r="F767" s="48">
        <v>446</v>
      </c>
      <c r="G767" s="48">
        <v>51</v>
      </c>
      <c r="H767" s="48">
        <v>123</v>
      </c>
      <c r="I767" s="48">
        <v>22</v>
      </c>
      <c r="J767" s="48">
        <v>2</v>
      </c>
      <c r="K767" s="48">
        <v>9</v>
      </c>
      <c r="L767" s="48">
        <v>35</v>
      </c>
      <c r="M767" s="48">
        <v>3</v>
      </c>
      <c r="N767" s="48">
        <v>2</v>
      </c>
      <c r="O767" s="48">
        <v>25</v>
      </c>
      <c r="P767" s="48">
        <v>78</v>
      </c>
      <c r="AI767" s="48"/>
    </row>
    <row r="768" spans="1:35" x14ac:dyDescent="0.3">
      <c r="A768" s="48" t="s">
        <v>1530</v>
      </c>
      <c r="B768" s="48">
        <v>2011</v>
      </c>
      <c r="C768" s="48" t="s">
        <v>1132</v>
      </c>
      <c r="D768" s="48" t="s">
        <v>1095</v>
      </c>
      <c r="E768" s="48">
        <v>124</v>
      </c>
      <c r="F768" s="48">
        <v>446</v>
      </c>
      <c r="G768" s="48">
        <v>83</v>
      </c>
      <c r="H768" s="48">
        <v>132</v>
      </c>
      <c r="I768" s="48">
        <v>36</v>
      </c>
      <c r="J768" s="48">
        <v>0</v>
      </c>
      <c r="K768" s="48">
        <v>22</v>
      </c>
      <c r="L768" s="48">
        <v>75</v>
      </c>
      <c r="M768" s="48">
        <v>2</v>
      </c>
      <c r="N768" s="48">
        <v>1</v>
      </c>
      <c r="O768" s="48">
        <v>60</v>
      </c>
      <c r="P768" s="48">
        <v>93</v>
      </c>
      <c r="AI768" s="48"/>
    </row>
    <row r="769" spans="1:35" x14ac:dyDescent="0.3">
      <c r="A769" s="48" t="s">
        <v>1612</v>
      </c>
      <c r="B769" s="48">
        <v>2011</v>
      </c>
      <c r="C769" s="48" t="s">
        <v>1156</v>
      </c>
      <c r="D769" s="48" t="s">
        <v>1091</v>
      </c>
      <c r="E769" s="48">
        <v>122</v>
      </c>
      <c r="F769" s="48">
        <v>449</v>
      </c>
      <c r="G769" s="48">
        <v>51</v>
      </c>
      <c r="H769" s="48">
        <v>124</v>
      </c>
      <c r="I769" s="48">
        <v>35</v>
      </c>
      <c r="J769" s="48">
        <v>0</v>
      </c>
      <c r="K769" s="48">
        <v>5</v>
      </c>
      <c r="L769" s="48">
        <v>38</v>
      </c>
      <c r="M769" s="48">
        <v>9</v>
      </c>
      <c r="N769" s="48">
        <v>6</v>
      </c>
      <c r="O769" s="48">
        <v>33</v>
      </c>
      <c r="P769" s="48">
        <v>65</v>
      </c>
      <c r="AI769" s="48"/>
    </row>
    <row r="770" spans="1:35" x14ac:dyDescent="0.3">
      <c r="A770" s="48" t="s">
        <v>1902</v>
      </c>
      <c r="B770" s="48">
        <v>2011</v>
      </c>
      <c r="C770" s="48" t="s">
        <v>1090</v>
      </c>
      <c r="D770" s="48" t="s">
        <v>1091</v>
      </c>
      <c r="E770" s="48">
        <v>117</v>
      </c>
      <c r="F770" s="48">
        <v>450</v>
      </c>
      <c r="G770" s="48">
        <v>56</v>
      </c>
      <c r="H770" s="48">
        <v>120</v>
      </c>
      <c r="I770" s="48">
        <v>9</v>
      </c>
      <c r="J770" s="48">
        <v>5</v>
      </c>
      <c r="K770" s="48">
        <v>0</v>
      </c>
      <c r="L770" s="48">
        <v>30</v>
      </c>
      <c r="M770" s="48">
        <v>34</v>
      </c>
      <c r="N770" s="48">
        <v>9</v>
      </c>
      <c r="O770" s="48">
        <v>26</v>
      </c>
      <c r="P770" s="48">
        <v>41</v>
      </c>
      <c r="AI770" s="48"/>
    </row>
    <row r="771" spans="1:35" x14ac:dyDescent="0.3">
      <c r="A771" s="48" t="s">
        <v>1540</v>
      </c>
      <c r="B771" s="48">
        <v>2011</v>
      </c>
      <c r="C771" s="48" t="s">
        <v>1138</v>
      </c>
      <c r="D771" s="48" t="s">
        <v>1091</v>
      </c>
      <c r="E771" s="48">
        <v>114</v>
      </c>
      <c r="F771" s="48">
        <v>451</v>
      </c>
      <c r="G771" s="48">
        <v>63</v>
      </c>
      <c r="H771" s="48">
        <v>120</v>
      </c>
      <c r="I771" s="48">
        <v>24</v>
      </c>
      <c r="J771" s="48">
        <v>4</v>
      </c>
      <c r="K771" s="48">
        <v>7</v>
      </c>
      <c r="L771" s="48">
        <v>46</v>
      </c>
      <c r="M771" s="48">
        <v>13</v>
      </c>
      <c r="N771" s="48">
        <v>5</v>
      </c>
      <c r="O771" s="48">
        <v>34</v>
      </c>
      <c r="P771" s="48">
        <v>76</v>
      </c>
      <c r="AI771" s="48"/>
    </row>
    <row r="772" spans="1:35" x14ac:dyDescent="0.3">
      <c r="A772" s="48" t="s">
        <v>1707</v>
      </c>
      <c r="B772" s="48">
        <v>2011</v>
      </c>
      <c r="C772" s="48" t="s">
        <v>1150</v>
      </c>
      <c r="D772" s="48" t="s">
        <v>1095</v>
      </c>
      <c r="E772" s="48">
        <v>146</v>
      </c>
      <c r="F772" s="48">
        <v>452</v>
      </c>
      <c r="G772" s="48">
        <v>52</v>
      </c>
      <c r="H772" s="48">
        <v>131</v>
      </c>
      <c r="I772" s="48">
        <v>14</v>
      </c>
      <c r="J772" s="48">
        <v>6</v>
      </c>
      <c r="K772" s="48">
        <v>0</v>
      </c>
      <c r="L772" s="48">
        <v>17</v>
      </c>
      <c r="M772" s="48">
        <v>10</v>
      </c>
      <c r="N772" s="48">
        <v>0</v>
      </c>
      <c r="O772" s="48">
        <v>47</v>
      </c>
      <c r="P772" s="48">
        <v>58</v>
      </c>
      <c r="AI772" s="48"/>
    </row>
    <row r="773" spans="1:35" x14ac:dyDescent="0.3">
      <c r="A773" s="48" t="s">
        <v>1815</v>
      </c>
      <c r="B773" s="48">
        <v>2011</v>
      </c>
      <c r="C773" s="48" t="s">
        <v>1108</v>
      </c>
      <c r="D773" s="48" t="s">
        <v>1095</v>
      </c>
      <c r="E773" s="48">
        <v>118</v>
      </c>
      <c r="F773" s="48">
        <v>453</v>
      </c>
      <c r="G773" s="48">
        <v>77</v>
      </c>
      <c r="H773" s="48">
        <v>122</v>
      </c>
      <c r="I773" s="48">
        <v>26</v>
      </c>
      <c r="J773" s="48">
        <v>2</v>
      </c>
      <c r="K773" s="48">
        <v>20</v>
      </c>
      <c r="L773" s="48">
        <v>49</v>
      </c>
      <c r="M773" s="48">
        <v>9</v>
      </c>
      <c r="N773" s="48">
        <v>2</v>
      </c>
      <c r="O773" s="48">
        <v>50</v>
      </c>
      <c r="P773" s="48">
        <v>107</v>
      </c>
      <c r="AI773" s="48"/>
    </row>
    <row r="774" spans="1:35" x14ac:dyDescent="0.3">
      <c r="A774" s="48" t="s">
        <v>1489</v>
      </c>
      <c r="B774" s="48">
        <v>2011</v>
      </c>
      <c r="C774" s="48" t="s">
        <v>1150</v>
      </c>
      <c r="D774" s="48" t="s">
        <v>1095</v>
      </c>
      <c r="E774" s="48">
        <v>136</v>
      </c>
      <c r="F774" s="48">
        <v>454</v>
      </c>
      <c r="G774" s="48">
        <v>49</v>
      </c>
      <c r="H774" s="48">
        <v>125</v>
      </c>
      <c r="I774" s="48">
        <v>17</v>
      </c>
      <c r="J774" s="48">
        <v>3</v>
      </c>
      <c r="K774" s="48">
        <v>3</v>
      </c>
      <c r="L774" s="48">
        <v>45</v>
      </c>
      <c r="M774" s="48">
        <v>4</v>
      </c>
      <c r="N774" s="48">
        <v>3</v>
      </c>
      <c r="O774" s="48">
        <v>25</v>
      </c>
      <c r="P774" s="48">
        <v>49</v>
      </c>
      <c r="AI774" s="48"/>
    </row>
    <row r="775" spans="1:35" x14ac:dyDescent="0.3">
      <c r="A775" s="48" t="s">
        <v>1665</v>
      </c>
      <c r="B775" s="48">
        <v>2011</v>
      </c>
      <c r="C775" s="48" t="s">
        <v>1132</v>
      </c>
      <c r="D775" s="48" t="s">
        <v>1095</v>
      </c>
      <c r="E775" s="48">
        <v>159</v>
      </c>
      <c r="F775" s="48">
        <v>455</v>
      </c>
      <c r="G775" s="48">
        <v>56</v>
      </c>
      <c r="H775" s="48">
        <v>135</v>
      </c>
      <c r="I775" s="48">
        <v>24</v>
      </c>
      <c r="J775" s="48">
        <v>2</v>
      </c>
      <c r="K775" s="48">
        <v>10</v>
      </c>
      <c r="L775" s="48">
        <v>37</v>
      </c>
      <c r="M775" s="48">
        <v>6</v>
      </c>
      <c r="N775" s="48">
        <v>7</v>
      </c>
      <c r="O775" s="48">
        <v>28</v>
      </c>
      <c r="P775" s="48">
        <v>81</v>
      </c>
      <c r="AI775" s="48"/>
    </row>
    <row r="776" spans="1:35" x14ac:dyDescent="0.3">
      <c r="A776" s="48" t="s">
        <v>1685</v>
      </c>
      <c r="B776" s="48">
        <v>2011</v>
      </c>
      <c r="C776" s="48" t="s">
        <v>1148</v>
      </c>
      <c r="D776" s="48" t="s">
        <v>1095</v>
      </c>
      <c r="E776" s="48">
        <v>126</v>
      </c>
      <c r="F776" s="48">
        <v>455</v>
      </c>
      <c r="G776" s="48">
        <v>56</v>
      </c>
      <c r="H776" s="48">
        <v>125</v>
      </c>
      <c r="I776" s="48">
        <v>33</v>
      </c>
      <c r="J776" s="48">
        <v>1</v>
      </c>
      <c r="K776" s="48">
        <v>18</v>
      </c>
      <c r="L776" s="48">
        <v>70</v>
      </c>
      <c r="M776" s="48">
        <v>2</v>
      </c>
      <c r="N776" s="48">
        <v>2</v>
      </c>
      <c r="O776" s="48">
        <v>51</v>
      </c>
      <c r="P776" s="48">
        <v>80</v>
      </c>
      <c r="AI776" s="48"/>
    </row>
    <row r="777" spans="1:35" x14ac:dyDescent="0.3">
      <c r="A777" s="48" t="s">
        <v>1903</v>
      </c>
      <c r="B777" s="48">
        <v>2011</v>
      </c>
      <c r="C777" s="48" t="s">
        <v>1146</v>
      </c>
      <c r="D777" s="48" t="s">
        <v>1091</v>
      </c>
      <c r="E777" s="48">
        <v>139</v>
      </c>
      <c r="F777" s="48">
        <v>457</v>
      </c>
      <c r="G777" s="48">
        <v>63</v>
      </c>
      <c r="H777" s="48">
        <v>120</v>
      </c>
      <c r="I777" s="48">
        <v>22</v>
      </c>
      <c r="J777" s="48">
        <v>0</v>
      </c>
      <c r="K777" s="48">
        <v>5</v>
      </c>
      <c r="L777" s="48">
        <v>36</v>
      </c>
      <c r="M777" s="48">
        <v>13</v>
      </c>
      <c r="N777" s="48">
        <v>3</v>
      </c>
      <c r="O777" s="48">
        <v>41</v>
      </c>
      <c r="P777" s="48">
        <v>83</v>
      </c>
      <c r="AI777" s="48"/>
    </row>
    <row r="778" spans="1:35" x14ac:dyDescent="0.3">
      <c r="A778" s="48" t="s">
        <v>1768</v>
      </c>
      <c r="B778" s="48">
        <v>2011</v>
      </c>
      <c r="C778" s="48" t="s">
        <v>1104</v>
      </c>
      <c r="D778" s="48" t="s">
        <v>1091</v>
      </c>
      <c r="E778" s="48">
        <v>134</v>
      </c>
      <c r="F778" s="48">
        <v>460</v>
      </c>
      <c r="G778" s="48">
        <v>54</v>
      </c>
      <c r="H778" s="48">
        <v>109</v>
      </c>
      <c r="I778" s="48">
        <v>26</v>
      </c>
      <c r="J778" s="48">
        <v>0</v>
      </c>
      <c r="K778" s="48">
        <v>14</v>
      </c>
      <c r="L778" s="48">
        <v>44</v>
      </c>
      <c r="M778" s="48">
        <v>2</v>
      </c>
      <c r="N778" s="48">
        <v>2</v>
      </c>
      <c r="O778" s="48">
        <v>38</v>
      </c>
      <c r="P778" s="48">
        <v>64</v>
      </c>
      <c r="AI778" s="48"/>
    </row>
    <row r="779" spans="1:35" x14ac:dyDescent="0.3">
      <c r="A779" s="48" t="s">
        <v>1616</v>
      </c>
      <c r="B779" s="48">
        <v>2011</v>
      </c>
      <c r="C779" s="48" t="s">
        <v>1134</v>
      </c>
      <c r="D779" s="48" t="s">
        <v>1091</v>
      </c>
      <c r="E779" s="48">
        <v>141</v>
      </c>
      <c r="F779" s="48">
        <v>462</v>
      </c>
      <c r="G779" s="48">
        <v>69</v>
      </c>
      <c r="H779" s="48">
        <v>128</v>
      </c>
      <c r="I779" s="48">
        <v>32</v>
      </c>
      <c r="J779" s="48">
        <v>2</v>
      </c>
      <c r="K779" s="48">
        <v>19</v>
      </c>
      <c r="L779" s="48">
        <v>75</v>
      </c>
      <c r="M779" s="48">
        <v>13</v>
      </c>
      <c r="N779" s="48">
        <v>1</v>
      </c>
      <c r="O779" s="48">
        <v>49</v>
      </c>
      <c r="P779" s="48">
        <v>106</v>
      </c>
      <c r="AI779" s="48"/>
    </row>
    <row r="780" spans="1:35" x14ac:dyDescent="0.3">
      <c r="A780" s="48" t="s">
        <v>1638</v>
      </c>
      <c r="B780" s="48">
        <v>2011</v>
      </c>
      <c r="C780" s="48" t="s">
        <v>1094</v>
      </c>
      <c r="D780" s="48" t="s">
        <v>1095</v>
      </c>
      <c r="E780" s="48">
        <v>123</v>
      </c>
      <c r="F780" s="48">
        <v>462</v>
      </c>
      <c r="G780" s="48">
        <v>54</v>
      </c>
      <c r="H780" s="48">
        <v>114</v>
      </c>
      <c r="I780" s="48">
        <v>25</v>
      </c>
      <c r="J780" s="48">
        <v>4</v>
      </c>
      <c r="K780" s="48">
        <v>23</v>
      </c>
      <c r="L780" s="48">
        <v>72</v>
      </c>
      <c r="M780" s="48">
        <v>2</v>
      </c>
      <c r="N780" s="48">
        <v>1</v>
      </c>
      <c r="O780" s="48">
        <v>54</v>
      </c>
      <c r="P780" s="48">
        <v>99</v>
      </c>
      <c r="AI780" s="48"/>
    </row>
    <row r="781" spans="1:35" x14ac:dyDescent="0.3">
      <c r="A781" s="48" t="s">
        <v>1673</v>
      </c>
      <c r="B781" s="48">
        <v>2011</v>
      </c>
      <c r="C781" s="48" t="s">
        <v>1124</v>
      </c>
      <c r="D781" s="48" t="s">
        <v>1091</v>
      </c>
      <c r="E781" s="48">
        <v>141</v>
      </c>
      <c r="F781" s="48">
        <v>464</v>
      </c>
      <c r="G781" s="48">
        <v>63</v>
      </c>
      <c r="H781" s="48">
        <v>137</v>
      </c>
      <c r="I781" s="48">
        <v>33</v>
      </c>
      <c r="J781" s="48">
        <v>4</v>
      </c>
      <c r="K781" s="48">
        <v>19</v>
      </c>
      <c r="L781" s="48">
        <v>82</v>
      </c>
      <c r="M781" s="48">
        <v>3</v>
      </c>
      <c r="N781" s="48">
        <v>1</v>
      </c>
      <c r="O781" s="48">
        <v>73</v>
      </c>
      <c r="P781" s="48">
        <v>131</v>
      </c>
      <c r="AI781" s="48"/>
    </row>
    <row r="782" spans="1:35" x14ac:dyDescent="0.3">
      <c r="A782" s="48" t="s">
        <v>1505</v>
      </c>
      <c r="B782" s="48">
        <v>2011</v>
      </c>
      <c r="C782" s="48" t="s">
        <v>1136</v>
      </c>
      <c r="D782" s="48" t="s">
        <v>1091</v>
      </c>
      <c r="E782" s="48">
        <v>134</v>
      </c>
      <c r="F782" s="48">
        <v>464</v>
      </c>
      <c r="G782" s="48">
        <v>60</v>
      </c>
      <c r="H782" s="48">
        <v>120</v>
      </c>
      <c r="I782" s="48">
        <v>22</v>
      </c>
      <c r="J782" s="48">
        <v>1</v>
      </c>
      <c r="K782" s="48">
        <v>16</v>
      </c>
      <c r="L782" s="48">
        <v>51</v>
      </c>
      <c r="M782" s="48">
        <v>2</v>
      </c>
      <c r="N782" s="48">
        <v>2</v>
      </c>
      <c r="O782" s="48">
        <v>39</v>
      </c>
      <c r="P782" s="48">
        <v>92</v>
      </c>
      <c r="AI782" s="48"/>
    </row>
    <row r="783" spans="1:35" x14ac:dyDescent="0.3">
      <c r="A783" s="48" t="s">
        <v>1385</v>
      </c>
      <c r="B783" s="48">
        <v>2011</v>
      </c>
      <c r="C783" s="48" t="s">
        <v>1102</v>
      </c>
      <c r="D783" s="48" t="s">
        <v>1091</v>
      </c>
      <c r="E783" s="48">
        <v>129</v>
      </c>
      <c r="F783" s="48">
        <v>464</v>
      </c>
      <c r="G783" s="48">
        <v>38</v>
      </c>
      <c r="H783" s="48">
        <v>133</v>
      </c>
      <c r="I783" s="48">
        <v>29</v>
      </c>
      <c r="J783" s="48">
        <v>1</v>
      </c>
      <c r="K783" s="48">
        <v>8</v>
      </c>
      <c r="L783" s="48">
        <v>48</v>
      </c>
      <c r="M783" s="48">
        <v>0</v>
      </c>
      <c r="N783" s="48">
        <v>0</v>
      </c>
      <c r="O783" s="48">
        <v>23</v>
      </c>
      <c r="P783" s="48">
        <v>33</v>
      </c>
      <c r="AI783" s="48"/>
    </row>
    <row r="784" spans="1:35" x14ac:dyDescent="0.3">
      <c r="A784" s="48" t="s">
        <v>1735</v>
      </c>
      <c r="B784" s="48">
        <v>2011</v>
      </c>
      <c r="C784" s="48" t="s">
        <v>1094</v>
      </c>
      <c r="D784" s="48" t="s">
        <v>1095</v>
      </c>
      <c r="E784" s="48">
        <v>140</v>
      </c>
      <c r="F784" s="48">
        <v>466</v>
      </c>
      <c r="G784" s="48">
        <v>41</v>
      </c>
      <c r="H784" s="48">
        <v>106</v>
      </c>
      <c r="I784" s="48">
        <v>15</v>
      </c>
      <c r="J784" s="48">
        <v>1</v>
      </c>
      <c r="K784" s="48">
        <v>16</v>
      </c>
      <c r="L784" s="48">
        <v>57</v>
      </c>
      <c r="M784" s="48">
        <v>0</v>
      </c>
      <c r="N784" s="48">
        <v>1</v>
      </c>
      <c r="O784" s="48">
        <v>54</v>
      </c>
      <c r="P784" s="48">
        <v>115</v>
      </c>
      <c r="AI784" s="48"/>
    </row>
    <row r="785" spans="1:35" x14ac:dyDescent="0.3">
      <c r="A785" s="48" t="s">
        <v>1433</v>
      </c>
      <c r="B785" s="48">
        <v>2011</v>
      </c>
      <c r="C785" s="48" t="s">
        <v>1148</v>
      </c>
      <c r="D785" s="48" t="s">
        <v>1095</v>
      </c>
      <c r="E785" s="48">
        <v>128</v>
      </c>
      <c r="F785" s="48">
        <v>466</v>
      </c>
      <c r="G785" s="48">
        <v>51</v>
      </c>
      <c r="H785" s="48">
        <v>126</v>
      </c>
      <c r="I785" s="48">
        <v>19</v>
      </c>
      <c r="J785" s="48">
        <v>0</v>
      </c>
      <c r="K785" s="48">
        <v>24</v>
      </c>
      <c r="L785" s="48">
        <v>71</v>
      </c>
      <c r="M785" s="48">
        <v>3</v>
      </c>
      <c r="N785" s="48">
        <v>2</v>
      </c>
      <c r="O785" s="48">
        <v>57</v>
      </c>
      <c r="P785" s="48">
        <v>89</v>
      </c>
      <c r="AI785" s="48"/>
    </row>
    <row r="786" spans="1:35" x14ac:dyDescent="0.3">
      <c r="A786" s="48" t="s">
        <v>1788</v>
      </c>
      <c r="B786" s="48">
        <v>2011</v>
      </c>
      <c r="C786" s="48" t="s">
        <v>1114</v>
      </c>
      <c r="D786" s="48" t="s">
        <v>1095</v>
      </c>
      <c r="E786" s="48">
        <v>122</v>
      </c>
      <c r="F786" s="48">
        <v>469</v>
      </c>
      <c r="G786" s="48">
        <v>46</v>
      </c>
      <c r="H786" s="48">
        <v>130</v>
      </c>
      <c r="I786" s="48">
        <v>14</v>
      </c>
      <c r="J786" s="48">
        <v>0</v>
      </c>
      <c r="K786" s="48">
        <v>5</v>
      </c>
      <c r="L786" s="48">
        <v>50</v>
      </c>
      <c r="M786" s="48">
        <v>3</v>
      </c>
      <c r="N786" s="48">
        <v>0</v>
      </c>
      <c r="O786" s="48">
        <v>42</v>
      </c>
      <c r="P786" s="48">
        <v>44</v>
      </c>
      <c r="AI786" s="48"/>
    </row>
    <row r="787" spans="1:35" x14ac:dyDescent="0.3">
      <c r="A787" s="48" t="s">
        <v>1402</v>
      </c>
      <c r="B787" s="48">
        <v>2011</v>
      </c>
      <c r="C787" s="48" t="s">
        <v>1156</v>
      </c>
      <c r="D787" s="48" t="s">
        <v>1091</v>
      </c>
      <c r="E787" s="48">
        <v>141</v>
      </c>
      <c r="F787" s="48">
        <v>475</v>
      </c>
      <c r="G787" s="48">
        <v>54</v>
      </c>
      <c r="H787" s="48">
        <v>137</v>
      </c>
      <c r="I787" s="48">
        <v>23</v>
      </c>
      <c r="J787" s="48">
        <v>0</v>
      </c>
      <c r="K787" s="48">
        <v>6</v>
      </c>
      <c r="L787" s="48">
        <v>46</v>
      </c>
      <c r="M787" s="48">
        <v>8</v>
      </c>
      <c r="N787" s="48">
        <v>1</v>
      </c>
      <c r="O787" s="48">
        <v>58</v>
      </c>
      <c r="P787" s="48">
        <v>48</v>
      </c>
      <c r="AI787" s="48"/>
    </row>
    <row r="788" spans="1:35" x14ac:dyDescent="0.3">
      <c r="A788" s="48" t="s">
        <v>1163</v>
      </c>
      <c r="B788" s="48">
        <v>2011</v>
      </c>
      <c r="C788" s="48" t="s">
        <v>1136</v>
      </c>
      <c r="D788" s="48" t="s">
        <v>1091</v>
      </c>
      <c r="E788" s="48">
        <v>124</v>
      </c>
      <c r="F788" s="48">
        <v>475</v>
      </c>
      <c r="G788" s="48">
        <v>64</v>
      </c>
      <c r="H788" s="48">
        <v>125</v>
      </c>
      <c r="I788" s="48">
        <v>28</v>
      </c>
      <c r="J788" s="48">
        <v>1</v>
      </c>
      <c r="K788" s="48">
        <v>29</v>
      </c>
      <c r="L788" s="48">
        <v>87</v>
      </c>
      <c r="M788" s="48">
        <v>9</v>
      </c>
      <c r="N788" s="48">
        <v>5</v>
      </c>
      <c r="O788" s="48">
        <v>33</v>
      </c>
      <c r="P788" s="48">
        <v>116</v>
      </c>
      <c r="AI788" s="48"/>
    </row>
    <row r="789" spans="1:35" x14ac:dyDescent="0.3">
      <c r="A789" s="48" t="s">
        <v>1577</v>
      </c>
      <c r="B789" s="48">
        <v>2011</v>
      </c>
      <c r="C789" s="48" t="s">
        <v>1132</v>
      </c>
      <c r="D789" s="48" t="s">
        <v>1095</v>
      </c>
      <c r="E789" s="48">
        <v>139</v>
      </c>
      <c r="F789" s="48">
        <v>475</v>
      </c>
      <c r="G789" s="48">
        <v>55</v>
      </c>
      <c r="H789" s="48">
        <v>145</v>
      </c>
      <c r="I789" s="48">
        <v>32</v>
      </c>
      <c r="J789" s="48">
        <v>1</v>
      </c>
      <c r="K789" s="48">
        <v>14</v>
      </c>
      <c r="L789" s="48">
        <v>65</v>
      </c>
      <c r="M789" s="48">
        <v>4</v>
      </c>
      <c r="N789" s="48">
        <v>5</v>
      </c>
      <c r="O789" s="48">
        <v>33</v>
      </c>
      <c r="P789" s="48">
        <v>44</v>
      </c>
      <c r="AI789" s="48"/>
    </row>
    <row r="790" spans="1:35" x14ac:dyDescent="0.3">
      <c r="A790" s="48" t="s">
        <v>1769</v>
      </c>
      <c r="B790" s="48">
        <v>2011</v>
      </c>
      <c r="C790" s="48" t="s">
        <v>1128</v>
      </c>
      <c r="D790" s="48" t="s">
        <v>1095</v>
      </c>
      <c r="E790" s="48">
        <v>137</v>
      </c>
      <c r="F790" s="48">
        <v>475</v>
      </c>
      <c r="G790" s="48">
        <v>50</v>
      </c>
      <c r="H790" s="48">
        <v>116</v>
      </c>
      <c r="I790" s="48">
        <v>27</v>
      </c>
      <c r="J790" s="48">
        <v>1</v>
      </c>
      <c r="K790" s="48">
        <v>26</v>
      </c>
      <c r="L790" s="48">
        <v>88</v>
      </c>
      <c r="M790" s="48">
        <v>2</v>
      </c>
      <c r="N790" s="48">
        <v>1</v>
      </c>
      <c r="O790" s="48">
        <v>27</v>
      </c>
      <c r="P790" s="48">
        <v>113</v>
      </c>
      <c r="AI790" s="48"/>
    </row>
    <row r="791" spans="1:35" x14ac:dyDescent="0.3">
      <c r="A791" s="48" t="s">
        <v>1712</v>
      </c>
      <c r="B791" s="48">
        <v>2011</v>
      </c>
      <c r="C791" s="48" t="s">
        <v>1130</v>
      </c>
      <c r="D791" s="48" t="s">
        <v>1095</v>
      </c>
      <c r="E791" s="48">
        <v>147</v>
      </c>
      <c r="F791" s="48">
        <v>476</v>
      </c>
      <c r="G791" s="48">
        <v>67</v>
      </c>
      <c r="H791" s="48">
        <v>135</v>
      </c>
      <c r="I791" s="48">
        <v>32</v>
      </c>
      <c r="J791" s="48">
        <v>9</v>
      </c>
      <c r="K791" s="48">
        <v>15</v>
      </c>
      <c r="L791" s="48">
        <v>59</v>
      </c>
      <c r="M791" s="48">
        <v>10</v>
      </c>
      <c r="N791" s="48">
        <v>2</v>
      </c>
      <c r="O791" s="48">
        <v>46</v>
      </c>
      <c r="P791" s="48">
        <v>93</v>
      </c>
      <c r="AI791" s="48"/>
    </row>
    <row r="792" spans="1:35" x14ac:dyDescent="0.3">
      <c r="A792" s="48" t="s">
        <v>1728</v>
      </c>
      <c r="B792" s="48">
        <v>2011</v>
      </c>
      <c r="C792" s="48" t="s">
        <v>1126</v>
      </c>
      <c r="D792" s="48" t="s">
        <v>1091</v>
      </c>
      <c r="E792" s="48">
        <v>130</v>
      </c>
      <c r="F792" s="48">
        <v>477</v>
      </c>
      <c r="G792" s="48">
        <v>54</v>
      </c>
      <c r="H792" s="48">
        <v>107</v>
      </c>
      <c r="I792" s="48">
        <v>19</v>
      </c>
      <c r="J792" s="48">
        <v>1</v>
      </c>
      <c r="K792" s="48">
        <v>19</v>
      </c>
      <c r="L792" s="48">
        <v>62</v>
      </c>
      <c r="M792" s="48">
        <v>6</v>
      </c>
      <c r="N792" s="48">
        <v>5</v>
      </c>
      <c r="O792" s="48">
        <v>20</v>
      </c>
      <c r="P792" s="48">
        <v>140</v>
      </c>
      <c r="AI792" s="48"/>
    </row>
    <row r="793" spans="1:35" x14ac:dyDescent="0.3">
      <c r="A793" s="48" t="s">
        <v>1417</v>
      </c>
      <c r="B793" s="48">
        <v>2011</v>
      </c>
      <c r="C793" s="48" t="s">
        <v>1142</v>
      </c>
      <c r="D793" s="48" t="s">
        <v>1095</v>
      </c>
      <c r="E793" s="48">
        <v>123</v>
      </c>
      <c r="F793" s="48">
        <v>478</v>
      </c>
      <c r="G793" s="48">
        <v>68</v>
      </c>
      <c r="H793" s="48">
        <v>125</v>
      </c>
      <c r="I793" s="48">
        <v>24</v>
      </c>
      <c r="J793" s="48">
        <v>4</v>
      </c>
      <c r="K793" s="48">
        <v>7</v>
      </c>
      <c r="L793" s="48">
        <v>56</v>
      </c>
      <c r="M793" s="48">
        <v>32</v>
      </c>
      <c r="N793" s="48">
        <v>7</v>
      </c>
      <c r="O793" s="48">
        <v>44</v>
      </c>
      <c r="P793" s="48">
        <v>62</v>
      </c>
      <c r="AI793" s="48"/>
    </row>
    <row r="794" spans="1:35" x14ac:dyDescent="0.3">
      <c r="A794" s="48" t="s">
        <v>1170</v>
      </c>
      <c r="B794" s="48">
        <v>2011</v>
      </c>
      <c r="C794" s="48" t="s">
        <v>1110</v>
      </c>
      <c r="D794" s="48" t="s">
        <v>1091</v>
      </c>
      <c r="E794" s="48">
        <v>134</v>
      </c>
      <c r="F794" s="48">
        <v>481</v>
      </c>
      <c r="G794" s="48">
        <v>70</v>
      </c>
      <c r="H794" s="48">
        <v>131</v>
      </c>
      <c r="I794" s="48">
        <v>36</v>
      </c>
      <c r="J794" s="48">
        <v>0</v>
      </c>
      <c r="K794" s="48">
        <v>17</v>
      </c>
      <c r="L794" s="48">
        <v>55</v>
      </c>
      <c r="M794" s="48">
        <v>8</v>
      </c>
      <c r="N794" s="48">
        <v>2</v>
      </c>
      <c r="O794" s="48">
        <v>43</v>
      </c>
      <c r="P794" s="48">
        <v>77</v>
      </c>
      <c r="AI794" s="48"/>
    </row>
    <row r="795" spans="1:35" x14ac:dyDescent="0.3">
      <c r="A795" s="48" t="s">
        <v>1457</v>
      </c>
      <c r="B795" s="48">
        <v>2011</v>
      </c>
      <c r="C795" s="48" t="s">
        <v>1130</v>
      </c>
      <c r="D795" s="48" t="s">
        <v>1095</v>
      </c>
      <c r="E795" s="48">
        <v>125</v>
      </c>
      <c r="F795" s="48">
        <v>481</v>
      </c>
      <c r="G795" s="48">
        <v>84</v>
      </c>
      <c r="H795" s="48">
        <v>128</v>
      </c>
      <c r="I795" s="48">
        <v>35</v>
      </c>
      <c r="J795" s="48">
        <v>15</v>
      </c>
      <c r="K795" s="48">
        <v>5</v>
      </c>
      <c r="L795" s="48">
        <v>45</v>
      </c>
      <c r="M795" s="48">
        <v>12</v>
      </c>
      <c r="N795" s="48">
        <v>9</v>
      </c>
      <c r="O795" s="48">
        <v>68</v>
      </c>
      <c r="P795" s="48">
        <v>130</v>
      </c>
      <c r="AI795" s="48"/>
    </row>
    <row r="796" spans="1:35" x14ac:dyDescent="0.3">
      <c r="A796" s="48" t="s">
        <v>1169</v>
      </c>
      <c r="B796" s="48">
        <v>2011</v>
      </c>
      <c r="C796" s="48" t="s">
        <v>1130</v>
      </c>
      <c r="D796" s="48" t="s">
        <v>1095</v>
      </c>
      <c r="E796" s="48">
        <v>127</v>
      </c>
      <c r="F796" s="48">
        <v>481</v>
      </c>
      <c r="G796" s="48">
        <v>92</v>
      </c>
      <c r="H796" s="48">
        <v>142</v>
      </c>
      <c r="I796" s="48">
        <v>27</v>
      </c>
      <c r="J796" s="48">
        <v>3</v>
      </c>
      <c r="K796" s="48">
        <v>26</v>
      </c>
      <c r="L796" s="48">
        <v>92</v>
      </c>
      <c r="M796" s="48">
        <v>20</v>
      </c>
      <c r="N796" s="48">
        <v>5</v>
      </c>
      <c r="O796" s="48">
        <v>48</v>
      </c>
      <c r="P796" s="48">
        <v>105</v>
      </c>
      <c r="AI796" s="48"/>
    </row>
    <row r="797" spans="1:35" x14ac:dyDescent="0.3">
      <c r="A797" s="48" t="s">
        <v>1904</v>
      </c>
      <c r="B797" s="48">
        <v>2011</v>
      </c>
      <c r="C797" s="48" t="s">
        <v>1144</v>
      </c>
      <c r="D797" s="48" t="s">
        <v>1095</v>
      </c>
      <c r="E797" s="48">
        <v>143</v>
      </c>
      <c r="F797" s="48">
        <v>482</v>
      </c>
      <c r="G797" s="48">
        <v>86</v>
      </c>
      <c r="H797" s="48">
        <v>120</v>
      </c>
      <c r="I797" s="48">
        <v>25</v>
      </c>
      <c r="J797" s="48">
        <v>2</v>
      </c>
      <c r="K797" s="48">
        <v>19</v>
      </c>
      <c r="L797" s="48">
        <v>65</v>
      </c>
      <c r="M797" s="48">
        <v>18</v>
      </c>
      <c r="N797" s="48">
        <v>9</v>
      </c>
      <c r="O797" s="48">
        <v>66</v>
      </c>
      <c r="P797" s="48">
        <v>98</v>
      </c>
      <c r="AI797" s="48"/>
    </row>
    <row r="798" spans="1:35" x14ac:dyDescent="0.3">
      <c r="A798" s="48" t="s">
        <v>1470</v>
      </c>
      <c r="B798" s="48">
        <v>2011</v>
      </c>
      <c r="C798" s="48" t="s">
        <v>1134</v>
      </c>
      <c r="D798" s="48" t="s">
        <v>1091</v>
      </c>
      <c r="E798" s="48">
        <v>133</v>
      </c>
      <c r="F798" s="48">
        <v>483</v>
      </c>
      <c r="G798" s="48">
        <v>78</v>
      </c>
      <c r="H798" s="48">
        <v>118</v>
      </c>
      <c r="I798" s="48">
        <v>26</v>
      </c>
      <c r="J798" s="48">
        <v>1</v>
      </c>
      <c r="K798" s="48">
        <v>31</v>
      </c>
      <c r="L798" s="48">
        <v>99</v>
      </c>
      <c r="M798" s="48">
        <v>3</v>
      </c>
      <c r="N798" s="48">
        <v>2</v>
      </c>
      <c r="O798" s="48">
        <v>80</v>
      </c>
      <c r="P798" s="48">
        <v>93</v>
      </c>
      <c r="AI798" s="48"/>
    </row>
    <row r="799" spans="1:35" x14ac:dyDescent="0.3">
      <c r="A799" s="48" t="s">
        <v>1397</v>
      </c>
      <c r="B799" s="48">
        <v>2011</v>
      </c>
      <c r="C799" s="48" t="s">
        <v>1136</v>
      </c>
      <c r="D799" s="48" t="s">
        <v>1091</v>
      </c>
      <c r="E799" s="48">
        <v>124</v>
      </c>
      <c r="F799" s="48">
        <v>487</v>
      </c>
      <c r="G799" s="48">
        <v>82</v>
      </c>
      <c r="H799" s="48">
        <v>144</v>
      </c>
      <c r="I799" s="48">
        <v>33</v>
      </c>
      <c r="J799" s="48">
        <v>0</v>
      </c>
      <c r="K799" s="48">
        <v>32</v>
      </c>
      <c r="L799" s="48">
        <v>105</v>
      </c>
      <c r="M799" s="48">
        <v>1</v>
      </c>
      <c r="N799" s="48">
        <v>1</v>
      </c>
      <c r="O799" s="48">
        <v>25</v>
      </c>
      <c r="P799" s="48">
        <v>53</v>
      </c>
      <c r="AI799" s="48"/>
    </row>
    <row r="800" spans="1:35" x14ac:dyDescent="0.3">
      <c r="A800" s="48" t="s">
        <v>1413</v>
      </c>
      <c r="B800" s="48">
        <v>2011</v>
      </c>
      <c r="C800" s="48" t="s">
        <v>1150</v>
      </c>
      <c r="D800" s="48" t="s">
        <v>1095</v>
      </c>
      <c r="E800" s="48">
        <v>135</v>
      </c>
      <c r="F800" s="48">
        <v>487</v>
      </c>
      <c r="G800" s="48">
        <v>67</v>
      </c>
      <c r="H800" s="48">
        <v>142</v>
      </c>
      <c r="I800" s="48">
        <v>30</v>
      </c>
      <c r="J800" s="48">
        <v>0</v>
      </c>
      <c r="K800" s="48">
        <v>11</v>
      </c>
      <c r="L800" s="48">
        <v>62</v>
      </c>
      <c r="M800" s="48">
        <v>0</v>
      </c>
      <c r="N800" s="48">
        <v>1</v>
      </c>
      <c r="O800" s="48">
        <v>58</v>
      </c>
      <c r="P800" s="48">
        <v>103</v>
      </c>
      <c r="AI800" s="48"/>
    </row>
    <row r="801" spans="1:35" x14ac:dyDescent="0.3">
      <c r="A801" s="48" t="s">
        <v>1516</v>
      </c>
      <c r="B801" s="48">
        <v>2011</v>
      </c>
      <c r="C801" s="48" t="s">
        <v>1136</v>
      </c>
      <c r="D801" s="48" t="s">
        <v>1091</v>
      </c>
      <c r="E801" s="48">
        <v>121</v>
      </c>
      <c r="F801" s="48">
        <v>487</v>
      </c>
      <c r="G801" s="48">
        <v>80</v>
      </c>
      <c r="H801" s="48">
        <v>145</v>
      </c>
      <c r="I801" s="48">
        <v>31</v>
      </c>
      <c r="J801" s="48">
        <v>5</v>
      </c>
      <c r="K801" s="48">
        <v>25</v>
      </c>
      <c r="L801" s="48">
        <v>94</v>
      </c>
      <c r="M801" s="48">
        <v>8</v>
      </c>
      <c r="N801" s="48">
        <v>1</v>
      </c>
      <c r="O801" s="48">
        <v>39</v>
      </c>
      <c r="P801" s="48">
        <v>93</v>
      </c>
      <c r="AI801" s="48"/>
    </row>
    <row r="802" spans="1:35" x14ac:dyDescent="0.3">
      <c r="A802" s="48" t="s">
        <v>1408</v>
      </c>
      <c r="B802" s="48">
        <v>2011</v>
      </c>
      <c r="C802" s="48" t="s">
        <v>1132</v>
      </c>
      <c r="D802" s="48" t="s">
        <v>1095</v>
      </c>
      <c r="E802" s="48">
        <v>145</v>
      </c>
      <c r="F802" s="48">
        <v>488</v>
      </c>
      <c r="G802" s="48">
        <v>90</v>
      </c>
      <c r="H802" s="48">
        <v>147</v>
      </c>
      <c r="I802" s="48">
        <v>23</v>
      </c>
      <c r="J802" s="48">
        <v>2</v>
      </c>
      <c r="K802" s="48">
        <v>31</v>
      </c>
      <c r="L802" s="48">
        <v>94</v>
      </c>
      <c r="M802" s="48">
        <v>2</v>
      </c>
      <c r="N802" s="48">
        <v>6</v>
      </c>
      <c r="O802" s="48">
        <v>92</v>
      </c>
      <c r="P802" s="48">
        <v>93</v>
      </c>
      <c r="AI802" s="48"/>
    </row>
    <row r="803" spans="1:35" x14ac:dyDescent="0.3">
      <c r="A803" s="48" t="s">
        <v>1715</v>
      </c>
      <c r="B803" s="48">
        <v>2011</v>
      </c>
      <c r="C803" s="48" t="s">
        <v>1104</v>
      </c>
      <c r="D803" s="48" t="s">
        <v>1091</v>
      </c>
      <c r="E803" s="48">
        <v>136</v>
      </c>
      <c r="F803" s="48">
        <v>488</v>
      </c>
      <c r="G803" s="48">
        <v>69</v>
      </c>
      <c r="H803" s="48">
        <v>120</v>
      </c>
      <c r="I803" s="48">
        <v>26</v>
      </c>
      <c r="J803" s="48">
        <v>0</v>
      </c>
      <c r="K803" s="48">
        <v>29</v>
      </c>
      <c r="L803" s="48">
        <v>98</v>
      </c>
      <c r="M803" s="48">
        <v>4</v>
      </c>
      <c r="N803" s="48">
        <v>1</v>
      </c>
      <c r="O803" s="48">
        <v>56</v>
      </c>
      <c r="P803" s="48">
        <v>150</v>
      </c>
      <c r="AI803" s="48"/>
    </row>
    <row r="804" spans="1:35" x14ac:dyDescent="0.3">
      <c r="A804" s="48" t="s">
        <v>1792</v>
      </c>
      <c r="B804" s="48">
        <v>2011</v>
      </c>
      <c r="C804" s="48" t="s">
        <v>1108</v>
      </c>
      <c r="D804" s="48" t="s">
        <v>1095</v>
      </c>
      <c r="E804" s="48">
        <v>130</v>
      </c>
      <c r="F804" s="48">
        <v>492</v>
      </c>
      <c r="G804" s="48">
        <v>80</v>
      </c>
      <c r="H804" s="48">
        <v>140</v>
      </c>
      <c r="I804" s="48">
        <v>25</v>
      </c>
      <c r="J804" s="48">
        <v>4</v>
      </c>
      <c r="K804" s="48">
        <v>26</v>
      </c>
      <c r="L804" s="48">
        <v>63</v>
      </c>
      <c r="M804" s="48">
        <v>7</v>
      </c>
      <c r="N804" s="48">
        <v>6</v>
      </c>
      <c r="O804" s="48">
        <v>51</v>
      </c>
      <c r="P804" s="48">
        <v>114</v>
      </c>
      <c r="AI804" s="48"/>
    </row>
    <row r="805" spans="1:35" x14ac:dyDescent="0.3">
      <c r="A805" s="48" t="s">
        <v>1546</v>
      </c>
      <c r="B805" s="48">
        <v>2011</v>
      </c>
      <c r="C805" s="48" t="s">
        <v>1144</v>
      </c>
      <c r="D805" s="48" t="s">
        <v>1095</v>
      </c>
      <c r="E805" s="48">
        <v>140</v>
      </c>
      <c r="F805" s="48">
        <v>493</v>
      </c>
      <c r="G805" s="48">
        <v>65</v>
      </c>
      <c r="H805" s="48">
        <v>139</v>
      </c>
      <c r="I805" s="48">
        <v>36</v>
      </c>
      <c r="J805" s="48">
        <v>1</v>
      </c>
      <c r="K805" s="48">
        <v>18</v>
      </c>
      <c r="L805" s="48">
        <v>86</v>
      </c>
      <c r="M805" s="48">
        <v>1</v>
      </c>
      <c r="N805" s="48">
        <v>1</v>
      </c>
      <c r="O805" s="48">
        <v>47</v>
      </c>
      <c r="P805" s="48">
        <v>97</v>
      </c>
      <c r="AI805" s="48"/>
    </row>
    <row r="806" spans="1:35" x14ac:dyDescent="0.3">
      <c r="A806" s="48" t="s">
        <v>1766</v>
      </c>
      <c r="B806" s="48">
        <v>2011</v>
      </c>
      <c r="C806" s="48" t="s">
        <v>1128</v>
      </c>
      <c r="D806" s="48" t="s">
        <v>1095</v>
      </c>
      <c r="E806" s="48">
        <v>153</v>
      </c>
      <c r="F806" s="48">
        <v>493</v>
      </c>
      <c r="G806" s="48">
        <v>72</v>
      </c>
      <c r="H806" s="48">
        <v>111</v>
      </c>
      <c r="I806" s="48">
        <v>27</v>
      </c>
      <c r="J806" s="48">
        <v>3</v>
      </c>
      <c r="K806" s="48">
        <v>28</v>
      </c>
      <c r="L806" s="48">
        <v>80</v>
      </c>
      <c r="M806" s="48">
        <v>2</v>
      </c>
      <c r="N806" s="48">
        <v>2</v>
      </c>
      <c r="O806" s="48">
        <v>101</v>
      </c>
      <c r="P806" s="48">
        <v>161</v>
      </c>
      <c r="AI806" s="48"/>
    </row>
    <row r="807" spans="1:35" x14ac:dyDescent="0.3">
      <c r="A807" s="48" t="s">
        <v>1751</v>
      </c>
      <c r="B807" s="48">
        <v>2011</v>
      </c>
      <c r="C807" s="48" t="s">
        <v>1102</v>
      </c>
      <c r="D807" s="48" t="s">
        <v>1091</v>
      </c>
      <c r="E807" s="48">
        <v>150</v>
      </c>
      <c r="F807" s="48">
        <v>499</v>
      </c>
      <c r="G807" s="48">
        <v>60</v>
      </c>
      <c r="H807" s="48">
        <v>115</v>
      </c>
      <c r="I807" s="48">
        <v>23</v>
      </c>
      <c r="J807" s="48">
        <v>0</v>
      </c>
      <c r="K807" s="48">
        <v>10</v>
      </c>
      <c r="L807" s="48">
        <v>44</v>
      </c>
      <c r="M807" s="48">
        <v>5</v>
      </c>
      <c r="N807" s="48">
        <v>3</v>
      </c>
      <c r="O807" s="48">
        <v>35</v>
      </c>
      <c r="P807" s="48">
        <v>111</v>
      </c>
      <c r="AI807" s="48"/>
    </row>
    <row r="808" spans="1:35" x14ac:dyDescent="0.3">
      <c r="A808" s="48" t="s">
        <v>1395</v>
      </c>
      <c r="B808" s="48">
        <v>2011</v>
      </c>
      <c r="C808" s="48" t="s">
        <v>1110</v>
      </c>
      <c r="D808" s="48" t="s">
        <v>1091</v>
      </c>
      <c r="E808" s="48">
        <v>125</v>
      </c>
      <c r="F808" s="48">
        <v>499</v>
      </c>
      <c r="G808" s="48">
        <v>56</v>
      </c>
      <c r="H808" s="48">
        <v>125</v>
      </c>
      <c r="I808" s="48">
        <v>16</v>
      </c>
      <c r="J808" s="48">
        <v>0</v>
      </c>
      <c r="K808" s="48">
        <v>26</v>
      </c>
      <c r="L808" s="48">
        <v>87</v>
      </c>
      <c r="M808" s="48">
        <v>1</v>
      </c>
      <c r="N808" s="48">
        <v>1</v>
      </c>
      <c r="O808" s="48">
        <v>32</v>
      </c>
      <c r="P808" s="48">
        <v>107</v>
      </c>
      <c r="AI808" s="48"/>
    </row>
    <row r="809" spans="1:35" x14ac:dyDescent="0.3">
      <c r="A809" s="48" t="s">
        <v>1738</v>
      </c>
      <c r="B809" s="48">
        <v>2011</v>
      </c>
      <c r="C809" s="48" t="s">
        <v>1134</v>
      </c>
      <c r="D809" s="48" t="s">
        <v>1091</v>
      </c>
      <c r="E809" s="48">
        <v>146</v>
      </c>
      <c r="F809" s="48">
        <v>500</v>
      </c>
      <c r="G809" s="48">
        <v>44</v>
      </c>
      <c r="H809" s="48">
        <v>153</v>
      </c>
      <c r="I809" s="48">
        <v>24</v>
      </c>
      <c r="J809" s="48">
        <v>2</v>
      </c>
      <c r="K809" s="48">
        <v>10</v>
      </c>
      <c r="L809" s="48">
        <v>48</v>
      </c>
      <c r="M809" s="48">
        <v>2</v>
      </c>
      <c r="N809" s="48">
        <v>2</v>
      </c>
      <c r="O809" s="48">
        <v>48</v>
      </c>
      <c r="P809" s="48">
        <v>66</v>
      </c>
      <c r="AI809" s="48"/>
    </row>
    <row r="810" spans="1:35" x14ac:dyDescent="0.3">
      <c r="A810" s="48" t="s">
        <v>1752</v>
      </c>
      <c r="B810" s="48">
        <v>2011</v>
      </c>
      <c r="C810" s="48" t="s">
        <v>1146</v>
      </c>
      <c r="D810" s="48" t="s">
        <v>1091</v>
      </c>
      <c r="E810" s="48">
        <v>139</v>
      </c>
      <c r="F810" s="48">
        <v>500</v>
      </c>
      <c r="G810" s="48">
        <v>72</v>
      </c>
      <c r="H810" s="48">
        <v>131</v>
      </c>
      <c r="I810" s="48">
        <v>28</v>
      </c>
      <c r="J810" s="48">
        <v>0</v>
      </c>
      <c r="K810" s="48">
        <v>22</v>
      </c>
      <c r="L810" s="48">
        <v>68</v>
      </c>
      <c r="M810" s="48">
        <v>1</v>
      </c>
      <c r="N810" s="48">
        <v>0</v>
      </c>
      <c r="O810" s="48">
        <v>48</v>
      </c>
      <c r="P810" s="48">
        <v>84</v>
      </c>
      <c r="AI810" s="48"/>
    </row>
    <row r="811" spans="1:35" x14ac:dyDescent="0.3">
      <c r="A811" s="48" t="s">
        <v>1799</v>
      </c>
      <c r="B811" s="48">
        <v>2011</v>
      </c>
      <c r="C811" s="48" t="s">
        <v>1156</v>
      </c>
      <c r="D811" s="48" t="s">
        <v>1091</v>
      </c>
      <c r="E811" s="48">
        <v>142</v>
      </c>
      <c r="F811" s="48">
        <v>502</v>
      </c>
      <c r="G811" s="48">
        <v>54</v>
      </c>
      <c r="H811" s="48">
        <v>127</v>
      </c>
      <c r="I811" s="48">
        <v>30</v>
      </c>
      <c r="J811" s="48">
        <v>1</v>
      </c>
      <c r="K811" s="48">
        <v>8</v>
      </c>
      <c r="L811" s="48">
        <v>60</v>
      </c>
      <c r="M811" s="48">
        <v>21</v>
      </c>
      <c r="N811" s="48">
        <v>5</v>
      </c>
      <c r="O811" s="48">
        <v>78</v>
      </c>
      <c r="P811" s="48">
        <v>113</v>
      </c>
      <c r="AI811" s="48"/>
    </row>
    <row r="812" spans="1:35" x14ac:dyDescent="0.3">
      <c r="A812" s="48" t="s">
        <v>1585</v>
      </c>
      <c r="B812" s="48">
        <v>2011</v>
      </c>
      <c r="C812" s="48" t="s">
        <v>1156</v>
      </c>
      <c r="D812" s="48" t="s">
        <v>1091</v>
      </c>
      <c r="E812" s="48">
        <v>147</v>
      </c>
      <c r="F812" s="48">
        <v>502</v>
      </c>
      <c r="G812" s="48">
        <v>72</v>
      </c>
      <c r="H812" s="48">
        <v>136</v>
      </c>
      <c r="I812" s="48">
        <v>26</v>
      </c>
      <c r="J812" s="48">
        <v>11</v>
      </c>
      <c r="K812" s="48">
        <v>12</v>
      </c>
      <c r="L812" s="48">
        <v>43</v>
      </c>
      <c r="M812" s="48">
        <v>22</v>
      </c>
      <c r="N812" s="48">
        <v>9</v>
      </c>
      <c r="O812" s="48">
        <v>32</v>
      </c>
      <c r="P812" s="48">
        <v>124</v>
      </c>
      <c r="AI812" s="48"/>
    </row>
    <row r="813" spans="1:35" x14ac:dyDescent="0.3">
      <c r="A813" s="48" t="s">
        <v>1805</v>
      </c>
      <c r="B813" s="48">
        <v>2011</v>
      </c>
      <c r="C813" s="48" t="s">
        <v>1156</v>
      </c>
      <c r="D813" s="48" t="s">
        <v>1091</v>
      </c>
      <c r="E813" s="48">
        <v>131</v>
      </c>
      <c r="F813" s="48">
        <v>505</v>
      </c>
      <c r="G813" s="48">
        <v>60</v>
      </c>
      <c r="H813" s="48">
        <v>110</v>
      </c>
      <c r="I813" s="48">
        <v>15</v>
      </c>
      <c r="J813" s="48">
        <v>4</v>
      </c>
      <c r="K813" s="48">
        <v>25</v>
      </c>
      <c r="L813" s="48">
        <v>66</v>
      </c>
      <c r="M813" s="48">
        <v>9</v>
      </c>
      <c r="N813" s="48">
        <v>4</v>
      </c>
      <c r="O813" s="48">
        <v>20</v>
      </c>
      <c r="P813" s="48">
        <v>86</v>
      </c>
      <c r="AI813" s="48"/>
    </row>
    <row r="814" spans="1:35" x14ac:dyDescent="0.3">
      <c r="A814" s="48" t="s">
        <v>1808</v>
      </c>
      <c r="B814" s="48">
        <v>2011</v>
      </c>
      <c r="C814" s="48" t="s">
        <v>1140</v>
      </c>
      <c r="D814" s="48" t="s">
        <v>1091</v>
      </c>
      <c r="E814" s="48">
        <v>130</v>
      </c>
      <c r="F814" s="48">
        <v>506</v>
      </c>
      <c r="G814" s="48">
        <v>65</v>
      </c>
      <c r="H814" s="48">
        <v>129</v>
      </c>
      <c r="I814" s="48">
        <v>29</v>
      </c>
      <c r="J814" s="48">
        <v>7</v>
      </c>
      <c r="K814" s="48">
        <v>11</v>
      </c>
      <c r="L814" s="48">
        <v>56</v>
      </c>
      <c r="M814" s="48">
        <v>18</v>
      </c>
      <c r="N814" s="48">
        <v>6</v>
      </c>
      <c r="O814" s="48">
        <v>23</v>
      </c>
      <c r="P814" s="48">
        <v>104</v>
      </c>
      <c r="AI814" s="48"/>
    </row>
    <row r="815" spans="1:35" x14ac:dyDescent="0.3">
      <c r="A815" s="48" t="s">
        <v>1431</v>
      </c>
      <c r="B815" s="48">
        <v>2011</v>
      </c>
      <c r="C815" s="48" t="s">
        <v>1152</v>
      </c>
      <c r="D815" s="48" t="s">
        <v>1091</v>
      </c>
      <c r="E815" s="48">
        <v>159</v>
      </c>
      <c r="F815" s="48">
        <v>510</v>
      </c>
      <c r="G815" s="48">
        <v>87</v>
      </c>
      <c r="H815" s="48">
        <v>132</v>
      </c>
      <c r="I815" s="48">
        <v>19</v>
      </c>
      <c r="J815" s="48">
        <v>8</v>
      </c>
      <c r="K815" s="48">
        <v>7</v>
      </c>
      <c r="L815" s="48">
        <v>36</v>
      </c>
      <c r="M815" s="48">
        <v>49</v>
      </c>
      <c r="N815" s="48">
        <v>13</v>
      </c>
      <c r="O815" s="48">
        <v>60</v>
      </c>
      <c r="P815" s="48">
        <v>93</v>
      </c>
      <c r="AI815" s="48"/>
    </row>
    <row r="816" spans="1:35" x14ac:dyDescent="0.3">
      <c r="A816" s="48" t="s">
        <v>1167</v>
      </c>
      <c r="B816" s="48">
        <v>2011</v>
      </c>
      <c r="C816" s="48" t="s">
        <v>1110</v>
      </c>
      <c r="D816" s="48" t="s">
        <v>1091</v>
      </c>
      <c r="E816" s="48">
        <v>149</v>
      </c>
      <c r="F816" s="48">
        <v>513</v>
      </c>
      <c r="G816" s="48">
        <v>105</v>
      </c>
      <c r="H816" s="48">
        <v>155</v>
      </c>
      <c r="I816" s="48">
        <v>24</v>
      </c>
      <c r="J816" s="48">
        <v>2</v>
      </c>
      <c r="K816" s="48">
        <v>43</v>
      </c>
      <c r="L816" s="48">
        <v>103</v>
      </c>
      <c r="M816" s="48">
        <v>9</v>
      </c>
      <c r="N816" s="48">
        <v>5</v>
      </c>
      <c r="O816" s="48">
        <v>132</v>
      </c>
      <c r="P816" s="48">
        <v>111</v>
      </c>
      <c r="AI816" s="48"/>
    </row>
    <row r="817" spans="1:35" x14ac:dyDescent="0.3">
      <c r="A817" s="48" t="s">
        <v>1579</v>
      </c>
      <c r="B817" s="48">
        <v>2011</v>
      </c>
      <c r="C817" s="48" t="s">
        <v>1110</v>
      </c>
      <c r="D817" s="48" t="s">
        <v>1091</v>
      </c>
      <c r="E817" s="48">
        <v>133</v>
      </c>
      <c r="F817" s="48">
        <v>513</v>
      </c>
      <c r="G817" s="48">
        <v>77</v>
      </c>
      <c r="H817" s="48">
        <v>149</v>
      </c>
      <c r="I817" s="48">
        <v>24</v>
      </c>
      <c r="J817" s="48">
        <v>3</v>
      </c>
      <c r="K817" s="48">
        <v>11</v>
      </c>
      <c r="L817" s="48">
        <v>48</v>
      </c>
      <c r="M817" s="48">
        <v>3</v>
      </c>
      <c r="N817" s="48">
        <v>3</v>
      </c>
      <c r="O817" s="48">
        <v>61</v>
      </c>
      <c r="P817" s="48">
        <v>70</v>
      </c>
      <c r="AI817" s="48"/>
    </row>
    <row r="818" spans="1:35" x14ac:dyDescent="0.3">
      <c r="A818" s="48" t="s">
        <v>1772</v>
      </c>
      <c r="B818" s="48">
        <v>2011</v>
      </c>
      <c r="C818" s="48" t="s">
        <v>1104</v>
      </c>
      <c r="D818" s="48" t="s">
        <v>1091</v>
      </c>
      <c r="E818" s="48">
        <v>148</v>
      </c>
      <c r="F818" s="48">
        <v>515</v>
      </c>
      <c r="G818" s="48">
        <v>57</v>
      </c>
      <c r="H818" s="48">
        <v>136</v>
      </c>
      <c r="I818" s="48">
        <v>26</v>
      </c>
      <c r="J818" s="48">
        <v>2</v>
      </c>
      <c r="K818" s="48">
        <v>8</v>
      </c>
      <c r="L818" s="48">
        <v>58</v>
      </c>
      <c r="M818" s="48">
        <v>14</v>
      </c>
      <c r="N818" s="48">
        <v>9</v>
      </c>
      <c r="O818" s="48">
        <v>42</v>
      </c>
      <c r="P818" s="48">
        <v>104</v>
      </c>
      <c r="AI818" s="48"/>
    </row>
    <row r="819" spans="1:35" x14ac:dyDescent="0.3">
      <c r="A819" s="48" t="s">
        <v>1672</v>
      </c>
      <c r="B819" s="48">
        <v>2011</v>
      </c>
      <c r="C819" s="48" t="s">
        <v>1122</v>
      </c>
      <c r="D819" s="48" t="s">
        <v>1095</v>
      </c>
      <c r="E819" s="48">
        <v>137</v>
      </c>
      <c r="F819" s="48">
        <v>516</v>
      </c>
      <c r="G819" s="48">
        <v>82</v>
      </c>
      <c r="H819" s="48">
        <v>136</v>
      </c>
      <c r="I819" s="48">
        <v>24</v>
      </c>
      <c r="J819" s="48">
        <v>8</v>
      </c>
      <c r="K819" s="48">
        <v>9</v>
      </c>
      <c r="L819" s="48">
        <v>40</v>
      </c>
      <c r="M819" s="48">
        <v>40</v>
      </c>
      <c r="N819" s="48">
        <v>8</v>
      </c>
      <c r="O819" s="48">
        <v>44</v>
      </c>
      <c r="P819" s="48">
        <v>125</v>
      </c>
      <c r="AI819" s="48"/>
    </row>
    <row r="820" spans="1:35" x14ac:dyDescent="0.3">
      <c r="A820" s="48" t="s">
        <v>1478</v>
      </c>
      <c r="B820" s="48">
        <v>2011</v>
      </c>
      <c r="C820" s="48" t="s">
        <v>1094</v>
      </c>
      <c r="D820" s="48" t="s">
        <v>1095</v>
      </c>
      <c r="E820" s="48">
        <v>150</v>
      </c>
      <c r="F820" s="48">
        <v>516</v>
      </c>
      <c r="G820" s="48">
        <v>79</v>
      </c>
      <c r="H820" s="48">
        <v>135</v>
      </c>
      <c r="I820" s="48">
        <v>30</v>
      </c>
      <c r="J820" s="48">
        <v>5</v>
      </c>
      <c r="K820" s="48">
        <v>34</v>
      </c>
      <c r="L820" s="48">
        <v>87</v>
      </c>
      <c r="M820" s="48">
        <v>5</v>
      </c>
      <c r="N820" s="48">
        <v>5</v>
      </c>
      <c r="O820" s="48">
        <v>70</v>
      </c>
      <c r="P820" s="48">
        <v>166</v>
      </c>
      <c r="AI820" s="48"/>
    </row>
    <row r="821" spans="1:35" x14ac:dyDescent="0.3">
      <c r="A821" s="48" t="s">
        <v>1765</v>
      </c>
      <c r="B821" s="48">
        <v>2011</v>
      </c>
      <c r="C821" s="48" t="s">
        <v>1104</v>
      </c>
      <c r="D821" s="48" t="s">
        <v>1091</v>
      </c>
      <c r="E821" s="48">
        <v>141</v>
      </c>
      <c r="F821" s="48">
        <v>517</v>
      </c>
      <c r="G821" s="48">
        <v>58</v>
      </c>
      <c r="H821" s="48">
        <v>130</v>
      </c>
      <c r="I821" s="48">
        <v>28</v>
      </c>
      <c r="J821" s="48">
        <v>0</v>
      </c>
      <c r="K821" s="48">
        <v>12</v>
      </c>
      <c r="L821" s="48">
        <v>72</v>
      </c>
      <c r="M821" s="48">
        <v>1</v>
      </c>
      <c r="N821" s="48">
        <v>1</v>
      </c>
      <c r="O821" s="48">
        <v>56</v>
      </c>
      <c r="P821" s="48">
        <v>84</v>
      </c>
      <c r="AI821" s="48"/>
    </row>
    <row r="822" spans="1:35" x14ac:dyDescent="0.3">
      <c r="A822" s="48" t="s">
        <v>1803</v>
      </c>
      <c r="B822" s="48">
        <v>2011</v>
      </c>
      <c r="C822" s="48" t="s">
        <v>1114</v>
      </c>
      <c r="D822" s="48" t="s">
        <v>1095</v>
      </c>
      <c r="E822" s="48">
        <v>132</v>
      </c>
      <c r="F822" s="48">
        <v>519</v>
      </c>
      <c r="G822" s="48">
        <v>95</v>
      </c>
      <c r="H822" s="48">
        <v>145</v>
      </c>
      <c r="I822" s="48">
        <v>27</v>
      </c>
      <c r="J822" s="48">
        <v>16</v>
      </c>
      <c r="K822" s="48">
        <v>17</v>
      </c>
      <c r="L822" s="48">
        <v>61</v>
      </c>
      <c r="M822" s="48">
        <v>19</v>
      </c>
      <c r="N822" s="48">
        <v>3</v>
      </c>
      <c r="O822" s="48">
        <v>55</v>
      </c>
      <c r="P822" s="48">
        <v>63</v>
      </c>
      <c r="AI822" s="48"/>
    </row>
    <row r="823" spans="1:35" x14ac:dyDescent="0.3">
      <c r="A823" s="48" t="s">
        <v>1796</v>
      </c>
      <c r="B823" s="48">
        <v>2011</v>
      </c>
      <c r="C823" s="48" t="s">
        <v>1120</v>
      </c>
      <c r="D823" s="48" t="s">
        <v>1095</v>
      </c>
      <c r="E823" s="48">
        <v>150</v>
      </c>
      <c r="F823" s="48">
        <v>521</v>
      </c>
      <c r="G823" s="48">
        <v>45</v>
      </c>
      <c r="H823" s="48">
        <v>128</v>
      </c>
      <c r="I823" s="48">
        <v>27</v>
      </c>
      <c r="J823" s="48">
        <v>1</v>
      </c>
      <c r="K823" s="48">
        <v>12</v>
      </c>
      <c r="L823" s="48">
        <v>59</v>
      </c>
      <c r="M823" s="48">
        <v>5</v>
      </c>
      <c r="N823" s="48">
        <v>3</v>
      </c>
      <c r="O823" s="48">
        <v>47</v>
      </c>
      <c r="P823" s="48">
        <v>90</v>
      </c>
      <c r="AI823" s="48"/>
    </row>
    <row r="824" spans="1:35" x14ac:dyDescent="0.3">
      <c r="A824" s="48" t="s">
        <v>1652</v>
      </c>
      <c r="B824" s="48">
        <v>2011</v>
      </c>
      <c r="C824" s="48" t="s">
        <v>1154</v>
      </c>
      <c r="D824" s="48" t="s">
        <v>1095</v>
      </c>
      <c r="E824" s="48">
        <v>146</v>
      </c>
      <c r="F824" s="48">
        <v>522</v>
      </c>
      <c r="G824" s="48">
        <v>73</v>
      </c>
      <c r="H824" s="48">
        <v>158</v>
      </c>
      <c r="I824" s="48">
        <v>36</v>
      </c>
      <c r="J824" s="48">
        <v>0</v>
      </c>
      <c r="K824" s="48">
        <v>31</v>
      </c>
      <c r="L824" s="48">
        <v>95</v>
      </c>
      <c r="M824" s="48">
        <v>2</v>
      </c>
      <c r="N824" s="48">
        <v>3</v>
      </c>
      <c r="O824" s="48">
        <v>36</v>
      </c>
      <c r="P824" s="48">
        <v>126</v>
      </c>
      <c r="AI824" s="48"/>
    </row>
    <row r="825" spans="1:35" x14ac:dyDescent="0.3">
      <c r="A825" s="48" t="s">
        <v>1466</v>
      </c>
      <c r="B825" s="48">
        <v>2011</v>
      </c>
      <c r="C825" s="48" t="s">
        <v>1098</v>
      </c>
      <c r="D825" s="48" t="s">
        <v>1091</v>
      </c>
      <c r="E825" s="48">
        <v>128</v>
      </c>
      <c r="F825" s="48">
        <v>523</v>
      </c>
      <c r="G825" s="48">
        <v>66</v>
      </c>
      <c r="H825" s="48">
        <v>153</v>
      </c>
      <c r="I825" s="48">
        <v>27</v>
      </c>
      <c r="J825" s="48">
        <v>3</v>
      </c>
      <c r="K825" s="48">
        <v>19</v>
      </c>
      <c r="L825" s="48">
        <v>78</v>
      </c>
      <c r="M825" s="48">
        <v>11</v>
      </c>
      <c r="N825" s="48">
        <v>5</v>
      </c>
      <c r="O825" s="48">
        <v>34</v>
      </c>
      <c r="P825" s="48">
        <v>82</v>
      </c>
      <c r="AI825" s="48"/>
    </row>
    <row r="826" spans="1:35" x14ac:dyDescent="0.3">
      <c r="A826" s="48" t="s">
        <v>1451</v>
      </c>
      <c r="B826" s="48">
        <v>2011</v>
      </c>
      <c r="C826" s="48" t="s">
        <v>1140</v>
      </c>
      <c r="D826" s="48" t="s">
        <v>1091</v>
      </c>
      <c r="E826" s="48">
        <v>146</v>
      </c>
      <c r="F826" s="48">
        <v>525</v>
      </c>
      <c r="G826" s="48">
        <v>84</v>
      </c>
      <c r="H826" s="48">
        <v>162</v>
      </c>
      <c r="I826" s="48">
        <v>40</v>
      </c>
      <c r="J826" s="48">
        <v>1</v>
      </c>
      <c r="K826" s="48">
        <v>29</v>
      </c>
      <c r="L826" s="48">
        <v>96</v>
      </c>
      <c r="M826" s="48">
        <v>1</v>
      </c>
      <c r="N826" s="48">
        <v>1</v>
      </c>
      <c r="O826" s="48">
        <v>78</v>
      </c>
      <c r="P826" s="48">
        <v>83</v>
      </c>
      <c r="AI826" s="48"/>
    </row>
    <row r="827" spans="1:35" x14ac:dyDescent="0.3">
      <c r="A827" s="48" t="s">
        <v>1504</v>
      </c>
      <c r="B827" s="48">
        <v>2011</v>
      </c>
      <c r="C827" s="48" t="s">
        <v>1124</v>
      </c>
      <c r="D827" s="48" t="s">
        <v>1091</v>
      </c>
      <c r="E827" s="48">
        <v>146</v>
      </c>
      <c r="F827" s="48">
        <v>525</v>
      </c>
      <c r="G827" s="48">
        <v>68</v>
      </c>
      <c r="H827" s="48">
        <v>157</v>
      </c>
      <c r="I827" s="48">
        <v>25</v>
      </c>
      <c r="J827" s="48">
        <v>3</v>
      </c>
      <c r="K827" s="48">
        <v>21</v>
      </c>
      <c r="L827" s="48">
        <v>86</v>
      </c>
      <c r="M827" s="48">
        <v>0</v>
      </c>
      <c r="N827" s="48">
        <v>2</v>
      </c>
      <c r="O827" s="48">
        <v>40</v>
      </c>
      <c r="P827" s="48">
        <v>95</v>
      </c>
      <c r="AI827" s="48"/>
    </row>
    <row r="828" spans="1:35" x14ac:dyDescent="0.3">
      <c r="A828" s="48" t="s">
        <v>1553</v>
      </c>
      <c r="B828" s="48">
        <v>2011</v>
      </c>
      <c r="C828" s="48" t="s">
        <v>1152</v>
      </c>
      <c r="D828" s="48" t="s">
        <v>1091</v>
      </c>
      <c r="E828" s="48">
        <v>150</v>
      </c>
      <c r="F828" s="48">
        <v>526</v>
      </c>
      <c r="G828" s="48">
        <v>81</v>
      </c>
      <c r="H828" s="48">
        <v>137</v>
      </c>
      <c r="I828" s="48">
        <v>30</v>
      </c>
      <c r="J828" s="48">
        <v>0</v>
      </c>
      <c r="K828" s="48">
        <v>23</v>
      </c>
      <c r="L828" s="48">
        <v>85</v>
      </c>
      <c r="M828" s="48">
        <v>2</v>
      </c>
      <c r="N828" s="48">
        <v>2</v>
      </c>
      <c r="O828" s="48">
        <v>95</v>
      </c>
      <c r="P828" s="48">
        <v>125</v>
      </c>
      <c r="AI828" s="48"/>
    </row>
    <row r="829" spans="1:35" x14ac:dyDescent="0.3">
      <c r="A829" s="48" t="s">
        <v>1492</v>
      </c>
      <c r="B829" s="48">
        <v>2011</v>
      </c>
      <c r="C829" s="48" t="s">
        <v>1146</v>
      </c>
      <c r="D829" s="48" t="s">
        <v>1091</v>
      </c>
      <c r="E829" s="48">
        <v>129</v>
      </c>
      <c r="F829" s="48">
        <v>527</v>
      </c>
      <c r="G829" s="48">
        <v>76</v>
      </c>
      <c r="H829" s="48">
        <v>142</v>
      </c>
      <c r="I829" s="48">
        <v>27</v>
      </c>
      <c r="J829" s="48">
        <v>0</v>
      </c>
      <c r="K829" s="48">
        <v>30</v>
      </c>
      <c r="L829" s="48">
        <v>80</v>
      </c>
      <c r="M829" s="48">
        <v>0</v>
      </c>
      <c r="N829" s="48">
        <v>0</v>
      </c>
      <c r="O829" s="48">
        <v>31</v>
      </c>
      <c r="P829" s="48">
        <v>92</v>
      </c>
      <c r="AI829" s="48"/>
    </row>
    <row r="830" spans="1:35" x14ac:dyDescent="0.3">
      <c r="A830" s="48" t="s">
        <v>1905</v>
      </c>
      <c r="B830" s="48">
        <v>2011</v>
      </c>
      <c r="C830" s="48" t="s">
        <v>1128</v>
      </c>
      <c r="D830" s="48" t="s">
        <v>1095</v>
      </c>
      <c r="E830" s="48">
        <v>143</v>
      </c>
      <c r="F830" s="48">
        <v>529</v>
      </c>
      <c r="G830" s="48">
        <v>66</v>
      </c>
      <c r="H830" s="48">
        <v>146</v>
      </c>
      <c r="I830" s="48">
        <v>23</v>
      </c>
      <c r="J830" s="48">
        <v>6</v>
      </c>
      <c r="K830" s="48">
        <v>2</v>
      </c>
      <c r="L830" s="48">
        <v>43</v>
      </c>
      <c r="M830" s="48">
        <v>9</v>
      </c>
      <c r="N830" s="48">
        <v>2</v>
      </c>
      <c r="O830" s="48">
        <v>22</v>
      </c>
      <c r="P830" s="48">
        <v>67</v>
      </c>
      <c r="AI830" s="48"/>
    </row>
    <row r="831" spans="1:35" x14ac:dyDescent="0.3">
      <c r="A831" s="48" t="s">
        <v>1542</v>
      </c>
      <c r="B831" s="48">
        <v>2011</v>
      </c>
      <c r="C831" s="48" t="s">
        <v>1090</v>
      </c>
      <c r="D831" s="48" t="s">
        <v>1091</v>
      </c>
      <c r="E831" s="48">
        <v>139</v>
      </c>
      <c r="F831" s="48">
        <v>529</v>
      </c>
      <c r="G831" s="48">
        <v>70</v>
      </c>
      <c r="H831" s="48">
        <v>150</v>
      </c>
      <c r="I831" s="48">
        <v>29</v>
      </c>
      <c r="J831" s="48">
        <v>2</v>
      </c>
      <c r="K831" s="48">
        <v>20</v>
      </c>
      <c r="L831" s="48">
        <v>70</v>
      </c>
      <c r="M831" s="48">
        <v>11</v>
      </c>
      <c r="N831" s="48">
        <v>1</v>
      </c>
      <c r="O831" s="48">
        <v>48</v>
      </c>
      <c r="P831" s="48">
        <v>95</v>
      </c>
      <c r="AI831" s="48"/>
    </row>
    <row r="832" spans="1:35" x14ac:dyDescent="0.3">
      <c r="A832" s="48" t="s">
        <v>1670</v>
      </c>
      <c r="B832" s="48">
        <v>2011</v>
      </c>
      <c r="C832" s="48" t="s">
        <v>1104</v>
      </c>
      <c r="D832" s="48" t="s">
        <v>1091</v>
      </c>
      <c r="E832" s="48">
        <v>136</v>
      </c>
      <c r="F832" s="48">
        <v>531</v>
      </c>
      <c r="G832" s="48">
        <v>69</v>
      </c>
      <c r="H832" s="48">
        <v>140</v>
      </c>
      <c r="I832" s="48">
        <v>27</v>
      </c>
      <c r="J832" s="48">
        <v>5</v>
      </c>
      <c r="K832" s="48">
        <v>8</v>
      </c>
      <c r="L832" s="48">
        <v>54</v>
      </c>
      <c r="M832" s="48">
        <v>49</v>
      </c>
      <c r="N832" s="48">
        <v>9</v>
      </c>
      <c r="O832" s="48">
        <v>41</v>
      </c>
      <c r="P832" s="48">
        <v>65</v>
      </c>
      <c r="AI832" s="48"/>
    </row>
    <row r="833" spans="1:35" x14ac:dyDescent="0.3">
      <c r="A833" s="48" t="s">
        <v>1496</v>
      </c>
      <c r="B833" s="48">
        <v>2011</v>
      </c>
      <c r="C833" s="48" t="s">
        <v>1150</v>
      </c>
      <c r="D833" s="48" t="s">
        <v>1095</v>
      </c>
      <c r="E833" s="48">
        <v>158</v>
      </c>
      <c r="F833" s="48">
        <v>531</v>
      </c>
      <c r="G833" s="48">
        <v>56</v>
      </c>
      <c r="H833" s="48">
        <v>153</v>
      </c>
      <c r="I833" s="48">
        <v>30</v>
      </c>
      <c r="J833" s="48">
        <v>1</v>
      </c>
      <c r="K833" s="48">
        <v>12</v>
      </c>
      <c r="L833" s="48">
        <v>65</v>
      </c>
      <c r="M833" s="48">
        <v>4</v>
      </c>
      <c r="N833" s="48">
        <v>0</v>
      </c>
      <c r="O833" s="48">
        <v>42</v>
      </c>
      <c r="P833" s="48">
        <v>67</v>
      </c>
      <c r="AI833" s="48"/>
    </row>
    <row r="834" spans="1:35" x14ac:dyDescent="0.3">
      <c r="A834" s="48" t="s">
        <v>1522</v>
      </c>
      <c r="B834" s="48">
        <v>2011</v>
      </c>
      <c r="C834" s="48" t="s">
        <v>1146</v>
      </c>
      <c r="D834" s="48" t="s">
        <v>1091</v>
      </c>
      <c r="E834" s="48">
        <v>155</v>
      </c>
      <c r="F834" s="48">
        <v>534</v>
      </c>
      <c r="G834" s="48">
        <v>84</v>
      </c>
      <c r="H834" s="48">
        <v>118</v>
      </c>
      <c r="I834" s="48">
        <v>27</v>
      </c>
      <c r="J834" s="48">
        <v>1</v>
      </c>
      <c r="K834" s="48">
        <v>37</v>
      </c>
      <c r="L834" s="48">
        <v>86</v>
      </c>
      <c r="M834" s="48">
        <v>6</v>
      </c>
      <c r="N834" s="48">
        <v>4</v>
      </c>
      <c r="O834" s="48">
        <v>75</v>
      </c>
      <c r="P834" s="48">
        <v>196</v>
      </c>
      <c r="AI834" s="48"/>
    </row>
    <row r="835" spans="1:35" x14ac:dyDescent="0.3">
      <c r="A835" s="48" t="s">
        <v>1793</v>
      </c>
      <c r="B835" s="48">
        <v>2011</v>
      </c>
      <c r="C835" s="48" t="s">
        <v>1114</v>
      </c>
      <c r="D835" s="48" t="s">
        <v>1095</v>
      </c>
      <c r="E835" s="48">
        <v>144</v>
      </c>
      <c r="F835" s="48">
        <v>535</v>
      </c>
      <c r="G835" s="48">
        <v>65</v>
      </c>
      <c r="H835" s="48">
        <v>131</v>
      </c>
      <c r="I835" s="48">
        <v>31</v>
      </c>
      <c r="J835" s="48">
        <v>1</v>
      </c>
      <c r="K835" s="48">
        <v>20</v>
      </c>
      <c r="L835" s="48">
        <v>84</v>
      </c>
      <c r="M835" s="48">
        <v>2</v>
      </c>
      <c r="N835" s="48">
        <v>0</v>
      </c>
      <c r="O835" s="48">
        <v>33</v>
      </c>
      <c r="P835" s="48">
        <v>106</v>
      </c>
      <c r="AI835" s="48"/>
    </row>
    <row r="836" spans="1:35" x14ac:dyDescent="0.3">
      <c r="A836" s="48" t="s">
        <v>1482</v>
      </c>
      <c r="B836" s="48">
        <v>2011</v>
      </c>
      <c r="C836" s="48" t="s">
        <v>1156</v>
      </c>
      <c r="D836" s="48" t="s">
        <v>1091</v>
      </c>
      <c r="E836" s="48">
        <v>140</v>
      </c>
      <c r="F836" s="48">
        <v>537</v>
      </c>
      <c r="G836" s="48">
        <v>86</v>
      </c>
      <c r="H836" s="48">
        <v>153</v>
      </c>
      <c r="I836" s="48">
        <v>30</v>
      </c>
      <c r="J836" s="48">
        <v>6</v>
      </c>
      <c r="K836" s="48">
        <v>18</v>
      </c>
      <c r="L836" s="48">
        <v>63</v>
      </c>
      <c r="M836" s="48">
        <v>14</v>
      </c>
      <c r="N836" s="48">
        <v>6</v>
      </c>
      <c r="O836" s="48">
        <v>33</v>
      </c>
      <c r="P836" s="48">
        <v>119</v>
      </c>
      <c r="AI836" s="48"/>
    </row>
    <row r="837" spans="1:35" x14ac:dyDescent="0.3">
      <c r="A837" s="48" t="s">
        <v>1514</v>
      </c>
      <c r="B837" s="48">
        <v>2011</v>
      </c>
      <c r="C837" s="48" t="s">
        <v>1142</v>
      </c>
      <c r="D837" s="48" t="s">
        <v>1095</v>
      </c>
      <c r="E837" s="48">
        <v>126</v>
      </c>
      <c r="F837" s="48">
        <v>537</v>
      </c>
      <c r="G837" s="48">
        <v>101</v>
      </c>
      <c r="H837" s="48">
        <v>181</v>
      </c>
      <c r="I837" s="48">
        <v>31</v>
      </c>
      <c r="J837" s="48">
        <v>16</v>
      </c>
      <c r="K837" s="48">
        <v>7</v>
      </c>
      <c r="L837" s="48">
        <v>44</v>
      </c>
      <c r="M837" s="48">
        <v>39</v>
      </c>
      <c r="N837" s="48">
        <v>7</v>
      </c>
      <c r="O837" s="48">
        <v>43</v>
      </c>
      <c r="P837" s="48">
        <v>41</v>
      </c>
      <c r="AI837" s="48"/>
    </row>
    <row r="838" spans="1:35" x14ac:dyDescent="0.3">
      <c r="A838" s="48" t="s">
        <v>1407</v>
      </c>
      <c r="B838" s="48">
        <v>2011</v>
      </c>
      <c r="C838" s="48" t="s">
        <v>1102</v>
      </c>
      <c r="D838" s="48" t="s">
        <v>1091</v>
      </c>
      <c r="E838" s="48">
        <v>145</v>
      </c>
      <c r="F838" s="48">
        <v>537</v>
      </c>
      <c r="G838" s="48">
        <v>64</v>
      </c>
      <c r="H838" s="48">
        <v>122</v>
      </c>
      <c r="I838" s="48">
        <v>22</v>
      </c>
      <c r="J838" s="48">
        <v>2</v>
      </c>
      <c r="K838" s="48">
        <v>13</v>
      </c>
      <c r="L838" s="48">
        <v>44</v>
      </c>
      <c r="M838" s="48">
        <v>11</v>
      </c>
      <c r="N838" s="48">
        <v>6</v>
      </c>
      <c r="O838" s="48">
        <v>27</v>
      </c>
      <c r="P838" s="48">
        <v>68</v>
      </c>
      <c r="AI838" s="48"/>
    </row>
    <row r="839" spans="1:35" x14ac:dyDescent="0.3">
      <c r="A839" s="48" t="s">
        <v>1760</v>
      </c>
      <c r="B839" s="48">
        <v>2011</v>
      </c>
      <c r="C839" s="48" t="s">
        <v>1130</v>
      </c>
      <c r="D839" s="48" t="s">
        <v>1095</v>
      </c>
      <c r="E839" s="48">
        <v>143</v>
      </c>
      <c r="F839" s="48">
        <v>537</v>
      </c>
      <c r="G839" s="48">
        <v>81</v>
      </c>
      <c r="H839" s="48">
        <v>162</v>
      </c>
      <c r="I839" s="48">
        <v>36</v>
      </c>
      <c r="J839" s="48">
        <v>2</v>
      </c>
      <c r="K839" s="48">
        <v>30</v>
      </c>
      <c r="L839" s="48">
        <v>105</v>
      </c>
      <c r="M839" s="48">
        <v>9</v>
      </c>
      <c r="N839" s="48">
        <v>3</v>
      </c>
      <c r="O839" s="48">
        <v>59</v>
      </c>
      <c r="P839" s="48">
        <v>79</v>
      </c>
      <c r="AI839" s="48"/>
    </row>
    <row r="840" spans="1:35" x14ac:dyDescent="0.3">
      <c r="A840" s="48" t="s">
        <v>1524</v>
      </c>
      <c r="B840" s="48">
        <v>2011</v>
      </c>
      <c r="C840" s="48" t="s">
        <v>1156</v>
      </c>
      <c r="D840" s="48" t="s">
        <v>1091</v>
      </c>
      <c r="E840" s="48">
        <v>149</v>
      </c>
      <c r="F840" s="48">
        <v>539</v>
      </c>
      <c r="G840" s="48">
        <v>65</v>
      </c>
      <c r="H840" s="48">
        <v>137</v>
      </c>
      <c r="I840" s="48">
        <v>31</v>
      </c>
      <c r="J840" s="48">
        <v>1</v>
      </c>
      <c r="K840" s="48">
        <v>29</v>
      </c>
      <c r="L840" s="48">
        <v>87</v>
      </c>
      <c r="M840" s="48">
        <v>9</v>
      </c>
      <c r="N840" s="48">
        <v>4</v>
      </c>
      <c r="O840" s="48">
        <v>25</v>
      </c>
      <c r="P840" s="48">
        <v>120</v>
      </c>
      <c r="AI840" s="48"/>
    </row>
    <row r="841" spans="1:35" x14ac:dyDescent="0.3">
      <c r="A841" s="48" t="s">
        <v>1575</v>
      </c>
      <c r="B841" s="48">
        <v>2011</v>
      </c>
      <c r="C841" s="48" t="s">
        <v>1124</v>
      </c>
      <c r="D841" s="48" t="s">
        <v>1091</v>
      </c>
      <c r="E841" s="48">
        <v>145</v>
      </c>
      <c r="F841" s="48">
        <v>540</v>
      </c>
      <c r="G841" s="48">
        <v>76</v>
      </c>
      <c r="H841" s="48">
        <v>178</v>
      </c>
      <c r="I841" s="48">
        <v>40</v>
      </c>
      <c r="J841" s="48">
        <v>0</v>
      </c>
      <c r="K841" s="48">
        <v>12</v>
      </c>
      <c r="L841" s="48">
        <v>103</v>
      </c>
      <c r="M841" s="48">
        <v>1</v>
      </c>
      <c r="N841" s="48">
        <v>0</v>
      </c>
      <c r="O841" s="48">
        <v>46</v>
      </c>
      <c r="P841" s="48">
        <v>51</v>
      </c>
      <c r="AI841" s="48"/>
    </row>
    <row r="842" spans="1:35" x14ac:dyDescent="0.3">
      <c r="A842" s="48" t="s">
        <v>1786</v>
      </c>
      <c r="B842" s="48">
        <v>2011</v>
      </c>
      <c r="C842" s="48" t="s">
        <v>1102</v>
      </c>
      <c r="D842" s="48" t="s">
        <v>1091</v>
      </c>
      <c r="E842" s="48">
        <v>149</v>
      </c>
      <c r="F842" s="48">
        <v>543</v>
      </c>
      <c r="G842" s="48">
        <v>69</v>
      </c>
      <c r="H842" s="48">
        <v>163</v>
      </c>
      <c r="I842" s="48">
        <v>25</v>
      </c>
      <c r="J842" s="48">
        <v>0</v>
      </c>
      <c r="K842" s="48">
        <v>31</v>
      </c>
      <c r="L842" s="48">
        <v>105</v>
      </c>
      <c r="M842" s="48">
        <v>1</v>
      </c>
      <c r="N842" s="48">
        <v>1</v>
      </c>
      <c r="O842" s="48">
        <v>77</v>
      </c>
      <c r="P842" s="48">
        <v>89</v>
      </c>
      <c r="AI842" s="48"/>
    </row>
    <row r="843" spans="1:35" x14ac:dyDescent="0.3">
      <c r="A843" s="48" t="s">
        <v>1817</v>
      </c>
      <c r="B843" s="48">
        <v>2011</v>
      </c>
      <c r="C843" s="48" t="s">
        <v>1152</v>
      </c>
      <c r="D843" s="48" t="s">
        <v>1091</v>
      </c>
      <c r="E843" s="48">
        <v>131</v>
      </c>
      <c r="F843" s="48">
        <v>546</v>
      </c>
      <c r="G843" s="48">
        <v>84</v>
      </c>
      <c r="H843" s="48">
        <v>162</v>
      </c>
      <c r="I843" s="48">
        <v>24</v>
      </c>
      <c r="J843" s="48">
        <v>4</v>
      </c>
      <c r="K843" s="48">
        <v>6</v>
      </c>
      <c r="L843" s="48">
        <v>61</v>
      </c>
      <c r="M843" s="48">
        <v>16</v>
      </c>
      <c r="N843" s="48">
        <v>6</v>
      </c>
      <c r="O843" s="48">
        <v>46</v>
      </c>
      <c r="P843" s="48">
        <v>81</v>
      </c>
      <c r="AI843" s="48"/>
    </row>
    <row r="844" spans="1:35" x14ac:dyDescent="0.3">
      <c r="A844" s="48" t="s">
        <v>1812</v>
      </c>
      <c r="B844" s="48">
        <v>2011</v>
      </c>
      <c r="C844" s="48" t="s">
        <v>1108</v>
      </c>
      <c r="D844" s="48" t="s">
        <v>1095</v>
      </c>
      <c r="E844" s="48">
        <v>155</v>
      </c>
      <c r="F844" s="48">
        <v>546</v>
      </c>
      <c r="G844" s="48">
        <v>46</v>
      </c>
      <c r="H844" s="48">
        <v>122</v>
      </c>
      <c r="I844" s="48">
        <v>24</v>
      </c>
      <c r="J844" s="48">
        <v>2</v>
      </c>
      <c r="K844" s="48">
        <v>13</v>
      </c>
      <c r="L844" s="48">
        <v>67</v>
      </c>
      <c r="M844" s="48">
        <v>0</v>
      </c>
      <c r="N844" s="48">
        <v>3</v>
      </c>
      <c r="O844" s="48">
        <v>45</v>
      </c>
      <c r="P844" s="48">
        <v>104</v>
      </c>
      <c r="AI844" s="48"/>
    </row>
    <row r="845" spans="1:35" x14ac:dyDescent="0.3">
      <c r="A845" s="48" t="s">
        <v>1404</v>
      </c>
      <c r="B845" s="48">
        <v>2011</v>
      </c>
      <c r="C845" s="48" t="s">
        <v>1098</v>
      </c>
      <c r="D845" s="48" t="s">
        <v>1091</v>
      </c>
      <c r="E845" s="48">
        <v>158</v>
      </c>
      <c r="F845" s="48">
        <v>548</v>
      </c>
      <c r="G845" s="48">
        <v>69</v>
      </c>
      <c r="H845" s="48">
        <v>139</v>
      </c>
      <c r="I845" s="48">
        <v>21</v>
      </c>
      <c r="J845" s="48">
        <v>8</v>
      </c>
      <c r="K845" s="48">
        <v>4</v>
      </c>
      <c r="L845" s="48">
        <v>46</v>
      </c>
      <c r="M845" s="48">
        <v>26</v>
      </c>
      <c r="N845" s="48">
        <v>9</v>
      </c>
      <c r="O845" s="48">
        <v>25</v>
      </c>
      <c r="P845" s="48">
        <v>73</v>
      </c>
      <c r="AI845" s="48"/>
    </row>
    <row r="846" spans="1:35" x14ac:dyDescent="0.3">
      <c r="A846" s="48" t="s">
        <v>1528</v>
      </c>
      <c r="B846" s="48">
        <v>2011</v>
      </c>
      <c r="C846" s="48" t="s">
        <v>1148</v>
      </c>
      <c r="D846" s="48" t="s">
        <v>1095</v>
      </c>
      <c r="E846" s="48">
        <v>129</v>
      </c>
      <c r="F846" s="48">
        <v>551</v>
      </c>
      <c r="G846" s="48">
        <v>66</v>
      </c>
      <c r="H846" s="48">
        <v>143</v>
      </c>
      <c r="I846" s="48">
        <v>26</v>
      </c>
      <c r="J846" s="48">
        <v>2</v>
      </c>
      <c r="K846" s="48">
        <v>13</v>
      </c>
      <c r="L846" s="48">
        <v>57</v>
      </c>
      <c r="M846" s="48">
        <v>4</v>
      </c>
      <c r="N846" s="48">
        <v>8</v>
      </c>
      <c r="O846" s="48">
        <v>34</v>
      </c>
      <c r="P846" s="48">
        <v>52</v>
      </c>
      <c r="AI846" s="48"/>
    </row>
    <row r="847" spans="1:35" x14ac:dyDescent="0.3">
      <c r="A847" s="48" t="s">
        <v>1440</v>
      </c>
      <c r="B847" s="48">
        <v>2011</v>
      </c>
      <c r="C847" s="48" t="s">
        <v>1138</v>
      </c>
      <c r="D847" s="48" t="s">
        <v>1091</v>
      </c>
      <c r="E847" s="48">
        <v>155</v>
      </c>
      <c r="F847" s="48">
        <v>552</v>
      </c>
      <c r="G847" s="48">
        <v>84</v>
      </c>
      <c r="H847" s="48">
        <v>132</v>
      </c>
      <c r="I847" s="48">
        <v>35</v>
      </c>
      <c r="J847" s="48">
        <v>2</v>
      </c>
      <c r="K847" s="48">
        <v>27</v>
      </c>
      <c r="L847" s="48">
        <v>79</v>
      </c>
      <c r="M847" s="48">
        <v>5</v>
      </c>
      <c r="N847" s="48">
        <v>3</v>
      </c>
      <c r="O847" s="48">
        <v>97</v>
      </c>
      <c r="P847" s="48">
        <v>133</v>
      </c>
      <c r="AI847" s="48"/>
    </row>
    <row r="848" spans="1:35" x14ac:dyDescent="0.3">
      <c r="A848" s="48" t="s">
        <v>1758</v>
      </c>
      <c r="B848" s="48">
        <v>2011</v>
      </c>
      <c r="C848" s="48" t="s">
        <v>1122</v>
      </c>
      <c r="D848" s="48" t="s">
        <v>1095</v>
      </c>
      <c r="E848" s="48">
        <v>139</v>
      </c>
      <c r="F848" s="48">
        <v>554</v>
      </c>
      <c r="G848" s="48">
        <v>61</v>
      </c>
      <c r="H848" s="48">
        <v>136</v>
      </c>
      <c r="I848" s="48">
        <v>22</v>
      </c>
      <c r="J848" s="48">
        <v>3</v>
      </c>
      <c r="K848" s="48">
        <v>2</v>
      </c>
      <c r="L848" s="48">
        <v>40</v>
      </c>
      <c r="M848" s="48">
        <v>23</v>
      </c>
      <c r="N848" s="48">
        <v>10</v>
      </c>
      <c r="O848" s="48">
        <v>48</v>
      </c>
      <c r="P848" s="48">
        <v>98</v>
      </c>
      <c r="AI848" s="48"/>
    </row>
    <row r="849" spans="1:35" x14ac:dyDescent="0.3">
      <c r="A849" s="48" t="s">
        <v>1468</v>
      </c>
      <c r="B849" s="48">
        <v>2011</v>
      </c>
      <c r="C849" s="48" t="s">
        <v>1156</v>
      </c>
      <c r="D849" s="48" t="s">
        <v>1091</v>
      </c>
      <c r="E849" s="48">
        <v>143</v>
      </c>
      <c r="F849" s="48">
        <v>556</v>
      </c>
      <c r="G849" s="48">
        <v>71</v>
      </c>
      <c r="H849" s="48">
        <v>155</v>
      </c>
      <c r="I849" s="48">
        <v>33</v>
      </c>
      <c r="J849" s="48">
        <v>8</v>
      </c>
      <c r="K849" s="48">
        <v>10</v>
      </c>
      <c r="L849" s="48">
        <v>59</v>
      </c>
      <c r="M849" s="48">
        <v>30</v>
      </c>
      <c r="N849" s="48">
        <v>6</v>
      </c>
      <c r="O849" s="48">
        <v>31</v>
      </c>
      <c r="P849" s="48">
        <v>68</v>
      </c>
      <c r="AI849" s="48"/>
    </row>
    <row r="850" spans="1:35" x14ac:dyDescent="0.3">
      <c r="A850" s="48" t="s">
        <v>1790</v>
      </c>
      <c r="B850" s="48">
        <v>2011</v>
      </c>
      <c r="C850" s="48" t="s">
        <v>1108</v>
      </c>
      <c r="D850" s="48" t="s">
        <v>1095</v>
      </c>
      <c r="E850" s="48">
        <v>152</v>
      </c>
      <c r="F850" s="48">
        <v>556</v>
      </c>
      <c r="G850" s="48">
        <v>51</v>
      </c>
      <c r="H850" s="48">
        <v>140</v>
      </c>
      <c r="I850" s="48">
        <v>27</v>
      </c>
      <c r="J850" s="48">
        <v>3</v>
      </c>
      <c r="K850" s="48">
        <v>13</v>
      </c>
      <c r="L850" s="48">
        <v>68</v>
      </c>
      <c r="M850" s="48">
        <v>4</v>
      </c>
      <c r="N850" s="48">
        <v>4</v>
      </c>
      <c r="O850" s="48">
        <v>16</v>
      </c>
      <c r="P850" s="48">
        <v>63</v>
      </c>
      <c r="AI850" s="48"/>
    </row>
    <row r="851" spans="1:35" x14ac:dyDescent="0.3">
      <c r="A851" s="48" t="s">
        <v>1565</v>
      </c>
      <c r="B851" s="48">
        <v>2011</v>
      </c>
      <c r="C851" s="48" t="s">
        <v>1114</v>
      </c>
      <c r="D851" s="48" t="s">
        <v>1095</v>
      </c>
      <c r="E851" s="48">
        <v>152</v>
      </c>
      <c r="F851" s="48">
        <v>557</v>
      </c>
      <c r="G851" s="48">
        <v>81</v>
      </c>
      <c r="H851" s="48">
        <v>141</v>
      </c>
      <c r="I851" s="48">
        <v>30</v>
      </c>
      <c r="J851" s="48">
        <v>1</v>
      </c>
      <c r="K851" s="48">
        <v>33</v>
      </c>
      <c r="L851" s="48">
        <v>116</v>
      </c>
      <c r="M851" s="48">
        <v>1</v>
      </c>
      <c r="N851" s="48">
        <v>0</v>
      </c>
      <c r="O851" s="48">
        <v>75</v>
      </c>
      <c r="P851" s="48">
        <v>172</v>
      </c>
      <c r="AI851" s="48"/>
    </row>
    <row r="852" spans="1:35" x14ac:dyDescent="0.3">
      <c r="A852" s="48" t="s">
        <v>1536</v>
      </c>
      <c r="B852" s="48">
        <v>2011</v>
      </c>
      <c r="C852" s="48" t="s">
        <v>1134</v>
      </c>
      <c r="D852" s="48" t="s">
        <v>1091</v>
      </c>
      <c r="E852" s="48">
        <v>153</v>
      </c>
      <c r="F852" s="48">
        <v>560</v>
      </c>
      <c r="G852" s="48">
        <v>82</v>
      </c>
      <c r="H852" s="48">
        <v>136</v>
      </c>
      <c r="I852" s="48">
        <v>27</v>
      </c>
      <c r="J852" s="48">
        <v>4</v>
      </c>
      <c r="K852" s="48">
        <v>23</v>
      </c>
      <c r="L852" s="48">
        <v>81</v>
      </c>
      <c r="M852" s="48">
        <v>36</v>
      </c>
      <c r="N852" s="48">
        <v>12</v>
      </c>
      <c r="O852" s="48">
        <v>71</v>
      </c>
      <c r="P852" s="48">
        <v>161</v>
      </c>
      <c r="AI852" s="48"/>
    </row>
    <row r="853" spans="1:35" x14ac:dyDescent="0.3">
      <c r="A853" s="48" t="s">
        <v>1502</v>
      </c>
      <c r="B853" s="48">
        <v>2011</v>
      </c>
      <c r="C853" s="48" t="s">
        <v>1154</v>
      </c>
      <c r="D853" s="48" t="s">
        <v>1095</v>
      </c>
      <c r="E853" s="48">
        <v>150</v>
      </c>
      <c r="F853" s="48">
        <v>561</v>
      </c>
      <c r="G853" s="48">
        <v>69</v>
      </c>
      <c r="H853" s="48">
        <v>130</v>
      </c>
      <c r="I853" s="48">
        <v>26</v>
      </c>
      <c r="J853" s="48">
        <v>1</v>
      </c>
      <c r="K853" s="48">
        <v>20</v>
      </c>
      <c r="L853" s="48">
        <v>58</v>
      </c>
      <c r="M853" s="48">
        <v>19</v>
      </c>
      <c r="N853" s="48">
        <v>3</v>
      </c>
      <c r="O853" s="48">
        <v>74</v>
      </c>
      <c r="P853" s="48">
        <v>160</v>
      </c>
      <c r="AI853" s="48"/>
    </row>
    <row r="854" spans="1:35" x14ac:dyDescent="0.3">
      <c r="A854" s="48" t="s">
        <v>1806</v>
      </c>
      <c r="B854" s="48">
        <v>2011</v>
      </c>
      <c r="C854" s="48" t="s">
        <v>1146</v>
      </c>
      <c r="D854" s="48" t="s">
        <v>1091</v>
      </c>
      <c r="E854" s="48">
        <v>145</v>
      </c>
      <c r="F854" s="48">
        <v>562</v>
      </c>
      <c r="G854" s="48">
        <v>60</v>
      </c>
      <c r="H854" s="48">
        <v>163</v>
      </c>
      <c r="I854" s="48">
        <v>30</v>
      </c>
      <c r="J854" s="48">
        <v>1</v>
      </c>
      <c r="K854" s="48">
        <v>13</v>
      </c>
      <c r="L854" s="48">
        <v>63</v>
      </c>
      <c r="M854" s="48">
        <v>2</v>
      </c>
      <c r="N854" s="48">
        <v>2</v>
      </c>
      <c r="O854" s="48">
        <v>17</v>
      </c>
      <c r="P854" s="48">
        <v>56</v>
      </c>
      <c r="AI854" s="48"/>
    </row>
    <row r="855" spans="1:35" x14ac:dyDescent="0.3">
      <c r="A855" s="48" t="s">
        <v>1563</v>
      </c>
      <c r="B855" s="48">
        <v>2011</v>
      </c>
      <c r="C855" s="48" t="s">
        <v>1108</v>
      </c>
      <c r="D855" s="48" t="s">
        <v>1095</v>
      </c>
      <c r="E855" s="48">
        <v>150</v>
      </c>
      <c r="F855" s="48">
        <v>563</v>
      </c>
      <c r="G855" s="48">
        <v>109</v>
      </c>
      <c r="H855" s="48">
        <v>187</v>
      </c>
      <c r="I855" s="48">
        <v>38</v>
      </c>
      <c r="J855" s="48">
        <v>6</v>
      </c>
      <c r="K855" s="48">
        <v>33</v>
      </c>
      <c r="L855" s="48">
        <v>111</v>
      </c>
      <c r="M855" s="48">
        <v>33</v>
      </c>
      <c r="N855" s="48">
        <v>6</v>
      </c>
      <c r="O855" s="48">
        <v>58</v>
      </c>
      <c r="P855" s="48">
        <v>93</v>
      </c>
      <c r="AI855" s="48"/>
    </row>
    <row r="856" spans="1:35" x14ac:dyDescent="0.3">
      <c r="A856" s="48" t="s">
        <v>1653</v>
      </c>
      <c r="B856" s="48">
        <v>2011</v>
      </c>
      <c r="C856" s="48" t="s">
        <v>1148</v>
      </c>
      <c r="D856" s="48" t="s">
        <v>1095</v>
      </c>
      <c r="E856" s="48">
        <v>149</v>
      </c>
      <c r="F856" s="48">
        <v>564</v>
      </c>
      <c r="G856" s="48">
        <v>59</v>
      </c>
      <c r="H856" s="48">
        <v>136</v>
      </c>
      <c r="I856" s="48">
        <v>27</v>
      </c>
      <c r="J856" s="48">
        <v>1</v>
      </c>
      <c r="K856" s="48">
        <v>15</v>
      </c>
      <c r="L856" s="48">
        <v>56</v>
      </c>
      <c r="M856" s="48">
        <v>2</v>
      </c>
      <c r="N856" s="48">
        <v>0</v>
      </c>
      <c r="O856" s="48">
        <v>22</v>
      </c>
      <c r="P856" s="48">
        <v>126</v>
      </c>
      <c r="AI856" s="48"/>
    </row>
    <row r="857" spans="1:35" x14ac:dyDescent="0.3">
      <c r="A857" s="48" t="s">
        <v>1678</v>
      </c>
      <c r="B857" s="48">
        <v>2011</v>
      </c>
      <c r="C857" s="48" t="s">
        <v>1090</v>
      </c>
      <c r="D857" s="48" t="s">
        <v>1091</v>
      </c>
      <c r="E857" s="48">
        <v>154</v>
      </c>
      <c r="F857" s="48">
        <v>564</v>
      </c>
      <c r="G857" s="48">
        <v>63</v>
      </c>
      <c r="H857" s="48">
        <v>139</v>
      </c>
      <c r="I857" s="48">
        <v>28</v>
      </c>
      <c r="J857" s="48">
        <v>2</v>
      </c>
      <c r="K857" s="48">
        <v>15</v>
      </c>
      <c r="L857" s="48">
        <v>72</v>
      </c>
      <c r="M857" s="48">
        <v>2</v>
      </c>
      <c r="N857" s="48">
        <v>6</v>
      </c>
      <c r="O857" s="48">
        <v>40</v>
      </c>
      <c r="P857" s="48">
        <v>102</v>
      </c>
      <c r="AI857" s="48"/>
    </row>
    <row r="858" spans="1:35" x14ac:dyDescent="0.3">
      <c r="A858" s="48" t="s">
        <v>1583</v>
      </c>
      <c r="B858" s="48">
        <v>2011</v>
      </c>
      <c r="C858" s="48" t="s">
        <v>1094</v>
      </c>
      <c r="D858" s="48" t="s">
        <v>1095</v>
      </c>
      <c r="E858" s="48">
        <v>152</v>
      </c>
      <c r="F858" s="48">
        <v>565</v>
      </c>
      <c r="G858" s="48">
        <v>78</v>
      </c>
      <c r="H858" s="48">
        <v>167</v>
      </c>
      <c r="I858" s="48">
        <v>26</v>
      </c>
      <c r="J858" s="48">
        <v>7</v>
      </c>
      <c r="K858" s="48">
        <v>5</v>
      </c>
      <c r="L858" s="48">
        <v>36</v>
      </c>
      <c r="M858" s="48">
        <v>40</v>
      </c>
      <c r="N858" s="48">
        <v>11</v>
      </c>
      <c r="O858" s="48">
        <v>59</v>
      </c>
      <c r="P858" s="48">
        <v>129</v>
      </c>
      <c r="AI858" s="48"/>
    </row>
    <row r="859" spans="1:35" x14ac:dyDescent="0.3">
      <c r="A859" s="48" t="s">
        <v>1419</v>
      </c>
      <c r="B859" s="48">
        <v>2011</v>
      </c>
      <c r="C859" s="48" t="s">
        <v>1128</v>
      </c>
      <c r="D859" s="48" t="s">
        <v>1095</v>
      </c>
      <c r="E859" s="48">
        <v>149</v>
      </c>
      <c r="F859" s="48">
        <v>565</v>
      </c>
      <c r="G859" s="48">
        <v>80</v>
      </c>
      <c r="H859" s="48">
        <v>173</v>
      </c>
      <c r="I859" s="48">
        <v>35</v>
      </c>
      <c r="J859" s="48">
        <v>1</v>
      </c>
      <c r="K859" s="48">
        <v>26</v>
      </c>
      <c r="L859" s="48">
        <v>93</v>
      </c>
      <c r="M859" s="48">
        <v>1</v>
      </c>
      <c r="N859" s="48">
        <v>1</v>
      </c>
      <c r="O859" s="48">
        <v>43</v>
      </c>
      <c r="P859" s="48">
        <v>69</v>
      </c>
      <c r="AI859" s="48"/>
    </row>
    <row r="860" spans="1:35" x14ac:dyDescent="0.3">
      <c r="A860" s="48" t="s">
        <v>1387</v>
      </c>
      <c r="B860" s="48">
        <v>2011</v>
      </c>
      <c r="C860" s="48" t="s">
        <v>1146</v>
      </c>
      <c r="D860" s="48" t="s">
        <v>1091</v>
      </c>
      <c r="E860" s="48">
        <v>151</v>
      </c>
      <c r="F860" s="48">
        <v>567</v>
      </c>
      <c r="G860" s="48">
        <v>68</v>
      </c>
      <c r="H860" s="48">
        <v>159</v>
      </c>
      <c r="I860" s="48">
        <v>26</v>
      </c>
      <c r="J860" s="48">
        <v>2</v>
      </c>
      <c r="K860" s="48">
        <v>25</v>
      </c>
      <c r="L860" s="48">
        <v>83</v>
      </c>
      <c r="M860" s="48">
        <v>12</v>
      </c>
      <c r="N860" s="48">
        <v>4</v>
      </c>
      <c r="O860" s="48">
        <v>29</v>
      </c>
      <c r="P860" s="48">
        <v>113</v>
      </c>
      <c r="AI860" s="48"/>
    </row>
    <row r="861" spans="1:35" x14ac:dyDescent="0.3">
      <c r="A861" s="48" t="s">
        <v>1506</v>
      </c>
      <c r="B861" s="48">
        <v>2011</v>
      </c>
      <c r="C861" s="48" t="s">
        <v>1114</v>
      </c>
      <c r="D861" s="48" t="s">
        <v>1095</v>
      </c>
      <c r="E861" s="48">
        <v>142</v>
      </c>
      <c r="F861" s="48">
        <v>567</v>
      </c>
      <c r="G861" s="48">
        <v>87</v>
      </c>
      <c r="H861" s="48">
        <v>152</v>
      </c>
      <c r="I861" s="48">
        <v>22</v>
      </c>
      <c r="J861" s="48">
        <v>2</v>
      </c>
      <c r="K861" s="48">
        <v>16</v>
      </c>
      <c r="L861" s="48">
        <v>63</v>
      </c>
      <c r="M861" s="48">
        <v>30</v>
      </c>
      <c r="N861" s="48">
        <v>8</v>
      </c>
      <c r="O861" s="48">
        <v>58</v>
      </c>
      <c r="P861" s="48">
        <v>59</v>
      </c>
      <c r="AI861" s="48"/>
    </row>
    <row r="862" spans="1:35" x14ac:dyDescent="0.3">
      <c r="A862" s="48" t="s">
        <v>1801</v>
      </c>
      <c r="B862" s="48">
        <v>2011</v>
      </c>
      <c r="C862" s="48" t="s">
        <v>1144</v>
      </c>
      <c r="D862" s="48" t="s">
        <v>1095</v>
      </c>
      <c r="E862" s="48">
        <v>156</v>
      </c>
      <c r="F862" s="48">
        <v>567</v>
      </c>
      <c r="G862" s="48">
        <v>89</v>
      </c>
      <c r="H862" s="48">
        <v>134</v>
      </c>
      <c r="I862" s="48">
        <v>38</v>
      </c>
      <c r="J862" s="48">
        <v>3</v>
      </c>
      <c r="K862" s="48">
        <v>20</v>
      </c>
      <c r="L862" s="48">
        <v>71</v>
      </c>
      <c r="M862" s="48">
        <v>22</v>
      </c>
      <c r="N862" s="48">
        <v>9</v>
      </c>
      <c r="O862" s="48">
        <v>80</v>
      </c>
      <c r="P862" s="48">
        <v>139</v>
      </c>
      <c r="AI862" s="48"/>
    </row>
    <row r="863" spans="1:35" x14ac:dyDescent="0.3">
      <c r="A863" s="48" t="s">
        <v>1559</v>
      </c>
      <c r="B863" s="48">
        <v>2011</v>
      </c>
      <c r="C863" s="48" t="s">
        <v>1108</v>
      </c>
      <c r="D863" s="48" t="s">
        <v>1095</v>
      </c>
      <c r="E863" s="48">
        <v>162</v>
      </c>
      <c r="F863" s="48">
        <v>569</v>
      </c>
      <c r="G863" s="48">
        <v>95</v>
      </c>
      <c r="H863" s="48">
        <v>170</v>
      </c>
      <c r="I863" s="48">
        <v>36</v>
      </c>
      <c r="J863" s="48">
        <v>1</v>
      </c>
      <c r="K863" s="48">
        <v>38</v>
      </c>
      <c r="L863" s="48">
        <v>120</v>
      </c>
      <c r="M863" s="48">
        <v>1</v>
      </c>
      <c r="N863" s="48">
        <v>1</v>
      </c>
      <c r="O863" s="48">
        <v>107</v>
      </c>
      <c r="P863" s="48">
        <v>106</v>
      </c>
      <c r="AI863" s="48"/>
    </row>
    <row r="864" spans="1:35" x14ac:dyDescent="0.3">
      <c r="A864" s="48" t="s">
        <v>1472</v>
      </c>
      <c r="B864" s="48">
        <v>2011</v>
      </c>
      <c r="C864" s="48" t="s">
        <v>1148</v>
      </c>
      <c r="D864" s="48" t="s">
        <v>1095</v>
      </c>
      <c r="E864" s="48">
        <v>157</v>
      </c>
      <c r="F864" s="48">
        <v>571</v>
      </c>
      <c r="G864" s="48">
        <v>67</v>
      </c>
      <c r="H864" s="48">
        <v>161</v>
      </c>
      <c r="I864" s="48">
        <v>32</v>
      </c>
      <c r="J864" s="48">
        <v>0</v>
      </c>
      <c r="K864" s="48">
        <v>21</v>
      </c>
      <c r="L864" s="48">
        <v>76</v>
      </c>
      <c r="M864" s="48">
        <v>4</v>
      </c>
      <c r="N864" s="48">
        <v>4</v>
      </c>
      <c r="O864" s="48">
        <v>53</v>
      </c>
      <c r="P864" s="48">
        <v>142</v>
      </c>
      <c r="AI864" s="48"/>
    </row>
    <row r="865" spans="1:35" x14ac:dyDescent="0.3">
      <c r="A865" s="48" t="s">
        <v>1544</v>
      </c>
      <c r="B865" s="48">
        <v>2011</v>
      </c>
      <c r="C865" s="48" t="s">
        <v>1124</v>
      </c>
      <c r="D865" s="48" t="s">
        <v>1091</v>
      </c>
      <c r="E865" s="48">
        <v>161</v>
      </c>
      <c r="F865" s="48">
        <v>572</v>
      </c>
      <c r="G865" s="48">
        <v>111</v>
      </c>
      <c r="H865" s="48">
        <v>197</v>
      </c>
      <c r="I865" s="48">
        <v>48</v>
      </c>
      <c r="J865" s="48">
        <v>0</v>
      </c>
      <c r="K865" s="48">
        <v>30</v>
      </c>
      <c r="L865" s="48">
        <v>105</v>
      </c>
      <c r="M865" s="48">
        <v>2</v>
      </c>
      <c r="N865" s="48">
        <v>1</v>
      </c>
      <c r="O865" s="48">
        <v>108</v>
      </c>
      <c r="P865" s="48">
        <v>89</v>
      </c>
      <c r="AI865" s="48"/>
    </row>
    <row r="866" spans="1:35" x14ac:dyDescent="0.3">
      <c r="A866" s="48" t="s">
        <v>1415</v>
      </c>
      <c r="B866" s="48">
        <v>2011</v>
      </c>
      <c r="C866" s="48" t="s">
        <v>1100</v>
      </c>
      <c r="D866" s="48" t="s">
        <v>1095</v>
      </c>
      <c r="E866" s="48">
        <v>158</v>
      </c>
      <c r="F866" s="48">
        <v>572</v>
      </c>
      <c r="G866" s="48">
        <v>87</v>
      </c>
      <c r="H866" s="48">
        <v>148</v>
      </c>
      <c r="I866" s="48">
        <v>34</v>
      </c>
      <c r="J866" s="48">
        <v>5</v>
      </c>
      <c r="K866" s="48">
        <v>23</v>
      </c>
      <c r="L866" s="48">
        <v>89</v>
      </c>
      <c r="M866" s="48">
        <v>23</v>
      </c>
      <c r="N866" s="48">
        <v>10</v>
      </c>
      <c r="O866" s="48">
        <v>89</v>
      </c>
      <c r="P866" s="48">
        <v>126</v>
      </c>
      <c r="AI866" s="48"/>
    </row>
    <row r="867" spans="1:35" x14ac:dyDescent="0.3">
      <c r="A867" s="48" t="s">
        <v>1798</v>
      </c>
      <c r="B867" s="48">
        <v>2011</v>
      </c>
      <c r="C867" s="48" t="s">
        <v>1094</v>
      </c>
      <c r="D867" s="48" t="s">
        <v>1095</v>
      </c>
      <c r="E867" s="48">
        <v>159</v>
      </c>
      <c r="F867" s="48">
        <v>572</v>
      </c>
      <c r="G867" s="48">
        <v>72</v>
      </c>
      <c r="H867" s="48">
        <v>152</v>
      </c>
      <c r="I867" s="48">
        <v>35</v>
      </c>
      <c r="J867" s="48">
        <v>0</v>
      </c>
      <c r="K867" s="48">
        <v>19</v>
      </c>
      <c r="L867" s="48">
        <v>78</v>
      </c>
      <c r="M867" s="48">
        <v>3</v>
      </c>
      <c r="N867" s="48">
        <v>1</v>
      </c>
      <c r="O867" s="48">
        <v>74</v>
      </c>
      <c r="P867" s="48">
        <v>97</v>
      </c>
      <c r="AI867" s="48"/>
    </row>
    <row r="868" spans="1:35" x14ac:dyDescent="0.3">
      <c r="A868" s="48" t="s">
        <v>1396</v>
      </c>
      <c r="B868" s="48">
        <v>2011</v>
      </c>
      <c r="C868" s="48" t="s">
        <v>1154</v>
      </c>
      <c r="D868" s="48" t="s">
        <v>1095</v>
      </c>
      <c r="E868" s="48">
        <v>158</v>
      </c>
      <c r="F868" s="48">
        <v>573</v>
      </c>
      <c r="G868" s="48">
        <v>72</v>
      </c>
      <c r="H868" s="48">
        <v>135</v>
      </c>
      <c r="I868" s="48">
        <v>29</v>
      </c>
      <c r="J868" s="48">
        <v>5</v>
      </c>
      <c r="K868" s="48">
        <v>21</v>
      </c>
      <c r="L868" s="48">
        <v>66</v>
      </c>
      <c r="M868" s="48">
        <v>17</v>
      </c>
      <c r="N868" s="48">
        <v>6</v>
      </c>
      <c r="O868" s="48">
        <v>57</v>
      </c>
      <c r="P868" s="48">
        <v>166</v>
      </c>
      <c r="AI868" s="48"/>
    </row>
    <row r="869" spans="1:35" x14ac:dyDescent="0.3">
      <c r="A869" s="48" t="s">
        <v>1555</v>
      </c>
      <c r="B869" s="48">
        <v>2011</v>
      </c>
      <c r="C869" s="48" t="s">
        <v>1094</v>
      </c>
      <c r="D869" s="48" t="s">
        <v>1095</v>
      </c>
      <c r="E869" s="48">
        <v>148</v>
      </c>
      <c r="F869" s="48">
        <v>579</v>
      </c>
      <c r="G869" s="48">
        <v>55</v>
      </c>
      <c r="H869" s="48">
        <v>160</v>
      </c>
      <c r="I869" s="48">
        <v>24</v>
      </c>
      <c r="J869" s="48">
        <v>8</v>
      </c>
      <c r="K869" s="48">
        <v>7</v>
      </c>
      <c r="L869" s="48">
        <v>49</v>
      </c>
      <c r="M869" s="48">
        <v>4</v>
      </c>
      <c r="N869" s="48">
        <v>2</v>
      </c>
      <c r="O869" s="48">
        <v>34</v>
      </c>
      <c r="P869" s="48">
        <v>67</v>
      </c>
      <c r="AI869" s="48"/>
    </row>
    <row r="870" spans="1:35" x14ac:dyDescent="0.3">
      <c r="A870" s="48" t="s">
        <v>1168</v>
      </c>
      <c r="B870" s="48">
        <v>2011</v>
      </c>
      <c r="C870" s="48" t="s">
        <v>1132</v>
      </c>
      <c r="D870" s="48" t="s">
        <v>1095</v>
      </c>
      <c r="E870" s="48">
        <v>147</v>
      </c>
      <c r="F870" s="48">
        <v>579</v>
      </c>
      <c r="G870" s="48">
        <v>105</v>
      </c>
      <c r="H870" s="48">
        <v>173</v>
      </c>
      <c r="I870" s="48">
        <v>29</v>
      </c>
      <c r="J870" s="48">
        <v>0</v>
      </c>
      <c r="K870" s="48">
        <v>37</v>
      </c>
      <c r="L870" s="48">
        <v>99</v>
      </c>
      <c r="M870" s="48">
        <v>9</v>
      </c>
      <c r="N870" s="48">
        <v>1</v>
      </c>
      <c r="O870" s="48">
        <v>61</v>
      </c>
      <c r="P870" s="48">
        <v>58</v>
      </c>
      <c r="AI870" s="48"/>
    </row>
    <row r="871" spans="1:35" x14ac:dyDescent="0.3">
      <c r="A871" s="48" t="s">
        <v>1573</v>
      </c>
      <c r="B871" s="48">
        <v>2011</v>
      </c>
      <c r="C871" s="48" t="s">
        <v>1156</v>
      </c>
      <c r="D871" s="48" t="s">
        <v>1091</v>
      </c>
      <c r="E871" s="48">
        <v>156</v>
      </c>
      <c r="F871" s="48">
        <v>580</v>
      </c>
      <c r="G871" s="48">
        <v>80</v>
      </c>
      <c r="H871" s="48">
        <v>152</v>
      </c>
      <c r="I871" s="48">
        <v>24</v>
      </c>
      <c r="J871" s="48">
        <v>2</v>
      </c>
      <c r="K871" s="48">
        <v>23</v>
      </c>
      <c r="L871" s="48">
        <v>82</v>
      </c>
      <c r="M871" s="48">
        <v>5</v>
      </c>
      <c r="N871" s="48">
        <v>7</v>
      </c>
      <c r="O871" s="48">
        <v>62</v>
      </c>
      <c r="P871" s="48">
        <v>125</v>
      </c>
      <c r="AI871" s="48"/>
    </row>
    <row r="872" spans="1:35" x14ac:dyDescent="0.3">
      <c r="A872" s="48" t="s">
        <v>1785</v>
      </c>
      <c r="B872" s="48">
        <v>2011</v>
      </c>
      <c r="C872" s="48" t="s">
        <v>1134</v>
      </c>
      <c r="D872" s="48" t="s">
        <v>1091</v>
      </c>
      <c r="E872" s="48">
        <v>150</v>
      </c>
      <c r="F872" s="48">
        <v>582</v>
      </c>
      <c r="G872" s="48">
        <v>79</v>
      </c>
      <c r="H872" s="48">
        <v>152</v>
      </c>
      <c r="I872" s="48">
        <v>29</v>
      </c>
      <c r="J872" s="48">
        <v>7</v>
      </c>
      <c r="K872" s="48">
        <v>16</v>
      </c>
      <c r="L872" s="48">
        <v>73</v>
      </c>
      <c r="M872" s="48">
        <v>19</v>
      </c>
      <c r="N872" s="48">
        <v>6</v>
      </c>
      <c r="O872" s="48">
        <v>51</v>
      </c>
      <c r="P872" s="48">
        <v>92</v>
      </c>
      <c r="AI872" s="48"/>
    </row>
    <row r="873" spans="1:35" x14ac:dyDescent="0.3">
      <c r="A873" s="48" t="s">
        <v>1448</v>
      </c>
      <c r="B873" s="48">
        <v>2011</v>
      </c>
      <c r="C873" s="48" t="s">
        <v>1152</v>
      </c>
      <c r="D873" s="48" t="s">
        <v>1091</v>
      </c>
      <c r="E873" s="48">
        <v>156</v>
      </c>
      <c r="F873" s="48">
        <v>583</v>
      </c>
      <c r="G873" s="48">
        <v>136</v>
      </c>
      <c r="H873" s="48">
        <v>153</v>
      </c>
      <c r="I873" s="48">
        <v>26</v>
      </c>
      <c r="J873" s="48">
        <v>10</v>
      </c>
      <c r="K873" s="48">
        <v>41</v>
      </c>
      <c r="L873" s="48">
        <v>119</v>
      </c>
      <c r="M873" s="48">
        <v>25</v>
      </c>
      <c r="N873" s="48">
        <v>10</v>
      </c>
      <c r="O873" s="48">
        <v>85</v>
      </c>
      <c r="P873" s="48">
        <v>169</v>
      </c>
      <c r="AI873" s="48"/>
    </row>
    <row r="874" spans="1:35" x14ac:dyDescent="0.3">
      <c r="A874" s="48" t="s">
        <v>1486</v>
      </c>
      <c r="B874" s="48">
        <v>2011</v>
      </c>
      <c r="C874" s="48" t="s">
        <v>1154</v>
      </c>
      <c r="D874" s="48" t="s">
        <v>1095</v>
      </c>
      <c r="E874" s="48">
        <v>154</v>
      </c>
      <c r="F874" s="48">
        <v>584</v>
      </c>
      <c r="G874" s="48">
        <v>65</v>
      </c>
      <c r="H874" s="48">
        <v>148</v>
      </c>
      <c r="I874" s="48">
        <v>27</v>
      </c>
      <c r="J874" s="48">
        <v>5</v>
      </c>
      <c r="K874" s="48">
        <v>8</v>
      </c>
      <c r="L874" s="48">
        <v>49</v>
      </c>
      <c r="M874" s="48">
        <v>25</v>
      </c>
      <c r="N874" s="48">
        <v>10</v>
      </c>
      <c r="O874" s="48">
        <v>35</v>
      </c>
      <c r="P874" s="48">
        <v>139</v>
      </c>
      <c r="AI874" s="48"/>
    </row>
    <row r="875" spans="1:35" x14ac:dyDescent="0.3">
      <c r="A875" s="48" t="s">
        <v>1500</v>
      </c>
      <c r="B875" s="48">
        <v>2011</v>
      </c>
      <c r="C875" s="48" t="s">
        <v>1112</v>
      </c>
      <c r="D875" s="48" t="s">
        <v>1095</v>
      </c>
      <c r="E875" s="48">
        <v>157</v>
      </c>
      <c r="F875" s="48">
        <v>585</v>
      </c>
      <c r="G875" s="48">
        <v>84</v>
      </c>
      <c r="H875" s="48">
        <v>150</v>
      </c>
      <c r="I875" s="48">
        <v>27</v>
      </c>
      <c r="J875" s="48">
        <v>2</v>
      </c>
      <c r="K875" s="48">
        <v>32</v>
      </c>
      <c r="L875" s="48">
        <v>97</v>
      </c>
      <c r="M875" s="48">
        <v>8</v>
      </c>
      <c r="N875" s="48">
        <v>7</v>
      </c>
      <c r="O875" s="48">
        <v>71</v>
      </c>
      <c r="P875" s="48">
        <v>158</v>
      </c>
      <c r="AI875" s="48"/>
    </row>
    <row r="876" spans="1:35" x14ac:dyDescent="0.3">
      <c r="A876" s="48" t="s">
        <v>1811</v>
      </c>
      <c r="B876" s="48">
        <v>2011</v>
      </c>
      <c r="C876" s="48" t="s">
        <v>1116</v>
      </c>
      <c r="D876" s="48" t="s">
        <v>1095</v>
      </c>
      <c r="E876" s="48">
        <v>155</v>
      </c>
      <c r="F876" s="48">
        <v>585</v>
      </c>
      <c r="G876" s="48">
        <v>66</v>
      </c>
      <c r="H876" s="48">
        <v>161</v>
      </c>
      <c r="I876" s="48">
        <v>38</v>
      </c>
      <c r="J876" s="48">
        <v>4</v>
      </c>
      <c r="K876" s="48">
        <v>18</v>
      </c>
      <c r="L876" s="48">
        <v>94</v>
      </c>
      <c r="M876" s="48">
        <v>4</v>
      </c>
      <c r="N876" s="48">
        <v>3</v>
      </c>
      <c r="O876" s="48">
        <v>59</v>
      </c>
      <c r="P876" s="48">
        <v>60</v>
      </c>
      <c r="AI876" s="48"/>
    </row>
    <row r="877" spans="1:35" x14ac:dyDescent="0.3">
      <c r="A877" s="48" t="s">
        <v>1464</v>
      </c>
      <c r="B877" s="48">
        <v>2011</v>
      </c>
      <c r="C877" s="48" t="s">
        <v>1136</v>
      </c>
      <c r="D877" s="48" t="s">
        <v>1091</v>
      </c>
      <c r="E877" s="48">
        <v>150</v>
      </c>
      <c r="F877" s="48">
        <v>587</v>
      </c>
      <c r="G877" s="48">
        <v>96</v>
      </c>
      <c r="H877" s="48">
        <v>164</v>
      </c>
      <c r="I877" s="48">
        <v>27</v>
      </c>
      <c r="J877" s="48">
        <v>3</v>
      </c>
      <c r="K877" s="48">
        <v>5</v>
      </c>
      <c r="L877" s="48">
        <v>60</v>
      </c>
      <c r="M877" s="48">
        <v>37</v>
      </c>
      <c r="N877" s="48">
        <v>12</v>
      </c>
      <c r="O877" s="48">
        <v>56</v>
      </c>
      <c r="P877" s="48">
        <v>74</v>
      </c>
      <c r="AI877" s="48"/>
    </row>
    <row r="878" spans="1:35" x14ac:dyDescent="0.3">
      <c r="A878" s="48" t="s">
        <v>1425</v>
      </c>
      <c r="B878" s="48">
        <v>2011</v>
      </c>
      <c r="C878" s="48" t="s">
        <v>1134</v>
      </c>
      <c r="D878" s="48" t="s">
        <v>1091</v>
      </c>
      <c r="E878" s="48">
        <v>156</v>
      </c>
      <c r="F878" s="48">
        <v>588</v>
      </c>
      <c r="G878" s="48">
        <v>99</v>
      </c>
      <c r="H878" s="48">
        <v>158</v>
      </c>
      <c r="I878" s="48">
        <v>46</v>
      </c>
      <c r="J878" s="48">
        <v>6</v>
      </c>
      <c r="K878" s="48">
        <v>20</v>
      </c>
      <c r="L878" s="48">
        <v>91</v>
      </c>
      <c r="M878" s="48">
        <v>19</v>
      </c>
      <c r="N878" s="48">
        <v>6</v>
      </c>
      <c r="O878" s="48">
        <v>77</v>
      </c>
      <c r="P878" s="48">
        <v>128</v>
      </c>
      <c r="AI878" s="48"/>
    </row>
    <row r="879" spans="1:35" x14ac:dyDescent="0.3">
      <c r="A879" s="48" t="s">
        <v>1809</v>
      </c>
      <c r="B879" s="48">
        <v>2011</v>
      </c>
      <c r="C879" s="48" t="s">
        <v>1152</v>
      </c>
      <c r="D879" s="48" t="s">
        <v>1091</v>
      </c>
      <c r="E879" s="48">
        <v>156</v>
      </c>
      <c r="F879" s="48">
        <v>589</v>
      </c>
      <c r="G879" s="48">
        <v>90</v>
      </c>
      <c r="H879" s="48">
        <v>146</v>
      </c>
      <c r="I879" s="48">
        <v>26</v>
      </c>
      <c r="J879" s="48">
        <v>1</v>
      </c>
      <c r="K879" s="48">
        <v>39</v>
      </c>
      <c r="L879" s="48">
        <v>111</v>
      </c>
      <c r="M879" s="48">
        <v>4</v>
      </c>
      <c r="N879" s="48">
        <v>1</v>
      </c>
      <c r="O879" s="48">
        <v>76</v>
      </c>
      <c r="P879" s="48">
        <v>110</v>
      </c>
      <c r="AI879" s="48"/>
    </row>
    <row r="880" spans="1:35" x14ac:dyDescent="0.3">
      <c r="A880" s="48" t="s">
        <v>1423</v>
      </c>
      <c r="B880" s="48">
        <v>2011</v>
      </c>
      <c r="C880" s="48" t="s">
        <v>1124</v>
      </c>
      <c r="D880" s="48" t="s">
        <v>1091</v>
      </c>
      <c r="E880" s="48">
        <v>153</v>
      </c>
      <c r="F880" s="48">
        <v>591</v>
      </c>
      <c r="G880" s="48">
        <v>90</v>
      </c>
      <c r="H880" s="48">
        <v>147</v>
      </c>
      <c r="I880" s="48">
        <v>22</v>
      </c>
      <c r="J880" s="48">
        <v>11</v>
      </c>
      <c r="K880" s="48">
        <v>10</v>
      </c>
      <c r="L880" s="48">
        <v>45</v>
      </c>
      <c r="M880" s="48">
        <v>22</v>
      </c>
      <c r="N880" s="48">
        <v>5</v>
      </c>
      <c r="O880" s="48">
        <v>56</v>
      </c>
      <c r="P880" s="48">
        <v>181</v>
      </c>
      <c r="AI880" s="48"/>
    </row>
    <row r="881" spans="1:35" x14ac:dyDescent="0.3">
      <c r="A881" s="48" t="s">
        <v>1518</v>
      </c>
      <c r="B881" s="48">
        <v>2011</v>
      </c>
      <c r="C881" s="48" t="s">
        <v>1144</v>
      </c>
      <c r="D881" s="48" t="s">
        <v>1095</v>
      </c>
      <c r="E881" s="48">
        <v>159</v>
      </c>
      <c r="F881" s="48">
        <v>592</v>
      </c>
      <c r="G881" s="48">
        <v>105</v>
      </c>
      <c r="H881" s="48">
        <v>171</v>
      </c>
      <c r="I881" s="48">
        <v>39</v>
      </c>
      <c r="J881" s="48">
        <v>5</v>
      </c>
      <c r="K881" s="48">
        <v>31</v>
      </c>
      <c r="L881" s="48">
        <v>88</v>
      </c>
      <c r="M881" s="48">
        <v>21</v>
      </c>
      <c r="N881" s="48">
        <v>9</v>
      </c>
      <c r="O881" s="48">
        <v>59</v>
      </c>
      <c r="P881" s="48">
        <v>126</v>
      </c>
      <c r="AI881" s="48"/>
    </row>
    <row r="882" spans="1:35" x14ac:dyDescent="0.3">
      <c r="A882" s="48" t="s">
        <v>1548</v>
      </c>
      <c r="B882" s="48">
        <v>2011</v>
      </c>
      <c r="C882" s="48" t="s">
        <v>1100</v>
      </c>
      <c r="D882" s="48" t="s">
        <v>1095</v>
      </c>
      <c r="E882" s="48">
        <v>159</v>
      </c>
      <c r="F882" s="48">
        <v>596</v>
      </c>
      <c r="G882" s="48">
        <v>76</v>
      </c>
      <c r="H882" s="48">
        <v>163</v>
      </c>
      <c r="I882" s="48">
        <v>36</v>
      </c>
      <c r="J882" s="48">
        <v>4</v>
      </c>
      <c r="K882" s="48">
        <v>12</v>
      </c>
      <c r="L882" s="48">
        <v>83</v>
      </c>
      <c r="M882" s="48">
        <v>9</v>
      </c>
      <c r="N882" s="48">
        <v>6</v>
      </c>
      <c r="O882" s="48">
        <v>54</v>
      </c>
      <c r="P882" s="48">
        <v>112</v>
      </c>
      <c r="AI882" s="48"/>
    </row>
    <row r="883" spans="1:35" x14ac:dyDescent="0.3">
      <c r="A883" s="48" t="s">
        <v>1427</v>
      </c>
      <c r="B883" s="48">
        <v>2011</v>
      </c>
      <c r="C883" s="48" t="s">
        <v>1098</v>
      </c>
      <c r="D883" s="48" t="s">
        <v>1091</v>
      </c>
      <c r="E883" s="48">
        <v>159</v>
      </c>
      <c r="F883" s="48">
        <v>597</v>
      </c>
      <c r="G883" s="48">
        <v>74</v>
      </c>
      <c r="H883" s="48">
        <v>174</v>
      </c>
      <c r="I883" s="48">
        <v>44</v>
      </c>
      <c r="J883" s="48">
        <v>0</v>
      </c>
      <c r="K883" s="48">
        <v>19</v>
      </c>
      <c r="L883" s="48">
        <v>95</v>
      </c>
      <c r="M883" s="48">
        <v>2</v>
      </c>
      <c r="N883" s="48">
        <v>1</v>
      </c>
      <c r="O883" s="48">
        <v>66</v>
      </c>
      <c r="P883" s="48">
        <v>95</v>
      </c>
      <c r="AI883" s="48"/>
    </row>
    <row r="884" spans="1:35" x14ac:dyDescent="0.3">
      <c r="A884" s="48" t="s">
        <v>1510</v>
      </c>
      <c r="B884" s="48">
        <v>2011</v>
      </c>
      <c r="C884" s="48" t="s">
        <v>1112</v>
      </c>
      <c r="D884" s="48" t="s">
        <v>1095</v>
      </c>
      <c r="E884" s="48">
        <v>161</v>
      </c>
      <c r="F884" s="48">
        <v>599</v>
      </c>
      <c r="G884" s="48">
        <v>101</v>
      </c>
      <c r="H884" s="48">
        <v>185</v>
      </c>
      <c r="I884" s="48">
        <v>40</v>
      </c>
      <c r="J884" s="48">
        <v>3</v>
      </c>
      <c r="K884" s="48">
        <v>29</v>
      </c>
      <c r="L884" s="48">
        <v>103</v>
      </c>
      <c r="M884" s="48">
        <v>8</v>
      </c>
      <c r="N884" s="48">
        <v>6</v>
      </c>
      <c r="O884" s="48">
        <v>110</v>
      </c>
      <c r="P884" s="48">
        <v>129</v>
      </c>
      <c r="AI884" s="48"/>
    </row>
    <row r="885" spans="1:35" x14ac:dyDescent="0.3">
      <c r="A885" s="48" t="s">
        <v>1804</v>
      </c>
      <c r="B885" s="48">
        <v>2011</v>
      </c>
      <c r="C885" s="48" t="s">
        <v>1148</v>
      </c>
      <c r="D885" s="48" t="s">
        <v>1095</v>
      </c>
      <c r="E885" s="48">
        <v>161</v>
      </c>
      <c r="F885" s="48">
        <v>600</v>
      </c>
      <c r="G885" s="48">
        <v>88</v>
      </c>
      <c r="H885" s="48">
        <v>140</v>
      </c>
      <c r="I885" s="48">
        <v>22</v>
      </c>
      <c r="J885" s="48">
        <v>1</v>
      </c>
      <c r="K885" s="48">
        <v>36</v>
      </c>
      <c r="L885" s="48">
        <v>82</v>
      </c>
      <c r="M885" s="48">
        <v>1</v>
      </c>
      <c r="N885" s="48">
        <v>3</v>
      </c>
      <c r="O885" s="48">
        <v>62</v>
      </c>
      <c r="P885" s="48">
        <v>156</v>
      </c>
      <c r="AI885" s="48"/>
    </row>
    <row r="886" spans="1:35" x14ac:dyDescent="0.3">
      <c r="A886" s="48" t="s">
        <v>1732</v>
      </c>
      <c r="B886" s="48">
        <v>2011</v>
      </c>
      <c r="C886" s="48" t="s">
        <v>1098</v>
      </c>
      <c r="D886" s="48" t="s">
        <v>1091</v>
      </c>
      <c r="E886" s="48">
        <v>153</v>
      </c>
      <c r="F886" s="48">
        <v>601</v>
      </c>
      <c r="G886" s="48">
        <v>77</v>
      </c>
      <c r="H886" s="48">
        <v>171</v>
      </c>
      <c r="I886" s="48">
        <v>47</v>
      </c>
      <c r="J886" s="48">
        <v>4</v>
      </c>
      <c r="K886" s="48">
        <v>20</v>
      </c>
      <c r="L886" s="48">
        <v>87</v>
      </c>
      <c r="M886" s="48">
        <v>22</v>
      </c>
      <c r="N886" s="48">
        <v>10</v>
      </c>
      <c r="O886" s="48">
        <v>37</v>
      </c>
      <c r="P886" s="48">
        <v>123</v>
      </c>
      <c r="AI886" s="48"/>
    </row>
    <row r="887" spans="1:35" x14ac:dyDescent="0.3">
      <c r="A887" s="48" t="s">
        <v>1532</v>
      </c>
      <c r="B887" s="48">
        <v>2011</v>
      </c>
      <c r="C887" s="48" t="s">
        <v>1150</v>
      </c>
      <c r="D887" s="48" t="s">
        <v>1095</v>
      </c>
      <c r="E887" s="48">
        <v>161</v>
      </c>
      <c r="F887" s="48">
        <v>602</v>
      </c>
      <c r="G887" s="48">
        <v>115</v>
      </c>
      <c r="H887" s="48">
        <v>195</v>
      </c>
      <c r="I887" s="48">
        <v>33</v>
      </c>
      <c r="J887" s="48">
        <v>4</v>
      </c>
      <c r="K887" s="48">
        <v>39</v>
      </c>
      <c r="L887" s="48">
        <v>126</v>
      </c>
      <c r="M887" s="48">
        <v>40</v>
      </c>
      <c r="N887" s="48">
        <v>11</v>
      </c>
      <c r="O887" s="48">
        <v>74</v>
      </c>
      <c r="P887" s="48">
        <v>159</v>
      </c>
      <c r="AI887" s="48"/>
    </row>
    <row r="888" spans="1:35" x14ac:dyDescent="0.3">
      <c r="A888" s="48" t="s">
        <v>1421</v>
      </c>
      <c r="B888" s="48">
        <v>2011</v>
      </c>
      <c r="C888" s="48" t="s">
        <v>1138</v>
      </c>
      <c r="D888" s="48" t="s">
        <v>1091</v>
      </c>
      <c r="E888" s="48">
        <v>151</v>
      </c>
      <c r="F888" s="48">
        <v>604</v>
      </c>
      <c r="G888" s="48">
        <v>87</v>
      </c>
      <c r="H888" s="48">
        <v>165</v>
      </c>
      <c r="I888" s="48">
        <v>32</v>
      </c>
      <c r="J888" s="48">
        <v>3</v>
      </c>
      <c r="K888" s="48">
        <v>25</v>
      </c>
      <c r="L888" s="48">
        <v>92</v>
      </c>
      <c r="M888" s="48">
        <v>17</v>
      </c>
      <c r="N888" s="48">
        <v>5</v>
      </c>
      <c r="O888" s="48">
        <v>44</v>
      </c>
      <c r="P888" s="48">
        <v>119</v>
      </c>
      <c r="AI888" s="48"/>
    </row>
    <row r="889" spans="1:35" x14ac:dyDescent="0.3">
      <c r="A889" s="48" t="s">
        <v>1459</v>
      </c>
      <c r="B889" s="48">
        <v>2011</v>
      </c>
      <c r="C889" s="48" t="s">
        <v>1112</v>
      </c>
      <c r="D889" s="48" t="s">
        <v>1095</v>
      </c>
      <c r="E889" s="48">
        <v>158</v>
      </c>
      <c r="F889" s="48">
        <v>604</v>
      </c>
      <c r="G889" s="48">
        <v>92</v>
      </c>
      <c r="H889" s="48">
        <v>147</v>
      </c>
      <c r="I889" s="48">
        <v>22</v>
      </c>
      <c r="J889" s="48">
        <v>3</v>
      </c>
      <c r="K889" s="48">
        <v>15</v>
      </c>
      <c r="L889" s="48">
        <v>44</v>
      </c>
      <c r="M889" s="48">
        <v>40</v>
      </c>
      <c r="N889" s="48">
        <v>10</v>
      </c>
      <c r="O889" s="48">
        <v>63</v>
      </c>
      <c r="P889" s="48">
        <v>205</v>
      </c>
      <c r="AI889" s="48"/>
    </row>
    <row r="890" spans="1:35" x14ac:dyDescent="0.3">
      <c r="A890" s="48" t="s">
        <v>1429</v>
      </c>
      <c r="B890" s="48">
        <v>2011</v>
      </c>
      <c r="C890" s="48" t="s">
        <v>1112</v>
      </c>
      <c r="D890" s="48" t="s">
        <v>1095</v>
      </c>
      <c r="E890" s="48">
        <v>150</v>
      </c>
      <c r="F890" s="48">
        <v>610</v>
      </c>
      <c r="G890" s="48">
        <v>94</v>
      </c>
      <c r="H890" s="48">
        <v>183</v>
      </c>
      <c r="I890" s="48">
        <v>38</v>
      </c>
      <c r="J890" s="48">
        <v>2</v>
      </c>
      <c r="K890" s="48">
        <v>18</v>
      </c>
      <c r="L890" s="48">
        <v>82</v>
      </c>
      <c r="M890" s="48">
        <v>14</v>
      </c>
      <c r="N890" s="48">
        <v>9</v>
      </c>
      <c r="O890" s="48">
        <v>44</v>
      </c>
      <c r="P890" s="48">
        <v>85</v>
      </c>
      <c r="AI890" s="48"/>
    </row>
    <row r="891" spans="1:35" x14ac:dyDescent="0.3">
      <c r="A891" s="48" t="s">
        <v>1384</v>
      </c>
      <c r="B891" s="48">
        <v>2011</v>
      </c>
      <c r="C891" s="48" t="s">
        <v>1098</v>
      </c>
      <c r="D891" s="48" t="s">
        <v>1091</v>
      </c>
      <c r="E891" s="48">
        <v>151</v>
      </c>
      <c r="F891" s="48">
        <v>611</v>
      </c>
      <c r="G891" s="48">
        <v>101</v>
      </c>
      <c r="H891" s="48">
        <v>185</v>
      </c>
      <c r="I891" s="48">
        <v>45</v>
      </c>
      <c r="J891" s="48">
        <v>4</v>
      </c>
      <c r="K891" s="48">
        <v>23</v>
      </c>
      <c r="L891" s="48">
        <v>87</v>
      </c>
      <c r="M891" s="48">
        <v>17</v>
      </c>
      <c r="N891" s="48">
        <v>8</v>
      </c>
      <c r="O891" s="48">
        <v>67</v>
      </c>
      <c r="P891" s="48">
        <v>139</v>
      </c>
      <c r="AI891" s="48"/>
    </row>
    <row r="892" spans="1:35" x14ac:dyDescent="0.3">
      <c r="A892" s="48" t="s">
        <v>1409</v>
      </c>
      <c r="B892" s="48">
        <v>2011</v>
      </c>
      <c r="C892" s="48" t="s">
        <v>1102</v>
      </c>
      <c r="D892" s="48" t="s">
        <v>1091</v>
      </c>
      <c r="E892" s="48">
        <v>158</v>
      </c>
      <c r="F892" s="48">
        <v>614</v>
      </c>
      <c r="G892" s="48">
        <v>81</v>
      </c>
      <c r="H892" s="48">
        <v>165</v>
      </c>
      <c r="I892" s="48">
        <v>31</v>
      </c>
      <c r="J892" s="48">
        <v>2</v>
      </c>
      <c r="K892" s="48">
        <v>15</v>
      </c>
      <c r="L892" s="48">
        <v>70</v>
      </c>
      <c r="M892" s="48">
        <v>7</v>
      </c>
      <c r="N892" s="48">
        <v>5</v>
      </c>
      <c r="O892" s="48">
        <v>51</v>
      </c>
      <c r="P892" s="48">
        <v>84</v>
      </c>
      <c r="AI892" s="48"/>
    </row>
    <row r="893" spans="1:35" x14ac:dyDescent="0.3">
      <c r="A893" s="48" t="s">
        <v>1488</v>
      </c>
      <c r="B893" s="48">
        <v>2011</v>
      </c>
      <c r="C893" s="48" t="s">
        <v>1136</v>
      </c>
      <c r="D893" s="48" t="s">
        <v>1091</v>
      </c>
      <c r="E893" s="48">
        <v>155</v>
      </c>
      <c r="F893" s="48">
        <v>620</v>
      </c>
      <c r="G893" s="48">
        <v>121</v>
      </c>
      <c r="H893" s="48">
        <v>158</v>
      </c>
      <c r="I893" s="48">
        <v>34</v>
      </c>
      <c r="J893" s="48">
        <v>4</v>
      </c>
      <c r="K893" s="48">
        <v>32</v>
      </c>
      <c r="L893" s="48">
        <v>77</v>
      </c>
      <c r="M893" s="48">
        <v>30</v>
      </c>
      <c r="N893" s="48">
        <v>4</v>
      </c>
      <c r="O893" s="48">
        <v>89</v>
      </c>
      <c r="P893" s="48">
        <v>71</v>
      </c>
      <c r="AI893" s="48"/>
    </row>
    <row r="894" spans="1:35" x14ac:dyDescent="0.3">
      <c r="A894" s="48" t="s">
        <v>1561</v>
      </c>
      <c r="B894" s="48">
        <v>2011</v>
      </c>
      <c r="C894" s="48" t="s">
        <v>1152</v>
      </c>
      <c r="D894" s="48" t="s">
        <v>1091</v>
      </c>
      <c r="E894" s="48">
        <v>159</v>
      </c>
      <c r="F894" s="48">
        <v>623</v>
      </c>
      <c r="G894" s="48">
        <v>104</v>
      </c>
      <c r="H894" s="48">
        <v>188</v>
      </c>
      <c r="I894" s="48">
        <v>46</v>
      </c>
      <c r="J894" s="48">
        <v>7</v>
      </c>
      <c r="K894" s="48">
        <v>28</v>
      </c>
      <c r="L894" s="48">
        <v>118</v>
      </c>
      <c r="M894" s="48">
        <v>8</v>
      </c>
      <c r="N894" s="48">
        <v>2</v>
      </c>
      <c r="O894" s="48">
        <v>38</v>
      </c>
      <c r="P894" s="48">
        <v>96</v>
      </c>
      <c r="AI894" s="48"/>
    </row>
    <row r="895" spans="1:35" x14ac:dyDescent="0.3">
      <c r="A895" s="48" t="s">
        <v>1399</v>
      </c>
      <c r="B895" s="48">
        <v>2011</v>
      </c>
      <c r="C895" s="48" t="s">
        <v>1140</v>
      </c>
      <c r="D895" s="48" t="s">
        <v>1091</v>
      </c>
      <c r="E895" s="48">
        <v>159</v>
      </c>
      <c r="F895" s="48">
        <v>630</v>
      </c>
      <c r="G895" s="48">
        <v>108</v>
      </c>
      <c r="H895" s="48">
        <v>213</v>
      </c>
      <c r="I895" s="48">
        <v>45</v>
      </c>
      <c r="J895" s="48">
        <v>3</v>
      </c>
      <c r="K895" s="48">
        <v>27</v>
      </c>
      <c r="L895" s="48">
        <v>117</v>
      </c>
      <c r="M895" s="48">
        <v>1</v>
      </c>
      <c r="N895" s="48">
        <v>0</v>
      </c>
      <c r="O895" s="48">
        <v>74</v>
      </c>
      <c r="P895" s="48">
        <v>119</v>
      </c>
      <c r="AI895" s="48"/>
    </row>
    <row r="896" spans="1:35" x14ac:dyDescent="0.3">
      <c r="A896" s="48" t="s">
        <v>1816</v>
      </c>
      <c r="B896" s="48">
        <v>2011</v>
      </c>
      <c r="C896" s="48" t="s">
        <v>1136</v>
      </c>
      <c r="D896" s="48" t="s">
        <v>1091</v>
      </c>
      <c r="E896" s="48">
        <v>159</v>
      </c>
      <c r="F896" s="48">
        <v>631</v>
      </c>
      <c r="G896" s="48">
        <v>88</v>
      </c>
      <c r="H896" s="48">
        <v>213</v>
      </c>
      <c r="I896" s="48">
        <v>41</v>
      </c>
      <c r="J896" s="48">
        <v>6</v>
      </c>
      <c r="K896" s="48">
        <v>11</v>
      </c>
      <c r="L896" s="48">
        <v>106</v>
      </c>
      <c r="M896" s="48">
        <v>6</v>
      </c>
      <c r="N896" s="48">
        <v>2</v>
      </c>
      <c r="O896" s="48">
        <v>47</v>
      </c>
      <c r="P896" s="48">
        <v>78</v>
      </c>
      <c r="AI896" s="48"/>
    </row>
    <row r="897" spans="1:35" x14ac:dyDescent="0.3">
      <c r="A897" s="48" t="s">
        <v>1461</v>
      </c>
      <c r="B897" s="48">
        <v>2011</v>
      </c>
      <c r="C897" s="48" t="s">
        <v>1140</v>
      </c>
      <c r="D897" s="48" t="s">
        <v>1091</v>
      </c>
      <c r="E897" s="48">
        <v>159</v>
      </c>
      <c r="F897" s="48">
        <v>635</v>
      </c>
      <c r="G897" s="48">
        <v>102</v>
      </c>
      <c r="H897" s="48">
        <v>195</v>
      </c>
      <c r="I897" s="48">
        <v>37</v>
      </c>
      <c r="J897" s="48">
        <v>3</v>
      </c>
      <c r="K897" s="48">
        <v>21</v>
      </c>
      <c r="L897" s="48">
        <v>91</v>
      </c>
      <c r="M897" s="48">
        <v>26</v>
      </c>
      <c r="N897" s="48">
        <v>8</v>
      </c>
      <c r="O897" s="48">
        <v>86</v>
      </c>
      <c r="P897" s="48">
        <v>85</v>
      </c>
      <c r="AI897" s="48"/>
    </row>
    <row r="898" spans="1:35" x14ac:dyDescent="0.3">
      <c r="A898" s="48" t="s">
        <v>1814</v>
      </c>
      <c r="B898" s="48">
        <v>2011</v>
      </c>
      <c r="C898" s="48" t="s">
        <v>1102</v>
      </c>
      <c r="D898" s="48" t="s">
        <v>1091</v>
      </c>
      <c r="E898" s="48">
        <v>158</v>
      </c>
      <c r="F898" s="48">
        <v>639</v>
      </c>
      <c r="G898" s="48">
        <v>80</v>
      </c>
      <c r="H898" s="48">
        <v>178</v>
      </c>
      <c r="I898" s="48">
        <v>17</v>
      </c>
      <c r="J898" s="48">
        <v>4</v>
      </c>
      <c r="K898" s="48">
        <v>2</v>
      </c>
      <c r="L898" s="48">
        <v>50</v>
      </c>
      <c r="M898" s="48">
        <v>27</v>
      </c>
      <c r="N898" s="48">
        <v>17</v>
      </c>
      <c r="O898" s="48">
        <v>43</v>
      </c>
      <c r="P898" s="48">
        <v>41</v>
      </c>
      <c r="AI898" s="48"/>
    </row>
    <row r="899" spans="1:35" x14ac:dyDescent="0.3">
      <c r="A899" s="48" t="s">
        <v>1551</v>
      </c>
      <c r="B899" s="48">
        <v>2011</v>
      </c>
      <c r="C899" s="48" t="s">
        <v>1146</v>
      </c>
      <c r="D899" s="48" t="s">
        <v>1091</v>
      </c>
      <c r="E899" s="48">
        <v>160</v>
      </c>
      <c r="F899" s="48">
        <v>641</v>
      </c>
      <c r="G899" s="48">
        <v>72</v>
      </c>
      <c r="H899" s="48">
        <v>182</v>
      </c>
      <c r="I899" s="48">
        <v>31</v>
      </c>
      <c r="J899" s="48">
        <v>1</v>
      </c>
      <c r="K899" s="48">
        <v>15</v>
      </c>
      <c r="L899" s="48">
        <v>73</v>
      </c>
      <c r="M899" s="48">
        <v>12</v>
      </c>
      <c r="N899" s="48">
        <v>3</v>
      </c>
      <c r="O899" s="48">
        <v>62</v>
      </c>
      <c r="P899" s="48">
        <v>75</v>
      </c>
      <c r="AI899" s="48"/>
    </row>
    <row r="900" spans="1:35" x14ac:dyDescent="0.3">
      <c r="A900" s="48" t="s">
        <v>1534</v>
      </c>
      <c r="B900" s="48">
        <v>2011</v>
      </c>
      <c r="C900" s="48" t="s">
        <v>1098</v>
      </c>
      <c r="D900" s="48" t="s">
        <v>1091</v>
      </c>
      <c r="E900" s="48">
        <v>155</v>
      </c>
      <c r="F900" s="48">
        <v>658</v>
      </c>
      <c r="G900" s="48">
        <v>102</v>
      </c>
      <c r="H900" s="48">
        <v>201</v>
      </c>
      <c r="I900" s="48">
        <v>44</v>
      </c>
      <c r="J900" s="48">
        <v>5</v>
      </c>
      <c r="K900" s="48">
        <v>18</v>
      </c>
      <c r="L900" s="48">
        <v>87</v>
      </c>
      <c r="M900" s="48">
        <v>20</v>
      </c>
      <c r="N900" s="48">
        <v>10</v>
      </c>
      <c r="O900" s="48">
        <v>35</v>
      </c>
      <c r="P900" s="48">
        <v>94</v>
      </c>
      <c r="AI900" s="48"/>
    </row>
    <row r="901" spans="1:35" x14ac:dyDescent="0.3">
      <c r="A901" s="48" t="s">
        <v>1494</v>
      </c>
      <c r="B901" s="48">
        <v>2011</v>
      </c>
      <c r="C901" s="48" t="s">
        <v>1140</v>
      </c>
      <c r="D901" s="48" t="s">
        <v>1091</v>
      </c>
      <c r="E901" s="48">
        <v>158</v>
      </c>
      <c r="F901" s="48">
        <v>660</v>
      </c>
      <c r="G901" s="48">
        <v>119</v>
      </c>
      <c r="H901" s="48">
        <v>212</v>
      </c>
      <c r="I901" s="48">
        <v>46</v>
      </c>
      <c r="J901" s="48">
        <v>5</v>
      </c>
      <c r="K901" s="48">
        <v>32</v>
      </c>
      <c r="L901" s="48">
        <v>105</v>
      </c>
      <c r="M901" s="48">
        <v>39</v>
      </c>
      <c r="N901" s="48">
        <v>15</v>
      </c>
      <c r="O901" s="48">
        <v>52</v>
      </c>
      <c r="P901" s="48">
        <v>98</v>
      </c>
      <c r="AI901" s="48"/>
    </row>
    <row r="902" spans="1:35" x14ac:dyDescent="0.3">
      <c r="A902" s="48" t="s">
        <v>1571</v>
      </c>
      <c r="B902" s="48">
        <v>2011</v>
      </c>
      <c r="C902" s="48" t="s">
        <v>1128</v>
      </c>
      <c r="D902" s="48" t="s">
        <v>1095</v>
      </c>
      <c r="E902" s="48">
        <v>158</v>
      </c>
      <c r="F902" s="48">
        <v>674</v>
      </c>
      <c r="G902" s="48">
        <v>91</v>
      </c>
      <c r="H902" s="48">
        <v>207</v>
      </c>
      <c r="I902" s="48">
        <v>36</v>
      </c>
      <c r="J902" s="48">
        <v>9</v>
      </c>
      <c r="K902" s="48">
        <v>10</v>
      </c>
      <c r="L902" s="48">
        <v>66</v>
      </c>
      <c r="M902" s="48">
        <v>22</v>
      </c>
      <c r="N902" s="48">
        <v>9</v>
      </c>
      <c r="O902" s="48">
        <v>35</v>
      </c>
      <c r="P902" s="48">
        <v>96</v>
      </c>
      <c r="AI902" s="48"/>
    </row>
    <row r="903" spans="1:35" x14ac:dyDescent="0.3">
      <c r="A903" s="48" t="s">
        <v>1490</v>
      </c>
      <c r="B903" s="48">
        <v>2011</v>
      </c>
      <c r="C903" s="48" t="s">
        <v>1126</v>
      </c>
      <c r="D903" s="48" t="s">
        <v>1091</v>
      </c>
      <c r="E903" s="48">
        <v>161</v>
      </c>
      <c r="F903" s="48">
        <v>677</v>
      </c>
      <c r="G903" s="48">
        <v>80</v>
      </c>
      <c r="H903" s="48">
        <v>184</v>
      </c>
      <c r="I903" s="48">
        <v>22</v>
      </c>
      <c r="J903" s="48">
        <v>3</v>
      </c>
      <c r="K903" s="48">
        <v>5</v>
      </c>
      <c r="L903" s="48">
        <v>47</v>
      </c>
      <c r="M903" s="48">
        <v>40</v>
      </c>
      <c r="N903" s="48">
        <v>7</v>
      </c>
      <c r="O903" s="48">
        <v>39</v>
      </c>
      <c r="P903" s="48">
        <v>69</v>
      </c>
      <c r="AI903" s="48"/>
    </row>
    <row r="904" spans="1:35" x14ac:dyDescent="0.3">
      <c r="A904" s="48" t="s">
        <v>1906</v>
      </c>
      <c r="B904" s="48">
        <v>2012</v>
      </c>
      <c r="C904" s="48" t="s">
        <v>1159</v>
      </c>
      <c r="D904" s="48" t="s">
        <v>1095</v>
      </c>
      <c r="E904" s="48">
        <v>31</v>
      </c>
      <c r="F904" s="48">
        <v>100</v>
      </c>
      <c r="G904" s="48">
        <v>14</v>
      </c>
      <c r="H904" s="48">
        <v>29</v>
      </c>
      <c r="I904" s="48">
        <v>8</v>
      </c>
      <c r="J904" s="48">
        <v>0</v>
      </c>
      <c r="K904" s="48">
        <v>3</v>
      </c>
      <c r="L904" s="48">
        <v>8</v>
      </c>
      <c r="M904" s="48">
        <v>1</v>
      </c>
      <c r="N904" s="48">
        <v>1</v>
      </c>
      <c r="O904" s="48">
        <v>13</v>
      </c>
      <c r="P904" s="48">
        <v>16</v>
      </c>
      <c r="AI904" s="48"/>
    </row>
    <row r="905" spans="1:35" x14ac:dyDescent="0.3">
      <c r="A905" s="48" t="s">
        <v>1526</v>
      </c>
      <c r="B905" s="48">
        <v>2012</v>
      </c>
      <c r="C905" s="48" t="s">
        <v>1140</v>
      </c>
      <c r="D905" s="48" t="s">
        <v>1091</v>
      </c>
      <c r="E905" s="48">
        <v>34</v>
      </c>
      <c r="F905" s="48">
        <v>100</v>
      </c>
      <c r="G905" s="48">
        <v>9</v>
      </c>
      <c r="H905" s="48">
        <v>27</v>
      </c>
      <c r="I905" s="48">
        <v>2</v>
      </c>
      <c r="J905" s="48">
        <v>0</v>
      </c>
      <c r="K905" s="48">
        <v>1</v>
      </c>
      <c r="L905" s="48">
        <v>7</v>
      </c>
      <c r="M905" s="48">
        <v>0</v>
      </c>
      <c r="N905" s="48">
        <v>2</v>
      </c>
      <c r="O905" s="48">
        <v>2</v>
      </c>
      <c r="P905" s="48">
        <v>21</v>
      </c>
      <c r="AI905" s="48"/>
    </row>
    <row r="906" spans="1:35" x14ac:dyDescent="0.3">
      <c r="A906" s="48" t="s">
        <v>1907</v>
      </c>
      <c r="B906" s="48">
        <v>2012</v>
      </c>
      <c r="C906" s="48" t="s">
        <v>1134</v>
      </c>
      <c r="D906" s="48" t="s">
        <v>1091</v>
      </c>
      <c r="E906" s="48">
        <v>42</v>
      </c>
      <c r="F906" s="48">
        <v>100</v>
      </c>
      <c r="G906" s="48">
        <v>10</v>
      </c>
      <c r="H906" s="48">
        <v>26</v>
      </c>
      <c r="I906" s="48">
        <v>4</v>
      </c>
      <c r="J906" s="48">
        <v>0</v>
      </c>
      <c r="K906" s="48">
        <v>1</v>
      </c>
      <c r="L906" s="48">
        <v>9</v>
      </c>
      <c r="M906" s="48">
        <v>0</v>
      </c>
      <c r="N906" s="48">
        <v>0</v>
      </c>
      <c r="O906" s="48">
        <v>8</v>
      </c>
      <c r="P906" s="48">
        <v>24</v>
      </c>
      <c r="AI906" s="48"/>
    </row>
    <row r="907" spans="1:35" x14ac:dyDescent="0.3">
      <c r="A907" s="48" t="s">
        <v>1602</v>
      </c>
      <c r="B907" s="48">
        <v>2012</v>
      </c>
      <c r="C907" s="48" t="s">
        <v>1148</v>
      </c>
      <c r="D907" s="48" t="s">
        <v>1095</v>
      </c>
      <c r="E907" s="48">
        <v>43</v>
      </c>
      <c r="F907" s="48">
        <v>100</v>
      </c>
      <c r="G907" s="48">
        <v>7</v>
      </c>
      <c r="H907" s="48">
        <v>27</v>
      </c>
      <c r="I907" s="48">
        <v>5</v>
      </c>
      <c r="J907" s="48">
        <v>0</v>
      </c>
      <c r="K907" s="48">
        <v>0</v>
      </c>
      <c r="L907" s="48">
        <v>4</v>
      </c>
      <c r="M907" s="48">
        <v>0</v>
      </c>
      <c r="N907" s="48">
        <v>1</v>
      </c>
      <c r="O907" s="48">
        <v>3</v>
      </c>
      <c r="P907" s="48">
        <v>18</v>
      </c>
      <c r="AI907" s="48"/>
    </row>
    <row r="908" spans="1:35" x14ac:dyDescent="0.3">
      <c r="A908" s="48" t="s">
        <v>1496</v>
      </c>
      <c r="B908" s="48">
        <v>2012</v>
      </c>
      <c r="C908" s="48" t="s">
        <v>1140</v>
      </c>
      <c r="D908" s="48" t="s">
        <v>1091</v>
      </c>
      <c r="E908" s="48">
        <v>30</v>
      </c>
      <c r="F908" s="48">
        <v>100</v>
      </c>
      <c r="G908" s="48">
        <v>5</v>
      </c>
      <c r="H908" s="48">
        <v>23</v>
      </c>
      <c r="I908" s="48">
        <v>2</v>
      </c>
      <c r="J908" s="48">
        <v>0</v>
      </c>
      <c r="K908" s="48">
        <v>2</v>
      </c>
      <c r="L908" s="48">
        <v>8</v>
      </c>
      <c r="M908" s="48">
        <v>0</v>
      </c>
      <c r="N908" s="48">
        <v>0</v>
      </c>
      <c r="O908" s="48">
        <v>5</v>
      </c>
      <c r="P908" s="48">
        <v>12</v>
      </c>
      <c r="AI908" s="48"/>
    </row>
    <row r="909" spans="1:35" x14ac:dyDescent="0.3">
      <c r="A909" s="48" t="s">
        <v>1659</v>
      </c>
      <c r="B909" s="48">
        <v>2012</v>
      </c>
      <c r="C909" s="48" t="s">
        <v>1146</v>
      </c>
      <c r="D909" s="48" t="s">
        <v>1091</v>
      </c>
      <c r="E909" s="48">
        <v>28</v>
      </c>
      <c r="F909" s="48">
        <v>101</v>
      </c>
      <c r="G909" s="48">
        <v>8</v>
      </c>
      <c r="H909" s="48">
        <v>26</v>
      </c>
      <c r="I909" s="48">
        <v>5</v>
      </c>
      <c r="J909" s="48">
        <v>0</v>
      </c>
      <c r="K909" s="48">
        <v>3</v>
      </c>
      <c r="L909" s="48">
        <v>10</v>
      </c>
      <c r="M909" s="48">
        <v>0</v>
      </c>
      <c r="N909" s="48">
        <v>0</v>
      </c>
      <c r="O909" s="48">
        <v>14</v>
      </c>
      <c r="P909" s="48">
        <v>40</v>
      </c>
      <c r="AI909" s="48"/>
    </row>
    <row r="910" spans="1:35" x14ac:dyDescent="0.3">
      <c r="A910" s="48" t="s">
        <v>1908</v>
      </c>
      <c r="B910" s="48">
        <v>2012</v>
      </c>
      <c r="C910" s="48" t="s">
        <v>1140</v>
      </c>
      <c r="D910" s="48" t="s">
        <v>1091</v>
      </c>
      <c r="E910" s="48">
        <v>37</v>
      </c>
      <c r="F910" s="48">
        <v>102</v>
      </c>
      <c r="G910" s="48">
        <v>14</v>
      </c>
      <c r="H910" s="48">
        <v>28</v>
      </c>
      <c r="I910" s="48">
        <v>5</v>
      </c>
      <c r="J910" s="48">
        <v>2</v>
      </c>
      <c r="K910" s="48">
        <v>2</v>
      </c>
      <c r="L910" s="48">
        <v>17</v>
      </c>
      <c r="M910" s="48">
        <v>0</v>
      </c>
      <c r="N910" s="48">
        <v>0</v>
      </c>
      <c r="O910" s="48">
        <v>8</v>
      </c>
      <c r="P910" s="48">
        <v>26</v>
      </c>
      <c r="AI910" s="48"/>
    </row>
    <row r="911" spans="1:35" x14ac:dyDescent="0.3">
      <c r="A911" s="48" t="s">
        <v>1686</v>
      </c>
      <c r="B911" s="48">
        <v>2012</v>
      </c>
      <c r="C911" s="48" t="s">
        <v>1154</v>
      </c>
      <c r="D911" s="48" t="s">
        <v>1095</v>
      </c>
      <c r="E911" s="48">
        <v>40</v>
      </c>
      <c r="F911" s="48">
        <v>102</v>
      </c>
      <c r="G911" s="48">
        <v>6</v>
      </c>
      <c r="H911" s="48">
        <v>16</v>
      </c>
      <c r="I911" s="48">
        <v>3</v>
      </c>
      <c r="J911" s="48">
        <v>0</v>
      </c>
      <c r="K911" s="48">
        <v>3</v>
      </c>
      <c r="L911" s="48">
        <v>6</v>
      </c>
      <c r="M911" s="48">
        <v>1</v>
      </c>
      <c r="N911" s="48">
        <v>0</v>
      </c>
      <c r="O911" s="48">
        <v>7</v>
      </c>
      <c r="P911" s="48">
        <v>24</v>
      </c>
      <c r="AI911" s="48"/>
    </row>
    <row r="912" spans="1:35" x14ac:dyDescent="0.3">
      <c r="A912" s="48" t="s">
        <v>1909</v>
      </c>
      <c r="B912" s="48">
        <v>2012</v>
      </c>
      <c r="C912" s="48" t="s">
        <v>1104</v>
      </c>
      <c r="D912" s="48" t="s">
        <v>1091</v>
      </c>
      <c r="E912" s="48">
        <v>37</v>
      </c>
      <c r="F912" s="48">
        <v>102</v>
      </c>
      <c r="G912" s="48">
        <v>8</v>
      </c>
      <c r="H912" s="48">
        <v>17</v>
      </c>
      <c r="I912" s="48">
        <v>3</v>
      </c>
      <c r="J912" s="48">
        <v>1</v>
      </c>
      <c r="K912" s="48">
        <v>2</v>
      </c>
      <c r="L912" s="48">
        <v>7</v>
      </c>
      <c r="M912" s="48">
        <v>2</v>
      </c>
      <c r="N912" s="48">
        <v>0</v>
      </c>
      <c r="O912" s="48">
        <v>5</v>
      </c>
      <c r="P912" s="48">
        <v>17</v>
      </c>
      <c r="AI912" s="48"/>
    </row>
    <row r="913" spans="1:35" x14ac:dyDescent="0.3">
      <c r="A913" s="48" t="s">
        <v>1910</v>
      </c>
      <c r="B913" s="48">
        <v>2012</v>
      </c>
      <c r="C913" s="48" t="s">
        <v>1108</v>
      </c>
      <c r="D913" s="48" t="s">
        <v>1095</v>
      </c>
      <c r="E913" s="48">
        <v>58</v>
      </c>
      <c r="F913" s="48">
        <v>103</v>
      </c>
      <c r="G913" s="48">
        <v>8</v>
      </c>
      <c r="H913" s="48">
        <v>19</v>
      </c>
      <c r="I913" s="48">
        <v>7</v>
      </c>
      <c r="J913" s="48">
        <v>0</v>
      </c>
      <c r="K913" s="48">
        <v>3</v>
      </c>
      <c r="L913" s="48">
        <v>14</v>
      </c>
      <c r="M913" s="48">
        <v>0</v>
      </c>
      <c r="N913" s="48">
        <v>0</v>
      </c>
      <c r="O913" s="48">
        <v>10</v>
      </c>
      <c r="P913" s="48">
        <v>24</v>
      </c>
      <c r="AI913" s="48"/>
    </row>
    <row r="914" spans="1:35" x14ac:dyDescent="0.3">
      <c r="A914" s="48" t="s">
        <v>1631</v>
      </c>
      <c r="B914" s="48">
        <v>2012</v>
      </c>
      <c r="C914" s="48" t="s">
        <v>1150</v>
      </c>
      <c r="D914" s="48" t="s">
        <v>1095</v>
      </c>
      <c r="E914" s="48">
        <v>36</v>
      </c>
      <c r="F914" s="48">
        <v>103</v>
      </c>
      <c r="G914" s="48">
        <v>11</v>
      </c>
      <c r="H914" s="48">
        <v>18</v>
      </c>
      <c r="I914" s="48">
        <v>3</v>
      </c>
      <c r="J914" s="48">
        <v>1</v>
      </c>
      <c r="K914" s="48">
        <v>2</v>
      </c>
      <c r="L914" s="48">
        <v>10</v>
      </c>
      <c r="M914" s="48">
        <v>1</v>
      </c>
      <c r="N914" s="48">
        <v>1</v>
      </c>
      <c r="O914" s="48">
        <v>14</v>
      </c>
      <c r="P914" s="48">
        <v>29</v>
      </c>
      <c r="AI914" s="48"/>
    </row>
    <row r="915" spans="1:35" x14ac:dyDescent="0.3">
      <c r="A915" s="48" t="s">
        <v>1911</v>
      </c>
      <c r="B915" s="48">
        <v>2012</v>
      </c>
      <c r="C915" s="48" t="s">
        <v>1104</v>
      </c>
      <c r="D915" s="48" t="s">
        <v>1091</v>
      </c>
      <c r="E915" s="48">
        <v>38</v>
      </c>
      <c r="F915" s="48">
        <v>104</v>
      </c>
      <c r="G915" s="48">
        <v>10</v>
      </c>
      <c r="H915" s="48">
        <v>28</v>
      </c>
      <c r="I915" s="48">
        <v>2</v>
      </c>
      <c r="J915" s="48">
        <v>0</v>
      </c>
      <c r="K915" s="48">
        <v>1</v>
      </c>
      <c r="L915" s="48">
        <v>9</v>
      </c>
      <c r="M915" s="48">
        <v>3</v>
      </c>
      <c r="N915" s="48">
        <v>4</v>
      </c>
      <c r="O915" s="48">
        <v>11</v>
      </c>
      <c r="P915" s="48">
        <v>27</v>
      </c>
      <c r="AI915" s="48"/>
    </row>
    <row r="916" spans="1:35" x14ac:dyDescent="0.3">
      <c r="A916" s="48" t="s">
        <v>1912</v>
      </c>
      <c r="B916" s="48">
        <v>2012</v>
      </c>
      <c r="C916" s="48" t="s">
        <v>1126</v>
      </c>
      <c r="D916" s="48" t="s">
        <v>1091</v>
      </c>
      <c r="E916" s="48">
        <v>61</v>
      </c>
      <c r="F916" s="48">
        <v>104</v>
      </c>
      <c r="G916" s="48">
        <v>13</v>
      </c>
      <c r="H916" s="48">
        <v>20</v>
      </c>
      <c r="I916" s="48">
        <v>1</v>
      </c>
      <c r="J916" s="48">
        <v>0</v>
      </c>
      <c r="K916" s="48">
        <v>0</v>
      </c>
      <c r="L916" s="48">
        <v>7</v>
      </c>
      <c r="M916" s="48">
        <v>2</v>
      </c>
      <c r="N916" s="48">
        <v>2</v>
      </c>
      <c r="O916" s="48">
        <v>8</v>
      </c>
      <c r="P916" s="48">
        <v>18</v>
      </c>
      <c r="AI916" s="48"/>
    </row>
    <row r="917" spans="1:35" x14ac:dyDescent="0.3">
      <c r="A917" s="48" t="s">
        <v>1913</v>
      </c>
      <c r="B917" s="48">
        <v>2012</v>
      </c>
      <c r="C917" s="48" t="s">
        <v>1120</v>
      </c>
      <c r="D917" s="48" t="s">
        <v>1095</v>
      </c>
      <c r="E917" s="48">
        <v>48</v>
      </c>
      <c r="F917" s="48">
        <v>105</v>
      </c>
      <c r="G917" s="48">
        <v>10</v>
      </c>
      <c r="H917" s="48">
        <v>22</v>
      </c>
      <c r="I917" s="48">
        <v>3</v>
      </c>
      <c r="J917" s="48">
        <v>0</v>
      </c>
      <c r="K917" s="48">
        <v>4</v>
      </c>
      <c r="L917" s="48">
        <v>11</v>
      </c>
      <c r="M917" s="48">
        <v>1</v>
      </c>
      <c r="N917" s="48">
        <v>0</v>
      </c>
      <c r="O917" s="48">
        <v>6</v>
      </c>
      <c r="P917" s="48">
        <v>19</v>
      </c>
      <c r="AI917" s="48"/>
    </row>
    <row r="918" spans="1:35" x14ac:dyDescent="0.3">
      <c r="A918" s="48" t="s">
        <v>1622</v>
      </c>
      <c r="B918" s="48">
        <v>2012</v>
      </c>
      <c r="C918" s="48" t="s">
        <v>1148</v>
      </c>
      <c r="D918" s="48" t="s">
        <v>1095</v>
      </c>
      <c r="E918" s="48">
        <v>51</v>
      </c>
      <c r="F918" s="48">
        <v>108</v>
      </c>
      <c r="G918" s="48">
        <v>10</v>
      </c>
      <c r="H918" s="48">
        <v>24</v>
      </c>
      <c r="I918" s="48">
        <v>6</v>
      </c>
      <c r="J918" s="48">
        <v>0</v>
      </c>
      <c r="K918" s="48">
        <v>2</v>
      </c>
      <c r="L918" s="48">
        <v>13</v>
      </c>
      <c r="M918" s="48">
        <v>0</v>
      </c>
      <c r="N918" s="48">
        <v>0</v>
      </c>
      <c r="O918" s="48">
        <v>9</v>
      </c>
      <c r="P918" s="48">
        <v>21</v>
      </c>
      <c r="AI918" s="48"/>
    </row>
    <row r="919" spans="1:35" x14ac:dyDescent="0.3">
      <c r="A919" s="48" t="s">
        <v>1914</v>
      </c>
      <c r="B919" s="48">
        <v>2012</v>
      </c>
      <c r="C919" s="48" t="s">
        <v>1116</v>
      </c>
      <c r="D919" s="48" t="s">
        <v>1095</v>
      </c>
      <c r="E919" s="48">
        <v>31</v>
      </c>
      <c r="F919" s="48">
        <v>109</v>
      </c>
      <c r="G919" s="48">
        <v>14</v>
      </c>
      <c r="H919" s="48">
        <v>31</v>
      </c>
      <c r="I919" s="48">
        <v>2</v>
      </c>
      <c r="J919" s="48">
        <v>2</v>
      </c>
      <c r="K919" s="48">
        <v>5</v>
      </c>
      <c r="L919" s="48">
        <v>16</v>
      </c>
      <c r="M919" s="48">
        <v>0</v>
      </c>
      <c r="N919" s="48">
        <v>0</v>
      </c>
      <c r="O919" s="48">
        <v>4</v>
      </c>
      <c r="P919" s="48">
        <v>17</v>
      </c>
      <c r="AI919" s="48"/>
    </row>
    <row r="920" spans="1:35" x14ac:dyDescent="0.3">
      <c r="A920" s="48" t="s">
        <v>1915</v>
      </c>
      <c r="B920" s="48">
        <v>2012</v>
      </c>
      <c r="C920" s="48" t="s">
        <v>1142</v>
      </c>
      <c r="D920" s="48" t="s">
        <v>1095</v>
      </c>
      <c r="E920" s="48">
        <v>47</v>
      </c>
      <c r="F920" s="48">
        <v>109</v>
      </c>
      <c r="G920" s="48">
        <v>8</v>
      </c>
      <c r="H920" s="48">
        <v>19</v>
      </c>
      <c r="I920" s="48">
        <v>3</v>
      </c>
      <c r="J920" s="48">
        <v>0</v>
      </c>
      <c r="K920" s="48">
        <v>1</v>
      </c>
      <c r="L920" s="48">
        <v>13</v>
      </c>
      <c r="M920" s="48">
        <v>0</v>
      </c>
      <c r="N920" s="48">
        <v>0</v>
      </c>
      <c r="O920" s="48">
        <v>8</v>
      </c>
      <c r="P920" s="48">
        <v>27</v>
      </c>
      <c r="AI920" s="48"/>
    </row>
    <row r="921" spans="1:35" x14ac:dyDescent="0.3">
      <c r="A921" s="48" t="s">
        <v>1916</v>
      </c>
      <c r="B921" s="48">
        <v>2012</v>
      </c>
      <c r="C921" s="48" t="s">
        <v>1144</v>
      </c>
      <c r="D921" s="48" t="s">
        <v>1095</v>
      </c>
      <c r="E921" s="48">
        <v>50</v>
      </c>
      <c r="F921" s="48">
        <v>109</v>
      </c>
      <c r="G921" s="48">
        <v>11</v>
      </c>
      <c r="H921" s="48">
        <v>26</v>
      </c>
      <c r="I921" s="48">
        <v>6</v>
      </c>
      <c r="J921" s="48">
        <v>1</v>
      </c>
      <c r="K921" s="48">
        <v>1</v>
      </c>
      <c r="L921" s="48">
        <v>10</v>
      </c>
      <c r="M921" s="48">
        <v>1</v>
      </c>
      <c r="N921" s="48">
        <v>0</v>
      </c>
      <c r="O921" s="48">
        <v>9</v>
      </c>
      <c r="P921" s="48">
        <v>22</v>
      </c>
      <c r="AI921" s="48"/>
    </row>
    <row r="922" spans="1:35" x14ac:dyDescent="0.3">
      <c r="A922" s="48" t="s">
        <v>1493</v>
      </c>
      <c r="B922" s="48">
        <v>2012</v>
      </c>
      <c r="C922" s="48" t="s">
        <v>1090</v>
      </c>
      <c r="D922" s="48" t="s">
        <v>1091</v>
      </c>
      <c r="E922" s="48">
        <v>42</v>
      </c>
      <c r="F922" s="48">
        <v>111</v>
      </c>
      <c r="G922" s="48">
        <v>7</v>
      </c>
      <c r="H922" s="48">
        <v>22</v>
      </c>
      <c r="I922" s="48">
        <v>6</v>
      </c>
      <c r="J922" s="48">
        <v>0</v>
      </c>
      <c r="K922" s="48">
        <v>1</v>
      </c>
      <c r="L922" s="48">
        <v>5</v>
      </c>
      <c r="M922" s="48">
        <v>0</v>
      </c>
      <c r="N922" s="48">
        <v>0</v>
      </c>
      <c r="O922" s="48">
        <v>9</v>
      </c>
      <c r="P922" s="48">
        <v>26</v>
      </c>
      <c r="AI922" s="48"/>
    </row>
    <row r="923" spans="1:35" x14ac:dyDescent="0.3">
      <c r="A923" s="48" t="s">
        <v>1862</v>
      </c>
      <c r="B923" s="48">
        <v>2012</v>
      </c>
      <c r="C923" s="48" t="s">
        <v>1138</v>
      </c>
      <c r="D923" s="48" t="s">
        <v>1091</v>
      </c>
      <c r="E923" s="48">
        <v>43</v>
      </c>
      <c r="F923" s="48">
        <v>111</v>
      </c>
      <c r="G923" s="48">
        <v>15</v>
      </c>
      <c r="H923" s="48">
        <v>24</v>
      </c>
      <c r="I923" s="48">
        <v>5</v>
      </c>
      <c r="J923" s="48">
        <v>0</v>
      </c>
      <c r="K923" s="48">
        <v>3</v>
      </c>
      <c r="L923" s="48">
        <v>8</v>
      </c>
      <c r="M923" s="48">
        <v>6</v>
      </c>
      <c r="N923" s="48">
        <v>0</v>
      </c>
      <c r="O923" s="48">
        <v>7</v>
      </c>
      <c r="P923" s="48">
        <v>40</v>
      </c>
      <c r="AI923" s="48"/>
    </row>
    <row r="924" spans="1:35" x14ac:dyDescent="0.3">
      <c r="A924" s="48" t="s">
        <v>1917</v>
      </c>
      <c r="B924" s="48">
        <v>2012</v>
      </c>
      <c r="C924" s="48" t="s">
        <v>1130</v>
      </c>
      <c r="D924" s="48" t="s">
        <v>1095</v>
      </c>
      <c r="E924" s="48">
        <v>46</v>
      </c>
      <c r="F924" s="48">
        <v>112</v>
      </c>
      <c r="G924" s="48">
        <v>14</v>
      </c>
      <c r="H924" s="48">
        <v>26</v>
      </c>
      <c r="I924" s="48">
        <v>7</v>
      </c>
      <c r="J924" s="48">
        <v>0</v>
      </c>
      <c r="K924" s="48">
        <v>5</v>
      </c>
      <c r="L924" s="48">
        <v>11</v>
      </c>
      <c r="M924" s="48">
        <v>2</v>
      </c>
      <c r="N924" s="48">
        <v>2</v>
      </c>
      <c r="O924" s="48">
        <v>12</v>
      </c>
      <c r="P924" s="48">
        <v>34</v>
      </c>
      <c r="AI924" s="48"/>
    </row>
    <row r="925" spans="1:35" x14ac:dyDescent="0.3">
      <c r="A925" s="48" t="s">
        <v>1789</v>
      </c>
      <c r="B925" s="48">
        <v>2012</v>
      </c>
      <c r="C925" s="48" t="s">
        <v>1104</v>
      </c>
      <c r="D925" s="48" t="s">
        <v>1091</v>
      </c>
      <c r="E925" s="48">
        <v>46</v>
      </c>
      <c r="F925" s="48">
        <v>113</v>
      </c>
      <c r="G925" s="48">
        <v>8</v>
      </c>
      <c r="H925" s="48">
        <v>23</v>
      </c>
      <c r="I925" s="48">
        <v>7</v>
      </c>
      <c r="J925" s="48">
        <v>0</v>
      </c>
      <c r="K925" s="48">
        <v>1</v>
      </c>
      <c r="L925" s="48">
        <v>6</v>
      </c>
      <c r="M925" s="48">
        <v>1</v>
      </c>
      <c r="N925" s="48">
        <v>0</v>
      </c>
      <c r="O925" s="48">
        <v>22</v>
      </c>
      <c r="P925" s="48">
        <v>32</v>
      </c>
      <c r="AI925" s="48"/>
    </row>
    <row r="926" spans="1:35" x14ac:dyDescent="0.3">
      <c r="A926" s="48" t="s">
        <v>1918</v>
      </c>
      <c r="B926" s="48">
        <v>2012</v>
      </c>
      <c r="C926" s="48" t="s">
        <v>1130</v>
      </c>
      <c r="D926" s="48" t="s">
        <v>1095</v>
      </c>
      <c r="E926" s="48">
        <v>42</v>
      </c>
      <c r="F926" s="48">
        <v>113</v>
      </c>
      <c r="G926" s="48">
        <v>15</v>
      </c>
      <c r="H926" s="48">
        <v>32</v>
      </c>
      <c r="I926" s="48">
        <v>8</v>
      </c>
      <c r="J926" s="48">
        <v>0</v>
      </c>
      <c r="K926" s="48">
        <v>2</v>
      </c>
      <c r="L926" s="48">
        <v>9</v>
      </c>
      <c r="M926" s="48">
        <v>1</v>
      </c>
      <c r="N926" s="48">
        <v>2</v>
      </c>
      <c r="O926" s="48">
        <v>4</v>
      </c>
      <c r="P926" s="48">
        <v>17</v>
      </c>
      <c r="AI926" s="48"/>
    </row>
    <row r="927" spans="1:35" x14ac:dyDescent="0.3">
      <c r="A927" s="48" t="s">
        <v>1632</v>
      </c>
      <c r="B927" s="48">
        <v>2012</v>
      </c>
      <c r="C927" s="48" t="s">
        <v>1124</v>
      </c>
      <c r="D927" s="48" t="s">
        <v>1091</v>
      </c>
      <c r="E927" s="48">
        <v>75</v>
      </c>
      <c r="F927" s="48">
        <v>113</v>
      </c>
      <c r="G927" s="48">
        <v>14</v>
      </c>
      <c r="H927" s="48">
        <v>21</v>
      </c>
      <c r="I927" s="48">
        <v>2</v>
      </c>
      <c r="J927" s="48">
        <v>1</v>
      </c>
      <c r="K927" s="48">
        <v>1</v>
      </c>
      <c r="L927" s="48">
        <v>7</v>
      </c>
      <c r="M927" s="48">
        <v>2</v>
      </c>
      <c r="N927" s="48">
        <v>0</v>
      </c>
      <c r="O927" s="48">
        <v>14</v>
      </c>
      <c r="P927" s="48">
        <v>22</v>
      </c>
      <c r="AI927" s="48"/>
    </row>
    <row r="928" spans="1:35" x14ac:dyDescent="0.3">
      <c r="A928" s="48" t="s">
        <v>1899</v>
      </c>
      <c r="B928" s="48">
        <v>2012</v>
      </c>
      <c r="C928" s="48" t="s">
        <v>1102</v>
      </c>
      <c r="D928" s="48" t="s">
        <v>1091</v>
      </c>
      <c r="E928" s="48">
        <v>35</v>
      </c>
      <c r="F928" s="48">
        <v>113</v>
      </c>
      <c r="G928" s="48">
        <v>14</v>
      </c>
      <c r="H928" s="48">
        <v>20</v>
      </c>
      <c r="I928" s="48">
        <v>2</v>
      </c>
      <c r="J928" s="48">
        <v>0</v>
      </c>
      <c r="K928" s="48">
        <v>0</v>
      </c>
      <c r="L928" s="48">
        <v>5</v>
      </c>
      <c r="M928" s="48">
        <v>4</v>
      </c>
      <c r="N928" s="48">
        <v>1</v>
      </c>
      <c r="O928" s="48">
        <v>7</v>
      </c>
      <c r="P928" s="48">
        <v>39</v>
      </c>
      <c r="AI928" s="48"/>
    </row>
    <row r="929" spans="1:35" x14ac:dyDescent="0.3">
      <c r="A929" s="48" t="s">
        <v>1832</v>
      </c>
      <c r="B929" s="48">
        <v>2012</v>
      </c>
      <c r="C929" s="48" t="s">
        <v>1159</v>
      </c>
      <c r="D929" s="48" t="s">
        <v>1095</v>
      </c>
      <c r="E929" s="48">
        <v>39</v>
      </c>
      <c r="F929" s="48">
        <v>114</v>
      </c>
      <c r="G929" s="48">
        <v>7</v>
      </c>
      <c r="H929" s="48">
        <v>23</v>
      </c>
      <c r="I929" s="48">
        <v>6</v>
      </c>
      <c r="J929" s="48">
        <v>0</v>
      </c>
      <c r="K929" s="48">
        <v>0</v>
      </c>
      <c r="L929" s="48">
        <v>3</v>
      </c>
      <c r="M929" s="48">
        <v>1</v>
      </c>
      <c r="N929" s="48">
        <v>0</v>
      </c>
      <c r="O929" s="48">
        <v>4</v>
      </c>
      <c r="P929" s="48">
        <v>49</v>
      </c>
      <c r="AI929" s="48"/>
    </row>
    <row r="930" spans="1:35" x14ac:dyDescent="0.3">
      <c r="A930" s="48" t="s">
        <v>1552</v>
      </c>
      <c r="B930" s="48">
        <v>2012</v>
      </c>
      <c r="C930" s="48" t="s">
        <v>1114</v>
      </c>
      <c r="D930" s="48" t="s">
        <v>1095</v>
      </c>
      <c r="E930" s="48">
        <v>70</v>
      </c>
      <c r="F930" s="48">
        <v>114</v>
      </c>
      <c r="G930" s="48">
        <v>13</v>
      </c>
      <c r="H930" s="48">
        <v>28</v>
      </c>
      <c r="I930" s="48">
        <v>10</v>
      </c>
      <c r="J930" s="48">
        <v>0</v>
      </c>
      <c r="K930" s="48">
        <v>3</v>
      </c>
      <c r="L930" s="48">
        <v>16</v>
      </c>
      <c r="M930" s="48">
        <v>0</v>
      </c>
      <c r="N930" s="48">
        <v>0</v>
      </c>
      <c r="O930" s="48">
        <v>12</v>
      </c>
      <c r="P930" s="48">
        <v>42</v>
      </c>
      <c r="AI930" s="48"/>
    </row>
    <row r="931" spans="1:35" x14ac:dyDescent="0.3">
      <c r="A931" s="48" t="s">
        <v>1874</v>
      </c>
      <c r="B931" s="48">
        <v>2012</v>
      </c>
      <c r="C931" s="48" t="s">
        <v>1114</v>
      </c>
      <c r="D931" s="48" t="s">
        <v>1095</v>
      </c>
      <c r="E931" s="48">
        <v>45</v>
      </c>
      <c r="F931" s="48">
        <v>115</v>
      </c>
      <c r="G931" s="48">
        <v>10</v>
      </c>
      <c r="H931" s="48">
        <v>20</v>
      </c>
      <c r="I931" s="48">
        <v>3</v>
      </c>
      <c r="J931" s="48">
        <v>0</v>
      </c>
      <c r="K931" s="48">
        <v>2</v>
      </c>
      <c r="L931" s="48">
        <v>7</v>
      </c>
      <c r="M931" s="48">
        <v>0</v>
      </c>
      <c r="N931" s="48">
        <v>0</v>
      </c>
      <c r="O931" s="48">
        <v>5</v>
      </c>
      <c r="P931" s="48">
        <v>21</v>
      </c>
      <c r="AI931" s="48"/>
    </row>
    <row r="932" spans="1:35" x14ac:dyDescent="0.3">
      <c r="A932" s="48" t="s">
        <v>1919</v>
      </c>
      <c r="B932" s="48">
        <v>2012</v>
      </c>
      <c r="C932" s="48" t="s">
        <v>1126</v>
      </c>
      <c r="D932" s="48" t="s">
        <v>1091</v>
      </c>
      <c r="E932" s="48">
        <v>38</v>
      </c>
      <c r="F932" s="48">
        <v>116</v>
      </c>
      <c r="G932" s="48">
        <v>8</v>
      </c>
      <c r="H932" s="48">
        <v>26</v>
      </c>
      <c r="I932" s="48">
        <v>4</v>
      </c>
      <c r="J932" s="48">
        <v>1</v>
      </c>
      <c r="K932" s="48">
        <v>3</v>
      </c>
      <c r="L932" s="48">
        <v>10</v>
      </c>
      <c r="M932" s="48">
        <v>2</v>
      </c>
      <c r="N932" s="48">
        <v>1</v>
      </c>
      <c r="O932" s="48">
        <v>9</v>
      </c>
      <c r="P932" s="48">
        <v>49</v>
      </c>
      <c r="AI932" s="48"/>
    </row>
    <row r="933" spans="1:35" x14ac:dyDescent="0.3">
      <c r="A933" s="48" t="s">
        <v>1920</v>
      </c>
      <c r="B933" s="48">
        <v>2012</v>
      </c>
      <c r="C933" s="48" t="s">
        <v>1159</v>
      </c>
      <c r="D933" s="48" t="s">
        <v>1095</v>
      </c>
      <c r="E933" s="48">
        <v>52</v>
      </c>
      <c r="F933" s="48">
        <v>116</v>
      </c>
      <c r="G933" s="48">
        <v>13</v>
      </c>
      <c r="H933" s="48">
        <v>25</v>
      </c>
      <c r="I933" s="48">
        <v>6</v>
      </c>
      <c r="J933" s="48">
        <v>2</v>
      </c>
      <c r="K933" s="48">
        <v>3</v>
      </c>
      <c r="L933" s="48">
        <v>12</v>
      </c>
      <c r="M933" s="48">
        <v>1</v>
      </c>
      <c r="N933" s="48">
        <v>1</v>
      </c>
      <c r="O933" s="48">
        <v>9</v>
      </c>
      <c r="P933" s="48">
        <v>35</v>
      </c>
      <c r="AI933" s="48"/>
    </row>
    <row r="934" spans="1:35" x14ac:dyDescent="0.3">
      <c r="A934" s="48" t="s">
        <v>1921</v>
      </c>
      <c r="B934" s="48">
        <v>2012</v>
      </c>
      <c r="C934" s="48" t="s">
        <v>1122</v>
      </c>
      <c r="D934" s="48" t="s">
        <v>1095</v>
      </c>
      <c r="E934" s="48">
        <v>55</v>
      </c>
      <c r="F934" s="48">
        <v>116</v>
      </c>
      <c r="G934" s="48">
        <v>9</v>
      </c>
      <c r="H934" s="48">
        <v>24</v>
      </c>
      <c r="I934" s="48">
        <v>5</v>
      </c>
      <c r="J934" s="48">
        <v>0</v>
      </c>
      <c r="K934" s="48">
        <v>1</v>
      </c>
      <c r="L934" s="48">
        <v>6</v>
      </c>
      <c r="M934" s="48">
        <v>1</v>
      </c>
      <c r="N934" s="48">
        <v>0</v>
      </c>
      <c r="O934" s="48">
        <v>17</v>
      </c>
      <c r="P934" s="48">
        <v>35</v>
      </c>
      <c r="AI934" s="48"/>
    </row>
    <row r="935" spans="1:35" x14ac:dyDescent="0.3">
      <c r="A935" s="48" t="s">
        <v>1798</v>
      </c>
      <c r="B935" s="48">
        <v>2012</v>
      </c>
      <c r="C935" s="48" t="s">
        <v>1100</v>
      </c>
      <c r="D935" s="48" t="s">
        <v>1095</v>
      </c>
      <c r="E935" s="48">
        <v>50</v>
      </c>
      <c r="F935" s="48">
        <v>116</v>
      </c>
      <c r="G935" s="48">
        <v>18</v>
      </c>
      <c r="H935" s="48">
        <v>28</v>
      </c>
      <c r="I935" s="48">
        <v>6</v>
      </c>
      <c r="J935" s="48">
        <v>0</v>
      </c>
      <c r="K935" s="48">
        <v>4</v>
      </c>
      <c r="L935" s="48">
        <v>13</v>
      </c>
      <c r="M935" s="48">
        <v>0</v>
      </c>
      <c r="N935" s="48">
        <v>0</v>
      </c>
      <c r="O935" s="48">
        <v>13</v>
      </c>
      <c r="P935" s="48">
        <v>20</v>
      </c>
      <c r="AI935" s="48"/>
    </row>
    <row r="936" spans="1:35" x14ac:dyDescent="0.3">
      <c r="A936" s="48" t="s">
        <v>1808</v>
      </c>
      <c r="B936" s="48">
        <v>2012</v>
      </c>
      <c r="C936" s="48" t="s">
        <v>1140</v>
      </c>
      <c r="D936" s="48" t="s">
        <v>1091</v>
      </c>
      <c r="E936" s="48">
        <v>31</v>
      </c>
      <c r="F936" s="48">
        <v>117</v>
      </c>
      <c r="G936" s="48">
        <v>23</v>
      </c>
      <c r="H936" s="48">
        <v>33</v>
      </c>
      <c r="I936" s="48">
        <v>10</v>
      </c>
      <c r="J936" s="48">
        <v>2</v>
      </c>
      <c r="K936" s="48">
        <v>3</v>
      </c>
      <c r="L936" s="48">
        <v>19</v>
      </c>
      <c r="M936" s="48">
        <v>5</v>
      </c>
      <c r="N936" s="48">
        <v>0</v>
      </c>
      <c r="O936" s="48">
        <v>3</v>
      </c>
      <c r="P936" s="48">
        <v>22</v>
      </c>
      <c r="AI936" s="48"/>
    </row>
    <row r="937" spans="1:35" x14ac:dyDescent="0.3">
      <c r="A937" s="48" t="s">
        <v>1922</v>
      </c>
      <c r="B937" s="48">
        <v>2012</v>
      </c>
      <c r="C937" s="48" t="s">
        <v>1116</v>
      </c>
      <c r="D937" s="48" t="s">
        <v>1095</v>
      </c>
      <c r="E937" s="48">
        <v>41</v>
      </c>
      <c r="F937" s="48">
        <v>118</v>
      </c>
      <c r="G937" s="48">
        <v>12</v>
      </c>
      <c r="H937" s="48">
        <v>28</v>
      </c>
      <c r="I937" s="48">
        <v>7</v>
      </c>
      <c r="J937" s="48">
        <v>1</v>
      </c>
      <c r="K937" s="48">
        <v>6</v>
      </c>
      <c r="L937" s="48">
        <v>14</v>
      </c>
      <c r="M937" s="48">
        <v>0</v>
      </c>
      <c r="N937" s="48">
        <v>1</v>
      </c>
      <c r="O937" s="48">
        <v>6</v>
      </c>
      <c r="P937" s="48">
        <v>34</v>
      </c>
      <c r="AI937" s="48"/>
    </row>
    <row r="938" spans="1:35" x14ac:dyDescent="0.3">
      <c r="A938" s="48" t="s">
        <v>1923</v>
      </c>
      <c r="B938" s="48">
        <v>2012</v>
      </c>
      <c r="C938" s="48" t="s">
        <v>1128</v>
      </c>
      <c r="D938" s="48" t="s">
        <v>1095</v>
      </c>
      <c r="E938" s="48">
        <v>44</v>
      </c>
      <c r="F938" s="48">
        <v>120</v>
      </c>
      <c r="G938" s="48">
        <v>14</v>
      </c>
      <c r="H938" s="48">
        <v>21</v>
      </c>
      <c r="I938" s="48">
        <v>6</v>
      </c>
      <c r="J938" s="48">
        <v>1</v>
      </c>
      <c r="K938" s="48">
        <v>4</v>
      </c>
      <c r="L938" s="48">
        <v>9</v>
      </c>
      <c r="M938" s="48">
        <v>0</v>
      </c>
      <c r="N938" s="48">
        <v>3</v>
      </c>
      <c r="O938" s="48">
        <v>22</v>
      </c>
      <c r="P938" s="48">
        <v>59</v>
      </c>
      <c r="AI938" s="48"/>
    </row>
    <row r="939" spans="1:35" x14ac:dyDescent="0.3">
      <c r="A939" s="48" t="s">
        <v>1770</v>
      </c>
      <c r="B939" s="48">
        <v>2012</v>
      </c>
      <c r="C939" s="48" t="s">
        <v>1122</v>
      </c>
      <c r="D939" s="48" t="s">
        <v>1095</v>
      </c>
      <c r="E939" s="48">
        <v>35</v>
      </c>
      <c r="F939" s="48">
        <v>123</v>
      </c>
      <c r="G939" s="48">
        <v>11</v>
      </c>
      <c r="H939" s="48">
        <v>26</v>
      </c>
      <c r="I939" s="48">
        <v>0</v>
      </c>
      <c r="J939" s="48">
        <v>5</v>
      </c>
      <c r="K939" s="48">
        <v>1</v>
      </c>
      <c r="L939" s="48">
        <v>11</v>
      </c>
      <c r="M939" s="48">
        <v>3</v>
      </c>
      <c r="N939" s="48">
        <v>2</v>
      </c>
      <c r="O939" s="48">
        <v>8</v>
      </c>
      <c r="P939" s="48">
        <v>27</v>
      </c>
      <c r="AI939" s="48"/>
    </row>
    <row r="940" spans="1:35" x14ac:dyDescent="0.3">
      <c r="A940" s="48" t="s">
        <v>1590</v>
      </c>
      <c r="B940" s="48">
        <v>2012</v>
      </c>
      <c r="C940" s="48" t="s">
        <v>1134</v>
      </c>
      <c r="D940" s="48" t="s">
        <v>1091</v>
      </c>
      <c r="E940" s="48">
        <v>47</v>
      </c>
      <c r="F940" s="48">
        <v>123</v>
      </c>
      <c r="G940" s="48">
        <v>11</v>
      </c>
      <c r="H940" s="48">
        <v>28</v>
      </c>
      <c r="I940" s="48">
        <v>2</v>
      </c>
      <c r="J940" s="48">
        <v>1</v>
      </c>
      <c r="K940" s="48">
        <v>1</v>
      </c>
      <c r="L940" s="48">
        <v>8</v>
      </c>
      <c r="M940" s="48">
        <v>1</v>
      </c>
      <c r="N940" s="48">
        <v>2</v>
      </c>
      <c r="O940" s="48">
        <v>10</v>
      </c>
      <c r="P940" s="48">
        <v>17</v>
      </c>
      <c r="AI940" s="48"/>
    </row>
    <row r="941" spans="1:35" x14ac:dyDescent="0.3">
      <c r="A941" s="48" t="s">
        <v>1896</v>
      </c>
      <c r="B941" s="48">
        <v>2012</v>
      </c>
      <c r="C941" s="48" t="s">
        <v>1126</v>
      </c>
      <c r="D941" s="48" t="s">
        <v>1091</v>
      </c>
      <c r="E941" s="48">
        <v>40</v>
      </c>
      <c r="F941" s="48">
        <v>123</v>
      </c>
      <c r="G941" s="48">
        <v>10</v>
      </c>
      <c r="H941" s="48">
        <v>27</v>
      </c>
      <c r="I941" s="48">
        <v>5</v>
      </c>
      <c r="J941" s="48">
        <v>2</v>
      </c>
      <c r="K941" s="48">
        <v>6</v>
      </c>
      <c r="L941" s="48">
        <v>14</v>
      </c>
      <c r="M941" s="48">
        <v>1</v>
      </c>
      <c r="N941" s="48">
        <v>0</v>
      </c>
      <c r="O941" s="48">
        <v>6</v>
      </c>
      <c r="P941" s="48">
        <v>47</v>
      </c>
      <c r="AI941" s="48"/>
    </row>
    <row r="942" spans="1:35" x14ac:dyDescent="0.3">
      <c r="A942" s="48" t="s">
        <v>1675</v>
      </c>
      <c r="B942" s="48">
        <v>2012</v>
      </c>
      <c r="C942" s="48" t="s">
        <v>1138</v>
      </c>
      <c r="D942" s="48" t="s">
        <v>1091</v>
      </c>
      <c r="E942" s="48">
        <v>43</v>
      </c>
      <c r="F942" s="48">
        <v>124</v>
      </c>
      <c r="G942" s="48">
        <v>18</v>
      </c>
      <c r="H942" s="48">
        <v>25</v>
      </c>
      <c r="I942" s="48">
        <v>2</v>
      </c>
      <c r="J942" s="48">
        <v>1</v>
      </c>
      <c r="K942" s="48">
        <v>2</v>
      </c>
      <c r="L942" s="48">
        <v>11</v>
      </c>
      <c r="M942" s="48">
        <v>4</v>
      </c>
      <c r="N942" s="48">
        <v>0</v>
      </c>
      <c r="O942" s="48">
        <v>5</v>
      </c>
      <c r="P942" s="48">
        <v>40</v>
      </c>
      <c r="AI942" s="48"/>
    </row>
    <row r="943" spans="1:35" x14ac:dyDescent="0.3">
      <c r="A943" s="48" t="s">
        <v>1643</v>
      </c>
      <c r="B943" s="48">
        <v>2012</v>
      </c>
      <c r="C943" s="48" t="s">
        <v>1140</v>
      </c>
      <c r="D943" s="48" t="s">
        <v>1091</v>
      </c>
      <c r="E943" s="48">
        <v>65</v>
      </c>
      <c r="F943" s="48">
        <v>125</v>
      </c>
      <c r="G943" s="48">
        <v>14</v>
      </c>
      <c r="H943" s="48">
        <v>25</v>
      </c>
      <c r="I943" s="48">
        <v>6</v>
      </c>
      <c r="J943" s="48">
        <v>0</v>
      </c>
      <c r="K943" s="48">
        <v>1</v>
      </c>
      <c r="L943" s="48">
        <v>10</v>
      </c>
      <c r="M943" s="48">
        <v>5</v>
      </c>
      <c r="N943" s="48">
        <v>0</v>
      </c>
      <c r="O943" s="48">
        <v>19</v>
      </c>
      <c r="P943" s="48">
        <v>33</v>
      </c>
      <c r="AI943" s="48"/>
    </row>
    <row r="944" spans="1:35" x14ac:dyDescent="0.3">
      <c r="A944" s="48" t="s">
        <v>1924</v>
      </c>
      <c r="B944" s="48">
        <v>2012</v>
      </c>
      <c r="C944" s="48" t="s">
        <v>1132</v>
      </c>
      <c r="D944" s="48" t="s">
        <v>1095</v>
      </c>
      <c r="E944" s="48">
        <v>51</v>
      </c>
      <c r="F944" s="48">
        <v>126</v>
      </c>
      <c r="G944" s="48">
        <v>11</v>
      </c>
      <c r="H944" s="48">
        <v>32</v>
      </c>
      <c r="I944" s="48">
        <v>9</v>
      </c>
      <c r="J944" s="48">
        <v>1</v>
      </c>
      <c r="K944" s="48">
        <v>1</v>
      </c>
      <c r="L944" s="48">
        <v>11</v>
      </c>
      <c r="M944" s="48">
        <v>0</v>
      </c>
      <c r="N944" s="48">
        <v>1</v>
      </c>
      <c r="O944" s="48">
        <v>3</v>
      </c>
      <c r="P944" s="48">
        <v>19</v>
      </c>
      <c r="AI944" s="48"/>
    </row>
    <row r="945" spans="1:35" x14ac:dyDescent="0.3">
      <c r="A945" s="48" t="s">
        <v>1401</v>
      </c>
      <c r="B945" s="48">
        <v>2012</v>
      </c>
      <c r="C945" s="48" t="s">
        <v>1116</v>
      </c>
      <c r="D945" s="48" t="s">
        <v>1095</v>
      </c>
      <c r="E945" s="48">
        <v>39</v>
      </c>
      <c r="F945" s="48">
        <v>126</v>
      </c>
      <c r="G945" s="48">
        <v>18</v>
      </c>
      <c r="H945" s="48">
        <v>31</v>
      </c>
      <c r="I945" s="48">
        <v>6</v>
      </c>
      <c r="J945" s="48">
        <v>0</v>
      </c>
      <c r="K945" s="48">
        <v>7</v>
      </c>
      <c r="L945" s="48">
        <v>11</v>
      </c>
      <c r="M945" s="48">
        <v>3</v>
      </c>
      <c r="N945" s="48">
        <v>2</v>
      </c>
      <c r="O945" s="48">
        <v>6</v>
      </c>
      <c r="P945" s="48">
        <v>39</v>
      </c>
      <c r="AI945" s="48"/>
    </row>
    <row r="946" spans="1:35" x14ac:dyDescent="0.3">
      <c r="A946" s="48" t="s">
        <v>1925</v>
      </c>
      <c r="B946" s="48">
        <v>2012</v>
      </c>
      <c r="C946" s="48" t="s">
        <v>1110</v>
      </c>
      <c r="D946" s="48" t="s">
        <v>1091</v>
      </c>
      <c r="E946" s="48">
        <v>41</v>
      </c>
      <c r="F946" s="48">
        <v>126</v>
      </c>
      <c r="G946" s="48">
        <v>10</v>
      </c>
      <c r="H946" s="48">
        <v>32</v>
      </c>
      <c r="I946" s="48">
        <v>8</v>
      </c>
      <c r="J946" s="48">
        <v>0</v>
      </c>
      <c r="K946" s="48">
        <v>2</v>
      </c>
      <c r="L946" s="48">
        <v>15</v>
      </c>
      <c r="M946" s="48">
        <v>0</v>
      </c>
      <c r="N946" s="48">
        <v>0</v>
      </c>
      <c r="O946" s="48">
        <v>4</v>
      </c>
      <c r="P946" s="48">
        <v>32</v>
      </c>
      <c r="AI946" s="48"/>
    </row>
    <row r="947" spans="1:35" x14ac:dyDescent="0.3">
      <c r="A947" s="48" t="s">
        <v>1678</v>
      </c>
      <c r="B947" s="48">
        <v>2012</v>
      </c>
      <c r="C947" s="48" t="s">
        <v>1090</v>
      </c>
      <c r="D947" s="48" t="s">
        <v>1091</v>
      </c>
      <c r="E947" s="48">
        <v>34</v>
      </c>
      <c r="F947" s="48">
        <v>126</v>
      </c>
      <c r="G947" s="48">
        <v>13</v>
      </c>
      <c r="H947" s="48">
        <v>25</v>
      </c>
      <c r="I947" s="48">
        <v>6</v>
      </c>
      <c r="J947" s="48">
        <v>1</v>
      </c>
      <c r="K947" s="48">
        <v>2</v>
      </c>
      <c r="L947" s="48">
        <v>17</v>
      </c>
      <c r="M947" s="48">
        <v>0</v>
      </c>
      <c r="N947" s="48">
        <v>1</v>
      </c>
      <c r="O947" s="48">
        <v>3</v>
      </c>
      <c r="P947" s="48">
        <v>32</v>
      </c>
      <c r="AI947" s="48"/>
    </row>
    <row r="948" spans="1:35" x14ac:dyDescent="0.3">
      <c r="A948" s="48" t="s">
        <v>1584</v>
      </c>
      <c r="B948" s="48">
        <v>2012</v>
      </c>
      <c r="C948" s="48" t="s">
        <v>1104</v>
      </c>
      <c r="D948" s="48" t="s">
        <v>1091</v>
      </c>
      <c r="E948" s="48">
        <v>39</v>
      </c>
      <c r="F948" s="48">
        <v>128</v>
      </c>
      <c r="G948" s="48">
        <v>13</v>
      </c>
      <c r="H948" s="48">
        <v>30</v>
      </c>
      <c r="I948" s="48">
        <v>9</v>
      </c>
      <c r="J948" s="48">
        <v>0</v>
      </c>
      <c r="K948" s="48">
        <v>4</v>
      </c>
      <c r="L948" s="48">
        <v>14</v>
      </c>
      <c r="M948" s="48">
        <v>1</v>
      </c>
      <c r="N948" s="48">
        <v>0</v>
      </c>
      <c r="O948" s="48">
        <v>10</v>
      </c>
      <c r="P948" s="48">
        <v>28</v>
      </c>
      <c r="AI948" s="48"/>
    </row>
    <row r="949" spans="1:35" x14ac:dyDescent="0.3">
      <c r="A949" s="48" t="s">
        <v>1677</v>
      </c>
      <c r="B949" s="48">
        <v>2012</v>
      </c>
      <c r="C949" s="48" t="s">
        <v>1100</v>
      </c>
      <c r="D949" s="48" t="s">
        <v>1095</v>
      </c>
      <c r="E949" s="48">
        <v>50</v>
      </c>
      <c r="F949" s="48">
        <v>128</v>
      </c>
      <c r="G949" s="48">
        <v>17</v>
      </c>
      <c r="H949" s="48">
        <v>32</v>
      </c>
      <c r="I949" s="48">
        <v>5</v>
      </c>
      <c r="J949" s="48">
        <v>1</v>
      </c>
      <c r="K949" s="48">
        <v>1</v>
      </c>
      <c r="L949" s="48">
        <v>9</v>
      </c>
      <c r="M949" s="48">
        <v>2</v>
      </c>
      <c r="N949" s="48">
        <v>0</v>
      </c>
      <c r="O949" s="48">
        <v>14</v>
      </c>
      <c r="P949" s="48">
        <v>34</v>
      </c>
      <c r="AI949" s="48"/>
    </row>
    <row r="950" spans="1:35" x14ac:dyDescent="0.3">
      <c r="A950" s="48" t="s">
        <v>1926</v>
      </c>
      <c r="B950" s="48">
        <v>2012</v>
      </c>
      <c r="C950" s="48" t="s">
        <v>1159</v>
      </c>
      <c r="D950" s="48" t="s">
        <v>1095</v>
      </c>
      <c r="E950" s="48">
        <v>45</v>
      </c>
      <c r="F950" s="48">
        <v>132</v>
      </c>
      <c r="G950" s="48">
        <v>16</v>
      </c>
      <c r="H950" s="48">
        <v>28</v>
      </c>
      <c r="I950" s="48">
        <v>2</v>
      </c>
      <c r="J950" s="48">
        <v>3</v>
      </c>
      <c r="K950" s="48">
        <v>3</v>
      </c>
      <c r="L950" s="48">
        <v>11</v>
      </c>
      <c r="M950" s="48">
        <v>5</v>
      </c>
      <c r="N950" s="48">
        <v>2</v>
      </c>
      <c r="O950" s="48">
        <v>12</v>
      </c>
      <c r="P950" s="48">
        <v>37</v>
      </c>
      <c r="AI950" s="48"/>
    </row>
    <row r="951" spans="1:35" x14ac:dyDescent="0.3">
      <c r="A951" s="48" t="s">
        <v>1662</v>
      </c>
      <c r="B951" s="48">
        <v>2012</v>
      </c>
      <c r="C951" s="48" t="s">
        <v>1148</v>
      </c>
      <c r="D951" s="48" t="s">
        <v>1095</v>
      </c>
      <c r="E951" s="48">
        <v>91</v>
      </c>
      <c r="F951" s="48">
        <v>132</v>
      </c>
      <c r="G951" s="48">
        <v>9</v>
      </c>
      <c r="H951" s="48">
        <v>26</v>
      </c>
      <c r="I951" s="48">
        <v>7</v>
      </c>
      <c r="J951" s="48">
        <v>1</v>
      </c>
      <c r="K951" s="48">
        <v>2</v>
      </c>
      <c r="L951" s="48">
        <v>13</v>
      </c>
      <c r="M951" s="48">
        <v>0</v>
      </c>
      <c r="N951" s="48">
        <v>0</v>
      </c>
      <c r="O951" s="48">
        <v>14</v>
      </c>
      <c r="P951" s="48">
        <v>41</v>
      </c>
      <c r="AI951" s="48"/>
    </row>
    <row r="952" spans="1:35" x14ac:dyDescent="0.3">
      <c r="A952" s="48" t="s">
        <v>1608</v>
      </c>
      <c r="B952" s="48">
        <v>2012</v>
      </c>
      <c r="C952" s="48" t="s">
        <v>1128</v>
      </c>
      <c r="D952" s="48" t="s">
        <v>1095</v>
      </c>
      <c r="E952" s="48">
        <v>54</v>
      </c>
      <c r="F952" s="48">
        <v>134</v>
      </c>
      <c r="G952" s="48">
        <v>16</v>
      </c>
      <c r="H952" s="48">
        <v>36</v>
      </c>
      <c r="I952" s="48">
        <v>10</v>
      </c>
      <c r="J952" s="48">
        <v>1</v>
      </c>
      <c r="K952" s="48">
        <v>4</v>
      </c>
      <c r="L952" s="48">
        <v>20</v>
      </c>
      <c r="M952" s="48">
        <v>4</v>
      </c>
      <c r="N952" s="48">
        <v>1</v>
      </c>
      <c r="O952" s="48">
        <v>8</v>
      </c>
      <c r="P952" s="48">
        <v>28</v>
      </c>
      <c r="AI952" s="48"/>
    </row>
    <row r="953" spans="1:35" x14ac:dyDescent="0.3">
      <c r="A953" s="48" t="s">
        <v>1794</v>
      </c>
      <c r="B953" s="48">
        <v>2012</v>
      </c>
      <c r="C953" s="48" t="s">
        <v>1144</v>
      </c>
      <c r="D953" s="48" t="s">
        <v>1095</v>
      </c>
      <c r="E953" s="48">
        <v>40</v>
      </c>
      <c r="F953" s="48">
        <v>135</v>
      </c>
      <c r="G953" s="48">
        <v>17</v>
      </c>
      <c r="H953" s="48">
        <v>26</v>
      </c>
      <c r="I953" s="48">
        <v>8</v>
      </c>
      <c r="J953" s="48">
        <v>1</v>
      </c>
      <c r="K953" s="48">
        <v>2</v>
      </c>
      <c r="L953" s="48">
        <v>12</v>
      </c>
      <c r="M953" s="48">
        <v>0</v>
      </c>
      <c r="N953" s="48">
        <v>1</v>
      </c>
      <c r="O953" s="48">
        <v>19</v>
      </c>
      <c r="P953" s="48">
        <v>35</v>
      </c>
      <c r="AI953" s="48"/>
    </row>
    <row r="954" spans="1:35" x14ac:dyDescent="0.3">
      <c r="A954" s="48" t="s">
        <v>1835</v>
      </c>
      <c r="B954" s="48">
        <v>2012</v>
      </c>
      <c r="C954" s="48" t="s">
        <v>1120</v>
      </c>
      <c r="D954" s="48" t="s">
        <v>1095</v>
      </c>
      <c r="E954" s="48">
        <v>60</v>
      </c>
      <c r="F954" s="48">
        <v>136</v>
      </c>
      <c r="G954" s="48">
        <v>15</v>
      </c>
      <c r="H954" s="48">
        <v>29</v>
      </c>
      <c r="I954" s="48">
        <v>1</v>
      </c>
      <c r="J954" s="48">
        <v>0</v>
      </c>
      <c r="K954" s="48">
        <v>0</v>
      </c>
      <c r="L954" s="48">
        <v>7</v>
      </c>
      <c r="M954" s="48">
        <v>5</v>
      </c>
      <c r="N954" s="48">
        <v>3</v>
      </c>
      <c r="O954" s="48">
        <v>10</v>
      </c>
      <c r="P954" s="48">
        <v>25</v>
      </c>
      <c r="AI954" s="48"/>
    </row>
    <row r="955" spans="1:35" x14ac:dyDescent="0.3">
      <c r="A955" s="48" t="s">
        <v>1826</v>
      </c>
      <c r="B955" s="48">
        <v>2012</v>
      </c>
      <c r="C955" s="48" t="s">
        <v>1102</v>
      </c>
      <c r="D955" s="48" t="s">
        <v>1091</v>
      </c>
      <c r="E955" s="48">
        <v>52</v>
      </c>
      <c r="F955" s="48">
        <v>136</v>
      </c>
      <c r="G955" s="48">
        <v>19</v>
      </c>
      <c r="H955" s="48">
        <v>29</v>
      </c>
      <c r="I955" s="48">
        <v>6</v>
      </c>
      <c r="J955" s="48">
        <v>0</v>
      </c>
      <c r="K955" s="48">
        <v>7</v>
      </c>
      <c r="L955" s="48">
        <v>13</v>
      </c>
      <c r="M955" s="48">
        <v>2</v>
      </c>
      <c r="N955" s="48">
        <v>1</v>
      </c>
      <c r="O955" s="48">
        <v>12</v>
      </c>
      <c r="P955" s="48">
        <v>56</v>
      </c>
      <c r="AI955" s="48"/>
    </row>
    <row r="956" spans="1:35" x14ac:dyDescent="0.3">
      <c r="A956" s="48" t="s">
        <v>1927</v>
      </c>
      <c r="B956" s="48">
        <v>2012</v>
      </c>
      <c r="C956" s="48" t="s">
        <v>1090</v>
      </c>
      <c r="D956" s="48" t="s">
        <v>1091</v>
      </c>
      <c r="E956" s="48">
        <v>43</v>
      </c>
      <c r="F956" s="48">
        <v>137</v>
      </c>
      <c r="G956" s="48">
        <v>16</v>
      </c>
      <c r="H956" s="48">
        <v>30</v>
      </c>
      <c r="I956" s="48">
        <v>5</v>
      </c>
      <c r="J956" s="48">
        <v>2</v>
      </c>
      <c r="K956" s="48">
        <v>1</v>
      </c>
      <c r="L956" s="48">
        <v>10</v>
      </c>
      <c r="M956" s="48">
        <v>3</v>
      </c>
      <c r="N956" s="48">
        <v>1</v>
      </c>
      <c r="O956" s="48">
        <v>10</v>
      </c>
      <c r="P956" s="48">
        <v>30</v>
      </c>
      <c r="AI956" s="48"/>
    </row>
    <row r="957" spans="1:35" x14ac:dyDescent="0.3">
      <c r="A957" s="48" t="s">
        <v>1770</v>
      </c>
      <c r="B957" s="48">
        <v>2012</v>
      </c>
      <c r="C957" s="48" t="s">
        <v>1102</v>
      </c>
      <c r="D957" s="48" t="s">
        <v>1091</v>
      </c>
      <c r="E957" s="48">
        <v>51</v>
      </c>
      <c r="F957" s="48">
        <v>137</v>
      </c>
      <c r="G957" s="48">
        <v>10</v>
      </c>
      <c r="H957" s="48">
        <v>27</v>
      </c>
      <c r="I957" s="48">
        <v>3</v>
      </c>
      <c r="J957" s="48">
        <v>3</v>
      </c>
      <c r="K957" s="48">
        <v>2</v>
      </c>
      <c r="L957" s="48">
        <v>17</v>
      </c>
      <c r="M957" s="48">
        <v>3</v>
      </c>
      <c r="N957" s="48">
        <v>1</v>
      </c>
      <c r="O957" s="48">
        <v>12</v>
      </c>
      <c r="P957" s="48">
        <v>24</v>
      </c>
      <c r="AI957" s="48"/>
    </row>
    <row r="958" spans="1:35" x14ac:dyDescent="0.3">
      <c r="A958" s="48" t="s">
        <v>1650</v>
      </c>
      <c r="B958" s="48">
        <v>2012</v>
      </c>
      <c r="C958" s="48" t="s">
        <v>1098</v>
      </c>
      <c r="D958" s="48" t="s">
        <v>1091</v>
      </c>
      <c r="E958" s="48">
        <v>43</v>
      </c>
      <c r="F958" s="48">
        <v>138</v>
      </c>
      <c r="G958" s="48">
        <v>7</v>
      </c>
      <c r="H958" s="48">
        <v>32</v>
      </c>
      <c r="I958" s="48">
        <v>12</v>
      </c>
      <c r="J958" s="48">
        <v>0</v>
      </c>
      <c r="K958" s="48">
        <v>1</v>
      </c>
      <c r="L958" s="48">
        <v>19</v>
      </c>
      <c r="M958" s="48">
        <v>0</v>
      </c>
      <c r="N958" s="48">
        <v>1</v>
      </c>
      <c r="O958" s="48">
        <v>4</v>
      </c>
      <c r="P958" s="48">
        <v>28</v>
      </c>
      <c r="AI958" s="48"/>
    </row>
    <row r="959" spans="1:35" x14ac:dyDescent="0.3">
      <c r="A959" s="48" t="s">
        <v>1928</v>
      </c>
      <c r="B959" s="48">
        <v>2012</v>
      </c>
      <c r="C959" s="48" t="s">
        <v>1110</v>
      </c>
      <c r="D959" s="48" t="s">
        <v>1091</v>
      </c>
      <c r="E959" s="48">
        <v>45</v>
      </c>
      <c r="F959" s="48">
        <v>140</v>
      </c>
      <c r="G959" s="48">
        <v>16</v>
      </c>
      <c r="H959" s="48">
        <v>42</v>
      </c>
      <c r="I959" s="48">
        <v>11</v>
      </c>
      <c r="J959" s="48">
        <v>0</v>
      </c>
      <c r="K959" s="48">
        <v>4</v>
      </c>
      <c r="L959" s="48">
        <v>11</v>
      </c>
      <c r="M959" s="48">
        <v>0</v>
      </c>
      <c r="N959" s="48">
        <v>1</v>
      </c>
      <c r="O959" s="48">
        <v>4</v>
      </c>
      <c r="P959" s="48">
        <v>22</v>
      </c>
      <c r="AI959" s="48"/>
    </row>
    <row r="960" spans="1:35" x14ac:dyDescent="0.3">
      <c r="A960" s="48" t="s">
        <v>1533</v>
      </c>
      <c r="B960" s="48">
        <v>2012</v>
      </c>
      <c r="C960" s="48" t="s">
        <v>1140</v>
      </c>
      <c r="D960" s="48" t="s">
        <v>1091</v>
      </c>
      <c r="E960" s="48">
        <v>48</v>
      </c>
      <c r="F960" s="48">
        <v>140</v>
      </c>
      <c r="G960" s="48">
        <v>16</v>
      </c>
      <c r="H960" s="48">
        <v>35</v>
      </c>
      <c r="I960" s="48">
        <v>12</v>
      </c>
      <c r="J960" s="48">
        <v>2</v>
      </c>
      <c r="K960" s="48">
        <v>5</v>
      </c>
      <c r="L960" s="48">
        <v>17</v>
      </c>
      <c r="M960" s="48">
        <v>1</v>
      </c>
      <c r="N960" s="48">
        <v>0</v>
      </c>
      <c r="O960" s="48">
        <v>11</v>
      </c>
      <c r="P960" s="48">
        <v>62</v>
      </c>
      <c r="AI960" s="48"/>
    </row>
    <row r="961" spans="1:35" x14ac:dyDescent="0.3">
      <c r="A961" s="48" t="s">
        <v>1929</v>
      </c>
      <c r="B961" s="48">
        <v>2012</v>
      </c>
      <c r="C961" s="48" t="s">
        <v>1114</v>
      </c>
      <c r="D961" s="48" t="s">
        <v>1095</v>
      </c>
      <c r="E961" s="48">
        <v>50</v>
      </c>
      <c r="F961" s="48">
        <v>141</v>
      </c>
      <c r="G961" s="48">
        <v>14</v>
      </c>
      <c r="H961" s="48">
        <v>35</v>
      </c>
      <c r="I961" s="48">
        <v>9</v>
      </c>
      <c r="J961" s="48">
        <v>0</v>
      </c>
      <c r="K961" s="48">
        <v>9</v>
      </c>
      <c r="L961" s="48">
        <v>26</v>
      </c>
      <c r="M961" s="48">
        <v>0</v>
      </c>
      <c r="N961" s="48">
        <v>0</v>
      </c>
      <c r="O961" s="48">
        <v>11</v>
      </c>
      <c r="P961" s="48">
        <v>34</v>
      </c>
      <c r="AI961" s="48"/>
    </row>
    <row r="962" spans="1:35" x14ac:dyDescent="0.3">
      <c r="A962" s="48" t="s">
        <v>1850</v>
      </c>
      <c r="B962" s="48">
        <v>2012</v>
      </c>
      <c r="C962" s="48" t="s">
        <v>1152</v>
      </c>
      <c r="D962" s="48" t="s">
        <v>1091</v>
      </c>
      <c r="E962" s="48">
        <v>55</v>
      </c>
      <c r="F962" s="48">
        <v>141</v>
      </c>
      <c r="G962" s="48">
        <v>15</v>
      </c>
      <c r="H962" s="48">
        <v>34</v>
      </c>
      <c r="I962" s="48">
        <v>8</v>
      </c>
      <c r="J962" s="48">
        <v>0</v>
      </c>
      <c r="K962" s="48">
        <v>1</v>
      </c>
      <c r="L962" s="48">
        <v>13</v>
      </c>
      <c r="M962" s="48">
        <v>2</v>
      </c>
      <c r="N962" s="48">
        <v>0</v>
      </c>
      <c r="O962" s="48">
        <v>10</v>
      </c>
      <c r="P962" s="48">
        <v>21</v>
      </c>
      <c r="AI962" s="48"/>
    </row>
    <row r="963" spans="1:35" x14ac:dyDescent="0.3">
      <c r="A963" s="48" t="s">
        <v>1875</v>
      </c>
      <c r="B963" s="48">
        <v>2012</v>
      </c>
      <c r="C963" s="48" t="s">
        <v>1138</v>
      </c>
      <c r="D963" s="48" t="s">
        <v>1091</v>
      </c>
      <c r="E963" s="48">
        <v>43</v>
      </c>
      <c r="F963" s="48">
        <v>142</v>
      </c>
      <c r="G963" s="48">
        <v>16</v>
      </c>
      <c r="H963" s="48">
        <v>38</v>
      </c>
      <c r="I963" s="48">
        <v>6</v>
      </c>
      <c r="J963" s="48">
        <v>1</v>
      </c>
      <c r="K963" s="48">
        <v>5</v>
      </c>
      <c r="L963" s="48">
        <v>16</v>
      </c>
      <c r="M963" s="48">
        <v>2</v>
      </c>
      <c r="N963" s="48">
        <v>1</v>
      </c>
      <c r="O963" s="48">
        <v>8</v>
      </c>
      <c r="P963" s="48">
        <v>27</v>
      </c>
      <c r="AI963" s="48"/>
    </row>
    <row r="964" spans="1:35" x14ac:dyDescent="0.3">
      <c r="A964" s="48" t="s">
        <v>1693</v>
      </c>
      <c r="B964" s="48">
        <v>2012</v>
      </c>
      <c r="C964" s="48" t="s">
        <v>1122</v>
      </c>
      <c r="D964" s="48" t="s">
        <v>1095</v>
      </c>
      <c r="E964" s="48">
        <v>82</v>
      </c>
      <c r="F964" s="48">
        <v>143</v>
      </c>
      <c r="G964" s="48">
        <v>9</v>
      </c>
      <c r="H964" s="48">
        <v>37</v>
      </c>
      <c r="I964" s="48">
        <v>8</v>
      </c>
      <c r="J964" s="48">
        <v>0</v>
      </c>
      <c r="K964" s="48">
        <v>2</v>
      </c>
      <c r="L964" s="48">
        <v>14</v>
      </c>
      <c r="M964" s="48">
        <v>0</v>
      </c>
      <c r="N964" s="48">
        <v>2</v>
      </c>
      <c r="O964" s="48">
        <v>11</v>
      </c>
      <c r="P964" s="48">
        <v>14</v>
      </c>
      <c r="AI964" s="48"/>
    </row>
    <row r="965" spans="1:35" x14ac:dyDescent="0.3">
      <c r="A965" s="48" t="s">
        <v>1399</v>
      </c>
      <c r="B965" s="48">
        <v>2012</v>
      </c>
      <c r="C965" s="48" t="s">
        <v>1150</v>
      </c>
      <c r="D965" s="48" t="s">
        <v>1095</v>
      </c>
      <c r="E965" s="48">
        <v>36</v>
      </c>
      <c r="F965" s="48">
        <v>145</v>
      </c>
      <c r="G965" s="48">
        <v>12</v>
      </c>
      <c r="H965" s="48">
        <v>43</v>
      </c>
      <c r="I965" s="48">
        <v>10</v>
      </c>
      <c r="J965" s="48">
        <v>1</v>
      </c>
      <c r="K965" s="48">
        <v>3</v>
      </c>
      <c r="L965" s="48">
        <v>22</v>
      </c>
      <c r="M965" s="48">
        <v>2</v>
      </c>
      <c r="N965" s="48">
        <v>0</v>
      </c>
      <c r="O965" s="48">
        <v>11</v>
      </c>
      <c r="P965" s="48">
        <v>29</v>
      </c>
      <c r="AI965" s="48"/>
    </row>
    <row r="966" spans="1:35" x14ac:dyDescent="0.3">
      <c r="A966" s="48" t="s">
        <v>1839</v>
      </c>
      <c r="B966" s="48">
        <v>2012</v>
      </c>
      <c r="C966" s="48" t="s">
        <v>1126</v>
      </c>
      <c r="D966" s="48" t="s">
        <v>1091</v>
      </c>
      <c r="E966" s="48">
        <v>46</v>
      </c>
      <c r="F966" s="48">
        <v>145</v>
      </c>
      <c r="G966" s="48">
        <v>16</v>
      </c>
      <c r="H966" s="48">
        <v>32</v>
      </c>
      <c r="I966" s="48">
        <v>4</v>
      </c>
      <c r="J966" s="48">
        <v>1</v>
      </c>
      <c r="K966" s="48">
        <v>3</v>
      </c>
      <c r="L966" s="48">
        <v>12</v>
      </c>
      <c r="M966" s="48">
        <v>6</v>
      </c>
      <c r="N966" s="48">
        <v>3</v>
      </c>
      <c r="O966" s="48">
        <v>14</v>
      </c>
      <c r="P966" s="48">
        <v>43</v>
      </c>
      <c r="AI966" s="48"/>
    </row>
    <row r="967" spans="1:35" x14ac:dyDescent="0.3">
      <c r="A967" s="48" t="s">
        <v>1768</v>
      </c>
      <c r="B967" s="48">
        <v>2012</v>
      </c>
      <c r="C967" s="48" t="s">
        <v>1154</v>
      </c>
      <c r="D967" s="48" t="s">
        <v>1095</v>
      </c>
      <c r="E967" s="48">
        <v>43</v>
      </c>
      <c r="F967" s="48">
        <v>146</v>
      </c>
      <c r="G967" s="48">
        <v>17</v>
      </c>
      <c r="H967" s="48">
        <v>39</v>
      </c>
      <c r="I967" s="48">
        <v>5</v>
      </c>
      <c r="J967" s="48">
        <v>0</v>
      </c>
      <c r="K967" s="48">
        <v>5</v>
      </c>
      <c r="L967" s="48">
        <v>25</v>
      </c>
      <c r="M967" s="48">
        <v>1</v>
      </c>
      <c r="N967" s="48">
        <v>0</v>
      </c>
      <c r="O967" s="48">
        <v>11</v>
      </c>
      <c r="P967" s="48">
        <v>20</v>
      </c>
      <c r="AI967" s="48"/>
    </row>
    <row r="968" spans="1:35" x14ac:dyDescent="0.3">
      <c r="A968" s="48" t="s">
        <v>1714</v>
      </c>
      <c r="B968" s="48">
        <v>2012</v>
      </c>
      <c r="C968" s="48" t="s">
        <v>1140</v>
      </c>
      <c r="D968" s="48" t="s">
        <v>1091</v>
      </c>
      <c r="E968" s="48">
        <v>42</v>
      </c>
      <c r="F968" s="48">
        <v>146</v>
      </c>
      <c r="G968" s="48">
        <v>25</v>
      </c>
      <c r="H968" s="48">
        <v>34</v>
      </c>
      <c r="I968" s="48">
        <v>7</v>
      </c>
      <c r="J968" s="48">
        <v>1</v>
      </c>
      <c r="K968" s="48">
        <v>4</v>
      </c>
      <c r="L968" s="48">
        <v>14</v>
      </c>
      <c r="M968" s="48">
        <v>0</v>
      </c>
      <c r="N968" s="48">
        <v>0</v>
      </c>
      <c r="O968" s="48">
        <v>14</v>
      </c>
      <c r="P968" s="48">
        <v>39</v>
      </c>
      <c r="AI968" s="48"/>
    </row>
    <row r="969" spans="1:35" x14ac:dyDescent="0.3">
      <c r="A969" s="48" t="s">
        <v>1869</v>
      </c>
      <c r="B969" s="48">
        <v>2012</v>
      </c>
      <c r="C969" s="48" t="s">
        <v>1138</v>
      </c>
      <c r="D969" s="48" t="s">
        <v>1091</v>
      </c>
      <c r="E969" s="48">
        <v>48</v>
      </c>
      <c r="F969" s="48">
        <v>147</v>
      </c>
      <c r="G969" s="48">
        <v>20</v>
      </c>
      <c r="H969" s="48">
        <v>40</v>
      </c>
      <c r="I969" s="48">
        <v>6</v>
      </c>
      <c r="J969" s="48">
        <v>3</v>
      </c>
      <c r="K969" s="48">
        <v>2</v>
      </c>
      <c r="L969" s="48">
        <v>11</v>
      </c>
      <c r="M969" s="48">
        <v>8</v>
      </c>
      <c r="N969" s="48">
        <v>1</v>
      </c>
      <c r="O969" s="48">
        <v>8</v>
      </c>
      <c r="P969" s="48">
        <v>35</v>
      </c>
      <c r="AI969" s="48"/>
    </row>
    <row r="970" spans="1:35" x14ac:dyDescent="0.3">
      <c r="A970" s="48" t="s">
        <v>1698</v>
      </c>
      <c r="B970" s="48">
        <v>2012</v>
      </c>
      <c r="C970" s="48" t="s">
        <v>1144</v>
      </c>
      <c r="D970" s="48" t="s">
        <v>1095</v>
      </c>
      <c r="E970" s="48">
        <v>44</v>
      </c>
      <c r="F970" s="48">
        <v>147</v>
      </c>
      <c r="G970" s="48">
        <v>12</v>
      </c>
      <c r="H970" s="48">
        <v>42</v>
      </c>
      <c r="I970" s="48">
        <v>7</v>
      </c>
      <c r="J970" s="48">
        <v>2</v>
      </c>
      <c r="K970" s="48">
        <v>7</v>
      </c>
      <c r="L970" s="48">
        <v>35</v>
      </c>
      <c r="M970" s="48">
        <v>1</v>
      </c>
      <c r="N970" s="48">
        <v>0</v>
      </c>
      <c r="O970" s="48">
        <v>8</v>
      </c>
      <c r="P970" s="48">
        <v>40</v>
      </c>
      <c r="AI970" s="48"/>
    </row>
    <row r="971" spans="1:35" x14ac:dyDescent="0.3">
      <c r="A971" s="48" t="s">
        <v>1386</v>
      </c>
      <c r="B971" s="48">
        <v>2012</v>
      </c>
      <c r="C971" s="48" t="s">
        <v>1159</v>
      </c>
      <c r="D971" s="48" t="s">
        <v>1095</v>
      </c>
      <c r="E971" s="48">
        <v>87</v>
      </c>
      <c r="F971" s="48">
        <v>147</v>
      </c>
      <c r="G971" s="48">
        <v>21</v>
      </c>
      <c r="H971" s="48">
        <v>36</v>
      </c>
      <c r="I971" s="48">
        <v>6</v>
      </c>
      <c r="J971" s="48">
        <v>0</v>
      </c>
      <c r="K971" s="48">
        <v>4</v>
      </c>
      <c r="L971" s="48">
        <v>16</v>
      </c>
      <c r="M971" s="48">
        <v>2</v>
      </c>
      <c r="N971" s="48">
        <v>1</v>
      </c>
      <c r="O971" s="48">
        <v>22</v>
      </c>
      <c r="P971" s="48">
        <v>44</v>
      </c>
      <c r="AI971" s="48"/>
    </row>
    <row r="972" spans="1:35" x14ac:dyDescent="0.3">
      <c r="A972" s="48" t="s">
        <v>1930</v>
      </c>
      <c r="B972" s="48">
        <v>2012</v>
      </c>
      <c r="C972" s="48" t="s">
        <v>1110</v>
      </c>
      <c r="D972" s="48" t="s">
        <v>1091</v>
      </c>
      <c r="E972" s="48">
        <v>49</v>
      </c>
      <c r="F972" s="48">
        <v>147</v>
      </c>
      <c r="G972" s="48">
        <v>14</v>
      </c>
      <c r="H972" s="48">
        <v>33</v>
      </c>
      <c r="I972" s="48">
        <v>4</v>
      </c>
      <c r="J972" s="48">
        <v>0</v>
      </c>
      <c r="K972" s="48">
        <v>6</v>
      </c>
      <c r="L972" s="48">
        <v>15</v>
      </c>
      <c r="M972" s="48">
        <v>1</v>
      </c>
      <c r="N972" s="48">
        <v>0</v>
      </c>
      <c r="O972" s="48">
        <v>8</v>
      </c>
      <c r="P972" s="48">
        <v>44</v>
      </c>
      <c r="AI972" s="48"/>
    </row>
    <row r="973" spans="1:35" x14ac:dyDescent="0.3">
      <c r="A973" s="48" t="s">
        <v>1931</v>
      </c>
      <c r="B973" s="48">
        <v>2012</v>
      </c>
      <c r="C973" s="48" t="s">
        <v>1108</v>
      </c>
      <c r="D973" s="48" t="s">
        <v>1095</v>
      </c>
      <c r="E973" s="48">
        <v>44</v>
      </c>
      <c r="F973" s="48">
        <v>148</v>
      </c>
      <c r="G973" s="48">
        <v>19</v>
      </c>
      <c r="H973" s="48">
        <v>39</v>
      </c>
      <c r="I973" s="48">
        <v>4</v>
      </c>
      <c r="J973" s="48">
        <v>3</v>
      </c>
      <c r="K973" s="48">
        <v>0</v>
      </c>
      <c r="L973" s="48">
        <v>14</v>
      </c>
      <c r="M973" s="48">
        <v>7</v>
      </c>
      <c r="N973" s="48">
        <v>1</v>
      </c>
      <c r="O973" s="48">
        <v>13</v>
      </c>
      <c r="P973" s="48">
        <v>21</v>
      </c>
      <c r="AI973" s="48"/>
    </row>
    <row r="974" spans="1:35" x14ac:dyDescent="0.3">
      <c r="A974" s="48" t="s">
        <v>1690</v>
      </c>
      <c r="B974" s="48">
        <v>2012</v>
      </c>
      <c r="C974" s="48" t="s">
        <v>1136</v>
      </c>
      <c r="D974" s="48" t="s">
        <v>1091</v>
      </c>
      <c r="E974" s="48">
        <v>47</v>
      </c>
      <c r="F974" s="48">
        <v>148</v>
      </c>
      <c r="G974" s="48">
        <v>19</v>
      </c>
      <c r="H974" s="48">
        <v>29</v>
      </c>
      <c r="I974" s="48">
        <v>6</v>
      </c>
      <c r="J974" s="48">
        <v>0</v>
      </c>
      <c r="K974" s="48">
        <v>5</v>
      </c>
      <c r="L974" s="48">
        <v>25</v>
      </c>
      <c r="M974" s="48">
        <v>1</v>
      </c>
      <c r="N974" s="48">
        <v>0</v>
      </c>
      <c r="O974" s="48">
        <v>11</v>
      </c>
      <c r="P974" s="48">
        <v>41</v>
      </c>
      <c r="AI974" s="48"/>
    </row>
    <row r="975" spans="1:35" x14ac:dyDescent="0.3">
      <c r="A975" s="48" t="s">
        <v>1896</v>
      </c>
      <c r="B975" s="48">
        <v>2012</v>
      </c>
      <c r="C975" s="48" t="s">
        <v>1110</v>
      </c>
      <c r="D975" s="48" t="s">
        <v>1091</v>
      </c>
      <c r="E975" s="48">
        <v>46</v>
      </c>
      <c r="F975" s="48">
        <v>148</v>
      </c>
      <c r="G975" s="48">
        <v>17</v>
      </c>
      <c r="H975" s="48">
        <v>36</v>
      </c>
      <c r="I975" s="48">
        <v>7</v>
      </c>
      <c r="J975" s="48">
        <v>1</v>
      </c>
      <c r="K975" s="48">
        <v>3</v>
      </c>
      <c r="L975" s="48">
        <v>11</v>
      </c>
      <c r="M975" s="48">
        <v>0</v>
      </c>
      <c r="N975" s="48">
        <v>1</v>
      </c>
      <c r="O975" s="48">
        <v>9</v>
      </c>
      <c r="P975" s="48">
        <v>40</v>
      </c>
      <c r="AI975" s="48"/>
    </row>
    <row r="976" spans="1:35" x14ac:dyDescent="0.3">
      <c r="A976" s="48" t="s">
        <v>1598</v>
      </c>
      <c r="B976" s="48">
        <v>2012</v>
      </c>
      <c r="C976" s="48" t="s">
        <v>1112</v>
      </c>
      <c r="D976" s="48" t="s">
        <v>1095</v>
      </c>
      <c r="E976" s="48">
        <v>70</v>
      </c>
      <c r="F976" s="48">
        <v>150</v>
      </c>
      <c r="G976" s="48">
        <v>9</v>
      </c>
      <c r="H976" s="48">
        <v>28</v>
      </c>
      <c r="I976" s="48">
        <v>7</v>
      </c>
      <c r="J976" s="48">
        <v>2</v>
      </c>
      <c r="K976" s="48">
        <v>1</v>
      </c>
      <c r="L976" s="48">
        <v>13</v>
      </c>
      <c r="M976" s="48">
        <v>4</v>
      </c>
      <c r="N976" s="48">
        <v>0</v>
      </c>
      <c r="O976" s="48">
        <v>4</v>
      </c>
      <c r="P976" s="48">
        <v>20</v>
      </c>
      <c r="AI976" s="48"/>
    </row>
    <row r="977" spans="1:35" x14ac:dyDescent="0.3">
      <c r="A977" s="48" t="s">
        <v>1795</v>
      </c>
      <c r="B977" s="48">
        <v>2012</v>
      </c>
      <c r="C977" s="48" t="s">
        <v>1126</v>
      </c>
      <c r="D977" s="48" t="s">
        <v>1091</v>
      </c>
      <c r="E977" s="48">
        <v>40</v>
      </c>
      <c r="F977" s="48">
        <v>150</v>
      </c>
      <c r="G977" s="48">
        <v>18</v>
      </c>
      <c r="H977" s="48">
        <v>39</v>
      </c>
      <c r="I977" s="48">
        <v>10</v>
      </c>
      <c r="J977" s="48">
        <v>1</v>
      </c>
      <c r="K977" s="48">
        <v>4</v>
      </c>
      <c r="L977" s="48">
        <v>17</v>
      </c>
      <c r="M977" s="48">
        <v>3</v>
      </c>
      <c r="N977" s="48">
        <v>1</v>
      </c>
      <c r="O977" s="48">
        <v>9</v>
      </c>
      <c r="P977" s="48">
        <v>31</v>
      </c>
      <c r="AI977" s="48"/>
    </row>
    <row r="978" spans="1:35" x14ac:dyDescent="0.3">
      <c r="A978" s="48" t="s">
        <v>1794</v>
      </c>
      <c r="B978" s="48">
        <v>2012</v>
      </c>
      <c r="C978" s="48" t="s">
        <v>1104</v>
      </c>
      <c r="D978" s="48" t="s">
        <v>1091</v>
      </c>
      <c r="E978" s="48">
        <v>39</v>
      </c>
      <c r="F978" s="48">
        <v>152</v>
      </c>
      <c r="G978" s="48">
        <v>21</v>
      </c>
      <c r="H978" s="48">
        <v>38</v>
      </c>
      <c r="I978" s="48">
        <v>5</v>
      </c>
      <c r="J978" s="48">
        <v>0</v>
      </c>
      <c r="K978" s="48">
        <v>5</v>
      </c>
      <c r="L978" s="48">
        <v>16</v>
      </c>
      <c r="M978" s="48">
        <v>1</v>
      </c>
      <c r="N978" s="48">
        <v>1</v>
      </c>
      <c r="O978" s="48">
        <v>18</v>
      </c>
      <c r="P978" s="48">
        <v>41</v>
      </c>
      <c r="AI978" s="48"/>
    </row>
    <row r="979" spans="1:35" x14ac:dyDescent="0.3">
      <c r="A979" s="48" t="s">
        <v>1527</v>
      </c>
      <c r="B979" s="48">
        <v>2012</v>
      </c>
      <c r="C979" s="48" t="s">
        <v>1108</v>
      </c>
      <c r="D979" s="48" t="s">
        <v>1095</v>
      </c>
      <c r="E979" s="48">
        <v>94</v>
      </c>
      <c r="F979" s="48">
        <v>152</v>
      </c>
      <c r="G979" s="48">
        <v>19</v>
      </c>
      <c r="H979" s="48">
        <v>39</v>
      </c>
      <c r="I979" s="48">
        <v>12</v>
      </c>
      <c r="J979" s="48">
        <v>1</v>
      </c>
      <c r="K979" s="48">
        <v>4</v>
      </c>
      <c r="L979" s="48">
        <v>30</v>
      </c>
      <c r="M979" s="48">
        <v>0</v>
      </c>
      <c r="N979" s="48">
        <v>0</v>
      </c>
      <c r="O979" s="48">
        <v>13</v>
      </c>
      <c r="P979" s="48">
        <v>42</v>
      </c>
      <c r="AI979" s="48"/>
    </row>
    <row r="980" spans="1:35" x14ac:dyDescent="0.3">
      <c r="A980" s="48" t="s">
        <v>1932</v>
      </c>
      <c r="B980" s="48">
        <v>2012</v>
      </c>
      <c r="C980" s="48" t="s">
        <v>1146</v>
      </c>
      <c r="D980" s="48" t="s">
        <v>1091</v>
      </c>
      <c r="E980" s="48">
        <v>77</v>
      </c>
      <c r="F980" s="48">
        <v>153</v>
      </c>
      <c r="G980" s="48">
        <v>15</v>
      </c>
      <c r="H980" s="48">
        <v>33</v>
      </c>
      <c r="I980" s="48">
        <v>2</v>
      </c>
      <c r="J980" s="48">
        <v>1</v>
      </c>
      <c r="K980" s="48">
        <v>6</v>
      </c>
      <c r="L980" s="48">
        <v>19</v>
      </c>
      <c r="M980" s="48">
        <v>1</v>
      </c>
      <c r="N980" s="48">
        <v>0</v>
      </c>
      <c r="O980" s="48">
        <v>6</v>
      </c>
      <c r="P980" s="48">
        <v>43</v>
      </c>
      <c r="AI980" s="48"/>
    </row>
    <row r="981" spans="1:35" x14ac:dyDescent="0.3">
      <c r="A981" s="48" t="s">
        <v>1933</v>
      </c>
      <c r="B981" s="48">
        <v>2012</v>
      </c>
      <c r="C981" s="48" t="s">
        <v>1140</v>
      </c>
      <c r="D981" s="48" t="s">
        <v>1091</v>
      </c>
      <c r="E981" s="48">
        <v>46</v>
      </c>
      <c r="F981" s="48">
        <v>153</v>
      </c>
      <c r="G981" s="48">
        <v>11</v>
      </c>
      <c r="H981" s="48">
        <v>24</v>
      </c>
      <c r="I981" s="48">
        <v>8</v>
      </c>
      <c r="J981" s="48">
        <v>0</v>
      </c>
      <c r="K981" s="48">
        <v>2</v>
      </c>
      <c r="L981" s="48">
        <v>12</v>
      </c>
      <c r="M981" s="48">
        <v>0</v>
      </c>
      <c r="N981" s="48">
        <v>0</v>
      </c>
      <c r="O981" s="48">
        <v>11</v>
      </c>
      <c r="P981" s="48">
        <v>41</v>
      </c>
      <c r="AI981" s="48"/>
    </row>
    <row r="982" spans="1:35" x14ac:dyDescent="0.3">
      <c r="A982" s="48" t="s">
        <v>1703</v>
      </c>
      <c r="B982" s="48">
        <v>2012</v>
      </c>
      <c r="C982" s="48" t="s">
        <v>1110</v>
      </c>
      <c r="D982" s="48" t="s">
        <v>1091</v>
      </c>
      <c r="E982" s="48">
        <v>60</v>
      </c>
      <c r="F982" s="48">
        <v>153</v>
      </c>
      <c r="G982" s="48">
        <v>13</v>
      </c>
      <c r="H982" s="48">
        <v>36</v>
      </c>
      <c r="I982" s="48">
        <v>5</v>
      </c>
      <c r="J982" s="48">
        <v>1</v>
      </c>
      <c r="K982" s="48">
        <v>0</v>
      </c>
      <c r="L982" s="48">
        <v>7</v>
      </c>
      <c r="M982" s="48">
        <v>3</v>
      </c>
      <c r="N982" s="48">
        <v>2</v>
      </c>
      <c r="O982" s="48">
        <v>7</v>
      </c>
      <c r="P982" s="48">
        <v>17</v>
      </c>
      <c r="AI982" s="48"/>
    </row>
    <row r="983" spans="1:35" x14ac:dyDescent="0.3">
      <c r="A983" s="48" t="s">
        <v>1934</v>
      </c>
      <c r="B983" s="48">
        <v>2012</v>
      </c>
      <c r="C983" s="48" t="s">
        <v>1154</v>
      </c>
      <c r="D983" s="48" t="s">
        <v>1095</v>
      </c>
      <c r="E983" s="48">
        <v>75</v>
      </c>
      <c r="F983" s="48">
        <v>156</v>
      </c>
      <c r="G983" s="48">
        <v>20</v>
      </c>
      <c r="H983" s="48">
        <v>41</v>
      </c>
      <c r="I983" s="48">
        <v>9</v>
      </c>
      <c r="J983" s="48">
        <v>0</v>
      </c>
      <c r="K983" s="48">
        <v>10</v>
      </c>
      <c r="L983" s="48">
        <v>29</v>
      </c>
      <c r="M983" s="48">
        <v>3</v>
      </c>
      <c r="N983" s="48">
        <v>0</v>
      </c>
      <c r="O983" s="48">
        <v>14</v>
      </c>
      <c r="P983" s="48">
        <v>46</v>
      </c>
      <c r="AI983" s="48"/>
    </row>
    <row r="984" spans="1:35" x14ac:dyDescent="0.3">
      <c r="A984" s="48" t="s">
        <v>1447</v>
      </c>
      <c r="B984" s="48">
        <v>2012</v>
      </c>
      <c r="C984" s="48" t="s">
        <v>1154</v>
      </c>
      <c r="D984" s="48" t="s">
        <v>1095</v>
      </c>
      <c r="E984" s="48">
        <v>68</v>
      </c>
      <c r="F984" s="48">
        <v>158</v>
      </c>
      <c r="G984" s="48">
        <v>15</v>
      </c>
      <c r="H984" s="48">
        <v>36</v>
      </c>
      <c r="I984" s="48">
        <v>10</v>
      </c>
      <c r="J984" s="48">
        <v>2</v>
      </c>
      <c r="K984" s="48">
        <v>5</v>
      </c>
      <c r="L984" s="48">
        <v>15</v>
      </c>
      <c r="M984" s="48">
        <v>1</v>
      </c>
      <c r="N984" s="48">
        <v>3</v>
      </c>
      <c r="O984" s="48">
        <v>12</v>
      </c>
      <c r="P984" s="48">
        <v>59</v>
      </c>
      <c r="AI984" s="48"/>
    </row>
    <row r="985" spans="1:35" x14ac:dyDescent="0.3">
      <c r="A985" s="48" t="s">
        <v>1883</v>
      </c>
      <c r="B985" s="48">
        <v>2012</v>
      </c>
      <c r="C985" s="48" t="s">
        <v>1146</v>
      </c>
      <c r="D985" s="48" t="s">
        <v>1091</v>
      </c>
      <c r="E985" s="48">
        <v>64</v>
      </c>
      <c r="F985" s="48">
        <v>158</v>
      </c>
      <c r="G985" s="48">
        <v>15</v>
      </c>
      <c r="H985" s="48">
        <v>32</v>
      </c>
      <c r="I985" s="48">
        <v>6</v>
      </c>
      <c r="J985" s="48">
        <v>0</v>
      </c>
      <c r="K985" s="48">
        <v>2</v>
      </c>
      <c r="L985" s="48">
        <v>12</v>
      </c>
      <c r="M985" s="48">
        <v>3</v>
      </c>
      <c r="N985" s="48">
        <v>2</v>
      </c>
      <c r="O985" s="48">
        <v>6</v>
      </c>
      <c r="P985" s="48">
        <v>24</v>
      </c>
      <c r="AI985" s="48"/>
    </row>
    <row r="986" spans="1:35" x14ac:dyDescent="0.3">
      <c r="A986" s="48" t="s">
        <v>1692</v>
      </c>
      <c r="B986" s="48">
        <v>2012</v>
      </c>
      <c r="C986" s="48" t="s">
        <v>1136</v>
      </c>
      <c r="D986" s="48" t="s">
        <v>1091</v>
      </c>
      <c r="E986" s="48">
        <v>49</v>
      </c>
      <c r="F986" s="48">
        <v>161</v>
      </c>
      <c r="G986" s="48">
        <v>16</v>
      </c>
      <c r="H986" s="48">
        <v>38</v>
      </c>
      <c r="I986" s="48">
        <v>8</v>
      </c>
      <c r="J986" s="48">
        <v>0</v>
      </c>
      <c r="K986" s="48">
        <v>3</v>
      </c>
      <c r="L986" s="48">
        <v>12</v>
      </c>
      <c r="M986" s="48">
        <v>1</v>
      </c>
      <c r="N986" s="48">
        <v>1</v>
      </c>
      <c r="O986" s="48">
        <v>14</v>
      </c>
      <c r="P986" s="48">
        <v>31</v>
      </c>
      <c r="AI986" s="48"/>
    </row>
    <row r="987" spans="1:35" x14ac:dyDescent="0.3">
      <c r="A987" s="48" t="s">
        <v>1762</v>
      </c>
      <c r="B987" s="48">
        <v>2012</v>
      </c>
      <c r="C987" s="48" t="s">
        <v>1108</v>
      </c>
      <c r="D987" s="48" t="s">
        <v>1095</v>
      </c>
      <c r="E987" s="48">
        <v>57</v>
      </c>
      <c r="F987" s="48">
        <v>162</v>
      </c>
      <c r="G987" s="48">
        <v>9</v>
      </c>
      <c r="H987" s="48">
        <v>38</v>
      </c>
      <c r="I987" s="48">
        <v>6</v>
      </c>
      <c r="J987" s="48">
        <v>2</v>
      </c>
      <c r="K987" s="48">
        <v>2</v>
      </c>
      <c r="L987" s="48">
        <v>11</v>
      </c>
      <c r="M987" s="48">
        <v>1</v>
      </c>
      <c r="N987" s="48">
        <v>1</v>
      </c>
      <c r="O987" s="48">
        <v>3</v>
      </c>
      <c r="P987" s="48">
        <v>13</v>
      </c>
      <c r="AI987" s="48"/>
    </row>
    <row r="988" spans="1:35" x14ac:dyDescent="0.3">
      <c r="A988" s="48" t="s">
        <v>1779</v>
      </c>
      <c r="B988" s="48">
        <v>2012</v>
      </c>
      <c r="C988" s="48" t="s">
        <v>1150</v>
      </c>
      <c r="D988" s="48" t="s">
        <v>1095</v>
      </c>
      <c r="E988" s="48">
        <v>66</v>
      </c>
      <c r="F988" s="48">
        <v>162</v>
      </c>
      <c r="G988" s="48">
        <v>15</v>
      </c>
      <c r="H988" s="48">
        <v>31</v>
      </c>
      <c r="I988" s="48">
        <v>9</v>
      </c>
      <c r="J988" s="48">
        <v>0</v>
      </c>
      <c r="K988" s="48">
        <v>2</v>
      </c>
      <c r="L988" s="48">
        <v>17</v>
      </c>
      <c r="M988" s="48">
        <v>0</v>
      </c>
      <c r="N988" s="48">
        <v>1</v>
      </c>
      <c r="O988" s="48">
        <v>13</v>
      </c>
      <c r="P988" s="48">
        <v>37</v>
      </c>
      <c r="AI988" s="48"/>
    </row>
    <row r="989" spans="1:35" x14ac:dyDescent="0.3">
      <c r="A989" s="48" t="s">
        <v>1935</v>
      </c>
      <c r="B989" s="48">
        <v>2012</v>
      </c>
      <c r="C989" s="48" t="s">
        <v>1090</v>
      </c>
      <c r="D989" s="48" t="s">
        <v>1091</v>
      </c>
      <c r="E989" s="48">
        <v>77</v>
      </c>
      <c r="F989" s="48">
        <v>163</v>
      </c>
      <c r="G989" s="48">
        <v>22</v>
      </c>
      <c r="H989" s="48">
        <v>41</v>
      </c>
      <c r="I989" s="48">
        <v>3</v>
      </c>
      <c r="J989" s="48">
        <v>2</v>
      </c>
      <c r="K989" s="48">
        <v>3</v>
      </c>
      <c r="L989" s="48">
        <v>17</v>
      </c>
      <c r="M989" s="48">
        <v>21</v>
      </c>
      <c r="N989" s="48">
        <v>3</v>
      </c>
      <c r="O989" s="48">
        <v>18</v>
      </c>
      <c r="P989" s="48">
        <v>45</v>
      </c>
      <c r="AI989" s="48"/>
    </row>
    <row r="990" spans="1:35" x14ac:dyDescent="0.3">
      <c r="A990" s="48" t="s">
        <v>1436</v>
      </c>
      <c r="B990" s="48">
        <v>2012</v>
      </c>
      <c r="C990" s="48" t="s">
        <v>1102</v>
      </c>
      <c r="D990" s="48" t="s">
        <v>1091</v>
      </c>
      <c r="E990" s="48">
        <v>45</v>
      </c>
      <c r="F990" s="48">
        <v>163</v>
      </c>
      <c r="G990" s="48">
        <v>20</v>
      </c>
      <c r="H990" s="48">
        <v>42</v>
      </c>
      <c r="I990" s="48">
        <v>7</v>
      </c>
      <c r="J990" s="48">
        <v>1</v>
      </c>
      <c r="K990" s="48">
        <v>5</v>
      </c>
      <c r="L990" s="48">
        <v>22</v>
      </c>
      <c r="M990" s="48">
        <v>12</v>
      </c>
      <c r="N990" s="48">
        <v>4</v>
      </c>
      <c r="O990" s="48">
        <v>9</v>
      </c>
      <c r="P990" s="48">
        <v>40</v>
      </c>
      <c r="AI990" s="48"/>
    </row>
    <row r="991" spans="1:35" x14ac:dyDescent="0.3">
      <c r="A991" s="48" t="s">
        <v>1887</v>
      </c>
      <c r="B991" s="48">
        <v>2012</v>
      </c>
      <c r="C991" s="48" t="s">
        <v>1126</v>
      </c>
      <c r="D991" s="48" t="s">
        <v>1091</v>
      </c>
      <c r="E991" s="48">
        <v>59</v>
      </c>
      <c r="F991" s="48">
        <v>164</v>
      </c>
      <c r="G991" s="48">
        <v>17</v>
      </c>
      <c r="H991" s="48">
        <v>35</v>
      </c>
      <c r="I991" s="48">
        <v>6</v>
      </c>
      <c r="J991" s="48">
        <v>0</v>
      </c>
      <c r="K991" s="48">
        <v>5</v>
      </c>
      <c r="L991" s="48">
        <v>20</v>
      </c>
      <c r="M991" s="48">
        <v>1</v>
      </c>
      <c r="N991" s="48">
        <v>0</v>
      </c>
      <c r="O991" s="48">
        <v>21</v>
      </c>
      <c r="P991" s="48">
        <v>46</v>
      </c>
      <c r="AI991" s="48"/>
    </row>
    <row r="992" spans="1:35" x14ac:dyDescent="0.3">
      <c r="A992" s="48" t="s">
        <v>1936</v>
      </c>
      <c r="B992" s="48">
        <v>2012</v>
      </c>
      <c r="C992" s="48" t="s">
        <v>1112</v>
      </c>
      <c r="D992" s="48" t="s">
        <v>1095</v>
      </c>
      <c r="E992" s="48">
        <v>54</v>
      </c>
      <c r="F992" s="48">
        <v>165</v>
      </c>
      <c r="G992" s="48">
        <v>17</v>
      </c>
      <c r="H992" s="48">
        <v>35</v>
      </c>
      <c r="I992" s="48">
        <v>8</v>
      </c>
      <c r="J992" s="48">
        <v>0</v>
      </c>
      <c r="K992" s="48">
        <v>5</v>
      </c>
      <c r="L992" s="48">
        <v>14</v>
      </c>
      <c r="M992" s="48">
        <v>1</v>
      </c>
      <c r="N992" s="48">
        <v>1</v>
      </c>
      <c r="O992" s="48">
        <v>17</v>
      </c>
      <c r="P992" s="48">
        <v>33</v>
      </c>
      <c r="AI992" s="48"/>
    </row>
    <row r="993" spans="1:35" x14ac:dyDescent="0.3">
      <c r="A993" s="48" t="s">
        <v>1759</v>
      </c>
      <c r="B993" s="48">
        <v>2012</v>
      </c>
      <c r="C993" s="48" t="s">
        <v>1142</v>
      </c>
      <c r="D993" s="48" t="s">
        <v>1095</v>
      </c>
      <c r="E993" s="48">
        <v>78</v>
      </c>
      <c r="F993" s="48">
        <v>166</v>
      </c>
      <c r="G993" s="48">
        <v>18</v>
      </c>
      <c r="H993" s="48">
        <v>43</v>
      </c>
      <c r="I993" s="48">
        <v>11</v>
      </c>
      <c r="J993" s="48">
        <v>1</v>
      </c>
      <c r="K993" s="48">
        <v>4</v>
      </c>
      <c r="L993" s="48">
        <v>22</v>
      </c>
      <c r="M993" s="48">
        <v>0</v>
      </c>
      <c r="N993" s="48">
        <v>1</v>
      </c>
      <c r="O993" s="48">
        <v>17</v>
      </c>
      <c r="P993" s="48">
        <v>35</v>
      </c>
      <c r="AI993" s="48"/>
    </row>
    <row r="994" spans="1:35" x14ac:dyDescent="0.3">
      <c r="A994" s="48" t="s">
        <v>1810</v>
      </c>
      <c r="B994" s="48">
        <v>2012</v>
      </c>
      <c r="C994" s="48" t="s">
        <v>1126</v>
      </c>
      <c r="D994" s="48" t="s">
        <v>1091</v>
      </c>
      <c r="E994" s="48">
        <v>66</v>
      </c>
      <c r="F994" s="48">
        <v>166</v>
      </c>
      <c r="G994" s="48">
        <v>18</v>
      </c>
      <c r="H994" s="48">
        <v>30</v>
      </c>
      <c r="I994" s="48">
        <v>5</v>
      </c>
      <c r="J994" s="48">
        <v>2</v>
      </c>
      <c r="K994" s="48">
        <v>2</v>
      </c>
      <c r="L994" s="48">
        <v>11</v>
      </c>
      <c r="M994" s="48">
        <v>4</v>
      </c>
      <c r="N994" s="48">
        <v>1</v>
      </c>
      <c r="O994" s="48">
        <v>19</v>
      </c>
      <c r="P994" s="48">
        <v>48</v>
      </c>
      <c r="AI994" s="48"/>
    </row>
    <row r="995" spans="1:35" x14ac:dyDescent="0.3">
      <c r="A995" s="48" t="s">
        <v>1937</v>
      </c>
      <c r="B995" s="48">
        <v>2012</v>
      </c>
      <c r="C995" s="48" t="s">
        <v>1110</v>
      </c>
      <c r="D995" s="48" t="s">
        <v>1091</v>
      </c>
      <c r="E995" s="48">
        <v>56</v>
      </c>
      <c r="F995" s="48">
        <v>166</v>
      </c>
      <c r="G995" s="48">
        <v>25</v>
      </c>
      <c r="H995" s="48">
        <v>37</v>
      </c>
      <c r="I995" s="48">
        <v>7</v>
      </c>
      <c r="J995" s="48">
        <v>3</v>
      </c>
      <c r="K995" s="48">
        <v>1</v>
      </c>
      <c r="L995" s="48">
        <v>11</v>
      </c>
      <c r="M995" s="48">
        <v>15</v>
      </c>
      <c r="N995" s="48">
        <v>3</v>
      </c>
      <c r="O995" s="48">
        <v>17</v>
      </c>
      <c r="P995" s="48">
        <v>59</v>
      </c>
      <c r="AI995" s="48"/>
    </row>
    <row r="996" spans="1:35" x14ac:dyDescent="0.3">
      <c r="A996" s="48" t="s">
        <v>1938</v>
      </c>
      <c r="B996" s="48">
        <v>2012</v>
      </c>
      <c r="C996" s="48" t="s">
        <v>1132</v>
      </c>
      <c r="D996" s="48" t="s">
        <v>1095</v>
      </c>
      <c r="E996" s="48">
        <v>102</v>
      </c>
      <c r="F996" s="48">
        <v>166</v>
      </c>
      <c r="G996" s="48">
        <v>20</v>
      </c>
      <c r="H996" s="48">
        <v>42</v>
      </c>
      <c r="I996" s="48">
        <v>8</v>
      </c>
      <c r="J996" s="48">
        <v>0</v>
      </c>
      <c r="K996" s="48">
        <v>3</v>
      </c>
      <c r="L996" s="48">
        <v>16</v>
      </c>
      <c r="M996" s="48">
        <v>1</v>
      </c>
      <c r="N996" s="48">
        <v>0</v>
      </c>
      <c r="O996" s="48">
        <v>14</v>
      </c>
      <c r="P996" s="48">
        <v>32</v>
      </c>
      <c r="AI996" s="48"/>
    </row>
    <row r="997" spans="1:35" x14ac:dyDescent="0.3">
      <c r="A997" s="48" t="s">
        <v>1939</v>
      </c>
      <c r="B997" s="48">
        <v>2012</v>
      </c>
      <c r="C997" s="48" t="s">
        <v>1148</v>
      </c>
      <c r="D997" s="48" t="s">
        <v>1095</v>
      </c>
      <c r="E997" s="48">
        <v>49</v>
      </c>
      <c r="F997" s="48">
        <v>166</v>
      </c>
      <c r="G997" s="48">
        <v>17</v>
      </c>
      <c r="H997" s="48">
        <v>48</v>
      </c>
      <c r="I997" s="48">
        <v>8</v>
      </c>
      <c r="J997" s="48">
        <v>2</v>
      </c>
      <c r="K997" s="48">
        <v>3</v>
      </c>
      <c r="L997" s="48">
        <v>19</v>
      </c>
      <c r="M997" s="48">
        <v>1</v>
      </c>
      <c r="N997" s="48">
        <v>0</v>
      </c>
      <c r="O997" s="48">
        <v>12</v>
      </c>
      <c r="P997" s="48">
        <v>21</v>
      </c>
      <c r="AI997" s="48"/>
    </row>
    <row r="998" spans="1:35" x14ac:dyDescent="0.3">
      <c r="A998" s="48" t="s">
        <v>1599</v>
      </c>
      <c r="B998" s="48">
        <v>2012</v>
      </c>
      <c r="C998" s="48" t="s">
        <v>1148</v>
      </c>
      <c r="D998" s="48" t="s">
        <v>1095</v>
      </c>
      <c r="E998" s="48">
        <v>55</v>
      </c>
      <c r="F998" s="48">
        <v>167</v>
      </c>
      <c r="G998" s="48">
        <v>18</v>
      </c>
      <c r="H998" s="48">
        <v>31</v>
      </c>
      <c r="I998" s="48">
        <v>6</v>
      </c>
      <c r="J998" s="48">
        <v>1</v>
      </c>
      <c r="K998" s="48">
        <v>0</v>
      </c>
      <c r="L998" s="48">
        <v>9</v>
      </c>
      <c r="M998" s="48">
        <v>1</v>
      </c>
      <c r="N998" s="48">
        <v>0</v>
      </c>
      <c r="O998" s="48">
        <v>17</v>
      </c>
      <c r="P998" s="48">
        <v>30</v>
      </c>
      <c r="AI998" s="48"/>
    </row>
    <row r="999" spans="1:35" x14ac:dyDescent="0.3">
      <c r="A999" s="48" t="s">
        <v>1940</v>
      </c>
      <c r="B999" s="48">
        <v>2012</v>
      </c>
      <c r="C999" s="48" t="s">
        <v>1134</v>
      </c>
      <c r="D999" s="48" t="s">
        <v>1091</v>
      </c>
      <c r="E999" s="48">
        <v>69</v>
      </c>
      <c r="F999" s="48">
        <v>167</v>
      </c>
      <c r="G999" s="48">
        <v>16</v>
      </c>
      <c r="H999" s="48">
        <v>37</v>
      </c>
      <c r="I999" s="48">
        <v>10</v>
      </c>
      <c r="J999" s="48">
        <v>0</v>
      </c>
      <c r="K999" s="48">
        <v>2</v>
      </c>
      <c r="L999" s="48">
        <v>20</v>
      </c>
      <c r="M999" s="48">
        <v>0</v>
      </c>
      <c r="N999" s="48">
        <v>1</v>
      </c>
      <c r="O999" s="48">
        <v>24</v>
      </c>
      <c r="P999" s="48">
        <v>46</v>
      </c>
      <c r="AI999" s="48"/>
    </row>
    <row r="1000" spans="1:35" x14ac:dyDescent="0.3">
      <c r="A1000" s="48" t="s">
        <v>1941</v>
      </c>
      <c r="B1000" s="48">
        <v>2012</v>
      </c>
      <c r="C1000" s="48" t="s">
        <v>1100</v>
      </c>
      <c r="D1000" s="48" t="s">
        <v>1095</v>
      </c>
      <c r="E1000" s="48">
        <v>47</v>
      </c>
      <c r="F1000" s="48">
        <v>167</v>
      </c>
      <c r="G1000" s="48">
        <v>18</v>
      </c>
      <c r="H1000" s="48">
        <v>43</v>
      </c>
      <c r="I1000" s="48">
        <v>3</v>
      </c>
      <c r="J1000" s="48">
        <v>6</v>
      </c>
      <c r="K1000" s="48">
        <v>5</v>
      </c>
      <c r="L1000" s="48">
        <v>17</v>
      </c>
      <c r="M1000" s="48">
        <v>12</v>
      </c>
      <c r="N1000" s="48">
        <v>5</v>
      </c>
      <c r="O1000" s="48">
        <v>8</v>
      </c>
      <c r="P1000" s="48">
        <v>50</v>
      </c>
      <c r="AI1000" s="48"/>
    </row>
    <row r="1001" spans="1:35" x14ac:dyDescent="0.3">
      <c r="A1001" s="48" t="s">
        <v>1585</v>
      </c>
      <c r="B1001" s="48">
        <v>2012</v>
      </c>
      <c r="C1001" s="48" t="s">
        <v>1156</v>
      </c>
      <c r="D1001" s="48" t="s">
        <v>1091</v>
      </c>
      <c r="E1001" s="48">
        <v>101</v>
      </c>
      <c r="F1001" s="48">
        <v>168</v>
      </c>
      <c r="G1001" s="48">
        <v>27</v>
      </c>
      <c r="H1001" s="48">
        <v>37</v>
      </c>
      <c r="I1001" s="48">
        <v>7</v>
      </c>
      <c r="J1001" s="48">
        <v>0</v>
      </c>
      <c r="K1001" s="48">
        <v>3</v>
      </c>
      <c r="L1001" s="48">
        <v>19</v>
      </c>
      <c r="M1001" s="48">
        <v>3</v>
      </c>
      <c r="N1001" s="48">
        <v>1</v>
      </c>
      <c r="O1001" s="48">
        <v>15</v>
      </c>
      <c r="P1001" s="48">
        <v>44</v>
      </c>
      <c r="AI1001" s="48"/>
    </row>
    <row r="1002" spans="1:35" x14ac:dyDescent="0.3">
      <c r="A1002" s="48" t="s">
        <v>1700</v>
      </c>
      <c r="B1002" s="48">
        <v>2012</v>
      </c>
      <c r="C1002" s="48" t="s">
        <v>1150</v>
      </c>
      <c r="D1002" s="48" t="s">
        <v>1095</v>
      </c>
      <c r="E1002" s="48">
        <v>86</v>
      </c>
      <c r="F1002" s="48">
        <v>168</v>
      </c>
      <c r="G1002" s="48">
        <v>22</v>
      </c>
      <c r="H1002" s="48">
        <v>44</v>
      </c>
      <c r="I1002" s="48">
        <v>8</v>
      </c>
      <c r="J1002" s="48">
        <v>1</v>
      </c>
      <c r="K1002" s="48">
        <v>2</v>
      </c>
      <c r="L1002" s="48">
        <v>16</v>
      </c>
      <c r="M1002" s="48">
        <v>1</v>
      </c>
      <c r="N1002" s="48">
        <v>1</v>
      </c>
      <c r="O1002" s="48">
        <v>23</v>
      </c>
      <c r="P1002" s="48">
        <v>33</v>
      </c>
      <c r="AI1002" s="48"/>
    </row>
    <row r="1003" spans="1:35" x14ac:dyDescent="0.3">
      <c r="A1003" s="48" t="s">
        <v>1942</v>
      </c>
      <c r="B1003" s="48">
        <v>2012</v>
      </c>
      <c r="C1003" s="48" t="s">
        <v>1108</v>
      </c>
      <c r="D1003" s="48" t="s">
        <v>1095</v>
      </c>
      <c r="E1003" s="48">
        <v>64</v>
      </c>
      <c r="F1003" s="48">
        <v>168</v>
      </c>
      <c r="G1003" s="48">
        <v>18</v>
      </c>
      <c r="H1003" s="48">
        <v>33</v>
      </c>
      <c r="I1003" s="48">
        <v>7</v>
      </c>
      <c r="J1003" s="48">
        <v>0</v>
      </c>
      <c r="K1003" s="48">
        <v>6</v>
      </c>
      <c r="L1003" s="48">
        <v>26</v>
      </c>
      <c r="M1003" s="48">
        <v>0</v>
      </c>
      <c r="N1003" s="48">
        <v>1</v>
      </c>
      <c r="O1003" s="48">
        <v>23</v>
      </c>
      <c r="P1003" s="48">
        <v>79</v>
      </c>
      <c r="AI1003" s="48"/>
    </row>
    <row r="1004" spans="1:35" x14ac:dyDescent="0.3">
      <c r="A1004" s="48" t="s">
        <v>1602</v>
      </c>
      <c r="B1004" s="48">
        <v>2012</v>
      </c>
      <c r="C1004" s="48" t="s">
        <v>1128</v>
      </c>
      <c r="D1004" s="48" t="s">
        <v>1095</v>
      </c>
      <c r="E1004" s="48">
        <v>76</v>
      </c>
      <c r="F1004" s="48">
        <v>169</v>
      </c>
      <c r="G1004" s="48">
        <v>23</v>
      </c>
      <c r="H1004" s="48">
        <v>51</v>
      </c>
      <c r="I1004" s="48">
        <v>9</v>
      </c>
      <c r="J1004" s="48">
        <v>3</v>
      </c>
      <c r="K1004" s="48">
        <v>3</v>
      </c>
      <c r="L1004" s="48">
        <v>16</v>
      </c>
      <c r="M1004" s="48">
        <v>2</v>
      </c>
      <c r="N1004" s="48">
        <v>1</v>
      </c>
      <c r="O1004" s="48">
        <v>10</v>
      </c>
      <c r="P1004" s="48">
        <v>43</v>
      </c>
      <c r="AI1004" s="48"/>
    </row>
    <row r="1005" spans="1:35" x14ac:dyDescent="0.3">
      <c r="A1005" s="48" t="s">
        <v>1943</v>
      </c>
      <c r="B1005" s="48">
        <v>2012</v>
      </c>
      <c r="C1005" s="48" t="s">
        <v>1148</v>
      </c>
      <c r="D1005" s="48" t="s">
        <v>1095</v>
      </c>
      <c r="E1005" s="48">
        <v>76</v>
      </c>
      <c r="F1005" s="48">
        <v>169</v>
      </c>
      <c r="G1005" s="48">
        <v>21</v>
      </c>
      <c r="H1005" s="48">
        <v>41</v>
      </c>
      <c r="I1005" s="48">
        <v>6</v>
      </c>
      <c r="J1005" s="48">
        <v>1</v>
      </c>
      <c r="K1005" s="48">
        <v>2</v>
      </c>
      <c r="L1005" s="48">
        <v>13</v>
      </c>
      <c r="M1005" s="48">
        <v>2</v>
      </c>
      <c r="N1005" s="48">
        <v>0</v>
      </c>
      <c r="O1005" s="48">
        <v>10</v>
      </c>
      <c r="P1005" s="48">
        <v>32</v>
      </c>
      <c r="AI1005" s="48"/>
    </row>
    <row r="1006" spans="1:35" x14ac:dyDescent="0.3">
      <c r="A1006" s="48" t="s">
        <v>1944</v>
      </c>
      <c r="B1006" s="48">
        <v>2012</v>
      </c>
      <c r="C1006" s="48" t="s">
        <v>1128</v>
      </c>
      <c r="D1006" s="48" t="s">
        <v>1095</v>
      </c>
      <c r="E1006" s="48">
        <v>52</v>
      </c>
      <c r="F1006" s="48">
        <v>170</v>
      </c>
      <c r="G1006" s="48">
        <v>16</v>
      </c>
      <c r="H1006" s="48">
        <v>45</v>
      </c>
      <c r="I1006" s="48">
        <v>11</v>
      </c>
      <c r="J1006" s="48">
        <v>0</v>
      </c>
      <c r="K1006" s="48">
        <v>5</v>
      </c>
      <c r="L1006" s="48">
        <v>22</v>
      </c>
      <c r="M1006" s="48">
        <v>0</v>
      </c>
      <c r="N1006" s="48">
        <v>0</v>
      </c>
      <c r="O1006" s="48">
        <v>17</v>
      </c>
      <c r="P1006" s="48">
        <v>51</v>
      </c>
      <c r="AI1006" s="48"/>
    </row>
    <row r="1007" spans="1:35" x14ac:dyDescent="0.3">
      <c r="A1007" s="48" t="s">
        <v>1900</v>
      </c>
      <c r="B1007" s="48">
        <v>2012</v>
      </c>
      <c r="C1007" s="48" t="s">
        <v>1142</v>
      </c>
      <c r="D1007" s="48" t="s">
        <v>1095</v>
      </c>
      <c r="E1007" s="48">
        <v>94</v>
      </c>
      <c r="F1007" s="48">
        <v>171</v>
      </c>
      <c r="G1007" s="48">
        <v>20</v>
      </c>
      <c r="H1007" s="48">
        <v>46</v>
      </c>
      <c r="I1007" s="48">
        <v>13</v>
      </c>
      <c r="J1007" s="48">
        <v>1</v>
      </c>
      <c r="K1007" s="48">
        <v>2</v>
      </c>
      <c r="L1007" s="48">
        <v>19</v>
      </c>
      <c r="M1007" s="48">
        <v>1</v>
      </c>
      <c r="N1007" s="48">
        <v>1</v>
      </c>
      <c r="O1007" s="48">
        <v>9</v>
      </c>
      <c r="P1007" s="48">
        <v>24</v>
      </c>
      <c r="AI1007" s="48"/>
    </row>
    <row r="1008" spans="1:35" x14ac:dyDescent="0.3">
      <c r="A1008" s="48" t="s">
        <v>1827</v>
      </c>
      <c r="B1008" s="48">
        <v>2012</v>
      </c>
      <c r="C1008" s="48" t="s">
        <v>1156</v>
      </c>
      <c r="D1008" s="48" t="s">
        <v>1091</v>
      </c>
      <c r="E1008" s="48">
        <v>75</v>
      </c>
      <c r="F1008" s="48">
        <v>171</v>
      </c>
      <c r="G1008" s="48">
        <v>19</v>
      </c>
      <c r="H1008" s="48">
        <v>36</v>
      </c>
      <c r="I1008" s="48">
        <v>5</v>
      </c>
      <c r="J1008" s="48">
        <v>0</v>
      </c>
      <c r="K1008" s="48">
        <v>3</v>
      </c>
      <c r="L1008" s="48">
        <v>13</v>
      </c>
      <c r="M1008" s="48">
        <v>0</v>
      </c>
      <c r="N1008" s="48">
        <v>0</v>
      </c>
      <c r="O1008" s="48">
        <v>15</v>
      </c>
      <c r="P1008" s="48">
        <v>33</v>
      </c>
      <c r="AI1008" s="48"/>
    </row>
    <row r="1009" spans="1:35" x14ac:dyDescent="0.3">
      <c r="A1009" s="48" t="s">
        <v>1836</v>
      </c>
      <c r="B1009" s="48">
        <v>2012</v>
      </c>
      <c r="C1009" s="48" t="s">
        <v>1128</v>
      </c>
      <c r="D1009" s="48" t="s">
        <v>1095</v>
      </c>
      <c r="E1009" s="48">
        <v>89</v>
      </c>
      <c r="F1009" s="48">
        <v>174</v>
      </c>
      <c r="G1009" s="48">
        <v>26</v>
      </c>
      <c r="H1009" s="48">
        <v>46</v>
      </c>
      <c r="I1009" s="48">
        <v>6</v>
      </c>
      <c r="J1009" s="48">
        <v>0</v>
      </c>
      <c r="K1009" s="48">
        <v>0</v>
      </c>
      <c r="L1009" s="48">
        <v>5</v>
      </c>
      <c r="M1009" s="48">
        <v>30</v>
      </c>
      <c r="N1009" s="48">
        <v>3</v>
      </c>
      <c r="O1009" s="48">
        <v>11</v>
      </c>
      <c r="P1009" s="48">
        <v>43</v>
      </c>
      <c r="AI1009" s="48"/>
    </row>
    <row r="1010" spans="1:35" x14ac:dyDescent="0.3">
      <c r="A1010" s="48" t="s">
        <v>1655</v>
      </c>
      <c r="B1010" s="48">
        <v>2012</v>
      </c>
      <c r="C1010" s="48" t="s">
        <v>1124</v>
      </c>
      <c r="D1010" s="48" t="s">
        <v>1091</v>
      </c>
      <c r="E1010" s="48">
        <v>63</v>
      </c>
      <c r="F1010" s="48">
        <v>174</v>
      </c>
      <c r="G1010" s="48">
        <v>24</v>
      </c>
      <c r="H1010" s="48">
        <v>49</v>
      </c>
      <c r="I1010" s="48">
        <v>8</v>
      </c>
      <c r="J1010" s="48">
        <v>1</v>
      </c>
      <c r="K1010" s="48">
        <v>2</v>
      </c>
      <c r="L1010" s="48">
        <v>11</v>
      </c>
      <c r="M1010" s="48">
        <v>0</v>
      </c>
      <c r="N1010" s="48">
        <v>0</v>
      </c>
      <c r="O1010" s="48">
        <v>14</v>
      </c>
      <c r="P1010" s="48">
        <v>21</v>
      </c>
      <c r="AI1010" s="48"/>
    </row>
    <row r="1011" spans="1:35" x14ac:dyDescent="0.3">
      <c r="A1011" s="48" t="s">
        <v>1574</v>
      </c>
      <c r="B1011" s="48">
        <v>2012</v>
      </c>
      <c r="C1011" s="48" t="s">
        <v>1130</v>
      </c>
      <c r="D1011" s="48" t="s">
        <v>1095</v>
      </c>
      <c r="E1011" s="48">
        <v>98</v>
      </c>
      <c r="F1011" s="48">
        <v>174</v>
      </c>
      <c r="G1011" s="48">
        <v>36</v>
      </c>
      <c r="H1011" s="48">
        <v>55</v>
      </c>
      <c r="I1011" s="48">
        <v>7</v>
      </c>
      <c r="J1011" s="48">
        <v>2</v>
      </c>
      <c r="K1011" s="48">
        <v>4</v>
      </c>
      <c r="L1011" s="48">
        <v>15</v>
      </c>
      <c r="M1011" s="48">
        <v>14</v>
      </c>
      <c r="N1011" s="48">
        <v>2</v>
      </c>
      <c r="O1011" s="48">
        <v>13</v>
      </c>
      <c r="P1011" s="48">
        <v>31</v>
      </c>
      <c r="AI1011" s="48"/>
    </row>
    <row r="1012" spans="1:35" x14ac:dyDescent="0.3">
      <c r="A1012" s="48" t="s">
        <v>1626</v>
      </c>
      <c r="B1012" s="48">
        <v>2012</v>
      </c>
      <c r="C1012" s="48" t="s">
        <v>1120</v>
      </c>
      <c r="D1012" s="48" t="s">
        <v>1095</v>
      </c>
      <c r="E1012" s="48">
        <v>77</v>
      </c>
      <c r="F1012" s="48">
        <v>175</v>
      </c>
      <c r="G1012" s="48">
        <v>15</v>
      </c>
      <c r="H1012" s="48">
        <v>44</v>
      </c>
      <c r="I1012" s="48">
        <v>4</v>
      </c>
      <c r="J1012" s="48">
        <v>5</v>
      </c>
      <c r="K1012" s="48">
        <v>5</v>
      </c>
      <c r="L1012" s="48">
        <v>16</v>
      </c>
      <c r="M1012" s="48">
        <v>3</v>
      </c>
      <c r="N1012" s="48">
        <v>2</v>
      </c>
      <c r="O1012" s="48">
        <v>18</v>
      </c>
      <c r="P1012" s="48">
        <v>36</v>
      </c>
      <c r="AI1012" s="48"/>
    </row>
    <row r="1013" spans="1:35" x14ac:dyDescent="0.3">
      <c r="A1013" s="48" t="s">
        <v>1454</v>
      </c>
      <c r="B1013" s="48">
        <v>2012</v>
      </c>
      <c r="C1013" s="48" t="s">
        <v>1148</v>
      </c>
      <c r="D1013" s="48" t="s">
        <v>1095</v>
      </c>
      <c r="E1013" s="48">
        <v>62</v>
      </c>
      <c r="F1013" s="48">
        <v>176</v>
      </c>
      <c r="G1013" s="48">
        <v>18</v>
      </c>
      <c r="H1013" s="48">
        <v>45</v>
      </c>
      <c r="I1013" s="48">
        <v>7</v>
      </c>
      <c r="J1013" s="48">
        <v>0</v>
      </c>
      <c r="K1013" s="48">
        <v>9</v>
      </c>
      <c r="L1013" s="48">
        <v>23</v>
      </c>
      <c r="M1013" s="48">
        <v>1</v>
      </c>
      <c r="N1013" s="48">
        <v>0</v>
      </c>
      <c r="O1013" s="48">
        <v>18</v>
      </c>
      <c r="P1013" s="48">
        <v>60</v>
      </c>
      <c r="AI1013" s="48"/>
    </row>
    <row r="1014" spans="1:35" x14ac:dyDescent="0.3">
      <c r="A1014" s="48" t="s">
        <v>1690</v>
      </c>
      <c r="B1014" s="48">
        <v>2012</v>
      </c>
      <c r="C1014" s="48" t="s">
        <v>1128</v>
      </c>
      <c r="D1014" s="48" t="s">
        <v>1095</v>
      </c>
      <c r="E1014" s="48">
        <v>52</v>
      </c>
      <c r="F1014" s="48">
        <v>176</v>
      </c>
      <c r="G1014" s="48">
        <v>26</v>
      </c>
      <c r="H1014" s="48">
        <v>35</v>
      </c>
      <c r="I1014" s="48">
        <v>6</v>
      </c>
      <c r="J1014" s="48">
        <v>1</v>
      </c>
      <c r="K1014" s="48">
        <v>6</v>
      </c>
      <c r="L1014" s="48">
        <v>14</v>
      </c>
      <c r="M1014" s="48">
        <v>0</v>
      </c>
      <c r="N1014" s="48">
        <v>0</v>
      </c>
      <c r="O1014" s="48">
        <v>19</v>
      </c>
      <c r="P1014" s="48">
        <v>35</v>
      </c>
      <c r="AI1014" s="48"/>
    </row>
    <row r="1015" spans="1:35" x14ac:dyDescent="0.3">
      <c r="A1015" s="48" t="s">
        <v>1663</v>
      </c>
      <c r="B1015" s="48">
        <v>2012</v>
      </c>
      <c r="C1015" s="48" t="s">
        <v>1152</v>
      </c>
      <c r="D1015" s="48" t="s">
        <v>1091</v>
      </c>
      <c r="E1015" s="48">
        <v>74</v>
      </c>
      <c r="F1015" s="48">
        <v>177</v>
      </c>
      <c r="G1015" s="48">
        <v>24</v>
      </c>
      <c r="H1015" s="48">
        <v>43</v>
      </c>
      <c r="I1015" s="48">
        <v>13</v>
      </c>
      <c r="J1015" s="48">
        <v>0</v>
      </c>
      <c r="K1015" s="48">
        <v>4</v>
      </c>
      <c r="L1015" s="48">
        <v>18</v>
      </c>
      <c r="M1015" s="48">
        <v>6</v>
      </c>
      <c r="N1015" s="48">
        <v>3</v>
      </c>
      <c r="O1015" s="48">
        <v>14</v>
      </c>
      <c r="P1015" s="48">
        <v>53</v>
      </c>
      <c r="AI1015" s="48"/>
    </row>
    <row r="1016" spans="1:35" x14ac:dyDescent="0.3">
      <c r="A1016" s="48" t="s">
        <v>1868</v>
      </c>
      <c r="B1016" s="48">
        <v>2012</v>
      </c>
      <c r="C1016" s="48" t="s">
        <v>1116</v>
      </c>
      <c r="D1016" s="48" t="s">
        <v>1095</v>
      </c>
      <c r="E1016" s="48">
        <v>91</v>
      </c>
      <c r="F1016" s="48">
        <v>178</v>
      </c>
      <c r="G1016" s="48">
        <v>15</v>
      </c>
      <c r="H1016" s="48">
        <v>36</v>
      </c>
      <c r="I1016" s="48">
        <v>4</v>
      </c>
      <c r="J1016" s="48">
        <v>1</v>
      </c>
      <c r="K1016" s="48">
        <v>8</v>
      </c>
      <c r="L1016" s="48">
        <v>16</v>
      </c>
      <c r="M1016" s="48">
        <v>2</v>
      </c>
      <c r="N1016" s="48">
        <v>4</v>
      </c>
      <c r="O1016" s="48">
        <v>8</v>
      </c>
      <c r="P1016" s="48">
        <v>38</v>
      </c>
      <c r="AI1016" s="48"/>
    </row>
    <row r="1017" spans="1:35" x14ac:dyDescent="0.3">
      <c r="A1017" s="48" t="s">
        <v>1945</v>
      </c>
      <c r="B1017" s="48">
        <v>2012</v>
      </c>
      <c r="C1017" s="48" t="s">
        <v>1142</v>
      </c>
      <c r="D1017" s="48" t="s">
        <v>1095</v>
      </c>
      <c r="E1017" s="48">
        <v>89</v>
      </c>
      <c r="F1017" s="48">
        <v>179</v>
      </c>
      <c r="G1017" s="48">
        <v>26</v>
      </c>
      <c r="H1017" s="48">
        <v>47</v>
      </c>
      <c r="I1017" s="48">
        <v>14</v>
      </c>
      <c r="J1017" s="48">
        <v>2</v>
      </c>
      <c r="K1017" s="48">
        <v>3</v>
      </c>
      <c r="L1017" s="48">
        <v>17</v>
      </c>
      <c r="M1017" s="48">
        <v>5</v>
      </c>
      <c r="N1017" s="48">
        <v>3</v>
      </c>
      <c r="O1017" s="48">
        <v>25</v>
      </c>
      <c r="P1017" s="48">
        <v>45</v>
      </c>
      <c r="AI1017" s="48"/>
    </row>
    <row r="1018" spans="1:35" x14ac:dyDescent="0.3">
      <c r="A1018" s="48" t="s">
        <v>1401</v>
      </c>
      <c r="B1018" s="48">
        <v>2012</v>
      </c>
      <c r="C1018" s="48" t="s">
        <v>1132</v>
      </c>
      <c r="D1018" s="48" t="s">
        <v>1095</v>
      </c>
      <c r="E1018" s="48">
        <v>77</v>
      </c>
      <c r="F1018" s="48">
        <v>179</v>
      </c>
      <c r="G1018" s="48">
        <v>16</v>
      </c>
      <c r="H1018" s="48">
        <v>39</v>
      </c>
      <c r="I1018" s="48">
        <v>9</v>
      </c>
      <c r="J1018" s="48">
        <v>2</v>
      </c>
      <c r="K1018" s="48">
        <v>4</v>
      </c>
      <c r="L1018" s="48">
        <v>19</v>
      </c>
      <c r="M1018" s="48">
        <v>9</v>
      </c>
      <c r="N1018" s="48">
        <v>2</v>
      </c>
      <c r="O1018" s="48">
        <v>13</v>
      </c>
      <c r="P1018" s="48">
        <v>56</v>
      </c>
      <c r="AI1018" s="48"/>
    </row>
    <row r="1019" spans="1:35" x14ac:dyDescent="0.3">
      <c r="A1019" s="48" t="s">
        <v>1725</v>
      </c>
      <c r="B1019" s="48">
        <v>2012</v>
      </c>
      <c r="C1019" s="48" t="s">
        <v>1128</v>
      </c>
      <c r="D1019" s="48" t="s">
        <v>1095</v>
      </c>
      <c r="E1019" s="48">
        <v>55</v>
      </c>
      <c r="F1019" s="48">
        <v>179</v>
      </c>
      <c r="G1019" s="48">
        <v>16</v>
      </c>
      <c r="H1019" s="48">
        <v>36</v>
      </c>
      <c r="I1019" s="48">
        <v>5</v>
      </c>
      <c r="J1019" s="48">
        <v>2</v>
      </c>
      <c r="K1019" s="48">
        <v>5</v>
      </c>
      <c r="L1019" s="48">
        <v>17</v>
      </c>
      <c r="M1019" s="48">
        <v>0</v>
      </c>
      <c r="N1019" s="48">
        <v>3</v>
      </c>
      <c r="O1019" s="48">
        <v>21</v>
      </c>
      <c r="P1019" s="48">
        <v>46</v>
      </c>
      <c r="AI1019" s="48"/>
    </row>
    <row r="1020" spans="1:35" x14ac:dyDescent="0.3">
      <c r="A1020" s="48" t="s">
        <v>1858</v>
      </c>
      <c r="B1020" s="48">
        <v>2012</v>
      </c>
      <c r="C1020" s="48" t="s">
        <v>1098</v>
      </c>
      <c r="D1020" s="48" t="s">
        <v>1091</v>
      </c>
      <c r="E1020" s="48">
        <v>53</v>
      </c>
      <c r="F1020" s="48">
        <v>181</v>
      </c>
      <c r="G1020" s="48">
        <v>21</v>
      </c>
      <c r="H1020" s="48">
        <v>43</v>
      </c>
      <c r="I1020" s="48">
        <v>7</v>
      </c>
      <c r="J1020" s="48">
        <v>1</v>
      </c>
      <c r="K1020" s="48">
        <v>1</v>
      </c>
      <c r="L1020" s="48">
        <v>15</v>
      </c>
      <c r="M1020" s="48">
        <v>3</v>
      </c>
      <c r="N1020" s="48">
        <v>0</v>
      </c>
      <c r="O1020" s="48">
        <v>8</v>
      </c>
      <c r="P1020" s="48">
        <v>35</v>
      </c>
      <c r="AI1020" s="48"/>
    </row>
    <row r="1021" spans="1:35" x14ac:dyDescent="0.3">
      <c r="A1021" s="48" t="s">
        <v>1760</v>
      </c>
      <c r="B1021" s="48">
        <v>2012</v>
      </c>
      <c r="C1021" s="48" t="s">
        <v>1130</v>
      </c>
      <c r="D1021" s="48" t="s">
        <v>1095</v>
      </c>
      <c r="E1021" s="48">
        <v>47</v>
      </c>
      <c r="F1021" s="48">
        <v>181</v>
      </c>
      <c r="G1021" s="48">
        <v>33</v>
      </c>
      <c r="H1021" s="48">
        <v>52</v>
      </c>
      <c r="I1021" s="48">
        <v>8</v>
      </c>
      <c r="J1021" s="48">
        <v>2</v>
      </c>
      <c r="K1021" s="48">
        <v>8</v>
      </c>
      <c r="L1021" s="48">
        <v>27</v>
      </c>
      <c r="M1021" s="48">
        <v>2</v>
      </c>
      <c r="N1021" s="48">
        <v>2</v>
      </c>
      <c r="O1021" s="48">
        <v>19</v>
      </c>
      <c r="P1021" s="48">
        <v>19</v>
      </c>
      <c r="AI1021" s="48"/>
    </row>
    <row r="1022" spans="1:35" x14ac:dyDescent="0.3">
      <c r="A1022" s="48" t="s">
        <v>1798</v>
      </c>
      <c r="B1022" s="48">
        <v>2012</v>
      </c>
      <c r="C1022" s="48" t="s">
        <v>1159</v>
      </c>
      <c r="D1022" s="48" t="s">
        <v>1095</v>
      </c>
      <c r="E1022" s="48">
        <v>55</v>
      </c>
      <c r="F1022" s="48">
        <v>183</v>
      </c>
      <c r="G1022" s="48">
        <v>12</v>
      </c>
      <c r="H1022" s="48">
        <v>37</v>
      </c>
      <c r="I1022" s="48">
        <v>10</v>
      </c>
      <c r="J1022" s="48">
        <v>0</v>
      </c>
      <c r="K1022" s="48">
        <v>3</v>
      </c>
      <c r="L1022" s="48">
        <v>17</v>
      </c>
      <c r="M1022" s="48">
        <v>1</v>
      </c>
      <c r="N1022" s="48">
        <v>0</v>
      </c>
      <c r="O1022" s="48">
        <v>12</v>
      </c>
      <c r="P1022" s="48">
        <v>36</v>
      </c>
      <c r="AI1022" s="48"/>
    </row>
    <row r="1023" spans="1:35" x14ac:dyDescent="0.3">
      <c r="A1023" s="48" t="s">
        <v>1682</v>
      </c>
      <c r="B1023" s="48">
        <v>2012</v>
      </c>
      <c r="C1023" s="48" t="s">
        <v>1130</v>
      </c>
      <c r="D1023" s="48" t="s">
        <v>1095</v>
      </c>
      <c r="E1023" s="48">
        <v>52</v>
      </c>
      <c r="F1023" s="48">
        <v>184</v>
      </c>
      <c r="G1023" s="48">
        <v>16</v>
      </c>
      <c r="H1023" s="48">
        <v>40</v>
      </c>
      <c r="I1023" s="48">
        <v>10</v>
      </c>
      <c r="J1023" s="48">
        <v>0</v>
      </c>
      <c r="K1023" s="48">
        <v>5</v>
      </c>
      <c r="L1023" s="48">
        <v>28</v>
      </c>
      <c r="M1023" s="48">
        <v>0</v>
      </c>
      <c r="N1023" s="48">
        <v>1</v>
      </c>
      <c r="O1023" s="48">
        <v>6</v>
      </c>
      <c r="P1023" s="48">
        <v>32</v>
      </c>
      <c r="AI1023" s="48"/>
    </row>
    <row r="1024" spans="1:35" x14ac:dyDescent="0.3">
      <c r="A1024" s="48" t="s">
        <v>1861</v>
      </c>
      <c r="B1024" s="48">
        <v>2012</v>
      </c>
      <c r="C1024" s="48" t="s">
        <v>1114</v>
      </c>
      <c r="D1024" s="48" t="s">
        <v>1095</v>
      </c>
      <c r="E1024" s="48">
        <v>56</v>
      </c>
      <c r="F1024" s="48">
        <v>187</v>
      </c>
      <c r="G1024" s="48">
        <v>21</v>
      </c>
      <c r="H1024" s="48">
        <v>44</v>
      </c>
      <c r="I1024" s="48">
        <v>11</v>
      </c>
      <c r="J1024" s="48">
        <v>2</v>
      </c>
      <c r="K1024" s="48">
        <v>5</v>
      </c>
      <c r="L1024" s="48">
        <v>26</v>
      </c>
      <c r="M1024" s="48">
        <v>0</v>
      </c>
      <c r="N1024" s="48">
        <v>0</v>
      </c>
      <c r="O1024" s="48">
        <v>21</v>
      </c>
      <c r="P1024" s="48">
        <v>34</v>
      </c>
      <c r="AI1024" s="48"/>
    </row>
    <row r="1025" spans="1:35" x14ac:dyDescent="0.3">
      <c r="A1025" s="48" t="s">
        <v>1946</v>
      </c>
      <c r="B1025" s="48">
        <v>2012</v>
      </c>
      <c r="C1025" s="48" t="s">
        <v>1150</v>
      </c>
      <c r="D1025" s="48" t="s">
        <v>1095</v>
      </c>
      <c r="E1025" s="48">
        <v>67</v>
      </c>
      <c r="F1025" s="48">
        <v>187</v>
      </c>
      <c r="G1025" s="48">
        <v>26</v>
      </c>
      <c r="H1025" s="48">
        <v>47</v>
      </c>
      <c r="I1025" s="48">
        <v>10</v>
      </c>
      <c r="J1025" s="48">
        <v>1</v>
      </c>
      <c r="K1025" s="48">
        <v>1</v>
      </c>
      <c r="L1025" s="48">
        <v>17</v>
      </c>
      <c r="M1025" s="48">
        <v>4</v>
      </c>
      <c r="N1025" s="48">
        <v>2</v>
      </c>
      <c r="O1025" s="48">
        <v>23</v>
      </c>
      <c r="P1025" s="48">
        <v>50</v>
      </c>
      <c r="AI1025" s="48"/>
    </row>
    <row r="1026" spans="1:35" x14ac:dyDescent="0.3">
      <c r="A1026" s="48" t="s">
        <v>1904</v>
      </c>
      <c r="B1026" s="48">
        <v>2012</v>
      </c>
      <c r="C1026" s="48" t="s">
        <v>1134</v>
      </c>
      <c r="D1026" s="48" t="s">
        <v>1091</v>
      </c>
      <c r="E1026" s="48">
        <v>60</v>
      </c>
      <c r="F1026" s="48">
        <v>187</v>
      </c>
      <c r="G1026" s="48">
        <v>23</v>
      </c>
      <c r="H1026" s="48">
        <v>40</v>
      </c>
      <c r="I1026" s="48">
        <v>10</v>
      </c>
      <c r="J1026" s="48">
        <v>0</v>
      </c>
      <c r="K1026" s="48">
        <v>6</v>
      </c>
      <c r="L1026" s="48">
        <v>18</v>
      </c>
      <c r="M1026" s="48">
        <v>4</v>
      </c>
      <c r="N1026" s="48">
        <v>3</v>
      </c>
      <c r="O1026" s="48">
        <v>18</v>
      </c>
      <c r="P1026" s="48">
        <v>47</v>
      </c>
      <c r="AI1026" s="48"/>
    </row>
    <row r="1027" spans="1:35" x14ac:dyDescent="0.3">
      <c r="A1027" s="48" t="s">
        <v>1623</v>
      </c>
      <c r="B1027" s="48">
        <v>2012</v>
      </c>
      <c r="C1027" s="48" t="s">
        <v>1098</v>
      </c>
      <c r="D1027" s="48" t="s">
        <v>1091</v>
      </c>
      <c r="E1027" s="48">
        <v>64</v>
      </c>
      <c r="F1027" s="48">
        <v>189</v>
      </c>
      <c r="G1027" s="48">
        <v>22</v>
      </c>
      <c r="H1027" s="48">
        <v>52</v>
      </c>
      <c r="I1027" s="48">
        <v>10</v>
      </c>
      <c r="J1027" s="48">
        <v>3</v>
      </c>
      <c r="K1027" s="48">
        <v>0</v>
      </c>
      <c r="L1027" s="48">
        <v>17</v>
      </c>
      <c r="M1027" s="48">
        <v>9</v>
      </c>
      <c r="N1027" s="48">
        <v>3</v>
      </c>
      <c r="O1027" s="48">
        <v>11</v>
      </c>
      <c r="P1027" s="48">
        <v>17</v>
      </c>
      <c r="AI1027" s="48"/>
    </row>
    <row r="1028" spans="1:35" x14ac:dyDescent="0.3">
      <c r="A1028" s="48" t="s">
        <v>1947</v>
      </c>
      <c r="B1028" s="48">
        <v>2012</v>
      </c>
      <c r="C1028" s="48" t="s">
        <v>1114</v>
      </c>
      <c r="D1028" s="48" t="s">
        <v>1095</v>
      </c>
      <c r="E1028" s="48">
        <v>58</v>
      </c>
      <c r="F1028" s="48">
        <v>190</v>
      </c>
      <c r="G1028" s="48">
        <v>14</v>
      </c>
      <c r="H1028" s="48">
        <v>43</v>
      </c>
      <c r="I1028" s="48">
        <v>15</v>
      </c>
      <c r="J1028" s="48">
        <v>1</v>
      </c>
      <c r="K1028" s="48">
        <v>3</v>
      </c>
      <c r="L1028" s="48">
        <v>24</v>
      </c>
      <c r="M1028" s="48">
        <v>0</v>
      </c>
      <c r="N1028" s="48">
        <v>0</v>
      </c>
      <c r="O1028" s="48">
        <v>7</v>
      </c>
      <c r="P1028" s="48">
        <v>29</v>
      </c>
      <c r="AI1028" s="48"/>
    </row>
    <row r="1029" spans="1:35" x14ac:dyDescent="0.3">
      <c r="A1029" s="48" t="s">
        <v>1948</v>
      </c>
      <c r="B1029" s="48">
        <v>2012</v>
      </c>
      <c r="C1029" s="48" t="s">
        <v>1146</v>
      </c>
      <c r="D1029" s="48" t="s">
        <v>1091</v>
      </c>
      <c r="E1029" s="48">
        <v>51</v>
      </c>
      <c r="F1029" s="48">
        <v>191</v>
      </c>
      <c r="G1029" s="48">
        <v>24</v>
      </c>
      <c r="H1029" s="48">
        <v>50</v>
      </c>
      <c r="I1029" s="48">
        <v>8</v>
      </c>
      <c r="J1029" s="48">
        <v>3</v>
      </c>
      <c r="K1029" s="48">
        <v>7</v>
      </c>
      <c r="L1029" s="48">
        <v>26</v>
      </c>
      <c r="M1029" s="48">
        <v>2</v>
      </c>
      <c r="N1029" s="48">
        <v>0</v>
      </c>
      <c r="O1029" s="48">
        <v>9</v>
      </c>
      <c r="P1029" s="48">
        <v>38</v>
      </c>
      <c r="AI1029" s="48"/>
    </row>
    <row r="1030" spans="1:35" x14ac:dyDescent="0.3">
      <c r="A1030" s="48" t="s">
        <v>1949</v>
      </c>
      <c r="B1030" s="48">
        <v>2012</v>
      </c>
      <c r="C1030" s="48" t="s">
        <v>1142</v>
      </c>
      <c r="D1030" s="48" t="s">
        <v>1095</v>
      </c>
      <c r="E1030" s="48">
        <v>94</v>
      </c>
      <c r="F1030" s="48">
        <v>191</v>
      </c>
      <c r="G1030" s="48">
        <v>28</v>
      </c>
      <c r="H1030" s="48">
        <v>46</v>
      </c>
      <c r="I1030" s="48">
        <v>9</v>
      </c>
      <c r="J1030" s="48">
        <v>1</v>
      </c>
      <c r="K1030" s="48">
        <v>8</v>
      </c>
      <c r="L1030" s="48">
        <v>26</v>
      </c>
      <c r="M1030" s="48">
        <v>10</v>
      </c>
      <c r="N1030" s="48">
        <v>3</v>
      </c>
      <c r="O1030" s="48">
        <v>10</v>
      </c>
      <c r="P1030" s="48">
        <v>44</v>
      </c>
      <c r="AI1030" s="48"/>
    </row>
    <row r="1031" spans="1:35" x14ac:dyDescent="0.3">
      <c r="A1031" s="48" t="s">
        <v>1950</v>
      </c>
      <c r="B1031" s="48">
        <v>2012</v>
      </c>
      <c r="C1031" s="48" t="s">
        <v>1148</v>
      </c>
      <c r="D1031" s="48" t="s">
        <v>1095</v>
      </c>
      <c r="E1031" s="48">
        <v>93</v>
      </c>
      <c r="F1031" s="48">
        <v>192</v>
      </c>
      <c r="G1031" s="48">
        <v>17</v>
      </c>
      <c r="H1031" s="48">
        <v>45</v>
      </c>
      <c r="I1031" s="48">
        <v>11</v>
      </c>
      <c r="J1031" s="48">
        <v>0</v>
      </c>
      <c r="K1031" s="48">
        <v>9</v>
      </c>
      <c r="L1031" s="48">
        <v>32</v>
      </c>
      <c r="M1031" s="48">
        <v>1</v>
      </c>
      <c r="N1031" s="48">
        <v>1</v>
      </c>
      <c r="O1031" s="48">
        <v>11</v>
      </c>
      <c r="P1031" s="48">
        <v>70</v>
      </c>
      <c r="AI1031" s="48"/>
    </row>
    <row r="1032" spans="1:35" x14ac:dyDescent="0.3">
      <c r="A1032" s="48" t="s">
        <v>1951</v>
      </c>
      <c r="B1032" s="48">
        <v>2012</v>
      </c>
      <c r="C1032" s="48" t="s">
        <v>1122</v>
      </c>
      <c r="D1032" s="48" t="s">
        <v>1095</v>
      </c>
      <c r="E1032" s="48">
        <v>60</v>
      </c>
      <c r="F1032" s="48">
        <v>192</v>
      </c>
      <c r="G1032" s="48">
        <v>28</v>
      </c>
      <c r="H1032" s="48">
        <v>57</v>
      </c>
      <c r="I1032" s="48">
        <v>7</v>
      </c>
      <c r="J1032" s="48">
        <v>1</v>
      </c>
      <c r="K1032" s="48">
        <v>8</v>
      </c>
      <c r="L1032" s="48">
        <v>36</v>
      </c>
      <c r="M1032" s="48">
        <v>0</v>
      </c>
      <c r="N1032" s="48">
        <v>0</v>
      </c>
      <c r="O1032" s="48">
        <v>31</v>
      </c>
      <c r="P1032" s="48">
        <v>39</v>
      </c>
      <c r="AI1032" s="48"/>
    </row>
    <row r="1033" spans="1:35" x14ac:dyDescent="0.3">
      <c r="A1033" s="48" t="s">
        <v>1952</v>
      </c>
      <c r="B1033" s="48">
        <v>2012</v>
      </c>
      <c r="C1033" s="48" t="s">
        <v>1090</v>
      </c>
      <c r="D1033" s="48" t="s">
        <v>1091</v>
      </c>
      <c r="E1033" s="48">
        <v>64</v>
      </c>
      <c r="F1033" s="48">
        <v>192</v>
      </c>
      <c r="G1033" s="48">
        <v>18</v>
      </c>
      <c r="H1033" s="48">
        <v>44</v>
      </c>
      <c r="I1033" s="48">
        <v>10</v>
      </c>
      <c r="J1033" s="48">
        <v>2</v>
      </c>
      <c r="K1033" s="48">
        <v>5</v>
      </c>
      <c r="L1033" s="48">
        <v>19</v>
      </c>
      <c r="M1033" s="48">
        <v>0</v>
      </c>
      <c r="N1033" s="48">
        <v>0</v>
      </c>
      <c r="O1033" s="48">
        <v>13</v>
      </c>
      <c r="P1033" s="48">
        <v>52</v>
      </c>
      <c r="AI1033" s="48"/>
    </row>
    <row r="1034" spans="1:35" x14ac:dyDescent="0.3">
      <c r="A1034" s="48" t="s">
        <v>1953</v>
      </c>
      <c r="B1034" s="48">
        <v>2012</v>
      </c>
      <c r="C1034" s="48" t="s">
        <v>1122</v>
      </c>
      <c r="D1034" s="48" t="s">
        <v>1095</v>
      </c>
      <c r="E1034" s="48">
        <v>63</v>
      </c>
      <c r="F1034" s="48">
        <v>193</v>
      </c>
      <c r="G1034" s="48">
        <v>17</v>
      </c>
      <c r="H1034" s="48">
        <v>46</v>
      </c>
      <c r="I1034" s="48">
        <v>8</v>
      </c>
      <c r="J1034" s="48">
        <v>0</v>
      </c>
      <c r="K1034" s="48">
        <v>0</v>
      </c>
      <c r="L1034" s="48">
        <v>14</v>
      </c>
      <c r="M1034" s="48">
        <v>2</v>
      </c>
      <c r="N1034" s="48">
        <v>1</v>
      </c>
      <c r="O1034" s="48">
        <v>20</v>
      </c>
      <c r="P1034" s="48">
        <v>41</v>
      </c>
      <c r="AI1034" s="48"/>
    </row>
    <row r="1035" spans="1:35" x14ac:dyDescent="0.3">
      <c r="A1035" s="48" t="s">
        <v>1705</v>
      </c>
      <c r="B1035" s="48">
        <v>2012</v>
      </c>
      <c r="C1035" s="48" t="s">
        <v>1142</v>
      </c>
      <c r="D1035" s="48" t="s">
        <v>1095</v>
      </c>
      <c r="E1035" s="48">
        <v>70</v>
      </c>
      <c r="F1035" s="48">
        <v>194</v>
      </c>
      <c r="G1035" s="48">
        <v>21</v>
      </c>
      <c r="H1035" s="48">
        <v>32</v>
      </c>
      <c r="I1035" s="48">
        <v>2</v>
      </c>
      <c r="J1035" s="48">
        <v>0</v>
      </c>
      <c r="K1035" s="48">
        <v>8</v>
      </c>
      <c r="L1035" s="48">
        <v>20</v>
      </c>
      <c r="M1035" s="48">
        <v>5</v>
      </c>
      <c r="N1035" s="48">
        <v>1</v>
      </c>
      <c r="O1035" s="48">
        <v>19</v>
      </c>
      <c r="P1035" s="48">
        <v>58</v>
      </c>
      <c r="AI1035" s="48"/>
    </row>
    <row r="1036" spans="1:35" x14ac:dyDescent="0.3">
      <c r="A1036" s="48" t="s">
        <v>1696</v>
      </c>
      <c r="B1036" s="48">
        <v>2012</v>
      </c>
      <c r="C1036" s="48" t="s">
        <v>1112</v>
      </c>
      <c r="D1036" s="48" t="s">
        <v>1095</v>
      </c>
      <c r="E1036" s="48">
        <v>77</v>
      </c>
      <c r="F1036" s="48">
        <v>194</v>
      </c>
      <c r="G1036" s="48">
        <v>15</v>
      </c>
      <c r="H1036" s="48">
        <v>40</v>
      </c>
      <c r="I1036" s="48">
        <v>4</v>
      </c>
      <c r="J1036" s="48">
        <v>0</v>
      </c>
      <c r="K1036" s="48">
        <v>0</v>
      </c>
      <c r="L1036" s="48">
        <v>15</v>
      </c>
      <c r="M1036" s="48">
        <v>3</v>
      </c>
      <c r="N1036" s="48">
        <v>1</v>
      </c>
      <c r="O1036" s="48">
        <v>8</v>
      </c>
      <c r="P1036" s="48">
        <v>36</v>
      </c>
      <c r="AI1036" s="48"/>
    </row>
    <row r="1037" spans="1:35" x14ac:dyDescent="0.3">
      <c r="A1037" s="48" t="s">
        <v>1799</v>
      </c>
      <c r="B1037" s="48">
        <v>2012</v>
      </c>
      <c r="C1037" s="48" t="s">
        <v>1150</v>
      </c>
      <c r="D1037" s="48" t="s">
        <v>1095</v>
      </c>
      <c r="E1037" s="48">
        <v>92</v>
      </c>
      <c r="F1037" s="48">
        <v>195</v>
      </c>
      <c r="G1037" s="48">
        <v>28</v>
      </c>
      <c r="H1037" s="48">
        <v>48</v>
      </c>
      <c r="I1037" s="48">
        <v>8</v>
      </c>
      <c r="J1037" s="48">
        <v>1</v>
      </c>
      <c r="K1037" s="48">
        <v>3</v>
      </c>
      <c r="L1037" s="48">
        <v>19</v>
      </c>
      <c r="M1037" s="48">
        <v>6</v>
      </c>
      <c r="N1037" s="48">
        <v>2</v>
      </c>
      <c r="O1037" s="48">
        <v>35</v>
      </c>
      <c r="P1037" s="48">
        <v>51</v>
      </c>
      <c r="AI1037" s="48"/>
    </row>
    <row r="1038" spans="1:35" x14ac:dyDescent="0.3">
      <c r="A1038" s="48" t="s">
        <v>1539</v>
      </c>
      <c r="B1038" s="48">
        <v>2012</v>
      </c>
      <c r="C1038" s="48" t="s">
        <v>1114</v>
      </c>
      <c r="D1038" s="48" t="s">
        <v>1095</v>
      </c>
      <c r="E1038" s="48">
        <v>55</v>
      </c>
      <c r="F1038" s="48">
        <v>195</v>
      </c>
      <c r="G1038" s="48">
        <v>24</v>
      </c>
      <c r="H1038" s="48">
        <v>66</v>
      </c>
      <c r="I1038" s="48">
        <v>10</v>
      </c>
      <c r="J1038" s="48">
        <v>3</v>
      </c>
      <c r="K1038" s="48">
        <v>2</v>
      </c>
      <c r="L1038" s="48">
        <v>14</v>
      </c>
      <c r="M1038" s="48">
        <v>0</v>
      </c>
      <c r="N1038" s="48">
        <v>1</v>
      </c>
      <c r="O1038" s="48">
        <v>9</v>
      </c>
      <c r="P1038" s="48">
        <v>18</v>
      </c>
      <c r="AI1038" s="48"/>
    </row>
    <row r="1039" spans="1:35" x14ac:dyDescent="0.3">
      <c r="A1039" s="48" t="s">
        <v>1649</v>
      </c>
      <c r="B1039" s="48">
        <v>2012</v>
      </c>
      <c r="C1039" s="48" t="s">
        <v>1138</v>
      </c>
      <c r="D1039" s="48" t="s">
        <v>1091</v>
      </c>
      <c r="E1039" s="48">
        <v>70</v>
      </c>
      <c r="F1039" s="48">
        <v>195</v>
      </c>
      <c r="G1039" s="48">
        <v>27</v>
      </c>
      <c r="H1039" s="48">
        <v>44</v>
      </c>
      <c r="I1039" s="48">
        <v>8</v>
      </c>
      <c r="J1039" s="48">
        <v>2</v>
      </c>
      <c r="K1039" s="48">
        <v>0</v>
      </c>
      <c r="L1039" s="48">
        <v>13</v>
      </c>
      <c r="M1039" s="48">
        <v>4</v>
      </c>
      <c r="N1039" s="48">
        <v>2</v>
      </c>
      <c r="O1039" s="48">
        <v>36</v>
      </c>
      <c r="P1039" s="48">
        <v>44</v>
      </c>
      <c r="AI1039" s="48"/>
    </row>
    <row r="1040" spans="1:35" x14ac:dyDescent="0.3">
      <c r="A1040" s="48" t="s">
        <v>1515</v>
      </c>
      <c r="B1040" s="48">
        <v>2012</v>
      </c>
      <c r="C1040" s="48" t="s">
        <v>1144</v>
      </c>
      <c r="D1040" s="48" t="s">
        <v>1095</v>
      </c>
      <c r="E1040" s="48">
        <v>70</v>
      </c>
      <c r="F1040" s="48">
        <v>197</v>
      </c>
      <c r="G1040" s="48">
        <v>16</v>
      </c>
      <c r="H1040" s="48">
        <v>49</v>
      </c>
      <c r="I1040" s="48">
        <v>9</v>
      </c>
      <c r="J1040" s="48">
        <v>0</v>
      </c>
      <c r="K1040" s="48">
        <v>6</v>
      </c>
      <c r="L1040" s="48">
        <v>22</v>
      </c>
      <c r="M1040" s="48">
        <v>0</v>
      </c>
      <c r="N1040" s="48">
        <v>1</v>
      </c>
      <c r="O1040" s="48">
        <v>12</v>
      </c>
      <c r="P1040" s="48">
        <v>33</v>
      </c>
      <c r="AI1040" s="48"/>
    </row>
    <row r="1041" spans="1:35" x14ac:dyDescent="0.3">
      <c r="A1041" s="48" t="s">
        <v>1954</v>
      </c>
      <c r="B1041" s="48">
        <v>2012</v>
      </c>
      <c r="C1041" s="48" t="s">
        <v>1128</v>
      </c>
      <c r="D1041" s="48" t="s">
        <v>1095</v>
      </c>
      <c r="E1041" s="48">
        <v>69</v>
      </c>
      <c r="F1041" s="48">
        <v>199</v>
      </c>
      <c r="G1041" s="48">
        <v>16</v>
      </c>
      <c r="H1041" s="48">
        <v>40</v>
      </c>
      <c r="I1041" s="48">
        <v>12</v>
      </c>
      <c r="J1041" s="48">
        <v>0</v>
      </c>
      <c r="K1041" s="48">
        <v>1</v>
      </c>
      <c r="L1041" s="48">
        <v>16</v>
      </c>
      <c r="M1041" s="48">
        <v>0</v>
      </c>
      <c r="N1041" s="48">
        <v>1</v>
      </c>
      <c r="O1041" s="48">
        <v>16</v>
      </c>
      <c r="P1041" s="48">
        <v>39</v>
      </c>
      <c r="AI1041" s="48"/>
    </row>
    <row r="1042" spans="1:35" x14ac:dyDescent="0.3">
      <c r="A1042" s="48" t="s">
        <v>1509</v>
      </c>
      <c r="B1042" s="48">
        <v>2012</v>
      </c>
      <c r="C1042" s="48" t="s">
        <v>1140</v>
      </c>
      <c r="D1042" s="48" t="s">
        <v>1091</v>
      </c>
      <c r="E1042" s="48">
        <v>63</v>
      </c>
      <c r="F1042" s="48">
        <v>199</v>
      </c>
      <c r="G1042" s="48">
        <v>19</v>
      </c>
      <c r="H1042" s="48">
        <v>60</v>
      </c>
      <c r="I1042" s="48">
        <v>7</v>
      </c>
      <c r="J1042" s="48">
        <v>0</v>
      </c>
      <c r="K1042" s="48">
        <v>1</v>
      </c>
      <c r="L1042" s="48">
        <v>12</v>
      </c>
      <c r="M1042" s="48">
        <v>8</v>
      </c>
      <c r="N1042" s="48">
        <v>2</v>
      </c>
      <c r="O1042" s="48">
        <v>6</v>
      </c>
      <c r="P1042" s="48">
        <v>35</v>
      </c>
      <c r="AI1042" s="48"/>
    </row>
    <row r="1043" spans="1:35" x14ac:dyDescent="0.3">
      <c r="A1043" s="48" t="s">
        <v>1955</v>
      </c>
      <c r="B1043" s="48">
        <v>2012</v>
      </c>
      <c r="C1043" s="48" t="s">
        <v>1116</v>
      </c>
      <c r="D1043" s="48" t="s">
        <v>1095</v>
      </c>
      <c r="E1043" s="48">
        <v>72</v>
      </c>
      <c r="F1043" s="48">
        <v>201</v>
      </c>
      <c r="G1043" s="48">
        <v>23</v>
      </c>
      <c r="H1043" s="48">
        <v>52</v>
      </c>
      <c r="I1043" s="48">
        <v>11</v>
      </c>
      <c r="J1043" s="48">
        <v>0</v>
      </c>
      <c r="K1043" s="48">
        <v>9</v>
      </c>
      <c r="L1043" s="48">
        <v>26</v>
      </c>
      <c r="M1043" s="48">
        <v>0</v>
      </c>
      <c r="N1043" s="48">
        <v>1</v>
      </c>
      <c r="O1043" s="48">
        <v>16</v>
      </c>
      <c r="P1043" s="48">
        <v>56</v>
      </c>
      <c r="AI1043" s="48"/>
    </row>
    <row r="1044" spans="1:35" x14ac:dyDescent="0.3">
      <c r="A1044" s="48" t="s">
        <v>1656</v>
      </c>
      <c r="B1044" s="48">
        <v>2012</v>
      </c>
      <c r="C1044" s="48" t="s">
        <v>1122</v>
      </c>
      <c r="D1044" s="48" t="s">
        <v>1095</v>
      </c>
      <c r="E1044" s="48">
        <v>58</v>
      </c>
      <c r="F1044" s="48">
        <v>204</v>
      </c>
      <c r="G1044" s="48">
        <v>14</v>
      </c>
      <c r="H1044" s="48">
        <v>32</v>
      </c>
      <c r="I1044" s="48">
        <v>7</v>
      </c>
      <c r="J1044" s="48">
        <v>1</v>
      </c>
      <c r="K1044" s="48">
        <v>3</v>
      </c>
      <c r="L1044" s="48">
        <v>22</v>
      </c>
      <c r="M1044" s="48">
        <v>0</v>
      </c>
      <c r="N1044" s="48">
        <v>3</v>
      </c>
      <c r="O1044" s="48">
        <v>15</v>
      </c>
      <c r="P1044" s="48">
        <v>56</v>
      </c>
      <c r="AI1044" s="48"/>
    </row>
    <row r="1045" spans="1:35" x14ac:dyDescent="0.3">
      <c r="A1045" s="48" t="s">
        <v>1680</v>
      </c>
      <c r="B1045" s="48">
        <v>2012</v>
      </c>
      <c r="C1045" s="48" t="s">
        <v>1140</v>
      </c>
      <c r="D1045" s="48" t="s">
        <v>1091</v>
      </c>
      <c r="E1045" s="48">
        <v>63</v>
      </c>
      <c r="F1045" s="48">
        <v>204</v>
      </c>
      <c r="G1045" s="48">
        <v>22</v>
      </c>
      <c r="H1045" s="48">
        <v>53</v>
      </c>
      <c r="I1045" s="48">
        <v>19</v>
      </c>
      <c r="J1045" s="48">
        <v>2</v>
      </c>
      <c r="K1045" s="48">
        <v>0</v>
      </c>
      <c r="L1045" s="48">
        <v>16</v>
      </c>
      <c r="M1045" s="48">
        <v>0</v>
      </c>
      <c r="N1045" s="48">
        <v>0</v>
      </c>
      <c r="O1045" s="48">
        <v>12</v>
      </c>
      <c r="P1045" s="48">
        <v>43</v>
      </c>
      <c r="AI1045" s="48"/>
    </row>
    <row r="1046" spans="1:35" x14ac:dyDescent="0.3">
      <c r="A1046" s="48" t="s">
        <v>1956</v>
      </c>
      <c r="B1046" s="48">
        <v>2012</v>
      </c>
      <c r="C1046" s="48" t="s">
        <v>1116</v>
      </c>
      <c r="D1046" s="48" t="s">
        <v>1095</v>
      </c>
      <c r="E1046" s="48">
        <v>80</v>
      </c>
      <c r="F1046" s="48">
        <v>205</v>
      </c>
      <c r="G1046" s="48">
        <v>21</v>
      </c>
      <c r="H1046" s="48">
        <v>48</v>
      </c>
      <c r="I1046" s="48">
        <v>13</v>
      </c>
      <c r="J1046" s="48">
        <v>0</v>
      </c>
      <c r="K1046" s="48">
        <v>2</v>
      </c>
      <c r="L1046" s="48">
        <v>12</v>
      </c>
      <c r="M1046" s="48">
        <v>3</v>
      </c>
      <c r="N1046" s="48">
        <v>3</v>
      </c>
      <c r="O1046" s="48">
        <v>13</v>
      </c>
      <c r="P1046" s="48">
        <v>29</v>
      </c>
      <c r="AI1046" s="48"/>
    </row>
    <row r="1047" spans="1:35" x14ac:dyDescent="0.3">
      <c r="A1047" s="48" t="s">
        <v>1716</v>
      </c>
      <c r="B1047" s="48">
        <v>2012</v>
      </c>
      <c r="C1047" s="48" t="s">
        <v>1124</v>
      </c>
      <c r="D1047" s="48" t="s">
        <v>1091</v>
      </c>
      <c r="E1047" s="48">
        <v>66</v>
      </c>
      <c r="F1047" s="48">
        <v>205</v>
      </c>
      <c r="G1047" s="48">
        <v>14</v>
      </c>
      <c r="H1047" s="48">
        <v>35</v>
      </c>
      <c r="I1047" s="48">
        <v>14</v>
      </c>
      <c r="J1047" s="48">
        <v>0</v>
      </c>
      <c r="K1047" s="48">
        <v>1</v>
      </c>
      <c r="L1047" s="48">
        <v>12</v>
      </c>
      <c r="M1047" s="48">
        <v>1</v>
      </c>
      <c r="N1047" s="48">
        <v>1</v>
      </c>
      <c r="O1047" s="48">
        <v>13</v>
      </c>
      <c r="P1047" s="48">
        <v>53</v>
      </c>
      <c r="AI1047" s="48"/>
    </row>
    <row r="1048" spans="1:35" x14ac:dyDescent="0.3">
      <c r="A1048" s="48" t="s">
        <v>1785</v>
      </c>
      <c r="B1048" s="48">
        <v>2012</v>
      </c>
      <c r="C1048" s="48" t="s">
        <v>1138</v>
      </c>
      <c r="D1048" s="48" t="s">
        <v>1091</v>
      </c>
      <c r="E1048" s="48">
        <v>64</v>
      </c>
      <c r="F1048" s="48">
        <v>207</v>
      </c>
      <c r="G1048" s="48">
        <v>25</v>
      </c>
      <c r="H1048" s="48">
        <v>46</v>
      </c>
      <c r="I1048" s="48">
        <v>6</v>
      </c>
      <c r="J1048" s="48">
        <v>2</v>
      </c>
      <c r="K1048" s="48">
        <v>4</v>
      </c>
      <c r="L1048" s="48">
        <v>19</v>
      </c>
      <c r="M1048" s="48">
        <v>4</v>
      </c>
      <c r="N1048" s="48">
        <v>0</v>
      </c>
      <c r="O1048" s="48">
        <v>17</v>
      </c>
      <c r="P1048" s="48">
        <v>27</v>
      </c>
      <c r="AI1048" s="48"/>
    </row>
    <row r="1049" spans="1:35" x14ac:dyDescent="0.3">
      <c r="A1049" s="48" t="s">
        <v>1803</v>
      </c>
      <c r="B1049" s="48">
        <v>2012</v>
      </c>
      <c r="C1049" s="48" t="s">
        <v>1150</v>
      </c>
      <c r="D1049" s="48" t="s">
        <v>1095</v>
      </c>
      <c r="E1049" s="48">
        <v>53</v>
      </c>
      <c r="F1049" s="48">
        <v>208</v>
      </c>
      <c r="G1049" s="48">
        <v>26</v>
      </c>
      <c r="H1049" s="48">
        <v>51</v>
      </c>
      <c r="I1049" s="48">
        <v>12</v>
      </c>
      <c r="J1049" s="48">
        <v>2</v>
      </c>
      <c r="K1049" s="48">
        <v>2</v>
      </c>
      <c r="L1049" s="48">
        <v>15</v>
      </c>
      <c r="M1049" s="48">
        <v>15</v>
      </c>
      <c r="N1049" s="48">
        <v>2</v>
      </c>
      <c r="O1049" s="48">
        <v>18</v>
      </c>
      <c r="P1049" s="48">
        <v>31</v>
      </c>
      <c r="AI1049" s="48"/>
    </row>
    <row r="1050" spans="1:35" x14ac:dyDescent="0.3">
      <c r="A1050" s="48" t="s">
        <v>1635</v>
      </c>
      <c r="B1050" s="48">
        <v>2012</v>
      </c>
      <c r="C1050" s="48" t="s">
        <v>1146</v>
      </c>
      <c r="D1050" s="48" t="s">
        <v>1091</v>
      </c>
      <c r="E1050" s="48">
        <v>55</v>
      </c>
      <c r="F1050" s="48">
        <v>209</v>
      </c>
      <c r="G1050" s="48">
        <v>35</v>
      </c>
      <c r="H1050" s="48">
        <v>56</v>
      </c>
      <c r="I1050" s="48">
        <v>12</v>
      </c>
      <c r="J1050" s="48">
        <v>1</v>
      </c>
      <c r="K1050" s="48">
        <v>7</v>
      </c>
      <c r="L1050" s="48">
        <v>18</v>
      </c>
      <c r="M1050" s="48">
        <v>12</v>
      </c>
      <c r="N1050" s="48">
        <v>1</v>
      </c>
      <c r="O1050" s="48">
        <v>22</v>
      </c>
      <c r="P1050" s="48">
        <v>43</v>
      </c>
      <c r="AI1050" s="48"/>
    </row>
    <row r="1051" spans="1:35" x14ac:dyDescent="0.3">
      <c r="A1051" s="48" t="s">
        <v>1957</v>
      </c>
      <c r="B1051" s="48">
        <v>2012</v>
      </c>
      <c r="C1051" s="48" t="s">
        <v>1104</v>
      </c>
      <c r="D1051" s="48" t="s">
        <v>1091</v>
      </c>
      <c r="E1051" s="48">
        <v>60</v>
      </c>
      <c r="F1051" s="48">
        <v>209</v>
      </c>
      <c r="G1051" s="48">
        <v>19</v>
      </c>
      <c r="H1051" s="48">
        <v>42</v>
      </c>
      <c r="I1051" s="48">
        <v>8</v>
      </c>
      <c r="J1051" s="48">
        <v>1</v>
      </c>
      <c r="K1051" s="48">
        <v>7</v>
      </c>
      <c r="L1051" s="48">
        <v>34</v>
      </c>
      <c r="M1051" s="48">
        <v>5</v>
      </c>
      <c r="N1051" s="48">
        <v>1</v>
      </c>
      <c r="O1051" s="48">
        <v>21</v>
      </c>
      <c r="P1051" s="48">
        <v>66</v>
      </c>
      <c r="AI1051" s="48"/>
    </row>
    <row r="1052" spans="1:35" x14ac:dyDescent="0.3">
      <c r="A1052" s="48" t="s">
        <v>1606</v>
      </c>
      <c r="B1052" s="48">
        <v>2012</v>
      </c>
      <c r="C1052" s="48" t="s">
        <v>1110</v>
      </c>
      <c r="D1052" s="48" t="s">
        <v>1091</v>
      </c>
      <c r="E1052" s="48">
        <v>71</v>
      </c>
      <c r="F1052" s="48">
        <v>211</v>
      </c>
      <c r="G1052" s="48">
        <v>25</v>
      </c>
      <c r="H1052" s="48">
        <v>46</v>
      </c>
      <c r="I1052" s="48">
        <v>13</v>
      </c>
      <c r="J1052" s="48">
        <v>0</v>
      </c>
      <c r="K1052" s="48">
        <v>8</v>
      </c>
      <c r="L1052" s="48">
        <v>27</v>
      </c>
      <c r="M1052" s="48">
        <v>1</v>
      </c>
      <c r="N1052" s="48">
        <v>0</v>
      </c>
      <c r="O1052" s="48">
        <v>9</v>
      </c>
      <c r="P1052" s="48">
        <v>68</v>
      </c>
      <c r="AI1052" s="48"/>
    </row>
    <row r="1053" spans="1:35" x14ac:dyDescent="0.3">
      <c r="A1053" s="48" t="s">
        <v>1531</v>
      </c>
      <c r="B1053" s="48">
        <v>2012</v>
      </c>
      <c r="C1053" s="48" t="s">
        <v>1098</v>
      </c>
      <c r="D1053" s="48" t="s">
        <v>1091</v>
      </c>
      <c r="E1053" s="48">
        <v>68</v>
      </c>
      <c r="F1053" s="48">
        <v>212</v>
      </c>
      <c r="G1053" s="48">
        <v>16</v>
      </c>
      <c r="H1053" s="48">
        <v>50</v>
      </c>
      <c r="I1053" s="48">
        <v>10</v>
      </c>
      <c r="J1053" s="48">
        <v>1</v>
      </c>
      <c r="K1053" s="48">
        <v>2</v>
      </c>
      <c r="L1053" s="48">
        <v>25</v>
      </c>
      <c r="M1053" s="48">
        <v>0</v>
      </c>
      <c r="N1053" s="48">
        <v>1</v>
      </c>
      <c r="O1053" s="48">
        <v>9</v>
      </c>
      <c r="P1053" s="48">
        <v>24</v>
      </c>
      <c r="AI1053" s="48"/>
    </row>
    <row r="1054" spans="1:35" x14ac:dyDescent="0.3">
      <c r="A1054" s="48" t="s">
        <v>1807</v>
      </c>
      <c r="B1054" s="48">
        <v>2012</v>
      </c>
      <c r="C1054" s="48" t="s">
        <v>1138</v>
      </c>
      <c r="D1054" s="48" t="s">
        <v>1091</v>
      </c>
      <c r="E1054" s="48">
        <v>66</v>
      </c>
      <c r="F1054" s="48">
        <v>213</v>
      </c>
      <c r="G1054" s="48">
        <v>16</v>
      </c>
      <c r="H1054" s="48">
        <v>53</v>
      </c>
      <c r="I1054" s="48">
        <v>13</v>
      </c>
      <c r="J1054" s="48">
        <v>0</v>
      </c>
      <c r="K1054" s="48">
        <v>4</v>
      </c>
      <c r="L1054" s="48">
        <v>28</v>
      </c>
      <c r="M1054" s="48">
        <v>0</v>
      </c>
      <c r="N1054" s="48">
        <v>1</v>
      </c>
      <c r="O1054" s="48">
        <v>8</v>
      </c>
      <c r="P1054" s="48">
        <v>35</v>
      </c>
      <c r="AI1054" s="48"/>
    </row>
    <row r="1055" spans="1:35" x14ac:dyDescent="0.3">
      <c r="A1055" s="48" t="s">
        <v>1790</v>
      </c>
      <c r="B1055" s="48">
        <v>2012</v>
      </c>
      <c r="C1055" s="48" t="s">
        <v>1098</v>
      </c>
      <c r="D1055" s="48" t="s">
        <v>1091</v>
      </c>
      <c r="E1055" s="48">
        <v>57</v>
      </c>
      <c r="F1055" s="48">
        <v>215</v>
      </c>
      <c r="G1055" s="48">
        <v>21</v>
      </c>
      <c r="H1055" s="48">
        <v>49</v>
      </c>
      <c r="I1055" s="48">
        <v>14</v>
      </c>
      <c r="J1055" s="48">
        <v>1</v>
      </c>
      <c r="K1055" s="48">
        <v>7</v>
      </c>
      <c r="L1055" s="48">
        <v>36</v>
      </c>
      <c r="M1055" s="48">
        <v>0</v>
      </c>
      <c r="N1055" s="48">
        <v>1</v>
      </c>
      <c r="O1055" s="48">
        <v>9</v>
      </c>
      <c r="P1055" s="48">
        <v>25</v>
      </c>
      <c r="AI1055" s="48"/>
    </row>
    <row r="1056" spans="1:35" x14ac:dyDescent="0.3">
      <c r="A1056" s="48" t="s">
        <v>1556</v>
      </c>
      <c r="B1056" s="48">
        <v>2012</v>
      </c>
      <c r="C1056" s="48" t="s">
        <v>1104</v>
      </c>
      <c r="D1056" s="48" t="s">
        <v>1091</v>
      </c>
      <c r="E1056" s="48">
        <v>67</v>
      </c>
      <c r="F1056" s="48">
        <v>218</v>
      </c>
      <c r="G1056" s="48">
        <v>38</v>
      </c>
      <c r="H1056" s="48">
        <v>52</v>
      </c>
      <c r="I1056" s="48">
        <v>12</v>
      </c>
      <c r="J1056" s="48">
        <v>0</v>
      </c>
      <c r="K1056" s="48">
        <v>16</v>
      </c>
      <c r="L1056" s="48">
        <v>39</v>
      </c>
      <c r="M1056" s="48">
        <v>0</v>
      </c>
      <c r="N1056" s="48">
        <v>0</v>
      </c>
      <c r="O1056" s="48">
        <v>39</v>
      </c>
      <c r="P1056" s="48">
        <v>83</v>
      </c>
      <c r="AI1056" s="48"/>
    </row>
    <row r="1057" spans="1:35" x14ac:dyDescent="0.3">
      <c r="A1057" s="48" t="s">
        <v>1958</v>
      </c>
      <c r="B1057" s="48">
        <v>2012</v>
      </c>
      <c r="C1057" s="48" t="s">
        <v>1120</v>
      </c>
      <c r="D1057" s="48" t="s">
        <v>1095</v>
      </c>
      <c r="E1057" s="48">
        <v>74</v>
      </c>
      <c r="F1057" s="48">
        <v>218</v>
      </c>
      <c r="G1057" s="48">
        <v>22</v>
      </c>
      <c r="H1057" s="48">
        <v>61</v>
      </c>
      <c r="I1057" s="48">
        <v>15</v>
      </c>
      <c r="J1057" s="48">
        <v>0</v>
      </c>
      <c r="K1057" s="48">
        <v>3</v>
      </c>
      <c r="L1057" s="48">
        <v>34</v>
      </c>
      <c r="M1057" s="48">
        <v>0</v>
      </c>
      <c r="N1057" s="48">
        <v>0</v>
      </c>
      <c r="O1057" s="48">
        <v>5</v>
      </c>
      <c r="P1057" s="48">
        <v>52</v>
      </c>
      <c r="AI1057" s="48"/>
    </row>
    <row r="1058" spans="1:35" x14ac:dyDescent="0.3">
      <c r="A1058" s="48" t="s">
        <v>1729</v>
      </c>
      <c r="B1058" s="48">
        <v>2012</v>
      </c>
      <c r="C1058" s="48" t="s">
        <v>1138</v>
      </c>
      <c r="D1058" s="48" t="s">
        <v>1091</v>
      </c>
      <c r="E1058" s="48">
        <v>66</v>
      </c>
      <c r="F1058" s="48">
        <v>219</v>
      </c>
      <c r="G1058" s="48">
        <v>23</v>
      </c>
      <c r="H1058" s="48">
        <v>50</v>
      </c>
      <c r="I1058" s="48">
        <v>6</v>
      </c>
      <c r="J1058" s="48">
        <v>2</v>
      </c>
      <c r="K1058" s="48">
        <v>12</v>
      </c>
      <c r="L1058" s="48">
        <v>34</v>
      </c>
      <c r="M1058" s="48">
        <v>0</v>
      </c>
      <c r="N1058" s="48">
        <v>0</v>
      </c>
      <c r="O1058" s="48">
        <v>32</v>
      </c>
      <c r="P1058" s="48">
        <v>47</v>
      </c>
      <c r="AI1058" s="48"/>
    </row>
    <row r="1059" spans="1:35" x14ac:dyDescent="0.3">
      <c r="A1059" s="48" t="s">
        <v>1484</v>
      </c>
      <c r="B1059" s="48">
        <v>2012</v>
      </c>
      <c r="C1059" s="48" t="s">
        <v>1120</v>
      </c>
      <c r="D1059" s="48" t="s">
        <v>1095</v>
      </c>
      <c r="E1059" s="48">
        <v>59</v>
      </c>
      <c r="F1059" s="48">
        <v>219</v>
      </c>
      <c r="G1059" s="48">
        <v>28</v>
      </c>
      <c r="H1059" s="48">
        <v>48</v>
      </c>
      <c r="I1059" s="48">
        <v>11</v>
      </c>
      <c r="J1059" s="48">
        <v>2</v>
      </c>
      <c r="K1059" s="48">
        <v>7</v>
      </c>
      <c r="L1059" s="48">
        <v>45</v>
      </c>
      <c r="M1059" s="48">
        <v>1</v>
      </c>
      <c r="N1059" s="48">
        <v>0</v>
      </c>
      <c r="O1059" s="48">
        <v>19</v>
      </c>
      <c r="P1059" s="48">
        <v>60</v>
      </c>
      <c r="AI1059" s="48"/>
    </row>
    <row r="1060" spans="1:35" x14ac:dyDescent="0.3">
      <c r="A1060" s="48" t="s">
        <v>1589</v>
      </c>
      <c r="B1060" s="48">
        <v>2012</v>
      </c>
      <c r="C1060" s="48" t="s">
        <v>1156</v>
      </c>
      <c r="D1060" s="48" t="s">
        <v>1091</v>
      </c>
      <c r="E1060" s="48">
        <v>79</v>
      </c>
      <c r="F1060" s="48">
        <v>221</v>
      </c>
      <c r="G1060" s="48">
        <v>27</v>
      </c>
      <c r="H1060" s="48">
        <v>53</v>
      </c>
      <c r="I1060" s="48">
        <v>6</v>
      </c>
      <c r="J1060" s="48">
        <v>1</v>
      </c>
      <c r="K1060" s="48">
        <v>9</v>
      </c>
      <c r="L1060" s="48">
        <v>26</v>
      </c>
      <c r="M1060" s="48">
        <v>1</v>
      </c>
      <c r="N1060" s="48">
        <v>3</v>
      </c>
      <c r="O1060" s="48">
        <v>29</v>
      </c>
      <c r="P1060" s="48">
        <v>60</v>
      </c>
      <c r="AI1060" s="48"/>
    </row>
    <row r="1061" spans="1:35" x14ac:dyDescent="0.3">
      <c r="A1061" s="48" t="s">
        <v>1463</v>
      </c>
      <c r="B1061" s="48">
        <v>2012</v>
      </c>
      <c r="C1061" s="48" t="s">
        <v>1116</v>
      </c>
      <c r="D1061" s="48" t="s">
        <v>1095</v>
      </c>
      <c r="E1061" s="48">
        <v>76</v>
      </c>
      <c r="F1061" s="48">
        <v>221</v>
      </c>
      <c r="G1061" s="48">
        <v>23</v>
      </c>
      <c r="H1061" s="48">
        <v>39</v>
      </c>
      <c r="I1061" s="48">
        <v>8</v>
      </c>
      <c r="J1061" s="48">
        <v>0</v>
      </c>
      <c r="K1061" s="48">
        <v>7</v>
      </c>
      <c r="L1061" s="48">
        <v>24</v>
      </c>
      <c r="M1061" s="48">
        <v>0</v>
      </c>
      <c r="N1061" s="48">
        <v>0</v>
      </c>
      <c r="O1061" s="48">
        <v>33</v>
      </c>
      <c r="P1061" s="48">
        <v>70</v>
      </c>
      <c r="AI1061" s="48"/>
    </row>
    <row r="1062" spans="1:35" x14ac:dyDescent="0.3">
      <c r="A1062" s="48" t="s">
        <v>1507</v>
      </c>
      <c r="B1062" s="48">
        <v>2012</v>
      </c>
      <c r="C1062" s="48" t="s">
        <v>1098</v>
      </c>
      <c r="D1062" s="48" t="s">
        <v>1091</v>
      </c>
      <c r="E1062" s="48">
        <v>61</v>
      </c>
      <c r="F1062" s="48">
        <v>222</v>
      </c>
      <c r="G1062" s="48">
        <v>27</v>
      </c>
      <c r="H1062" s="48">
        <v>59</v>
      </c>
      <c r="I1062" s="48">
        <v>9</v>
      </c>
      <c r="J1062" s="48">
        <v>2</v>
      </c>
      <c r="K1062" s="48">
        <v>7</v>
      </c>
      <c r="L1062" s="48">
        <v>31</v>
      </c>
      <c r="M1062" s="48">
        <v>10</v>
      </c>
      <c r="N1062" s="48">
        <v>0</v>
      </c>
      <c r="O1062" s="48">
        <v>15</v>
      </c>
      <c r="P1062" s="48">
        <v>56</v>
      </c>
      <c r="AI1062" s="48"/>
    </row>
    <row r="1063" spans="1:35" x14ac:dyDescent="0.3">
      <c r="A1063" s="48" t="s">
        <v>1621</v>
      </c>
      <c r="B1063" s="48">
        <v>2012</v>
      </c>
      <c r="C1063" s="48" t="s">
        <v>1130</v>
      </c>
      <c r="D1063" s="48" t="s">
        <v>1095</v>
      </c>
      <c r="E1063" s="48">
        <v>86</v>
      </c>
      <c r="F1063" s="48">
        <v>225</v>
      </c>
      <c r="G1063" s="48">
        <v>29</v>
      </c>
      <c r="H1063" s="48">
        <v>59</v>
      </c>
      <c r="I1063" s="48">
        <v>9</v>
      </c>
      <c r="J1063" s="48">
        <v>1</v>
      </c>
      <c r="K1063" s="48">
        <v>3</v>
      </c>
      <c r="L1063" s="48">
        <v>12</v>
      </c>
      <c r="M1063" s="48">
        <v>4</v>
      </c>
      <c r="N1063" s="48">
        <v>1</v>
      </c>
      <c r="O1063" s="48">
        <v>16</v>
      </c>
      <c r="P1063" s="48">
        <v>39</v>
      </c>
      <c r="AI1063" s="48"/>
    </row>
    <row r="1064" spans="1:35" x14ac:dyDescent="0.3">
      <c r="A1064" s="48" t="s">
        <v>1959</v>
      </c>
      <c r="B1064" s="48">
        <v>2012</v>
      </c>
      <c r="C1064" s="48" t="s">
        <v>1128</v>
      </c>
      <c r="D1064" s="48" t="s">
        <v>1095</v>
      </c>
      <c r="E1064" s="48">
        <v>103</v>
      </c>
      <c r="F1064" s="48">
        <v>225</v>
      </c>
      <c r="G1064" s="48">
        <v>18</v>
      </c>
      <c r="H1064" s="48">
        <v>47</v>
      </c>
      <c r="I1064" s="48">
        <v>11</v>
      </c>
      <c r="J1064" s="48">
        <v>0</v>
      </c>
      <c r="K1064" s="48">
        <v>5</v>
      </c>
      <c r="L1064" s="48">
        <v>19</v>
      </c>
      <c r="M1064" s="48">
        <v>5</v>
      </c>
      <c r="N1064" s="48">
        <v>2</v>
      </c>
      <c r="O1064" s="48">
        <v>14</v>
      </c>
      <c r="P1064" s="48">
        <v>46</v>
      </c>
      <c r="AI1064" s="48"/>
    </row>
    <row r="1065" spans="1:35" x14ac:dyDescent="0.3">
      <c r="A1065" s="48" t="s">
        <v>1555</v>
      </c>
      <c r="B1065" s="48">
        <v>2012</v>
      </c>
      <c r="C1065" s="48" t="s">
        <v>1124</v>
      </c>
      <c r="D1065" s="48" t="s">
        <v>1091</v>
      </c>
      <c r="E1065" s="48">
        <v>64</v>
      </c>
      <c r="F1065" s="48">
        <v>226</v>
      </c>
      <c r="G1065" s="48">
        <v>27</v>
      </c>
      <c r="H1065" s="48">
        <v>58</v>
      </c>
      <c r="I1065" s="48">
        <v>7</v>
      </c>
      <c r="J1065" s="48">
        <v>5</v>
      </c>
      <c r="K1065" s="48">
        <v>4</v>
      </c>
      <c r="L1065" s="48">
        <v>20</v>
      </c>
      <c r="M1065" s="48">
        <v>7</v>
      </c>
      <c r="N1065" s="48">
        <v>2</v>
      </c>
      <c r="O1065" s="48">
        <v>9</v>
      </c>
      <c r="P1065" s="48">
        <v>23</v>
      </c>
      <c r="AI1065" s="48"/>
    </row>
    <row r="1066" spans="1:35" x14ac:dyDescent="0.3">
      <c r="A1066" s="48" t="s">
        <v>1737</v>
      </c>
      <c r="B1066" s="48">
        <v>2012</v>
      </c>
      <c r="C1066" s="48" t="s">
        <v>1154</v>
      </c>
      <c r="D1066" s="48" t="s">
        <v>1095</v>
      </c>
      <c r="E1066" s="48">
        <v>129</v>
      </c>
      <c r="F1066" s="48">
        <v>227</v>
      </c>
      <c r="G1066" s="48">
        <v>25</v>
      </c>
      <c r="H1066" s="48">
        <v>66</v>
      </c>
      <c r="I1066" s="48">
        <v>11</v>
      </c>
      <c r="J1066" s="48">
        <v>0</v>
      </c>
      <c r="K1066" s="48">
        <v>5</v>
      </c>
      <c r="L1066" s="48">
        <v>25</v>
      </c>
      <c r="M1066" s="48">
        <v>15</v>
      </c>
      <c r="N1066" s="48">
        <v>3</v>
      </c>
      <c r="O1066" s="48">
        <v>28</v>
      </c>
      <c r="P1066" s="48">
        <v>53</v>
      </c>
      <c r="AI1066" s="48"/>
    </row>
    <row r="1067" spans="1:35" x14ac:dyDescent="0.3">
      <c r="A1067" s="48" t="s">
        <v>1490</v>
      </c>
      <c r="B1067" s="48">
        <v>2012</v>
      </c>
      <c r="C1067" s="48" t="s">
        <v>1152</v>
      </c>
      <c r="D1067" s="48" t="s">
        <v>1091</v>
      </c>
      <c r="E1067" s="48">
        <v>67</v>
      </c>
      <c r="F1067" s="48">
        <v>227</v>
      </c>
      <c r="G1067" s="48">
        <v>28</v>
      </c>
      <c r="H1067" s="48">
        <v>73</v>
      </c>
      <c r="I1067" s="48">
        <v>13</v>
      </c>
      <c r="J1067" s="48">
        <v>1</v>
      </c>
      <c r="K1067" s="48">
        <v>5</v>
      </c>
      <c r="L1067" s="48">
        <v>27</v>
      </c>
      <c r="M1067" s="48">
        <v>14</v>
      </c>
      <c r="N1067" s="48">
        <v>5</v>
      </c>
      <c r="O1067" s="48">
        <v>5</v>
      </c>
      <c r="P1067" s="48">
        <v>21</v>
      </c>
      <c r="AI1067" s="48"/>
    </row>
    <row r="1068" spans="1:35" x14ac:dyDescent="0.3">
      <c r="A1068" s="48" t="s">
        <v>1689</v>
      </c>
      <c r="B1068" s="48">
        <v>2012</v>
      </c>
      <c r="C1068" s="48" t="s">
        <v>1124</v>
      </c>
      <c r="D1068" s="48" t="s">
        <v>1091</v>
      </c>
      <c r="E1068" s="48">
        <v>93</v>
      </c>
      <c r="F1068" s="48">
        <v>228</v>
      </c>
      <c r="G1068" s="48">
        <v>19</v>
      </c>
      <c r="H1068" s="48">
        <v>47</v>
      </c>
      <c r="I1068" s="48">
        <v>7</v>
      </c>
      <c r="J1068" s="48">
        <v>1</v>
      </c>
      <c r="K1068" s="48">
        <v>2</v>
      </c>
      <c r="L1068" s="48">
        <v>17</v>
      </c>
      <c r="M1068" s="48">
        <v>1</v>
      </c>
      <c r="N1068" s="48">
        <v>0</v>
      </c>
      <c r="O1068" s="48">
        <v>20</v>
      </c>
      <c r="P1068" s="48">
        <v>39</v>
      </c>
      <c r="AI1068" s="48"/>
    </row>
    <row r="1069" spans="1:35" x14ac:dyDescent="0.3">
      <c r="A1069" s="48" t="s">
        <v>1960</v>
      </c>
      <c r="B1069" s="48">
        <v>2012</v>
      </c>
      <c r="C1069" s="48" t="s">
        <v>1130</v>
      </c>
      <c r="D1069" s="48" t="s">
        <v>1095</v>
      </c>
      <c r="E1069" s="48">
        <v>81</v>
      </c>
      <c r="F1069" s="48">
        <v>229</v>
      </c>
      <c r="G1069" s="48">
        <v>26</v>
      </c>
      <c r="H1069" s="48">
        <v>68</v>
      </c>
      <c r="I1069" s="48">
        <v>12</v>
      </c>
      <c r="J1069" s="48">
        <v>4</v>
      </c>
      <c r="K1069" s="48">
        <v>2</v>
      </c>
      <c r="L1069" s="48">
        <v>22</v>
      </c>
      <c r="M1069" s="48">
        <v>1</v>
      </c>
      <c r="N1069" s="48">
        <v>2</v>
      </c>
      <c r="O1069" s="48">
        <v>13</v>
      </c>
      <c r="P1069" s="48">
        <v>42</v>
      </c>
      <c r="AI1069" s="48"/>
    </row>
    <row r="1070" spans="1:35" x14ac:dyDescent="0.3">
      <c r="A1070" s="48" t="s">
        <v>1501</v>
      </c>
      <c r="B1070" s="48">
        <v>2012</v>
      </c>
      <c r="C1070" s="48" t="s">
        <v>1116</v>
      </c>
      <c r="D1070" s="48" t="s">
        <v>1095</v>
      </c>
      <c r="E1070" s="48">
        <v>66</v>
      </c>
      <c r="F1070" s="48">
        <v>229</v>
      </c>
      <c r="G1070" s="48">
        <v>24</v>
      </c>
      <c r="H1070" s="48">
        <v>58</v>
      </c>
      <c r="I1070" s="48">
        <v>10</v>
      </c>
      <c r="J1070" s="48">
        <v>1</v>
      </c>
      <c r="K1070" s="48">
        <v>9</v>
      </c>
      <c r="L1070" s="48">
        <v>24</v>
      </c>
      <c r="M1070" s="48">
        <v>0</v>
      </c>
      <c r="N1070" s="48">
        <v>0</v>
      </c>
      <c r="O1070" s="48">
        <v>18</v>
      </c>
      <c r="P1070" s="48">
        <v>73</v>
      </c>
      <c r="AI1070" s="48"/>
    </row>
    <row r="1071" spans="1:35" x14ac:dyDescent="0.3">
      <c r="A1071" s="48" t="s">
        <v>1627</v>
      </c>
      <c r="B1071" s="48">
        <v>2012</v>
      </c>
      <c r="C1071" s="48" t="s">
        <v>1138</v>
      </c>
      <c r="D1071" s="48" t="s">
        <v>1091</v>
      </c>
      <c r="E1071" s="48">
        <v>81</v>
      </c>
      <c r="F1071" s="48">
        <v>232</v>
      </c>
      <c r="G1071" s="48">
        <v>29</v>
      </c>
      <c r="H1071" s="48">
        <v>47</v>
      </c>
      <c r="I1071" s="48">
        <v>10</v>
      </c>
      <c r="J1071" s="48">
        <v>0</v>
      </c>
      <c r="K1071" s="48">
        <v>11</v>
      </c>
      <c r="L1071" s="48">
        <v>31</v>
      </c>
      <c r="M1071" s="48">
        <v>1</v>
      </c>
      <c r="N1071" s="48">
        <v>2</v>
      </c>
      <c r="O1071" s="48">
        <v>28</v>
      </c>
      <c r="P1071" s="48">
        <v>59</v>
      </c>
      <c r="AI1071" s="48"/>
    </row>
    <row r="1072" spans="1:35" x14ac:dyDescent="0.3">
      <c r="A1072" s="48" t="s">
        <v>1661</v>
      </c>
      <c r="B1072" s="48">
        <v>2012</v>
      </c>
      <c r="C1072" s="48" t="s">
        <v>1152</v>
      </c>
      <c r="D1072" s="48" t="s">
        <v>1091</v>
      </c>
      <c r="E1072" s="48">
        <v>94</v>
      </c>
      <c r="F1072" s="48">
        <v>233</v>
      </c>
      <c r="G1072" s="48">
        <v>27</v>
      </c>
      <c r="H1072" s="48">
        <v>46</v>
      </c>
      <c r="I1072" s="48">
        <v>7</v>
      </c>
      <c r="J1072" s="48">
        <v>0</v>
      </c>
      <c r="K1072" s="48">
        <v>14</v>
      </c>
      <c r="L1072" s="48">
        <v>34</v>
      </c>
      <c r="M1072" s="48">
        <v>0</v>
      </c>
      <c r="N1072" s="48">
        <v>0</v>
      </c>
      <c r="O1072" s="48">
        <v>28</v>
      </c>
      <c r="P1072" s="48">
        <v>71</v>
      </c>
      <c r="AI1072" s="48"/>
    </row>
    <row r="1073" spans="1:35" x14ac:dyDescent="0.3">
      <c r="A1073" s="48" t="s">
        <v>1961</v>
      </c>
      <c r="B1073" s="48">
        <v>2012</v>
      </c>
      <c r="C1073" s="48" t="s">
        <v>1108</v>
      </c>
      <c r="D1073" s="48" t="s">
        <v>1095</v>
      </c>
      <c r="E1073" s="48">
        <v>78</v>
      </c>
      <c r="F1073" s="48">
        <v>233</v>
      </c>
      <c r="G1073" s="48">
        <v>22</v>
      </c>
      <c r="H1073" s="48">
        <v>62</v>
      </c>
      <c r="I1073" s="48">
        <v>9</v>
      </c>
      <c r="J1073" s="48">
        <v>0</v>
      </c>
      <c r="K1073" s="48">
        <v>8</v>
      </c>
      <c r="L1073" s="48">
        <v>30</v>
      </c>
      <c r="M1073" s="48">
        <v>1</v>
      </c>
      <c r="N1073" s="48">
        <v>1</v>
      </c>
      <c r="O1073" s="48">
        <v>17</v>
      </c>
      <c r="P1073" s="48">
        <v>56</v>
      </c>
      <c r="AI1073" s="48"/>
    </row>
    <row r="1074" spans="1:35" x14ac:dyDescent="0.3">
      <c r="A1074" s="48" t="s">
        <v>1743</v>
      </c>
      <c r="B1074" s="48">
        <v>2012</v>
      </c>
      <c r="C1074" s="48" t="s">
        <v>1150</v>
      </c>
      <c r="D1074" s="48" t="s">
        <v>1095</v>
      </c>
      <c r="E1074" s="48">
        <v>78</v>
      </c>
      <c r="F1074" s="48">
        <v>238</v>
      </c>
      <c r="G1074" s="48">
        <v>19</v>
      </c>
      <c r="H1074" s="48">
        <v>65</v>
      </c>
      <c r="I1074" s="48">
        <v>13</v>
      </c>
      <c r="J1074" s="48">
        <v>1</v>
      </c>
      <c r="K1074" s="48">
        <v>4</v>
      </c>
      <c r="L1074" s="48">
        <v>26</v>
      </c>
      <c r="M1074" s="48">
        <v>1</v>
      </c>
      <c r="N1074" s="48">
        <v>2</v>
      </c>
      <c r="O1074" s="48">
        <v>23</v>
      </c>
      <c r="P1074" s="48">
        <v>27</v>
      </c>
      <c r="AI1074" s="48"/>
    </row>
    <row r="1075" spans="1:35" x14ac:dyDescent="0.3">
      <c r="A1075" s="48" t="s">
        <v>1833</v>
      </c>
      <c r="B1075" s="48">
        <v>2012</v>
      </c>
      <c r="C1075" s="48" t="s">
        <v>1136</v>
      </c>
      <c r="D1075" s="48" t="s">
        <v>1091</v>
      </c>
      <c r="E1075" s="48">
        <v>122</v>
      </c>
      <c r="F1075" s="48">
        <v>240</v>
      </c>
      <c r="G1075" s="48">
        <v>31</v>
      </c>
      <c r="H1075" s="48">
        <v>73</v>
      </c>
      <c r="I1075" s="48">
        <v>12</v>
      </c>
      <c r="J1075" s="48">
        <v>3</v>
      </c>
      <c r="K1075" s="48">
        <v>1</v>
      </c>
      <c r="L1075" s="48">
        <v>26</v>
      </c>
      <c r="M1075" s="48">
        <v>13</v>
      </c>
      <c r="N1075" s="48">
        <v>7</v>
      </c>
      <c r="O1075" s="48">
        <v>14</v>
      </c>
      <c r="P1075" s="48">
        <v>41</v>
      </c>
      <c r="AI1075" s="48"/>
    </row>
    <row r="1076" spans="1:35" x14ac:dyDescent="0.3">
      <c r="A1076" s="48" t="s">
        <v>1730</v>
      </c>
      <c r="B1076" s="48">
        <v>2012</v>
      </c>
      <c r="C1076" s="48" t="s">
        <v>1130</v>
      </c>
      <c r="D1076" s="48" t="s">
        <v>1095</v>
      </c>
      <c r="E1076" s="48">
        <v>69</v>
      </c>
      <c r="F1076" s="48">
        <v>240</v>
      </c>
      <c r="G1076" s="48">
        <v>31</v>
      </c>
      <c r="H1076" s="48">
        <v>57</v>
      </c>
      <c r="I1076" s="48">
        <v>16</v>
      </c>
      <c r="J1076" s="48">
        <v>1</v>
      </c>
      <c r="K1076" s="48">
        <v>7</v>
      </c>
      <c r="L1076" s="48">
        <v>37</v>
      </c>
      <c r="M1076" s="48">
        <v>1</v>
      </c>
      <c r="N1076" s="48">
        <v>1</v>
      </c>
      <c r="O1076" s="48">
        <v>39</v>
      </c>
      <c r="P1076" s="48">
        <v>44</v>
      </c>
      <c r="AI1076" s="48"/>
    </row>
    <row r="1077" spans="1:35" x14ac:dyDescent="0.3">
      <c r="A1077" s="48" t="s">
        <v>1859</v>
      </c>
      <c r="B1077" s="48">
        <v>2012</v>
      </c>
      <c r="C1077" s="48" t="s">
        <v>1100</v>
      </c>
      <c r="D1077" s="48" t="s">
        <v>1095</v>
      </c>
      <c r="E1077" s="48">
        <v>88</v>
      </c>
      <c r="F1077" s="48">
        <v>240</v>
      </c>
      <c r="G1077" s="48">
        <v>25</v>
      </c>
      <c r="H1077" s="48">
        <v>56</v>
      </c>
      <c r="I1077" s="48">
        <v>14</v>
      </c>
      <c r="J1077" s="48">
        <v>0</v>
      </c>
      <c r="K1077" s="48">
        <v>12</v>
      </c>
      <c r="L1077" s="48">
        <v>39</v>
      </c>
      <c r="M1077" s="48">
        <v>0</v>
      </c>
      <c r="N1077" s="48">
        <v>0</v>
      </c>
      <c r="O1077" s="48">
        <v>29</v>
      </c>
      <c r="P1077" s="48">
        <v>73</v>
      </c>
      <c r="AI1077" s="48"/>
    </row>
    <row r="1078" spans="1:35" x14ac:dyDescent="0.3">
      <c r="A1078" s="48" t="s">
        <v>1870</v>
      </c>
      <c r="B1078" s="48">
        <v>2012</v>
      </c>
      <c r="C1078" s="48" t="s">
        <v>1159</v>
      </c>
      <c r="D1078" s="48" t="s">
        <v>1095</v>
      </c>
      <c r="E1078" s="48">
        <v>84</v>
      </c>
      <c r="F1078" s="48">
        <v>241</v>
      </c>
      <c r="G1078" s="48">
        <v>29</v>
      </c>
      <c r="H1078" s="48">
        <v>47</v>
      </c>
      <c r="I1078" s="48">
        <v>9</v>
      </c>
      <c r="J1078" s="48">
        <v>3</v>
      </c>
      <c r="K1078" s="48">
        <v>0</v>
      </c>
      <c r="L1078" s="48">
        <v>17</v>
      </c>
      <c r="M1078" s="48">
        <v>8</v>
      </c>
      <c r="N1078" s="48">
        <v>2</v>
      </c>
      <c r="O1078" s="48">
        <v>25</v>
      </c>
      <c r="P1078" s="48">
        <v>58</v>
      </c>
      <c r="AI1078" s="48"/>
    </row>
    <row r="1079" spans="1:35" x14ac:dyDescent="0.3">
      <c r="A1079" s="48" t="s">
        <v>1813</v>
      </c>
      <c r="B1079" s="48">
        <v>2012</v>
      </c>
      <c r="C1079" s="48" t="s">
        <v>1120</v>
      </c>
      <c r="D1079" s="48" t="s">
        <v>1095</v>
      </c>
      <c r="E1079" s="48">
        <v>61</v>
      </c>
      <c r="F1079" s="48">
        <v>243</v>
      </c>
      <c r="G1079" s="48">
        <v>40</v>
      </c>
      <c r="H1079" s="48">
        <v>88</v>
      </c>
      <c r="I1079" s="48">
        <v>16</v>
      </c>
      <c r="J1079" s="48">
        <v>1</v>
      </c>
      <c r="K1079" s="48">
        <v>3</v>
      </c>
      <c r="L1079" s="48">
        <v>44</v>
      </c>
      <c r="M1079" s="48">
        <v>2</v>
      </c>
      <c r="N1079" s="48">
        <v>1</v>
      </c>
      <c r="O1079" s="48">
        <v>13</v>
      </c>
      <c r="P1079" s="48">
        <v>14</v>
      </c>
      <c r="AI1079" s="48"/>
    </row>
    <row r="1080" spans="1:35" x14ac:dyDescent="0.3">
      <c r="A1080" s="48" t="s">
        <v>1805</v>
      </c>
      <c r="B1080" s="48">
        <v>2012</v>
      </c>
      <c r="C1080" s="48" t="s">
        <v>1156</v>
      </c>
      <c r="D1080" s="48" t="s">
        <v>1091</v>
      </c>
      <c r="E1080" s="48">
        <v>77</v>
      </c>
      <c r="F1080" s="48">
        <v>243</v>
      </c>
      <c r="G1080" s="48">
        <v>36</v>
      </c>
      <c r="H1080" s="48">
        <v>56</v>
      </c>
      <c r="I1080" s="48">
        <v>9</v>
      </c>
      <c r="J1080" s="48">
        <v>0</v>
      </c>
      <c r="K1080" s="48">
        <v>11</v>
      </c>
      <c r="L1080" s="48">
        <v>29</v>
      </c>
      <c r="M1080" s="48">
        <v>3</v>
      </c>
      <c r="N1080" s="48">
        <v>1</v>
      </c>
      <c r="O1080" s="48">
        <v>16</v>
      </c>
      <c r="P1080" s="48">
        <v>35</v>
      </c>
      <c r="AI1080" s="48"/>
    </row>
    <row r="1081" spans="1:35" x14ac:dyDescent="0.3">
      <c r="A1081" s="48" t="s">
        <v>1583</v>
      </c>
      <c r="B1081" s="48">
        <v>2012</v>
      </c>
      <c r="C1081" s="48" t="s">
        <v>1159</v>
      </c>
      <c r="D1081" s="48" t="s">
        <v>1095</v>
      </c>
      <c r="E1081" s="48">
        <v>64</v>
      </c>
      <c r="F1081" s="48">
        <v>244</v>
      </c>
      <c r="G1081" s="48">
        <v>30</v>
      </c>
      <c r="H1081" s="48">
        <v>63</v>
      </c>
      <c r="I1081" s="48">
        <v>3</v>
      </c>
      <c r="J1081" s="48">
        <v>4</v>
      </c>
      <c r="K1081" s="48">
        <v>1</v>
      </c>
      <c r="L1081" s="48">
        <v>11</v>
      </c>
      <c r="M1081" s="48">
        <v>30</v>
      </c>
      <c r="N1081" s="48">
        <v>3</v>
      </c>
      <c r="O1081" s="48">
        <v>25</v>
      </c>
      <c r="P1081" s="48">
        <v>52</v>
      </c>
      <c r="AI1081" s="48"/>
    </row>
    <row r="1082" spans="1:35" x14ac:dyDescent="0.3">
      <c r="A1082" s="48" t="s">
        <v>1864</v>
      </c>
      <c r="B1082" s="48">
        <v>2012</v>
      </c>
      <c r="C1082" s="48" t="s">
        <v>1100</v>
      </c>
      <c r="D1082" s="48" t="s">
        <v>1095</v>
      </c>
      <c r="E1082" s="48">
        <v>104</v>
      </c>
      <c r="F1082" s="48">
        <v>249</v>
      </c>
      <c r="G1082" s="48">
        <v>34</v>
      </c>
      <c r="H1082" s="48">
        <v>58</v>
      </c>
      <c r="I1082" s="48">
        <v>9</v>
      </c>
      <c r="J1082" s="48">
        <v>5</v>
      </c>
      <c r="K1082" s="48">
        <v>3</v>
      </c>
      <c r="L1082" s="48">
        <v>16</v>
      </c>
      <c r="M1082" s="48">
        <v>7</v>
      </c>
      <c r="N1082" s="48">
        <v>3</v>
      </c>
      <c r="O1082" s="48">
        <v>10</v>
      </c>
      <c r="P1082" s="48">
        <v>37</v>
      </c>
      <c r="AI1082" s="48"/>
    </row>
    <row r="1083" spans="1:35" x14ac:dyDescent="0.3">
      <c r="A1083" s="48" t="s">
        <v>1558</v>
      </c>
      <c r="B1083" s="48">
        <v>2012</v>
      </c>
      <c r="C1083" s="48" t="s">
        <v>1134</v>
      </c>
      <c r="D1083" s="48" t="s">
        <v>1091</v>
      </c>
      <c r="E1083" s="48">
        <v>102</v>
      </c>
      <c r="F1083" s="48">
        <v>251</v>
      </c>
      <c r="G1083" s="48">
        <v>27</v>
      </c>
      <c r="H1083" s="48">
        <v>56</v>
      </c>
      <c r="I1083" s="48">
        <v>9</v>
      </c>
      <c r="J1083" s="48">
        <v>0</v>
      </c>
      <c r="K1083" s="48">
        <v>8</v>
      </c>
      <c r="L1083" s="48">
        <v>32</v>
      </c>
      <c r="M1083" s="48">
        <v>3</v>
      </c>
      <c r="N1083" s="48">
        <v>1</v>
      </c>
      <c r="O1083" s="48">
        <v>20</v>
      </c>
      <c r="P1083" s="48">
        <v>60</v>
      </c>
      <c r="AI1083" s="48"/>
    </row>
    <row r="1084" spans="1:35" x14ac:dyDescent="0.3">
      <c r="A1084" s="48" t="s">
        <v>1480</v>
      </c>
      <c r="B1084" s="48">
        <v>2012</v>
      </c>
      <c r="C1084" s="48" t="s">
        <v>1150</v>
      </c>
      <c r="D1084" s="48" t="s">
        <v>1095</v>
      </c>
      <c r="E1084" s="48">
        <v>64</v>
      </c>
      <c r="F1084" s="48">
        <v>251</v>
      </c>
      <c r="G1084" s="48">
        <v>30</v>
      </c>
      <c r="H1084" s="48">
        <v>68</v>
      </c>
      <c r="I1084" s="48">
        <v>11</v>
      </c>
      <c r="J1084" s="48">
        <v>2</v>
      </c>
      <c r="K1084" s="48">
        <v>10</v>
      </c>
      <c r="L1084" s="48">
        <v>44</v>
      </c>
      <c r="M1084" s="48">
        <v>7</v>
      </c>
      <c r="N1084" s="48">
        <v>3</v>
      </c>
      <c r="O1084" s="48">
        <v>17</v>
      </c>
      <c r="P1084" s="48">
        <v>60</v>
      </c>
      <c r="AI1084" s="48"/>
    </row>
    <row r="1085" spans="1:35" x14ac:dyDescent="0.3">
      <c r="A1085" s="48" t="s">
        <v>1904</v>
      </c>
      <c r="B1085" s="48">
        <v>2012</v>
      </c>
      <c r="C1085" s="48" t="s">
        <v>1144</v>
      </c>
      <c r="D1085" s="48" t="s">
        <v>1095</v>
      </c>
      <c r="E1085" s="48">
        <v>83</v>
      </c>
      <c r="F1085" s="48">
        <v>252</v>
      </c>
      <c r="G1085" s="48">
        <v>28</v>
      </c>
      <c r="H1085" s="48">
        <v>63</v>
      </c>
      <c r="I1085" s="48">
        <v>9</v>
      </c>
      <c r="J1085" s="48">
        <v>0</v>
      </c>
      <c r="K1085" s="48">
        <v>6</v>
      </c>
      <c r="L1085" s="48">
        <v>34</v>
      </c>
      <c r="M1085" s="48">
        <v>6</v>
      </c>
      <c r="N1085" s="48">
        <v>3</v>
      </c>
      <c r="O1085" s="48">
        <v>22</v>
      </c>
      <c r="P1085" s="48">
        <v>45</v>
      </c>
      <c r="AI1085" s="48"/>
    </row>
    <row r="1086" spans="1:35" x14ac:dyDescent="0.3">
      <c r="A1086" s="48" t="s">
        <v>1595</v>
      </c>
      <c r="B1086" s="48">
        <v>2012</v>
      </c>
      <c r="C1086" s="48" t="s">
        <v>1116</v>
      </c>
      <c r="D1086" s="48" t="s">
        <v>1095</v>
      </c>
      <c r="E1086" s="48">
        <v>87</v>
      </c>
      <c r="F1086" s="48">
        <v>257</v>
      </c>
      <c r="G1086" s="48">
        <v>29</v>
      </c>
      <c r="H1086" s="48">
        <v>66</v>
      </c>
      <c r="I1086" s="48">
        <v>15</v>
      </c>
      <c r="J1086" s="48">
        <v>2</v>
      </c>
      <c r="K1086" s="48">
        <v>6</v>
      </c>
      <c r="L1086" s="48">
        <v>29</v>
      </c>
      <c r="M1086" s="48">
        <v>0</v>
      </c>
      <c r="N1086" s="48">
        <v>0</v>
      </c>
      <c r="O1086" s="48">
        <v>31</v>
      </c>
      <c r="P1086" s="48">
        <v>61</v>
      </c>
      <c r="AI1086" s="48"/>
    </row>
    <row r="1087" spans="1:35" x14ac:dyDescent="0.3">
      <c r="A1087" s="48" t="s">
        <v>1811</v>
      </c>
      <c r="B1087" s="48">
        <v>2012</v>
      </c>
      <c r="C1087" s="48" t="s">
        <v>1116</v>
      </c>
      <c r="D1087" s="48" t="s">
        <v>1095</v>
      </c>
      <c r="E1087" s="48">
        <v>66</v>
      </c>
      <c r="F1087" s="48">
        <v>258</v>
      </c>
      <c r="G1087" s="48">
        <v>24</v>
      </c>
      <c r="H1087" s="48">
        <v>74</v>
      </c>
      <c r="I1087" s="48">
        <v>15</v>
      </c>
      <c r="J1087" s="48">
        <v>1</v>
      </c>
      <c r="K1087" s="48">
        <v>5</v>
      </c>
      <c r="L1087" s="48">
        <v>29</v>
      </c>
      <c r="M1087" s="48">
        <v>0</v>
      </c>
      <c r="N1087" s="48">
        <v>0</v>
      </c>
      <c r="O1087" s="48">
        <v>19</v>
      </c>
      <c r="P1087" s="48">
        <v>17</v>
      </c>
      <c r="AI1087" s="48"/>
    </row>
    <row r="1088" spans="1:35" x14ac:dyDescent="0.3">
      <c r="A1088" s="48" t="s">
        <v>1962</v>
      </c>
      <c r="B1088" s="48">
        <v>2012</v>
      </c>
      <c r="C1088" s="48" t="s">
        <v>1140</v>
      </c>
      <c r="D1088" s="48" t="s">
        <v>1091</v>
      </c>
      <c r="E1088" s="48">
        <v>76</v>
      </c>
      <c r="F1088" s="48">
        <v>259</v>
      </c>
      <c r="G1088" s="48">
        <v>33</v>
      </c>
      <c r="H1088" s="48">
        <v>76</v>
      </c>
      <c r="I1088" s="48">
        <v>15</v>
      </c>
      <c r="J1088" s="48">
        <v>2</v>
      </c>
      <c r="K1088" s="48">
        <v>2</v>
      </c>
      <c r="L1088" s="48">
        <v>19</v>
      </c>
      <c r="M1088" s="48">
        <v>16</v>
      </c>
      <c r="N1088" s="48">
        <v>3</v>
      </c>
      <c r="O1088" s="48">
        <v>8</v>
      </c>
      <c r="P1088" s="48">
        <v>47</v>
      </c>
      <c r="AI1088" s="48"/>
    </row>
    <row r="1089" spans="1:35" x14ac:dyDescent="0.3">
      <c r="A1089" s="48" t="s">
        <v>1668</v>
      </c>
      <c r="B1089" s="48">
        <v>2012</v>
      </c>
      <c r="C1089" s="48" t="s">
        <v>1150</v>
      </c>
      <c r="D1089" s="48" t="s">
        <v>1095</v>
      </c>
      <c r="E1089" s="48">
        <v>103</v>
      </c>
      <c r="F1089" s="48">
        <v>259</v>
      </c>
      <c r="G1089" s="48">
        <v>29</v>
      </c>
      <c r="H1089" s="48">
        <v>60</v>
      </c>
      <c r="I1089" s="48">
        <v>8</v>
      </c>
      <c r="J1089" s="48">
        <v>4</v>
      </c>
      <c r="K1089" s="48">
        <v>0</v>
      </c>
      <c r="L1089" s="48">
        <v>17</v>
      </c>
      <c r="M1089" s="48">
        <v>13</v>
      </c>
      <c r="N1089" s="48">
        <v>6</v>
      </c>
      <c r="O1089" s="48">
        <v>16</v>
      </c>
      <c r="P1089" s="48">
        <v>52</v>
      </c>
      <c r="AI1089" s="48"/>
    </row>
    <row r="1090" spans="1:35" x14ac:dyDescent="0.3">
      <c r="A1090" s="48" t="s">
        <v>1565</v>
      </c>
      <c r="B1090" s="48">
        <v>2012</v>
      </c>
      <c r="C1090" s="48" t="s">
        <v>1114</v>
      </c>
      <c r="D1090" s="48" t="s">
        <v>1095</v>
      </c>
      <c r="E1090" s="48">
        <v>71</v>
      </c>
      <c r="F1090" s="48">
        <v>260</v>
      </c>
      <c r="G1090" s="48">
        <v>28</v>
      </c>
      <c r="H1090" s="48">
        <v>57</v>
      </c>
      <c r="I1090" s="48">
        <v>11</v>
      </c>
      <c r="J1090" s="48">
        <v>0</v>
      </c>
      <c r="K1090" s="48">
        <v>14</v>
      </c>
      <c r="L1090" s="48">
        <v>56</v>
      </c>
      <c r="M1090" s="48">
        <v>0</v>
      </c>
      <c r="N1090" s="48">
        <v>0</v>
      </c>
      <c r="O1090" s="48">
        <v>25</v>
      </c>
      <c r="P1090" s="48">
        <v>99</v>
      </c>
      <c r="AI1090" s="48"/>
    </row>
    <row r="1091" spans="1:35" x14ac:dyDescent="0.3">
      <c r="A1091" s="48" t="s">
        <v>1768</v>
      </c>
      <c r="B1091" s="48">
        <v>2012</v>
      </c>
      <c r="C1091" s="48" t="s">
        <v>1104</v>
      </c>
      <c r="D1091" s="48" t="s">
        <v>1091</v>
      </c>
      <c r="E1091" s="48">
        <v>75</v>
      </c>
      <c r="F1091" s="48">
        <v>262</v>
      </c>
      <c r="G1091" s="48">
        <v>19</v>
      </c>
      <c r="H1091" s="48">
        <v>57</v>
      </c>
      <c r="I1091" s="48">
        <v>15</v>
      </c>
      <c r="J1091" s="48">
        <v>0</v>
      </c>
      <c r="K1091" s="48">
        <v>1</v>
      </c>
      <c r="L1091" s="48">
        <v>18</v>
      </c>
      <c r="M1091" s="48">
        <v>1</v>
      </c>
      <c r="N1091" s="48">
        <v>0</v>
      </c>
      <c r="O1091" s="48">
        <v>9</v>
      </c>
      <c r="P1091" s="48">
        <v>53</v>
      </c>
      <c r="AI1091" s="48"/>
    </row>
    <row r="1092" spans="1:35" x14ac:dyDescent="0.3">
      <c r="A1092" s="48" t="s">
        <v>1812</v>
      </c>
      <c r="B1092" s="48">
        <v>2012</v>
      </c>
      <c r="C1092" s="48" t="s">
        <v>1100</v>
      </c>
      <c r="D1092" s="48" t="s">
        <v>1095</v>
      </c>
      <c r="E1092" s="48">
        <v>92</v>
      </c>
      <c r="F1092" s="48">
        <v>265</v>
      </c>
      <c r="G1092" s="48">
        <v>27</v>
      </c>
      <c r="H1092" s="48">
        <v>61</v>
      </c>
      <c r="I1092" s="48">
        <v>13</v>
      </c>
      <c r="J1092" s="48">
        <v>1</v>
      </c>
      <c r="K1092" s="48">
        <v>8</v>
      </c>
      <c r="L1092" s="48">
        <v>35</v>
      </c>
      <c r="M1092" s="48">
        <v>1</v>
      </c>
      <c r="N1092" s="48">
        <v>1</v>
      </c>
      <c r="O1092" s="48">
        <v>24</v>
      </c>
      <c r="P1092" s="48">
        <v>60</v>
      </c>
      <c r="AI1092" s="48"/>
    </row>
    <row r="1093" spans="1:35" x14ac:dyDescent="0.3">
      <c r="A1093" s="48" t="s">
        <v>1963</v>
      </c>
      <c r="B1093" s="48">
        <v>2012</v>
      </c>
      <c r="C1093" s="48" t="s">
        <v>1104</v>
      </c>
      <c r="D1093" s="48" t="s">
        <v>1091</v>
      </c>
      <c r="E1093" s="48">
        <v>84</v>
      </c>
      <c r="F1093" s="48">
        <v>265</v>
      </c>
      <c r="G1093" s="48">
        <v>48</v>
      </c>
      <c r="H1093" s="48">
        <v>77</v>
      </c>
      <c r="I1093" s="48">
        <v>18</v>
      </c>
      <c r="J1093" s="48">
        <v>0</v>
      </c>
      <c r="K1093" s="48">
        <v>21</v>
      </c>
      <c r="L1093" s="48">
        <v>52</v>
      </c>
      <c r="M1093" s="48">
        <v>1</v>
      </c>
      <c r="N1093" s="48">
        <v>1</v>
      </c>
      <c r="O1093" s="48">
        <v>26</v>
      </c>
      <c r="P1093" s="48">
        <v>90</v>
      </c>
      <c r="AI1093" s="48"/>
    </row>
    <row r="1094" spans="1:35" x14ac:dyDescent="0.3">
      <c r="A1094" s="48" t="s">
        <v>1657</v>
      </c>
      <c r="B1094" s="48">
        <v>2012</v>
      </c>
      <c r="C1094" s="48" t="s">
        <v>1128</v>
      </c>
      <c r="D1094" s="48" t="s">
        <v>1095</v>
      </c>
      <c r="E1094" s="48">
        <v>90</v>
      </c>
      <c r="F1094" s="48">
        <v>265</v>
      </c>
      <c r="G1094" s="48">
        <v>26</v>
      </c>
      <c r="H1094" s="48">
        <v>58</v>
      </c>
      <c r="I1094" s="48">
        <v>20</v>
      </c>
      <c r="J1094" s="48">
        <v>0</v>
      </c>
      <c r="K1094" s="48">
        <v>4</v>
      </c>
      <c r="L1094" s="48">
        <v>28</v>
      </c>
      <c r="M1094" s="48">
        <v>0</v>
      </c>
      <c r="N1094" s="48">
        <v>2</v>
      </c>
      <c r="O1094" s="48">
        <v>36</v>
      </c>
      <c r="P1094" s="48">
        <v>55</v>
      </c>
      <c r="AI1094" s="48"/>
    </row>
    <row r="1095" spans="1:35" x14ac:dyDescent="0.3">
      <c r="A1095" s="48" t="s">
        <v>1964</v>
      </c>
      <c r="B1095" s="48">
        <v>2012</v>
      </c>
      <c r="C1095" s="48" t="s">
        <v>1140</v>
      </c>
      <c r="D1095" s="48" t="s">
        <v>1091</v>
      </c>
      <c r="E1095" s="48">
        <v>75</v>
      </c>
      <c r="F1095" s="48">
        <v>267</v>
      </c>
      <c r="G1095" s="48">
        <v>34</v>
      </c>
      <c r="H1095" s="48">
        <v>77</v>
      </c>
      <c r="I1095" s="48">
        <v>14</v>
      </c>
      <c r="J1095" s="48">
        <v>0</v>
      </c>
      <c r="K1095" s="48">
        <v>15</v>
      </c>
      <c r="L1095" s="48">
        <v>54</v>
      </c>
      <c r="M1095" s="48">
        <v>4</v>
      </c>
      <c r="N1095" s="48">
        <v>1</v>
      </c>
      <c r="O1095" s="48">
        <v>13</v>
      </c>
      <c r="P1095" s="48">
        <v>70</v>
      </c>
      <c r="AI1095" s="48"/>
    </row>
    <row r="1096" spans="1:35" x14ac:dyDescent="0.3">
      <c r="A1096" s="48" t="s">
        <v>1541</v>
      </c>
      <c r="B1096" s="48">
        <v>2012</v>
      </c>
      <c r="C1096" s="48" t="s">
        <v>1140</v>
      </c>
      <c r="D1096" s="48" t="s">
        <v>1091</v>
      </c>
      <c r="E1096" s="48">
        <v>88</v>
      </c>
      <c r="F1096" s="48">
        <v>267</v>
      </c>
      <c r="G1096" s="48">
        <v>38</v>
      </c>
      <c r="H1096" s="48">
        <v>65</v>
      </c>
      <c r="I1096" s="48">
        <v>21</v>
      </c>
      <c r="J1096" s="48">
        <v>0</v>
      </c>
      <c r="K1096" s="48">
        <v>6</v>
      </c>
      <c r="L1096" s="48">
        <v>33</v>
      </c>
      <c r="M1096" s="48">
        <v>3</v>
      </c>
      <c r="N1096" s="48">
        <v>0</v>
      </c>
      <c r="O1096" s="48">
        <v>37</v>
      </c>
      <c r="P1096" s="48">
        <v>63</v>
      </c>
      <c r="AI1096" s="48"/>
    </row>
    <row r="1097" spans="1:35" x14ac:dyDescent="0.3">
      <c r="A1097" s="48" t="s">
        <v>1763</v>
      </c>
      <c r="B1097" s="48">
        <v>2012</v>
      </c>
      <c r="C1097" s="48" t="s">
        <v>1132</v>
      </c>
      <c r="D1097" s="48" t="s">
        <v>1095</v>
      </c>
      <c r="E1097" s="48">
        <v>107</v>
      </c>
      <c r="F1097" s="48">
        <v>272</v>
      </c>
      <c r="G1097" s="48">
        <v>37</v>
      </c>
      <c r="H1097" s="48">
        <v>75</v>
      </c>
      <c r="I1097" s="48">
        <v>14</v>
      </c>
      <c r="J1097" s="48">
        <v>4</v>
      </c>
      <c r="K1097" s="48">
        <v>1</v>
      </c>
      <c r="L1097" s="48">
        <v>28</v>
      </c>
      <c r="M1097" s="48">
        <v>1</v>
      </c>
      <c r="N1097" s="48">
        <v>1</v>
      </c>
      <c r="O1097" s="48">
        <v>27</v>
      </c>
      <c r="P1097" s="48">
        <v>50</v>
      </c>
      <c r="AI1097" s="48"/>
    </row>
    <row r="1098" spans="1:35" x14ac:dyDescent="0.3">
      <c r="A1098" s="48" t="s">
        <v>1470</v>
      </c>
      <c r="B1098" s="48">
        <v>2012</v>
      </c>
      <c r="C1098" s="48" t="s">
        <v>1134</v>
      </c>
      <c r="D1098" s="48" t="s">
        <v>1091</v>
      </c>
      <c r="E1098" s="48">
        <v>74</v>
      </c>
      <c r="F1098" s="48">
        <v>273</v>
      </c>
      <c r="G1098" s="48">
        <v>39</v>
      </c>
      <c r="H1098" s="48">
        <v>79</v>
      </c>
      <c r="I1098" s="48">
        <v>14</v>
      </c>
      <c r="J1098" s="48">
        <v>0</v>
      </c>
      <c r="K1098" s="48">
        <v>17</v>
      </c>
      <c r="L1098" s="48">
        <v>55</v>
      </c>
      <c r="M1098" s="48">
        <v>2</v>
      </c>
      <c r="N1098" s="48">
        <v>3</v>
      </c>
      <c r="O1098" s="48">
        <v>33</v>
      </c>
      <c r="P1098" s="48">
        <v>61</v>
      </c>
      <c r="AI1098" s="48"/>
    </row>
    <row r="1099" spans="1:35" x14ac:dyDescent="0.3">
      <c r="A1099" s="48" t="s">
        <v>1165</v>
      </c>
      <c r="B1099" s="48">
        <v>2012</v>
      </c>
      <c r="C1099" s="48" t="s">
        <v>1104</v>
      </c>
      <c r="D1099" s="48" t="s">
        <v>1091</v>
      </c>
      <c r="E1099" s="48">
        <v>75</v>
      </c>
      <c r="F1099" s="48">
        <v>274</v>
      </c>
      <c r="G1099" s="48">
        <v>34</v>
      </c>
      <c r="H1099" s="48">
        <v>66</v>
      </c>
      <c r="I1099" s="48">
        <v>16</v>
      </c>
      <c r="J1099" s="48">
        <v>0</v>
      </c>
      <c r="K1099" s="48">
        <v>9</v>
      </c>
      <c r="L1099" s="48">
        <v>33</v>
      </c>
      <c r="M1099" s="48">
        <v>4</v>
      </c>
      <c r="N1099" s="48">
        <v>1</v>
      </c>
      <c r="O1099" s="48">
        <v>14</v>
      </c>
      <c r="P1099" s="48">
        <v>61</v>
      </c>
      <c r="AI1099" s="48"/>
    </row>
    <row r="1100" spans="1:35" x14ac:dyDescent="0.3">
      <c r="A1100" s="48" t="s">
        <v>1965</v>
      </c>
      <c r="B1100" s="48">
        <v>2012</v>
      </c>
      <c r="C1100" s="48" t="s">
        <v>1122</v>
      </c>
      <c r="D1100" s="48" t="s">
        <v>1095</v>
      </c>
      <c r="E1100" s="48">
        <v>105</v>
      </c>
      <c r="F1100" s="48">
        <v>275</v>
      </c>
      <c r="G1100" s="48">
        <v>35</v>
      </c>
      <c r="H1100" s="48">
        <v>66</v>
      </c>
      <c r="I1100" s="48">
        <v>15</v>
      </c>
      <c r="J1100" s="48">
        <v>5</v>
      </c>
      <c r="K1100" s="48">
        <v>5</v>
      </c>
      <c r="L1100" s="48">
        <v>32</v>
      </c>
      <c r="M1100" s="48">
        <v>8</v>
      </c>
      <c r="N1100" s="48">
        <v>4</v>
      </c>
      <c r="O1100" s="48">
        <v>17</v>
      </c>
      <c r="P1100" s="48">
        <v>42</v>
      </c>
      <c r="AI1100" s="48"/>
    </row>
    <row r="1101" spans="1:35" x14ac:dyDescent="0.3">
      <c r="A1101" s="48" t="s">
        <v>1966</v>
      </c>
      <c r="B1101" s="48">
        <v>2012</v>
      </c>
      <c r="C1101" s="48" t="s">
        <v>1154</v>
      </c>
      <c r="D1101" s="48" t="s">
        <v>1095</v>
      </c>
      <c r="E1101" s="48">
        <v>83</v>
      </c>
      <c r="F1101" s="48">
        <v>277</v>
      </c>
      <c r="G1101" s="48">
        <v>22</v>
      </c>
      <c r="H1101" s="48">
        <v>59</v>
      </c>
      <c r="I1101" s="48">
        <v>12</v>
      </c>
      <c r="J1101" s="48">
        <v>1</v>
      </c>
      <c r="K1101" s="48">
        <v>6</v>
      </c>
      <c r="L1101" s="48">
        <v>26</v>
      </c>
      <c r="M1101" s="48">
        <v>1</v>
      </c>
      <c r="N1101" s="48">
        <v>2</v>
      </c>
      <c r="O1101" s="48">
        <v>13</v>
      </c>
      <c r="P1101" s="48">
        <v>59</v>
      </c>
      <c r="AI1101" s="48"/>
    </row>
    <row r="1102" spans="1:35" x14ac:dyDescent="0.3">
      <c r="A1102" s="48" t="s">
        <v>1967</v>
      </c>
      <c r="B1102" s="48">
        <v>2012</v>
      </c>
      <c r="C1102" s="48" t="s">
        <v>1130</v>
      </c>
      <c r="D1102" s="48" t="s">
        <v>1095</v>
      </c>
      <c r="E1102" s="48">
        <v>73</v>
      </c>
      <c r="F1102" s="48">
        <v>277</v>
      </c>
      <c r="G1102" s="48">
        <v>37</v>
      </c>
      <c r="H1102" s="48">
        <v>76</v>
      </c>
      <c r="I1102" s="48">
        <v>20</v>
      </c>
      <c r="J1102" s="48">
        <v>5</v>
      </c>
      <c r="K1102" s="48">
        <v>8</v>
      </c>
      <c r="L1102" s="48">
        <v>37</v>
      </c>
      <c r="M1102" s="48">
        <v>7</v>
      </c>
      <c r="N1102" s="48">
        <v>0</v>
      </c>
      <c r="O1102" s="48">
        <v>9</v>
      </c>
      <c r="P1102" s="48">
        <v>54</v>
      </c>
      <c r="AI1102" s="48"/>
    </row>
    <row r="1103" spans="1:35" x14ac:dyDescent="0.3">
      <c r="A1103" s="48" t="s">
        <v>1426</v>
      </c>
      <c r="B1103" s="48">
        <v>2012</v>
      </c>
      <c r="C1103" s="48" t="s">
        <v>1152</v>
      </c>
      <c r="D1103" s="48" t="s">
        <v>1091</v>
      </c>
      <c r="E1103" s="48">
        <v>113</v>
      </c>
      <c r="F1103" s="48">
        <v>278</v>
      </c>
      <c r="G1103" s="48">
        <v>36</v>
      </c>
      <c r="H1103" s="48">
        <v>78</v>
      </c>
      <c r="I1103" s="48">
        <v>12</v>
      </c>
      <c r="J1103" s="48">
        <v>0</v>
      </c>
      <c r="K1103" s="48">
        <v>16</v>
      </c>
      <c r="L1103" s="48">
        <v>37</v>
      </c>
      <c r="M1103" s="48">
        <v>0</v>
      </c>
      <c r="N1103" s="48">
        <v>0</v>
      </c>
      <c r="O1103" s="48">
        <v>30</v>
      </c>
      <c r="P1103" s="48">
        <v>59</v>
      </c>
      <c r="AI1103" s="48"/>
    </row>
    <row r="1104" spans="1:35" x14ac:dyDescent="0.3">
      <c r="A1104" s="48" t="s">
        <v>1775</v>
      </c>
      <c r="B1104" s="48">
        <v>2012</v>
      </c>
      <c r="C1104" s="48" t="s">
        <v>1104</v>
      </c>
      <c r="D1104" s="48" t="s">
        <v>1091</v>
      </c>
      <c r="E1104" s="48">
        <v>99</v>
      </c>
      <c r="F1104" s="48">
        <v>279</v>
      </c>
      <c r="G1104" s="48">
        <v>46</v>
      </c>
      <c r="H1104" s="48">
        <v>73</v>
      </c>
      <c r="I1104" s="48">
        <v>10</v>
      </c>
      <c r="J1104" s="48">
        <v>0</v>
      </c>
      <c r="K1104" s="48">
        <v>18</v>
      </c>
      <c r="L1104" s="48">
        <v>47</v>
      </c>
      <c r="M1104" s="48">
        <v>3</v>
      </c>
      <c r="N1104" s="48">
        <v>1</v>
      </c>
      <c r="O1104" s="48">
        <v>44</v>
      </c>
      <c r="P1104" s="48">
        <v>104</v>
      </c>
      <c r="AI1104" s="48"/>
    </row>
    <row r="1105" spans="1:35" x14ac:dyDescent="0.3">
      <c r="A1105" s="48" t="s">
        <v>1968</v>
      </c>
      <c r="B1105" s="48">
        <v>2012</v>
      </c>
      <c r="C1105" s="48" t="s">
        <v>1142</v>
      </c>
      <c r="D1105" s="48" t="s">
        <v>1095</v>
      </c>
      <c r="E1105" s="48">
        <v>91</v>
      </c>
      <c r="F1105" s="48">
        <v>282</v>
      </c>
      <c r="G1105" s="48">
        <v>40</v>
      </c>
      <c r="H1105" s="48">
        <v>71</v>
      </c>
      <c r="I1105" s="48">
        <v>12</v>
      </c>
      <c r="J1105" s="48">
        <v>1</v>
      </c>
      <c r="K1105" s="48">
        <v>7</v>
      </c>
      <c r="L1105" s="48">
        <v>28</v>
      </c>
      <c r="M1105" s="48">
        <v>4</v>
      </c>
      <c r="N1105" s="48">
        <v>4</v>
      </c>
      <c r="O1105" s="48">
        <v>25</v>
      </c>
      <c r="P1105" s="48">
        <v>98</v>
      </c>
      <c r="AI1105" s="48"/>
    </row>
    <row r="1106" spans="1:35" x14ac:dyDescent="0.3">
      <c r="A1106" s="48" t="s">
        <v>1969</v>
      </c>
      <c r="B1106" s="48">
        <v>2012</v>
      </c>
      <c r="C1106" s="48" t="s">
        <v>1150</v>
      </c>
      <c r="D1106" s="48" t="s">
        <v>1095</v>
      </c>
      <c r="E1106" s="48">
        <v>78</v>
      </c>
      <c r="F1106" s="48">
        <v>283</v>
      </c>
      <c r="G1106" s="48">
        <v>26</v>
      </c>
      <c r="H1106" s="48">
        <v>84</v>
      </c>
      <c r="I1106" s="48">
        <v>20</v>
      </c>
      <c r="J1106" s="48">
        <v>0</v>
      </c>
      <c r="K1106" s="48">
        <v>6</v>
      </c>
      <c r="L1106" s="48">
        <v>40</v>
      </c>
      <c r="M1106" s="48">
        <v>2</v>
      </c>
      <c r="N1106" s="48">
        <v>1</v>
      </c>
      <c r="O1106" s="48">
        <v>9</v>
      </c>
      <c r="P1106" s="48">
        <v>34</v>
      </c>
      <c r="AI1106" s="48"/>
    </row>
    <row r="1107" spans="1:35" x14ac:dyDescent="0.3">
      <c r="A1107" s="48" t="s">
        <v>1776</v>
      </c>
      <c r="B1107" s="48">
        <v>2012</v>
      </c>
      <c r="C1107" s="48" t="s">
        <v>1104</v>
      </c>
      <c r="D1107" s="48" t="s">
        <v>1091</v>
      </c>
      <c r="E1107" s="48">
        <v>74</v>
      </c>
      <c r="F1107" s="48">
        <v>283</v>
      </c>
      <c r="G1107" s="48">
        <v>31</v>
      </c>
      <c r="H1107" s="48">
        <v>64</v>
      </c>
      <c r="I1107" s="48">
        <v>13</v>
      </c>
      <c r="J1107" s="48">
        <v>0</v>
      </c>
      <c r="K1107" s="48">
        <v>11</v>
      </c>
      <c r="L1107" s="48">
        <v>52</v>
      </c>
      <c r="M1107" s="48">
        <v>0</v>
      </c>
      <c r="N1107" s="48">
        <v>1</v>
      </c>
      <c r="O1107" s="48">
        <v>24</v>
      </c>
      <c r="P1107" s="48">
        <v>85</v>
      </c>
      <c r="AI1107" s="48"/>
    </row>
    <row r="1108" spans="1:35" x14ac:dyDescent="0.3">
      <c r="A1108" s="48" t="s">
        <v>1756</v>
      </c>
      <c r="B1108" s="48">
        <v>2012</v>
      </c>
      <c r="C1108" s="48" t="s">
        <v>1122</v>
      </c>
      <c r="D1108" s="48" t="s">
        <v>1095</v>
      </c>
      <c r="E1108" s="48">
        <v>86</v>
      </c>
      <c r="F1108" s="48">
        <v>284</v>
      </c>
      <c r="G1108" s="48">
        <v>44</v>
      </c>
      <c r="H1108" s="48">
        <v>74</v>
      </c>
      <c r="I1108" s="48">
        <v>21</v>
      </c>
      <c r="J1108" s="48">
        <v>0</v>
      </c>
      <c r="K1108" s="48">
        <v>16</v>
      </c>
      <c r="L1108" s="48">
        <v>46</v>
      </c>
      <c r="M1108" s="48">
        <v>0</v>
      </c>
      <c r="N1108" s="48">
        <v>1</v>
      </c>
      <c r="O1108" s="48">
        <v>36</v>
      </c>
      <c r="P1108" s="48">
        <v>41</v>
      </c>
      <c r="AI1108" s="48"/>
    </row>
    <row r="1109" spans="1:35" x14ac:dyDescent="0.3">
      <c r="A1109" s="48" t="s">
        <v>1970</v>
      </c>
      <c r="B1109" s="48">
        <v>2012</v>
      </c>
      <c r="C1109" s="48" t="s">
        <v>1159</v>
      </c>
      <c r="D1109" s="48" t="s">
        <v>1095</v>
      </c>
      <c r="E1109" s="48">
        <v>93</v>
      </c>
      <c r="F1109" s="48">
        <v>285</v>
      </c>
      <c r="G1109" s="48">
        <v>29</v>
      </c>
      <c r="H1109" s="48">
        <v>84</v>
      </c>
      <c r="I1109" s="48">
        <v>11</v>
      </c>
      <c r="J1109" s="48">
        <v>3</v>
      </c>
      <c r="K1109" s="48">
        <v>2</v>
      </c>
      <c r="L1109" s="48">
        <v>28</v>
      </c>
      <c r="M1109" s="48">
        <v>7</v>
      </c>
      <c r="N1109" s="48">
        <v>0</v>
      </c>
      <c r="O1109" s="48">
        <v>21</v>
      </c>
      <c r="P1109" s="48">
        <v>58</v>
      </c>
      <c r="AI1109" s="48"/>
    </row>
    <row r="1110" spans="1:35" x14ac:dyDescent="0.3">
      <c r="A1110" s="48" t="s">
        <v>1818</v>
      </c>
      <c r="B1110" s="48">
        <v>2012</v>
      </c>
      <c r="C1110" s="48" t="s">
        <v>1126</v>
      </c>
      <c r="D1110" s="48" t="s">
        <v>1091</v>
      </c>
      <c r="E1110" s="48">
        <v>93</v>
      </c>
      <c r="F1110" s="48">
        <v>285</v>
      </c>
      <c r="G1110" s="48">
        <v>42</v>
      </c>
      <c r="H1110" s="48">
        <v>65</v>
      </c>
      <c r="I1110" s="48">
        <v>12</v>
      </c>
      <c r="J1110" s="48">
        <v>3</v>
      </c>
      <c r="K1110" s="48">
        <v>10</v>
      </c>
      <c r="L1110" s="48">
        <v>36</v>
      </c>
      <c r="M1110" s="48">
        <v>3</v>
      </c>
      <c r="N1110" s="48">
        <v>0</v>
      </c>
      <c r="O1110" s="48">
        <v>26</v>
      </c>
      <c r="P1110" s="48">
        <v>80</v>
      </c>
      <c r="AI1110" s="48"/>
    </row>
    <row r="1111" spans="1:35" x14ac:dyDescent="0.3">
      <c r="A1111" s="48" t="s">
        <v>1880</v>
      </c>
      <c r="B1111" s="48">
        <v>2012</v>
      </c>
      <c r="C1111" s="48" t="s">
        <v>1122</v>
      </c>
      <c r="D1111" s="48" t="s">
        <v>1095</v>
      </c>
      <c r="E1111" s="48">
        <v>120</v>
      </c>
      <c r="F1111" s="48">
        <v>287</v>
      </c>
      <c r="G1111" s="48">
        <v>32</v>
      </c>
      <c r="H1111" s="48">
        <v>71</v>
      </c>
      <c r="I1111" s="48">
        <v>18</v>
      </c>
      <c r="J1111" s="48">
        <v>2</v>
      </c>
      <c r="K1111" s="48">
        <v>9</v>
      </c>
      <c r="L1111" s="48">
        <v>48</v>
      </c>
      <c r="M1111" s="48">
        <v>3</v>
      </c>
      <c r="N1111" s="48">
        <v>3</v>
      </c>
      <c r="O1111" s="48">
        <v>29</v>
      </c>
      <c r="P1111" s="48">
        <v>71</v>
      </c>
      <c r="AI1111" s="48"/>
    </row>
    <row r="1112" spans="1:35" x14ac:dyDescent="0.3">
      <c r="A1112" s="48" t="s">
        <v>1891</v>
      </c>
      <c r="B1112" s="48">
        <v>2012</v>
      </c>
      <c r="C1112" s="48" t="s">
        <v>1138</v>
      </c>
      <c r="D1112" s="48" t="s">
        <v>1091</v>
      </c>
      <c r="E1112" s="48">
        <v>105</v>
      </c>
      <c r="F1112" s="48">
        <v>287</v>
      </c>
      <c r="G1112" s="48">
        <v>23</v>
      </c>
      <c r="H1112" s="48">
        <v>70</v>
      </c>
      <c r="I1112" s="48">
        <v>16</v>
      </c>
      <c r="J1112" s="48">
        <v>0</v>
      </c>
      <c r="K1112" s="48">
        <v>4</v>
      </c>
      <c r="L1112" s="48">
        <v>29</v>
      </c>
      <c r="M1112" s="48">
        <v>0</v>
      </c>
      <c r="N1112" s="48">
        <v>2</v>
      </c>
      <c r="O1112" s="48">
        <v>27</v>
      </c>
      <c r="P1112" s="48">
        <v>63</v>
      </c>
      <c r="AI1112" s="48"/>
    </row>
    <row r="1113" spans="1:35" x14ac:dyDescent="0.3">
      <c r="A1113" s="48" t="s">
        <v>1820</v>
      </c>
      <c r="B1113" s="48">
        <v>2012</v>
      </c>
      <c r="C1113" s="48" t="s">
        <v>1159</v>
      </c>
      <c r="D1113" s="48" t="s">
        <v>1095</v>
      </c>
      <c r="E1113" s="48">
        <v>91</v>
      </c>
      <c r="F1113" s="48">
        <v>288</v>
      </c>
      <c r="G1113" s="48">
        <v>38</v>
      </c>
      <c r="H1113" s="48">
        <v>90</v>
      </c>
      <c r="I1113" s="48">
        <v>23</v>
      </c>
      <c r="J1113" s="48">
        <v>1</v>
      </c>
      <c r="K1113" s="48">
        <v>13</v>
      </c>
      <c r="L1113" s="48">
        <v>36</v>
      </c>
      <c r="M1113" s="48">
        <v>14</v>
      </c>
      <c r="N1113" s="48">
        <v>8</v>
      </c>
      <c r="O1113" s="48">
        <v>29</v>
      </c>
      <c r="P1113" s="48">
        <v>84</v>
      </c>
      <c r="AI1113" s="48"/>
    </row>
    <row r="1114" spans="1:35" x14ac:dyDescent="0.3">
      <c r="A1114" s="48" t="s">
        <v>1612</v>
      </c>
      <c r="B1114" s="48">
        <v>2012</v>
      </c>
      <c r="C1114" s="48" t="s">
        <v>1156</v>
      </c>
      <c r="D1114" s="48" t="s">
        <v>1091</v>
      </c>
      <c r="E1114" s="48">
        <v>100</v>
      </c>
      <c r="F1114" s="48">
        <v>289</v>
      </c>
      <c r="G1114" s="48">
        <v>35</v>
      </c>
      <c r="H1114" s="48">
        <v>74</v>
      </c>
      <c r="I1114" s="48">
        <v>11</v>
      </c>
      <c r="J1114" s="48">
        <v>0</v>
      </c>
      <c r="K1114" s="48">
        <v>2</v>
      </c>
      <c r="L1114" s="48">
        <v>20</v>
      </c>
      <c r="M1114" s="48">
        <v>17</v>
      </c>
      <c r="N1114" s="48">
        <v>2</v>
      </c>
      <c r="O1114" s="48">
        <v>25</v>
      </c>
      <c r="P1114" s="48">
        <v>38</v>
      </c>
      <c r="AI1114" s="48"/>
    </row>
    <row r="1115" spans="1:35" x14ac:dyDescent="0.3">
      <c r="A1115" s="48" t="s">
        <v>1774</v>
      </c>
      <c r="B1115" s="48">
        <v>2012</v>
      </c>
      <c r="C1115" s="48" t="s">
        <v>1108</v>
      </c>
      <c r="D1115" s="48" t="s">
        <v>1095</v>
      </c>
      <c r="E1115" s="48">
        <v>122</v>
      </c>
      <c r="F1115" s="48">
        <v>289</v>
      </c>
      <c r="G1115" s="48">
        <v>44</v>
      </c>
      <c r="H1115" s="48">
        <v>69</v>
      </c>
      <c r="I1115" s="48">
        <v>5</v>
      </c>
      <c r="J1115" s="48">
        <v>3</v>
      </c>
      <c r="K1115" s="48">
        <v>3</v>
      </c>
      <c r="L1115" s="48">
        <v>16</v>
      </c>
      <c r="M1115" s="48">
        <v>12</v>
      </c>
      <c r="N1115" s="48">
        <v>5</v>
      </c>
      <c r="O1115" s="48">
        <v>20</v>
      </c>
      <c r="P1115" s="48">
        <v>63</v>
      </c>
      <c r="AI1115" s="48"/>
    </row>
    <row r="1116" spans="1:35" x14ac:dyDescent="0.3">
      <c r="A1116" s="48" t="s">
        <v>1842</v>
      </c>
      <c r="B1116" s="48">
        <v>2012</v>
      </c>
      <c r="C1116" s="48" t="s">
        <v>1098</v>
      </c>
      <c r="D1116" s="48" t="s">
        <v>1091</v>
      </c>
      <c r="E1116" s="48">
        <v>76</v>
      </c>
      <c r="F1116" s="48">
        <v>289</v>
      </c>
      <c r="G1116" s="48">
        <v>38</v>
      </c>
      <c r="H1116" s="48">
        <v>87</v>
      </c>
      <c r="I1116" s="48">
        <v>16</v>
      </c>
      <c r="J1116" s="48">
        <v>0</v>
      </c>
      <c r="K1116" s="48">
        <v>11</v>
      </c>
      <c r="L1116" s="48">
        <v>39</v>
      </c>
      <c r="M1116" s="48">
        <v>0</v>
      </c>
      <c r="N1116" s="48">
        <v>0</v>
      </c>
      <c r="O1116" s="48">
        <v>12</v>
      </c>
      <c r="P1116" s="48">
        <v>27</v>
      </c>
      <c r="AI1116" s="48"/>
    </row>
    <row r="1117" spans="1:35" x14ac:dyDescent="0.3">
      <c r="A1117" s="48" t="s">
        <v>1971</v>
      </c>
      <c r="B1117" s="48">
        <v>2012</v>
      </c>
      <c r="C1117" s="48" t="s">
        <v>1124</v>
      </c>
      <c r="D1117" s="48" t="s">
        <v>1091</v>
      </c>
      <c r="E1117" s="48">
        <v>94</v>
      </c>
      <c r="F1117" s="48">
        <v>291</v>
      </c>
      <c r="G1117" s="48">
        <v>44</v>
      </c>
      <c r="H1117" s="48">
        <v>75</v>
      </c>
      <c r="I1117" s="48">
        <v>10</v>
      </c>
      <c r="J1117" s="48">
        <v>6</v>
      </c>
      <c r="K1117" s="48">
        <v>2</v>
      </c>
      <c r="L1117" s="48">
        <v>29</v>
      </c>
      <c r="M1117" s="48">
        <v>21</v>
      </c>
      <c r="N1117" s="48">
        <v>0</v>
      </c>
      <c r="O1117" s="48">
        <v>25</v>
      </c>
      <c r="P1117" s="48">
        <v>80</v>
      </c>
      <c r="AI1117" s="48"/>
    </row>
    <row r="1118" spans="1:35" x14ac:dyDescent="0.3">
      <c r="A1118" s="48" t="s">
        <v>1972</v>
      </c>
      <c r="B1118" s="48">
        <v>2012</v>
      </c>
      <c r="C1118" s="48" t="s">
        <v>1098</v>
      </c>
      <c r="D1118" s="48" t="s">
        <v>1091</v>
      </c>
      <c r="E1118" s="48">
        <v>102</v>
      </c>
      <c r="F1118" s="48">
        <v>292</v>
      </c>
      <c r="G1118" s="48">
        <v>52</v>
      </c>
      <c r="H1118" s="48">
        <v>76</v>
      </c>
      <c r="I1118" s="48">
        <v>8</v>
      </c>
      <c r="J1118" s="48">
        <v>5</v>
      </c>
      <c r="K1118" s="48">
        <v>0</v>
      </c>
      <c r="L1118" s="48">
        <v>9</v>
      </c>
      <c r="M1118" s="48">
        <v>30</v>
      </c>
      <c r="N1118" s="48">
        <v>5</v>
      </c>
      <c r="O1118" s="48">
        <v>30</v>
      </c>
      <c r="P1118" s="48">
        <v>56</v>
      </c>
      <c r="AI1118" s="48"/>
    </row>
    <row r="1119" spans="1:35" x14ac:dyDescent="0.3">
      <c r="A1119" s="48" t="s">
        <v>1811</v>
      </c>
      <c r="B1119" s="48">
        <v>2012</v>
      </c>
      <c r="C1119" s="48" t="s">
        <v>1159</v>
      </c>
      <c r="D1119" s="48" t="s">
        <v>1095</v>
      </c>
      <c r="E1119" s="48">
        <v>81</v>
      </c>
      <c r="F1119" s="48">
        <v>292</v>
      </c>
      <c r="G1119" s="48">
        <v>29</v>
      </c>
      <c r="H1119" s="48">
        <v>71</v>
      </c>
      <c r="I1119" s="48">
        <v>12</v>
      </c>
      <c r="J1119" s="48">
        <v>0</v>
      </c>
      <c r="K1119" s="48">
        <v>4</v>
      </c>
      <c r="L1119" s="48">
        <v>48</v>
      </c>
      <c r="M1119" s="48">
        <v>3</v>
      </c>
      <c r="N1119" s="48">
        <v>0</v>
      </c>
      <c r="O1119" s="48">
        <v>39</v>
      </c>
      <c r="P1119" s="48">
        <v>32</v>
      </c>
      <c r="AI1119" s="48"/>
    </row>
    <row r="1120" spans="1:35" x14ac:dyDescent="0.3">
      <c r="A1120" s="48" t="s">
        <v>1714</v>
      </c>
      <c r="B1120" s="48">
        <v>2012</v>
      </c>
      <c r="C1120" s="48" t="s">
        <v>1102</v>
      </c>
      <c r="D1120" s="48" t="s">
        <v>1091</v>
      </c>
      <c r="E1120" s="48">
        <v>80</v>
      </c>
      <c r="F1120" s="48">
        <v>292</v>
      </c>
      <c r="G1120" s="48">
        <v>47</v>
      </c>
      <c r="H1120" s="48">
        <v>69</v>
      </c>
      <c r="I1120" s="48">
        <v>8</v>
      </c>
      <c r="J1120" s="48">
        <v>1</v>
      </c>
      <c r="K1120" s="48">
        <v>15</v>
      </c>
      <c r="L1120" s="48">
        <v>46</v>
      </c>
      <c r="M1120" s="48">
        <v>0</v>
      </c>
      <c r="N1120" s="48">
        <v>0</v>
      </c>
      <c r="O1120" s="48">
        <v>37</v>
      </c>
      <c r="P1120" s="48">
        <v>69</v>
      </c>
      <c r="AI1120" s="48"/>
    </row>
    <row r="1121" spans="1:35" x14ac:dyDescent="0.3">
      <c r="A1121" s="48" t="s">
        <v>1697</v>
      </c>
      <c r="B1121" s="48">
        <v>2012</v>
      </c>
      <c r="C1121" s="48" t="s">
        <v>1126</v>
      </c>
      <c r="D1121" s="48" t="s">
        <v>1091</v>
      </c>
      <c r="E1121" s="48">
        <v>108</v>
      </c>
      <c r="F1121" s="48">
        <v>294</v>
      </c>
      <c r="G1121" s="48">
        <v>41</v>
      </c>
      <c r="H1121" s="48">
        <v>81</v>
      </c>
      <c r="I1121" s="48">
        <v>19</v>
      </c>
      <c r="J1121" s="48">
        <v>2</v>
      </c>
      <c r="K1121" s="48">
        <v>10</v>
      </c>
      <c r="L1121" s="48">
        <v>50</v>
      </c>
      <c r="M1121" s="48">
        <v>5</v>
      </c>
      <c r="N1121" s="48">
        <v>0</v>
      </c>
      <c r="O1121" s="48">
        <v>56</v>
      </c>
      <c r="P1121" s="48">
        <v>51</v>
      </c>
      <c r="AI1121" s="48"/>
    </row>
    <row r="1122" spans="1:35" x14ac:dyDescent="0.3">
      <c r="A1122" s="48" t="s">
        <v>1761</v>
      </c>
      <c r="B1122" s="48">
        <v>2012</v>
      </c>
      <c r="C1122" s="48" t="s">
        <v>1112</v>
      </c>
      <c r="D1122" s="48" t="s">
        <v>1095</v>
      </c>
      <c r="E1122" s="48">
        <v>92</v>
      </c>
      <c r="F1122" s="48">
        <v>294</v>
      </c>
      <c r="G1122" s="48">
        <v>26</v>
      </c>
      <c r="H1122" s="48">
        <v>72</v>
      </c>
      <c r="I1122" s="48">
        <v>17</v>
      </c>
      <c r="J1122" s="48">
        <v>2</v>
      </c>
      <c r="K1122" s="48">
        <v>8</v>
      </c>
      <c r="L1122" s="48">
        <v>39</v>
      </c>
      <c r="M1122" s="48">
        <v>2</v>
      </c>
      <c r="N1122" s="48">
        <v>1</v>
      </c>
      <c r="O1122" s="48">
        <v>30</v>
      </c>
      <c r="P1122" s="48">
        <v>62</v>
      </c>
      <c r="AI1122" s="48"/>
    </row>
    <row r="1123" spans="1:35" x14ac:dyDescent="0.3">
      <c r="A1123" s="48" t="s">
        <v>1973</v>
      </c>
      <c r="B1123" s="48">
        <v>2012</v>
      </c>
      <c r="C1123" s="48" t="s">
        <v>1132</v>
      </c>
      <c r="D1123" s="48" t="s">
        <v>1095</v>
      </c>
      <c r="E1123" s="48">
        <v>114</v>
      </c>
      <c r="F1123" s="48">
        <v>296</v>
      </c>
      <c r="G1123" s="48">
        <v>44</v>
      </c>
      <c r="H1123" s="48">
        <v>87</v>
      </c>
      <c r="I1123" s="48">
        <v>22</v>
      </c>
      <c r="J1123" s="48">
        <v>5</v>
      </c>
      <c r="K1123" s="48">
        <v>6</v>
      </c>
      <c r="L1123" s="48">
        <v>46</v>
      </c>
      <c r="M1123" s="48">
        <v>1</v>
      </c>
      <c r="N1123" s="48">
        <v>1</v>
      </c>
      <c r="O1123" s="48">
        <v>34</v>
      </c>
      <c r="P1123" s="48">
        <v>63</v>
      </c>
      <c r="AI1123" s="48"/>
    </row>
    <row r="1124" spans="1:35" x14ac:dyDescent="0.3">
      <c r="A1124" s="48" t="s">
        <v>1638</v>
      </c>
      <c r="B1124" s="48">
        <v>2012</v>
      </c>
      <c r="C1124" s="48" t="s">
        <v>1159</v>
      </c>
      <c r="D1124" s="48" t="s">
        <v>1095</v>
      </c>
      <c r="E1124" s="48">
        <v>93</v>
      </c>
      <c r="F1124" s="48">
        <v>296</v>
      </c>
      <c r="G1124" s="48">
        <v>30</v>
      </c>
      <c r="H1124" s="48">
        <v>68</v>
      </c>
      <c r="I1124" s="48">
        <v>15</v>
      </c>
      <c r="J1124" s="48">
        <v>1</v>
      </c>
      <c r="K1124" s="48">
        <v>11</v>
      </c>
      <c r="L1124" s="48">
        <v>36</v>
      </c>
      <c r="M1124" s="48">
        <v>1</v>
      </c>
      <c r="N1124" s="48">
        <v>0</v>
      </c>
      <c r="O1124" s="48">
        <v>31</v>
      </c>
      <c r="P1124" s="48">
        <v>58</v>
      </c>
      <c r="AI1124" s="48"/>
    </row>
    <row r="1125" spans="1:35" x14ac:dyDescent="0.3">
      <c r="A1125" s="48" t="s">
        <v>1849</v>
      </c>
      <c r="B1125" s="48">
        <v>2012</v>
      </c>
      <c r="C1125" s="48" t="s">
        <v>1134</v>
      </c>
      <c r="D1125" s="48" t="s">
        <v>1091</v>
      </c>
      <c r="E1125" s="48">
        <v>123</v>
      </c>
      <c r="F1125" s="48">
        <v>297</v>
      </c>
      <c r="G1125" s="48">
        <v>32</v>
      </c>
      <c r="H1125" s="48">
        <v>72</v>
      </c>
      <c r="I1125" s="48">
        <v>10</v>
      </c>
      <c r="J1125" s="48">
        <v>2</v>
      </c>
      <c r="K1125" s="48">
        <v>6</v>
      </c>
      <c r="L1125" s="48">
        <v>33</v>
      </c>
      <c r="M1125" s="48">
        <v>18</v>
      </c>
      <c r="N1125" s="48">
        <v>6</v>
      </c>
      <c r="O1125" s="48">
        <v>24</v>
      </c>
      <c r="P1125" s="48">
        <v>84</v>
      </c>
      <c r="AI1125" s="48"/>
    </row>
    <row r="1126" spans="1:35" x14ac:dyDescent="0.3">
      <c r="A1126" s="48" t="s">
        <v>1513</v>
      </c>
      <c r="B1126" s="48">
        <v>2012</v>
      </c>
      <c r="C1126" s="48" t="s">
        <v>1090</v>
      </c>
      <c r="D1126" s="48" t="s">
        <v>1091</v>
      </c>
      <c r="E1126" s="48">
        <v>106</v>
      </c>
      <c r="F1126" s="48">
        <v>299</v>
      </c>
      <c r="G1126" s="48">
        <v>33</v>
      </c>
      <c r="H1126" s="48">
        <v>72</v>
      </c>
      <c r="I1126" s="48">
        <v>17</v>
      </c>
      <c r="J1126" s="48">
        <v>2</v>
      </c>
      <c r="K1126" s="48">
        <v>1</v>
      </c>
      <c r="L1126" s="48">
        <v>30</v>
      </c>
      <c r="M1126" s="48">
        <v>21</v>
      </c>
      <c r="N1126" s="48">
        <v>1</v>
      </c>
      <c r="O1126" s="48">
        <v>16</v>
      </c>
      <c r="P1126" s="48">
        <v>52</v>
      </c>
      <c r="AI1126" s="48"/>
    </row>
    <row r="1127" spans="1:35" x14ac:dyDescent="0.3">
      <c r="A1127" s="48" t="s">
        <v>1502</v>
      </c>
      <c r="B1127" s="48">
        <v>2012</v>
      </c>
      <c r="C1127" s="48" t="s">
        <v>1154</v>
      </c>
      <c r="D1127" s="48" t="s">
        <v>1095</v>
      </c>
      <c r="E1127" s="48">
        <v>81</v>
      </c>
      <c r="F1127" s="48">
        <v>300</v>
      </c>
      <c r="G1127" s="48">
        <v>42</v>
      </c>
      <c r="H1127" s="48">
        <v>90</v>
      </c>
      <c r="I1127" s="48">
        <v>21</v>
      </c>
      <c r="J1127" s="48">
        <v>3</v>
      </c>
      <c r="K1127" s="48">
        <v>5</v>
      </c>
      <c r="L1127" s="48">
        <v>31</v>
      </c>
      <c r="M1127" s="48">
        <v>8</v>
      </c>
      <c r="N1127" s="48">
        <v>2</v>
      </c>
      <c r="O1127" s="48">
        <v>42</v>
      </c>
      <c r="P1127" s="48">
        <v>57</v>
      </c>
      <c r="AI1127" s="48"/>
    </row>
    <row r="1128" spans="1:35" x14ac:dyDescent="0.3">
      <c r="A1128" s="48" t="s">
        <v>1701</v>
      </c>
      <c r="B1128" s="48">
        <v>2012</v>
      </c>
      <c r="C1128" s="48" t="s">
        <v>1134</v>
      </c>
      <c r="D1128" s="48" t="s">
        <v>1091</v>
      </c>
      <c r="E1128" s="48">
        <v>112</v>
      </c>
      <c r="F1128" s="48">
        <v>301</v>
      </c>
      <c r="G1128" s="48">
        <v>36</v>
      </c>
      <c r="H1128" s="48">
        <v>64</v>
      </c>
      <c r="I1128" s="48">
        <v>14</v>
      </c>
      <c r="J1128" s="48">
        <v>1</v>
      </c>
      <c r="K1128" s="48">
        <v>6</v>
      </c>
      <c r="L1128" s="48">
        <v>32</v>
      </c>
      <c r="M1128" s="48">
        <v>5</v>
      </c>
      <c r="N1128" s="48">
        <v>0</v>
      </c>
      <c r="O1128" s="48">
        <v>27</v>
      </c>
      <c r="P1128" s="48">
        <v>75</v>
      </c>
      <c r="AI1128" s="48"/>
    </row>
    <row r="1129" spans="1:35" x14ac:dyDescent="0.3">
      <c r="A1129" s="48" t="s">
        <v>1444</v>
      </c>
      <c r="B1129" s="48">
        <v>2012</v>
      </c>
      <c r="C1129" s="48" t="s">
        <v>1114</v>
      </c>
      <c r="D1129" s="48" t="s">
        <v>1095</v>
      </c>
      <c r="E1129" s="48">
        <v>83</v>
      </c>
      <c r="F1129" s="48">
        <v>301</v>
      </c>
      <c r="G1129" s="48">
        <v>48</v>
      </c>
      <c r="H1129" s="48">
        <v>77</v>
      </c>
      <c r="I1129" s="48">
        <v>15</v>
      </c>
      <c r="J1129" s="48">
        <v>2</v>
      </c>
      <c r="K1129" s="48">
        <v>11</v>
      </c>
      <c r="L1129" s="48">
        <v>45</v>
      </c>
      <c r="M1129" s="48">
        <v>11</v>
      </c>
      <c r="N1129" s="48">
        <v>1</v>
      </c>
      <c r="O1129" s="48">
        <v>43</v>
      </c>
      <c r="P1129" s="48">
        <v>43</v>
      </c>
      <c r="AI1129" s="48"/>
    </row>
    <row r="1130" spans="1:35" x14ac:dyDescent="0.3">
      <c r="A1130" s="48" t="s">
        <v>1494</v>
      </c>
      <c r="B1130" s="48">
        <v>2012</v>
      </c>
      <c r="C1130" s="48" t="s">
        <v>1140</v>
      </c>
      <c r="D1130" s="48" t="s">
        <v>1091</v>
      </c>
      <c r="E1130" s="48">
        <v>74</v>
      </c>
      <c r="F1130" s="48">
        <v>303</v>
      </c>
      <c r="G1130" s="48">
        <v>43</v>
      </c>
      <c r="H1130" s="48">
        <v>82</v>
      </c>
      <c r="I1130" s="48">
        <v>18</v>
      </c>
      <c r="J1130" s="48">
        <v>0</v>
      </c>
      <c r="K1130" s="48">
        <v>4</v>
      </c>
      <c r="L1130" s="48">
        <v>26</v>
      </c>
      <c r="M1130" s="48">
        <v>14</v>
      </c>
      <c r="N1130" s="48">
        <v>3</v>
      </c>
      <c r="O1130" s="48">
        <v>19</v>
      </c>
      <c r="P1130" s="48">
        <v>43</v>
      </c>
      <c r="AI1130" s="48"/>
    </row>
    <row r="1131" spans="1:35" x14ac:dyDescent="0.3">
      <c r="A1131" s="48" t="s">
        <v>1879</v>
      </c>
      <c r="B1131" s="48">
        <v>2012</v>
      </c>
      <c r="C1131" s="48" t="s">
        <v>1150</v>
      </c>
      <c r="D1131" s="48" t="s">
        <v>1095</v>
      </c>
      <c r="E1131" s="48">
        <v>87</v>
      </c>
      <c r="F1131" s="48">
        <v>303</v>
      </c>
      <c r="G1131" s="48">
        <v>38</v>
      </c>
      <c r="H1131" s="48">
        <v>69</v>
      </c>
      <c r="I1131" s="48">
        <v>9</v>
      </c>
      <c r="J1131" s="48">
        <v>2</v>
      </c>
      <c r="K1131" s="48">
        <v>1</v>
      </c>
      <c r="L1131" s="48">
        <v>17</v>
      </c>
      <c r="M1131" s="48">
        <v>32</v>
      </c>
      <c r="N1131" s="48">
        <v>10</v>
      </c>
      <c r="O1131" s="48">
        <v>20</v>
      </c>
      <c r="P1131" s="48">
        <v>62</v>
      </c>
      <c r="AI1131" s="48"/>
    </row>
    <row r="1132" spans="1:35" x14ac:dyDescent="0.3">
      <c r="A1132" s="48" t="s">
        <v>1788</v>
      </c>
      <c r="B1132" s="48">
        <v>2012</v>
      </c>
      <c r="C1132" s="48" t="s">
        <v>1114</v>
      </c>
      <c r="D1132" s="48" t="s">
        <v>1095</v>
      </c>
      <c r="E1132" s="48">
        <v>90</v>
      </c>
      <c r="F1132" s="48">
        <v>303</v>
      </c>
      <c r="G1132" s="48">
        <v>28</v>
      </c>
      <c r="H1132" s="48">
        <v>78</v>
      </c>
      <c r="I1132" s="48">
        <v>15</v>
      </c>
      <c r="J1132" s="48">
        <v>0</v>
      </c>
      <c r="K1132" s="48">
        <v>2</v>
      </c>
      <c r="L1132" s="48">
        <v>19</v>
      </c>
      <c r="M1132" s="48">
        <v>0</v>
      </c>
      <c r="N1132" s="48">
        <v>0</v>
      </c>
      <c r="O1132" s="48">
        <v>18</v>
      </c>
      <c r="P1132" s="48">
        <v>25</v>
      </c>
      <c r="AI1132" s="48"/>
    </row>
    <row r="1133" spans="1:35" x14ac:dyDescent="0.3">
      <c r="A1133" s="48" t="s">
        <v>1739</v>
      </c>
      <c r="B1133" s="48">
        <v>2012</v>
      </c>
      <c r="C1133" s="48" t="s">
        <v>1150</v>
      </c>
      <c r="D1133" s="48" t="s">
        <v>1095</v>
      </c>
      <c r="E1133" s="48">
        <v>109</v>
      </c>
      <c r="F1133" s="48">
        <v>312</v>
      </c>
      <c r="G1133" s="48">
        <v>30</v>
      </c>
      <c r="H1133" s="48">
        <v>76</v>
      </c>
      <c r="I1133" s="48">
        <v>14</v>
      </c>
      <c r="J1133" s="48">
        <v>0</v>
      </c>
      <c r="K1133" s="48">
        <v>9</v>
      </c>
      <c r="L1133" s="48">
        <v>47</v>
      </c>
      <c r="M1133" s="48">
        <v>1</v>
      </c>
      <c r="N1133" s="48">
        <v>3</v>
      </c>
      <c r="O1133" s="48">
        <v>18</v>
      </c>
      <c r="P1133" s="48">
        <v>35</v>
      </c>
      <c r="AI1133" s="48"/>
    </row>
    <row r="1134" spans="1:35" x14ac:dyDescent="0.3">
      <c r="A1134" s="48" t="s">
        <v>1821</v>
      </c>
      <c r="B1134" s="48">
        <v>2012</v>
      </c>
      <c r="C1134" s="48" t="s">
        <v>1116</v>
      </c>
      <c r="D1134" s="48" t="s">
        <v>1095</v>
      </c>
      <c r="E1134" s="48">
        <v>106</v>
      </c>
      <c r="F1134" s="48">
        <v>313</v>
      </c>
      <c r="G1134" s="48">
        <v>40</v>
      </c>
      <c r="H1134" s="48">
        <v>66</v>
      </c>
      <c r="I1134" s="48">
        <v>10</v>
      </c>
      <c r="J1134" s="48">
        <v>2</v>
      </c>
      <c r="K1134" s="48">
        <v>4</v>
      </c>
      <c r="L1134" s="48">
        <v>23</v>
      </c>
      <c r="M1134" s="48">
        <v>27</v>
      </c>
      <c r="N1134" s="48">
        <v>9</v>
      </c>
      <c r="O1134" s="48">
        <v>36</v>
      </c>
      <c r="P1134" s="48">
        <v>106</v>
      </c>
      <c r="AI1134" s="48"/>
    </row>
    <row r="1135" spans="1:35" x14ac:dyDescent="0.3">
      <c r="A1135" s="48" t="s">
        <v>1877</v>
      </c>
      <c r="B1135" s="48">
        <v>2012</v>
      </c>
      <c r="C1135" s="48" t="s">
        <v>1124</v>
      </c>
      <c r="D1135" s="48" t="s">
        <v>1091</v>
      </c>
      <c r="E1135" s="48">
        <v>88</v>
      </c>
      <c r="F1135" s="48">
        <v>314</v>
      </c>
      <c r="G1135" s="48">
        <v>56</v>
      </c>
      <c r="H1135" s="48">
        <v>101</v>
      </c>
      <c r="I1135" s="48">
        <v>18</v>
      </c>
      <c r="J1135" s="48">
        <v>5</v>
      </c>
      <c r="K1135" s="48">
        <v>8</v>
      </c>
      <c r="L1135" s="48">
        <v>35</v>
      </c>
      <c r="M1135" s="48">
        <v>1</v>
      </c>
      <c r="N1135" s="48">
        <v>1</v>
      </c>
      <c r="O1135" s="48">
        <v>23</v>
      </c>
      <c r="P1135" s="48">
        <v>53</v>
      </c>
      <c r="AI1135" s="48"/>
    </row>
    <row r="1136" spans="1:35" x14ac:dyDescent="0.3">
      <c r="A1136" s="48" t="s">
        <v>1753</v>
      </c>
      <c r="B1136" s="48">
        <v>2012</v>
      </c>
      <c r="C1136" s="48" t="s">
        <v>1134</v>
      </c>
      <c r="D1136" s="48" t="s">
        <v>1091</v>
      </c>
      <c r="E1136" s="48">
        <v>96</v>
      </c>
      <c r="F1136" s="48">
        <v>314</v>
      </c>
      <c r="G1136" s="48">
        <v>35</v>
      </c>
      <c r="H1136" s="48">
        <v>72</v>
      </c>
      <c r="I1136" s="48">
        <v>22</v>
      </c>
      <c r="J1136" s="48">
        <v>1</v>
      </c>
      <c r="K1136" s="48">
        <v>14</v>
      </c>
      <c r="L1136" s="48">
        <v>55</v>
      </c>
      <c r="M1136" s="48">
        <v>5</v>
      </c>
      <c r="N1136" s="48">
        <v>0</v>
      </c>
      <c r="O1136" s="48">
        <v>21</v>
      </c>
      <c r="P1136" s="48">
        <v>80</v>
      </c>
      <c r="AI1136" s="48"/>
    </row>
    <row r="1137" spans="1:35" x14ac:dyDescent="0.3">
      <c r="A1137" s="48" t="s">
        <v>1844</v>
      </c>
      <c r="B1137" s="48">
        <v>2012</v>
      </c>
      <c r="C1137" s="48" t="s">
        <v>1122</v>
      </c>
      <c r="D1137" s="48" t="s">
        <v>1095</v>
      </c>
      <c r="E1137" s="48">
        <v>91</v>
      </c>
      <c r="F1137" s="48">
        <v>315</v>
      </c>
      <c r="G1137" s="48">
        <v>45</v>
      </c>
      <c r="H1137" s="48">
        <v>86</v>
      </c>
      <c r="I1137" s="48">
        <v>13</v>
      </c>
      <c r="J1137" s="48">
        <v>3</v>
      </c>
      <c r="K1137" s="48">
        <v>6</v>
      </c>
      <c r="L1137" s="48">
        <v>26</v>
      </c>
      <c r="M1137" s="48">
        <v>8</v>
      </c>
      <c r="N1137" s="48">
        <v>2</v>
      </c>
      <c r="O1137" s="48">
        <v>28</v>
      </c>
      <c r="P1137" s="48">
        <v>57</v>
      </c>
      <c r="AI1137" s="48"/>
    </row>
    <row r="1138" spans="1:35" x14ac:dyDescent="0.3">
      <c r="A1138" s="48" t="s">
        <v>1403</v>
      </c>
      <c r="B1138" s="48">
        <v>2012</v>
      </c>
      <c r="C1138" s="48" t="s">
        <v>1116</v>
      </c>
      <c r="D1138" s="48" t="s">
        <v>1095</v>
      </c>
      <c r="E1138" s="48">
        <v>124</v>
      </c>
      <c r="F1138" s="48">
        <v>315</v>
      </c>
      <c r="G1138" s="48">
        <v>46</v>
      </c>
      <c r="H1138" s="48">
        <v>72</v>
      </c>
      <c r="I1138" s="48">
        <v>13</v>
      </c>
      <c r="J1138" s="48">
        <v>3</v>
      </c>
      <c r="K1138" s="48">
        <v>18</v>
      </c>
      <c r="L1138" s="48">
        <v>53</v>
      </c>
      <c r="M1138" s="48">
        <v>9</v>
      </c>
      <c r="N1138" s="48">
        <v>4</v>
      </c>
      <c r="O1138" s="48">
        <v>32</v>
      </c>
      <c r="P1138" s="48">
        <v>114</v>
      </c>
      <c r="AI1138" s="48"/>
    </row>
    <row r="1139" spans="1:35" x14ac:dyDescent="0.3">
      <c r="A1139" s="48" t="s">
        <v>1728</v>
      </c>
      <c r="B1139" s="48">
        <v>2012</v>
      </c>
      <c r="C1139" s="48" t="s">
        <v>1126</v>
      </c>
      <c r="D1139" s="48" t="s">
        <v>1091</v>
      </c>
      <c r="E1139" s="48">
        <v>87</v>
      </c>
      <c r="F1139" s="48">
        <v>315</v>
      </c>
      <c r="G1139" s="48">
        <v>27</v>
      </c>
      <c r="H1139" s="48">
        <v>70</v>
      </c>
      <c r="I1139" s="48">
        <v>14</v>
      </c>
      <c r="J1139" s="48">
        <v>0</v>
      </c>
      <c r="K1139" s="48">
        <v>12</v>
      </c>
      <c r="L1139" s="48">
        <v>29</v>
      </c>
      <c r="M1139" s="48">
        <v>3</v>
      </c>
      <c r="N1139" s="48">
        <v>6</v>
      </c>
      <c r="O1139" s="48">
        <v>7</v>
      </c>
      <c r="P1139" s="48">
        <v>85</v>
      </c>
      <c r="AI1139" s="48"/>
    </row>
    <row r="1140" spans="1:35" x14ac:dyDescent="0.3">
      <c r="A1140" s="48" t="s">
        <v>1800</v>
      </c>
      <c r="B1140" s="48">
        <v>2012</v>
      </c>
      <c r="C1140" s="48" t="s">
        <v>1114</v>
      </c>
      <c r="D1140" s="48" t="s">
        <v>1095</v>
      </c>
      <c r="E1140" s="48">
        <v>125</v>
      </c>
      <c r="F1140" s="48">
        <v>315</v>
      </c>
      <c r="G1140" s="48">
        <v>40</v>
      </c>
      <c r="H1140" s="48">
        <v>74</v>
      </c>
      <c r="I1140" s="48">
        <v>11</v>
      </c>
      <c r="J1140" s="48">
        <v>0</v>
      </c>
      <c r="K1140" s="48">
        <v>11</v>
      </c>
      <c r="L1140" s="48">
        <v>43</v>
      </c>
      <c r="M1140" s="48">
        <v>1</v>
      </c>
      <c r="N1140" s="48">
        <v>0</v>
      </c>
      <c r="O1140" s="48">
        <v>37</v>
      </c>
      <c r="P1140" s="48">
        <v>81</v>
      </c>
      <c r="AI1140" s="48"/>
    </row>
    <row r="1141" spans="1:35" x14ac:dyDescent="0.3">
      <c r="A1141" s="48" t="s">
        <v>1974</v>
      </c>
      <c r="B1141" s="48">
        <v>2012</v>
      </c>
      <c r="C1141" s="48" t="s">
        <v>1090</v>
      </c>
      <c r="D1141" s="48" t="s">
        <v>1091</v>
      </c>
      <c r="E1141" s="48">
        <v>84</v>
      </c>
      <c r="F1141" s="48">
        <v>316</v>
      </c>
      <c r="G1141" s="48">
        <v>33</v>
      </c>
      <c r="H1141" s="48">
        <v>74</v>
      </c>
      <c r="I1141" s="48">
        <v>11</v>
      </c>
      <c r="J1141" s="48">
        <v>1</v>
      </c>
      <c r="K1141" s="48">
        <v>6</v>
      </c>
      <c r="L1141" s="48">
        <v>33</v>
      </c>
      <c r="M1141" s="48">
        <v>9</v>
      </c>
      <c r="N1141" s="48">
        <v>2</v>
      </c>
      <c r="O1141" s="48">
        <v>16</v>
      </c>
      <c r="P1141" s="48">
        <v>58</v>
      </c>
    </row>
    <row r="1142" spans="1:35" x14ac:dyDescent="0.3">
      <c r="A1142" s="48" t="s">
        <v>1660</v>
      </c>
      <c r="B1142" s="48">
        <v>2012</v>
      </c>
      <c r="C1142" s="48" t="s">
        <v>1108</v>
      </c>
      <c r="D1142" s="48" t="s">
        <v>1095</v>
      </c>
      <c r="E1142" s="48">
        <v>96</v>
      </c>
      <c r="F1142" s="48">
        <v>316</v>
      </c>
      <c r="G1142" s="48">
        <v>46</v>
      </c>
      <c r="H1142" s="48">
        <v>101</v>
      </c>
      <c r="I1142" s="48">
        <v>17</v>
      </c>
      <c r="J1142" s="48">
        <v>4</v>
      </c>
      <c r="K1142" s="48">
        <v>12</v>
      </c>
      <c r="L1142" s="48">
        <v>58</v>
      </c>
      <c r="M1142" s="48">
        <v>4</v>
      </c>
      <c r="N1142" s="48">
        <v>1</v>
      </c>
      <c r="O1142" s="48">
        <v>22</v>
      </c>
      <c r="P1142" s="48">
        <v>44</v>
      </c>
    </row>
    <row r="1143" spans="1:35" x14ac:dyDescent="0.3">
      <c r="A1143" s="48" t="s">
        <v>1604</v>
      </c>
      <c r="B1143" s="48">
        <v>2012</v>
      </c>
      <c r="C1143" s="48" t="s">
        <v>1112</v>
      </c>
      <c r="D1143" s="48" t="s">
        <v>1095</v>
      </c>
      <c r="E1143" s="48">
        <v>112</v>
      </c>
      <c r="F1143" s="48">
        <v>317</v>
      </c>
      <c r="G1143" s="48">
        <v>25</v>
      </c>
      <c r="H1143" s="48">
        <v>87</v>
      </c>
      <c r="I1143" s="48">
        <v>14</v>
      </c>
      <c r="J1143" s="48">
        <v>0</v>
      </c>
      <c r="K1143" s="48">
        <v>2</v>
      </c>
      <c r="L1143" s="48">
        <v>24</v>
      </c>
      <c r="M1143" s="48">
        <v>0</v>
      </c>
      <c r="N1143" s="48">
        <v>0</v>
      </c>
      <c r="O1143" s="48">
        <v>44</v>
      </c>
      <c r="P1143" s="48">
        <v>37</v>
      </c>
    </row>
    <row r="1144" spans="1:35" x14ac:dyDescent="0.3">
      <c r="A1144" s="48" t="s">
        <v>1975</v>
      </c>
      <c r="B1144" s="48">
        <v>2012</v>
      </c>
      <c r="C1144" s="48" t="s">
        <v>1120</v>
      </c>
      <c r="D1144" s="48" t="s">
        <v>1095</v>
      </c>
      <c r="E1144" s="48">
        <v>112</v>
      </c>
      <c r="F1144" s="48">
        <v>319</v>
      </c>
      <c r="G1144" s="48">
        <v>30</v>
      </c>
      <c r="H1144" s="48">
        <v>86</v>
      </c>
      <c r="I1144" s="48">
        <v>13</v>
      </c>
      <c r="J1144" s="48">
        <v>5</v>
      </c>
      <c r="K1144" s="48">
        <v>5</v>
      </c>
      <c r="L1144" s="48">
        <v>34</v>
      </c>
      <c r="M1144" s="48">
        <v>5</v>
      </c>
      <c r="N1144" s="48">
        <v>1</v>
      </c>
      <c r="O1144" s="48">
        <v>13</v>
      </c>
      <c r="P1144" s="48">
        <v>44</v>
      </c>
    </row>
    <row r="1145" spans="1:35" x14ac:dyDescent="0.3">
      <c r="A1145" s="48" t="s">
        <v>1547</v>
      </c>
      <c r="B1145" s="48">
        <v>2012</v>
      </c>
      <c r="C1145" s="48" t="s">
        <v>1159</v>
      </c>
      <c r="D1145" s="48" t="s">
        <v>1095</v>
      </c>
      <c r="E1145" s="48">
        <v>120</v>
      </c>
      <c r="F1145" s="48">
        <v>319</v>
      </c>
      <c r="G1145" s="48">
        <v>26</v>
      </c>
      <c r="H1145" s="48">
        <v>91</v>
      </c>
      <c r="I1145" s="48">
        <v>13</v>
      </c>
      <c r="J1145" s="48">
        <v>2</v>
      </c>
      <c r="K1145" s="48">
        <v>5</v>
      </c>
      <c r="L1145" s="48">
        <v>39</v>
      </c>
      <c r="M1145" s="48">
        <v>4</v>
      </c>
      <c r="N1145" s="48">
        <v>2</v>
      </c>
      <c r="O1145" s="48">
        <v>14</v>
      </c>
      <c r="P1145" s="48">
        <v>53</v>
      </c>
    </row>
    <row r="1146" spans="1:35" x14ac:dyDescent="0.3">
      <c r="A1146" s="48" t="s">
        <v>1641</v>
      </c>
      <c r="B1146" s="48">
        <v>2012</v>
      </c>
      <c r="C1146" s="48" t="s">
        <v>1100</v>
      </c>
      <c r="D1146" s="48" t="s">
        <v>1095</v>
      </c>
      <c r="E1146" s="48">
        <v>104</v>
      </c>
      <c r="F1146" s="48">
        <v>321</v>
      </c>
      <c r="G1146" s="48">
        <v>29</v>
      </c>
      <c r="H1146" s="48">
        <v>66</v>
      </c>
      <c r="I1146" s="48">
        <v>11</v>
      </c>
      <c r="J1146" s="48">
        <v>0</v>
      </c>
      <c r="K1146" s="48">
        <v>11</v>
      </c>
      <c r="L1146" s="48">
        <v>31</v>
      </c>
      <c r="M1146" s="48">
        <v>0</v>
      </c>
      <c r="N1146" s="48">
        <v>0</v>
      </c>
      <c r="O1146" s="48">
        <v>29</v>
      </c>
      <c r="P1146" s="48">
        <v>69</v>
      </c>
    </row>
    <row r="1147" spans="1:35" x14ac:dyDescent="0.3">
      <c r="A1147" s="48" t="s">
        <v>1395</v>
      </c>
      <c r="B1147" s="48">
        <v>2012</v>
      </c>
      <c r="C1147" s="48" t="s">
        <v>1110</v>
      </c>
      <c r="D1147" s="48" t="s">
        <v>1091</v>
      </c>
      <c r="E1147" s="48">
        <v>93</v>
      </c>
      <c r="F1147" s="48">
        <v>321</v>
      </c>
      <c r="G1147" s="48">
        <v>28</v>
      </c>
      <c r="H1147" s="48">
        <v>82</v>
      </c>
      <c r="I1147" s="48">
        <v>14</v>
      </c>
      <c r="J1147" s="48">
        <v>2</v>
      </c>
      <c r="K1147" s="48">
        <v>11</v>
      </c>
      <c r="L1147" s="48">
        <v>45</v>
      </c>
      <c r="M1147" s="48">
        <v>0</v>
      </c>
      <c r="N1147" s="48">
        <v>0</v>
      </c>
      <c r="O1147" s="48">
        <v>29</v>
      </c>
      <c r="P1147" s="48">
        <v>61</v>
      </c>
    </row>
    <row r="1148" spans="1:35" x14ac:dyDescent="0.3">
      <c r="A1148" s="48" t="s">
        <v>1603</v>
      </c>
      <c r="B1148" s="48">
        <v>2012</v>
      </c>
      <c r="C1148" s="48" t="s">
        <v>1142</v>
      </c>
      <c r="D1148" s="48" t="s">
        <v>1095</v>
      </c>
      <c r="E1148" s="48">
        <v>104</v>
      </c>
      <c r="F1148" s="48">
        <v>321</v>
      </c>
      <c r="G1148" s="48">
        <v>24</v>
      </c>
      <c r="H1148" s="48">
        <v>75</v>
      </c>
      <c r="I1148" s="48">
        <v>15</v>
      </c>
      <c r="J1148" s="48">
        <v>0</v>
      </c>
      <c r="K1148" s="48">
        <v>1</v>
      </c>
      <c r="L1148" s="48">
        <v>21</v>
      </c>
      <c r="M1148" s="48">
        <v>0</v>
      </c>
      <c r="N1148" s="48">
        <v>0</v>
      </c>
      <c r="O1148" s="48">
        <v>27</v>
      </c>
      <c r="P1148" s="48">
        <v>50</v>
      </c>
    </row>
    <row r="1149" spans="1:35" x14ac:dyDescent="0.3">
      <c r="A1149" s="48" t="s">
        <v>1564</v>
      </c>
      <c r="B1149" s="48">
        <v>2012</v>
      </c>
      <c r="C1149" s="48" t="s">
        <v>1144</v>
      </c>
      <c r="D1149" s="48" t="s">
        <v>1095</v>
      </c>
      <c r="E1149" s="48">
        <v>80</v>
      </c>
      <c r="F1149" s="48">
        <v>324</v>
      </c>
      <c r="G1149" s="48">
        <v>47</v>
      </c>
      <c r="H1149" s="48">
        <v>98</v>
      </c>
      <c r="I1149" s="48">
        <v>21</v>
      </c>
      <c r="J1149" s="48">
        <v>5</v>
      </c>
      <c r="K1149" s="48">
        <v>0</v>
      </c>
      <c r="L1149" s="48">
        <v>23</v>
      </c>
      <c r="M1149" s="48">
        <v>7</v>
      </c>
      <c r="N1149" s="48">
        <v>10</v>
      </c>
      <c r="O1149" s="48">
        <v>12</v>
      </c>
      <c r="P1149" s="48">
        <v>55</v>
      </c>
    </row>
    <row r="1150" spans="1:35" x14ac:dyDescent="0.3">
      <c r="A1150" s="48" t="s">
        <v>1451</v>
      </c>
      <c r="B1150" s="48">
        <v>2012</v>
      </c>
      <c r="C1150" s="48" t="s">
        <v>1140</v>
      </c>
      <c r="D1150" s="48" t="s">
        <v>1091</v>
      </c>
      <c r="E1150" s="48">
        <v>90</v>
      </c>
      <c r="F1150" s="48">
        <v>324</v>
      </c>
      <c r="G1150" s="48">
        <v>65</v>
      </c>
      <c r="H1150" s="48">
        <v>103</v>
      </c>
      <c r="I1150" s="48">
        <v>26</v>
      </c>
      <c r="J1150" s="48">
        <v>0</v>
      </c>
      <c r="K1150" s="48">
        <v>23</v>
      </c>
      <c r="L1150" s="48">
        <v>60</v>
      </c>
      <c r="M1150" s="48">
        <v>0</v>
      </c>
      <c r="N1150" s="48">
        <v>1</v>
      </c>
      <c r="O1150" s="48">
        <v>56</v>
      </c>
      <c r="P1150" s="48">
        <v>51</v>
      </c>
    </row>
    <row r="1151" spans="1:35" x14ac:dyDescent="0.3">
      <c r="A1151" s="48" t="s">
        <v>1801</v>
      </c>
      <c r="B1151" s="48">
        <v>2012</v>
      </c>
      <c r="C1151" s="48" t="s">
        <v>1144</v>
      </c>
      <c r="D1151" s="48" t="s">
        <v>1095</v>
      </c>
      <c r="E1151" s="48">
        <v>101</v>
      </c>
      <c r="F1151" s="48">
        <v>325</v>
      </c>
      <c r="G1151" s="48">
        <v>36</v>
      </c>
      <c r="H1151" s="48">
        <v>75</v>
      </c>
      <c r="I1151" s="48">
        <v>24</v>
      </c>
      <c r="J1151" s="48">
        <v>0</v>
      </c>
      <c r="K1151" s="48">
        <v>14</v>
      </c>
      <c r="L1151" s="48">
        <v>41</v>
      </c>
      <c r="M1151" s="48">
        <v>8</v>
      </c>
      <c r="N1151" s="48">
        <v>3</v>
      </c>
      <c r="O1151" s="48">
        <v>36</v>
      </c>
      <c r="P1151" s="48">
        <v>79</v>
      </c>
    </row>
    <row r="1152" spans="1:35" x14ac:dyDescent="0.3">
      <c r="A1152" s="48" t="s">
        <v>1505</v>
      </c>
      <c r="B1152" s="48">
        <v>2012</v>
      </c>
      <c r="C1152" s="48" t="s">
        <v>1136</v>
      </c>
      <c r="D1152" s="48" t="s">
        <v>1091</v>
      </c>
      <c r="E1152" s="48">
        <v>114</v>
      </c>
      <c r="F1152" s="48">
        <v>327</v>
      </c>
      <c r="G1152" s="48">
        <v>41</v>
      </c>
      <c r="H1152" s="48">
        <v>90</v>
      </c>
      <c r="I1152" s="48">
        <v>18</v>
      </c>
      <c r="J1152" s="48">
        <v>0</v>
      </c>
      <c r="K1152" s="48">
        <v>15</v>
      </c>
      <c r="L1152" s="48">
        <v>50</v>
      </c>
      <c r="M1152" s="48">
        <v>1</v>
      </c>
      <c r="N1152" s="48">
        <v>1</v>
      </c>
      <c r="O1152" s="48">
        <v>23</v>
      </c>
      <c r="P1152" s="48">
        <v>71</v>
      </c>
    </row>
    <row r="1153" spans="1:16" x14ac:dyDescent="0.3">
      <c r="A1153" s="48" t="s">
        <v>1555</v>
      </c>
      <c r="B1153" s="48">
        <v>2012</v>
      </c>
      <c r="C1153" s="48" t="s">
        <v>1159</v>
      </c>
      <c r="D1153" s="48" t="s">
        <v>1095</v>
      </c>
      <c r="E1153" s="48">
        <v>85</v>
      </c>
      <c r="F1153" s="48">
        <v>328</v>
      </c>
      <c r="G1153" s="48">
        <v>42</v>
      </c>
      <c r="H1153" s="48">
        <v>94</v>
      </c>
      <c r="I1153" s="48">
        <v>23</v>
      </c>
      <c r="J1153" s="48">
        <v>2</v>
      </c>
      <c r="K1153" s="48">
        <v>8</v>
      </c>
      <c r="L1153" s="48">
        <v>33</v>
      </c>
      <c r="M1153" s="48">
        <v>10</v>
      </c>
      <c r="N1153" s="48">
        <v>1</v>
      </c>
      <c r="O1153" s="48">
        <v>12</v>
      </c>
      <c r="P1153" s="48">
        <v>42</v>
      </c>
    </row>
    <row r="1154" spans="1:16" x14ac:dyDescent="0.3">
      <c r="A1154" s="48" t="s">
        <v>1167</v>
      </c>
      <c r="B1154" s="48">
        <v>2012</v>
      </c>
      <c r="C1154" s="48" t="s">
        <v>1110</v>
      </c>
      <c r="D1154" s="48" t="s">
        <v>1091</v>
      </c>
      <c r="E1154" s="48">
        <v>92</v>
      </c>
      <c r="F1154" s="48">
        <v>332</v>
      </c>
      <c r="G1154" s="48">
        <v>64</v>
      </c>
      <c r="H1154" s="48">
        <v>80</v>
      </c>
      <c r="I1154" s="48">
        <v>14</v>
      </c>
      <c r="J1154" s="48">
        <v>0</v>
      </c>
      <c r="K1154" s="48">
        <v>27</v>
      </c>
      <c r="L1154" s="48">
        <v>65</v>
      </c>
      <c r="M1154" s="48">
        <v>5</v>
      </c>
      <c r="N1154" s="48">
        <v>2</v>
      </c>
      <c r="O1154" s="48">
        <v>59</v>
      </c>
      <c r="P1154" s="48">
        <v>63</v>
      </c>
    </row>
    <row r="1155" spans="1:16" x14ac:dyDescent="0.3">
      <c r="A1155" s="48" t="s">
        <v>1733</v>
      </c>
      <c r="B1155" s="48">
        <v>2012</v>
      </c>
      <c r="C1155" s="48" t="s">
        <v>1100</v>
      </c>
      <c r="D1155" s="48" t="s">
        <v>1095</v>
      </c>
      <c r="E1155" s="48">
        <v>103</v>
      </c>
      <c r="F1155" s="48">
        <v>333</v>
      </c>
      <c r="G1155" s="48">
        <v>43</v>
      </c>
      <c r="H1155" s="48">
        <v>81</v>
      </c>
      <c r="I1155" s="48">
        <v>20</v>
      </c>
      <c r="J1155" s="48">
        <v>3</v>
      </c>
      <c r="K1155" s="48">
        <v>3</v>
      </c>
      <c r="L1155" s="48">
        <v>16</v>
      </c>
      <c r="M1155" s="48">
        <v>8</v>
      </c>
      <c r="N1155" s="48">
        <v>12</v>
      </c>
      <c r="O1155" s="48">
        <v>29</v>
      </c>
      <c r="P1155" s="48">
        <v>58</v>
      </c>
    </row>
    <row r="1156" spans="1:16" x14ac:dyDescent="0.3">
      <c r="A1156" s="48" t="s">
        <v>1496</v>
      </c>
      <c r="B1156" s="48">
        <v>2012</v>
      </c>
      <c r="C1156" s="48" t="s">
        <v>1150</v>
      </c>
      <c r="D1156" s="48" t="s">
        <v>1095</v>
      </c>
      <c r="E1156" s="48">
        <v>114</v>
      </c>
      <c r="F1156" s="48">
        <v>334</v>
      </c>
      <c r="G1156" s="48">
        <v>32</v>
      </c>
      <c r="H1156" s="48">
        <v>85</v>
      </c>
      <c r="I1156" s="48">
        <v>18</v>
      </c>
      <c r="J1156" s="48">
        <v>0</v>
      </c>
      <c r="K1156" s="48">
        <v>4</v>
      </c>
      <c r="L1156" s="48">
        <v>33</v>
      </c>
      <c r="M1156" s="48">
        <v>0</v>
      </c>
      <c r="N1156" s="48">
        <v>3</v>
      </c>
      <c r="O1156" s="48">
        <v>23</v>
      </c>
      <c r="P1156" s="48">
        <v>39</v>
      </c>
    </row>
    <row r="1157" spans="1:16" x14ac:dyDescent="0.3">
      <c r="A1157" s="48" t="s">
        <v>1831</v>
      </c>
      <c r="B1157" s="48">
        <v>2012</v>
      </c>
      <c r="C1157" s="48" t="s">
        <v>1128</v>
      </c>
      <c r="D1157" s="48" t="s">
        <v>1095</v>
      </c>
      <c r="E1157" s="48">
        <v>87</v>
      </c>
      <c r="F1157" s="48">
        <v>337</v>
      </c>
      <c r="G1157" s="48">
        <v>44</v>
      </c>
      <c r="H1157" s="48">
        <v>96</v>
      </c>
      <c r="I1157" s="48">
        <v>15</v>
      </c>
      <c r="J1157" s="48">
        <v>0</v>
      </c>
      <c r="K1157" s="48">
        <v>15</v>
      </c>
      <c r="L1157" s="48">
        <v>48</v>
      </c>
      <c r="M1157" s="48">
        <v>3</v>
      </c>
      <c r="N1157" s="48">
        <v>2</v>
      </c>
      <c r="O1157" s="48">
        <v>27</v>
      </c>
      <c r="P1157" s="48">
        <v>62</v>
      </c>
    </row>
    <row r="1158" spans="1:16" x14ac:dyDescent="0.3">
      <c r="A1158" s="48" t="s">
        <v>1976</v>
      </c>
      <c r="B1158" s="48">
        <v>2012</v>
      </c>
      <c r="C1158" s="48" t="s">
        <v>1128</v>
      </c>
      <c r="D1158" s="48" t="s">
        <v>1095</v>
      </c>
      <c r="E1158" s="48">
        <v>130</v>
      </c>
      <c r="F1158" s="48">
        <v>340</v>
      </c>
      <c r="G1158" s="48">
        <v>42</v>
      </c>
      <c r="H1158" s="48">
        <v>88</v>
      </c>
      <c r="I1158" s="48">
        <v>17</v>
      </c>
      <c r="J1158" s="48">
        <v>0</v>
      </c>
      <c r="K1158" s="48">
        <v>16</v>
      </c>
      <c r="L1158" s="48">
        <v>40</v>
      </c>
      <c r="M1158" s="48">
        <v>4</v>
      </c>
      <c r="N1158" s="48">
        <v>2</v>
      </c>
      <c r="O1158" s="48">
        <v>39</v>
      </c>
      <c r="P1158" s="48">
        <v>124</v>
      </c>
    </row>
    <row r="1159" spans="1:16" x14ac:dyDescent="0.3">
      <c r="A1159" s="48" t="s">
        <v>1572</v>
      </c>
      <c r="B1159" s="48">
        <v>2012</v>
      </c>
      <c r="C1159" s="48" t="s">
        <v>1116</v>
      </c>
      <c r="D1159" s="48" t="s">
        <v>1095</v>
      </c>
      <c r="E1159" s="48">
        <v>97</v>
      </c>
      <c r="F1159" s="48">
        <v>340</v>
      </c>
      <c r="G1159" s="48">
        <v>43</v>
      </c>
      <c r="H1159" s="48">
        <v>83</v>
      </c>
      <c r="I1159" s="48">
        <v>18</v>
      </c>
      <c r="J1159" s="48">
        <v>0</v>
      </c>
      <c r="K1159" s="48">
        <v>16</v>
      </c>
      <c r="L1159" s="48">
        <v>42</v>
      </c>
      <c r="M1159" s="48">
        <v>2</v>
      </c>
      <c r="N1159" s="48">
        <v>0</v>
      </c>
      <c r="O1159" s="48">
        <v>43</v>
      </c>
      <c r="P1159" s="48">
        <v>65</v>
      </c>
    </row>
    <row r="1160" spans="1:16" x14ac:dyDescent="0.3">
      <c r="A1160" s="48" t="s">
        <v>1658</v>
      </c>
      <c r="B1160" s="48">
        <v>2012</v>
      </c>
      <c r="C1160" s="48" t="s">
        <v>1146</v>
      </c>
      <c r="D1160" s="48" t="s">
        <v>1091</v>
      </c>
      <c r="E1160" s="48">
        <v>102</v>
      </c>
      <c r="F1160" s="48">
        <v>341</v>
      </c>
      <c r="G1160" s="48">
        <v>41</v>
      </c>
      <c r="H1160" s="48">
        <v>89</v>
      </c>
      <c r="I1160" s="48">
        <v>19</v>
      </c>
      <c r="J1160" s="48">
        <v>0</v>
      </c>
      <c r="K1160" s="48">
        <v>12</v>
      </c>
      <c r="L1160" s="48">
        <v>40</v>
      </c>
      <c r="M1160" s="48">
        <v>0</v>
      </c>
      <c r="N1160" s="48">
        <v>1</v>
      </c>
      <c r="O1160" s="48">
        <v>31</v>
      </c>
      <c r="P1160" s="48">
        <v>103</v>
      </c>
    </row>
    <row r="1161" spans="1:16" x14ac:dyDescent="0.3">
      <c r="A1161" s="48" t="s">
        <v>1698</v>
      </c>
      <c r="B1161" s="48">
        <v>2012</v>
      </c>
      <c r="C1161" s="48" t="s">
        <v>1116</v>
      </c>
      <c r="D1161" s="48" t="s">
        <v>1095</v>
      </c>
      <c r="E1161" s="48">
        <v>92</v>
      </c>
      <c r="F1161" s="48">
        <v>341</v>
      </c>
      <c r="G1161" s="48">
        <v>36</v>
      </c>
      <c r="H1161" s="48">
        <v>95</v>
      </c>
      <c r="I1161" s="48">
        <v>21</v>
      </c>
      <c r="J1161" s="48">
        <v>3</v>
      </c>
      <c r="K1161" s="48">
        <v>8</v>
      </c>
      <c r="L1161" s="48">
        <v>41</v>
      </c>
      <c r="M1161" s="48">
        <v>4</v>
      </c>
      <c r="N1161" s="48">
        <v>1</v>
      </c>
      <c r="O1161" s="48">
        <v>23</v>
      </c>
      <c r="P1161" s="48">
        <v>92</v>
      </c>
    </row>
    <row r="1162" spans="1:16" x14ac:dyDescent="0.3">
      <c r="A1162" s="48" t="s">
        <v>1735</v>
      </c>
      <c r="B1162" s="48">
        <v>2012</v>
      </c>
      <c r="C1162" s="48" t="s">
        <v>1159</v>
      </c>
      <c r="D1162" s="48" t="s">
        <v>1095</v>
      </c>
      <c r="E1162" s="48">
        <v>106</v>
      </c>
      <c r="F1162" s="48">
        <v>343</v>
      </c>
      <c r="G1162" s="48">
        <v>29</v>
      </c>
      <c r="H1162" s="48">
        <v>66</v>
      </c>
      <c r="I1162" s="48">
        <v>15</v>
      </c>
      <c r="J1162" s="48">
        <v>1</v>
      </c>
      <c r="K1162" s="48">
        <v>12</v>
      </c>
      <c r="L1162" s="48">
        <v>41</v>
      </c>
      <c r="M1162" s="48">
        <v>0</v>
      </c>
      <c r="N1162" s="48">
        <v>0</v>
      </c>
      <c r="O1162" s="48">
        <v>49</v>
      </c>
      <c r="P1162" s="48">
        <v>103</v>
      </c>
    </row>
    <row r="1163" spans="1:16" x14ac:dyDescent="0.3">
      <c r="A1163" s="48" t="s">
        <v>1860</v>
      </c>
      <c r="B1163" s="48">
        <v>2012</v>
      </c>
      <c r="C1163" s="48" t="s">
        <v>1130</v>
      </c>
      <c r="D1163" s="48" t="s">
        <v>1095</v>
      </c>
      <c r="E1163" s="48">
        <v>111</v>
      </c>
      <c r="F1163" s="48">
        <v>345</v>
      </c>
      <c r="G1163" s="48">
        <v>45</v>
      </c>
      <c r="H1163" s="48">
        <v>104</v>
      </c>
      <c r="I1163" s="48">
        <v>21</v>
      </c>
      <c r="J1163" s="48">
        <v>3</v>
      </c>
      <c r="K1163" s="48">
        <v>9</v>
      </c>
      <c r="L1163" s="48">
        <v>53</v>
      </c>
      <c r="M1163" s="48">
        <v>2</v>
      </c>
      <c r="N1163" s="48">
        <v>1</v>
      </c>
      <c r="O1163" s="48">
        <v>27</v>
      </c>
      <c r="P1163" s="48">
        <v>84</v>
      </c>
    </row>
    <row r="1164" spans="1:16" x14ac:dyDescent="0.3">
      <c r="A1164" s="48" t="s">
        <v>1876</v>
      </c>
      <c r="B1164" s="48">
        <v>2012</v>
      </c>
      <c r="C1164" s="48" t="s">
        <v>1100</v>
      </c>
      <c r="D1164" s="48" t="s">
        <v>1095</v>
      </c>
      <c r="E1164" s="48">
        <v>104</v>
      </c>
      <c r="F1164" s="48">
        <v>346</v>
      </c>
      <c r="G1164" s="48">
        <v>46</v>
      </c>
      <c r="H1164" s="48">
        <v>82</v>
      </c>
      <c r="I1164" s="48">
        <v>14</v>
      </c>
      <c r="J1164" s="48">
        <v>7</v>
      </c>
      <c r="K1164" s="48">
        <v>10</v>
      </c>
      <c r="L1164" s="48">
        <v>25</v>
      </c>
      <c r="M1164" s="48">
        <v>9</v>
      </c>
      <c r="N1164" s="48">
        <v>7</v>
      </c>
      <c r="O1164" s="48">
        <v>18</v>
      </c>
      <c r="P1164" s="48">
        <v>72</v>
      </c>
    </row>
    <row r="1165" spans="1:16" x14ac:dyDescent="0.3">
      <c r="A1165" s="48" t="s">
        <v>1901</v>
      </c>
      <c r="B1165" s="48">
        <v>2012</v>
      </c>
      <c r="C1165" s="48" t="s">
        <v>1110</v>
      </c>
      <c r="D1165" s="48" t="s">
        <v>1091</v>
      </c>
      <c r="E1165" s="48">
        <v>102</v>
      </c>
      <c r="F1165" s="48">
        <v>347</v>
      </c>
      <c r="G1165" s="48">
        <v>45</v>
      </c>
      <c r="H1165" s="48">
        <v>81</v>
      </c>
      <c r="I1165" s="48">
        <v>16</v>
      </c>
      <c r="J1165" s="48">
        <v>0</v>
      </c>
      <c r="K1165" s="48">
        <v>18</v>
      </c>
      <c r="L1165" s="48">
        <v>56</v>
      </c>
      <c r="M1165" s="48">
        <v>1</v>
      </c>
      <c r="N1165" s="48">
        <v>0</v>
      </c>
      <c r="O1165" s="48">
        <v>18</v>
      </c>
      <c r="P1165" s="48">
        <v>108</v>
      </c>
    </row>
    <row r="1166" spans="1:16" x14ac:dyDescent="0.3">
      <c r="A1166" s="48" t="s">
        <v>1600</v>
      </c>
      <c r="B1166" s="48">
        <v>2012</v>
      </c>
      <c r="C1166" s="48" t="s">
        <v>1112</v>
      </c>
      <c r="D1166" s="48" t="s">
        <v>1095</v>
      </c>
      <c r="E1166" s="48">
        <v>120</v>
      </c>
      <c r="F1166" s="48">
        <v>347</v>
      </c>
      <c r="G1166" s="48">
        <v>44</v>
      </c>
      <c r="H1166" s="48">
        <v>92</v>
      </c>
      <c r="I1166" s="48">
        <v>16</v>
      </c>
      <c r="J1166" s="48">
        <v>5</v>
      </c>
      <c r="K1166" s="48">
        <v>7</v>
      </c>
      <c r="L1166" s="48">
        <v>31</v>
      </c>
      <c r="M1166" s="48">
        <v>6</v>
      </c>
      <c r="N1166" s="48">
        <v>3</v>
      </c>
      <c r="O1166" s="48">
        <v>18</v>
      </c>
      <c r="P1166" s="48">
        <v>81</v>
      </c>
    </row>
    <row r="1167" spans="1:16" x14ac:dyDescent="0.3">
      <c r="A1167" s="48" t="s">
        <v>1664</v>
      </c>
      <c r="B1167" s="48">
        <v>2012</v>
      </c>
      <c r="C1167" s="48" t="s">
        <v>1122</v>
      </c>
      <c r="D1167" s="48" t="s">
        <v>1095</v>
      </c>
      <c r="E1167" s="48">
        <v>130</v>
      </c>
      <c r="F1167" s="48">
        <v>348</v>
      </c>
      <c r="G1167" s="48">
        <v>56</v>
      </c>
      <c r="H1167" s="48">
        <v>102</v>
      </c>
      <c r="I1167" s="48">
        <v>19</v>
      </c>
      <c r="J1167" s="48">
        <v>6</v>
      </c>
      <c r="K1167" s="48">
        <v>8</v>
      </c>
      <c r="L1167" s="48">
        <v>36</v>
      </c>
      <c r="M1167" s="48">
        <v>13</v>
      </c>
      <c r="N1167" s="48">
        <v>5</v>
      </c>
      <c r="O1167" s="48">
        <v>27</v>
      </c>
      <c r="P1167" s="48">
        <v>52</v>
      </c>
    </row>
    <row r="1168" spans="1:16" x14ac:dyDescent="0.3">
      <c r="A1168" s="48" t="s">
        <v>1755</v>
      </c>
      <c r="B1168" s="48">
        <v>2012</v>
      </c>
      <c r="C1168" s="48" t="s">
        <v>1136</v>
      </c>
      <c r="D1168" s="48" t="s">
        <v>1091</v>
      </c>
      <c r="E1168" s="48">
        <v>108</v>
      </c>
      <c r="F1168" s="48">
        <v>352</v>
      </c>
      <c r="G1168" s="48">
        <v>53</v>
      </c>
      <c r="H1168" s="48">
        <v>80</v>
      </c>
      <c r="I1168" s="48">
        <v>9</v>
      </c>
      <c r="J1168" s="48">
        <v>2</v>
      </c>
      <c r="K1168" s="48">
        <v>24</v>
      </c>
      <c r="L1168" s="48">
        <v>56</v>
      </c>
      <c r="M1168" s="48">
        <v>1</v>
      </c>
      <c r="N1168" s="48">
        <v>0</v>
      </c>
      <c r="O1168" s="48">
        <v>56</v>
      </c>
      <c r="P1168" s="48">
        <v>125</v>
      </c>
    </row>
    <row r="1169" spans="1:16" x14ac:dyDescent="0.3">
      <c r="A1169" s="48" t="s">
        <v>1597</v>
      </c>
      <c r="B1169" s="48">
        <v>2012</v>
      </c>
      <c r="C1169" s="48" t="s">
        <v>1120</v>
      </c>
      <c r="D1169" s="48" t="s">
        <v>1095</v>
      </c>
      <c r="E1169" s="48">
        <v>104</v>
      </c>
      <c r="F1169" s="48">
        <v>352</v>
      </c>
      <c r="G1169" s="48">
        <v>45</v>
      </c>
      <c r="H1169" s="48">
        <v>95</v>
      </c>
      <c r="I1169" s="48">
        <v>16</v>
      </c>
      <c r="J1169" s="48">
        <v>1</v>
      </c>
      <c r="K1169" s="48">
        <v>0</v>
      </c>
      <c r="L1169" s="48">
        <v>28</v>
      </c>
      <c r="M1169" s="48">
        <v>13</v>
      </c>
      <c r="N1169" s="48">
        <v>5</v>
      </c>
      <c r="O1169" s="48">
        <v>24</v>
      </c>
      <c r="P1169" s="48">
        <v>47</v>
      </c>
    </row>
    <row r="1170" spans="1:16" x14ac:dyDescent="0.3">
      <c r="A1170" s="48" t="s">
        <v>1480</v>
      </c>
      <c r="B1170" s="48">
        <v>2012</v>
      </c>
      <c r="C1170" s="48" t="s">
        <v>1159</v>
      </c>
      <c r="D1170" s="48" t="s">
        <v>1095</v>
      </c>
      <c r="E1170" s="48">
        <v>93</v>
      </c>
      <c r="F1170" s="48">
        <v>353</v>
      </c>
      <c r="G1170" s="48">
        <v>49</v>
      </c>
      <c r="H1170" s="48">
        <v>87</v>
      </c>
      <c r="I1170" s="48">
        <v>18</v>
      </c>
      <c r="J1170" s="48">
        <v>2</v>
      </c>
      <c r="K1170" s="48">
        <v>14</v>
      </c>
      <c r="L1170" s="48">
        <v>48</v>
      </c>
      <c r="M1170" s="48">
        <v>14</v>
      </c>
      <c r="N1170" s="48">
        <v>4</v>
      </c>
      <c r="O1170" s="48">
        <v>37</v>
      </c>
      <c r="P1170" s="48">
        <v>72</v>
      </c>
    </row>
    <row r="1171" spans="1:16" x14ac:dyDescent="0.3">
      <c r="A1171" s="48" t="s">
        <v>1851</v>
      </c>
      <c r="B1171" s="48">
        <v>2012</v>
      </c>
      <c r="C1171" s="48" t="s">
        <v>1116</v>
      </c>
      <c r="D1171" s="48" t="s">
        <v>1095</v>
      </c>
      <c r="E1171" s="48">
        <v>146</v>
      </c>
      <c r="F1171" s="48">
        <v>355</v>
      </c>
      <c r="G1171" s="48">
        <v>39</v>
      </c>
      <c r="H1171" s="48">
        <v>72</v>
      </c>
      <c r="I1171" s="48">
        <v>9</v>
      </c>
      <c r="J1171" s="48">
        <v>2</v>
      </c>
      <c r="K1171" s="48">
        <v>7</v>
      </c>
      <c r="L1171" s="48">
        <v>28</v>
      </c>
      <c r="M1171" s="48">
        <v>15</v>
      </c>
      <c r="N1171" s="48">
        <v>4</v>
      </c>
      <c r="O1171" s="48">
        <v>41</v>
      </c>
      <c r="P1171" s="48">
        <v>96</v>
      </c>
    </row>
    <row r="1172" spans="1:16" x14ac:dyDescent="0.3">
      <c r="A1172" s="48" t="s">
        <v>1542</v>
      </c>
      <c r="B1172" s="48">
        <v>2012</v>
      </c>
      <c r="C1172" s="48" t="s">
        <v>1130</v>
      </c>
      <c r="D1172" s="48" t="s">
        <v>1095</v>
      </c>
      <c r="E1172" s="48">
        <v>101</v>
      </c>
      <c r="F1172" s="48">
        <v>358</v>
      </c>
      <c r="G1172" s="48">
        <v>53</v>
      </c>
      <c r="H1172" s="48">
        <v>93</v>
      </c>
      <c r="I1172" s="48">
        <v>30</v>
      </c>
      <c r="J1172" s="48">
        <v>2</v>
      </c>
      <c r="K1172" s="48">
        <v>16</v>
      </c>
      <c r="L1172" s="48">
        <v>58</v>
      </c>
      <c r="M1172" s="48">
        <v>8</v>
      </c>
      <c r="N1172" s="48">
        <v>3</v>
      </c>
      <c r="O1172" s="48">
        <v>32</v>
      </c>
      <c r="P1172" s="48">
        <v>78</v>
      </c>
    </row>
    <row r="1173" spans="1:16" x14ac:dyDescent="0.3">
      <c r="A1173" s="48" t="s">
        <v>1673</v>
      </c>
      <c r="B1173" s="48">
        <v>2012</v>
      </c>
      <c r="C1173" s="48" t="s">
        <v>1124</v>
      </c>
      <c r="D1173" s="48" t="s">
        <v>1091</v>
      </c>
      <c r="E1173" s="48">
        <v>116</v>
      </c>
      <c r="F1173" s="48">
        <v>367</v>
      </c>
      <c r="G1173" s="48">
        <v>42</v>
      </c>
      <c r="H1173" s="48">
        <v>89</v>
      </c>
      <c r="I1173" s="48">
        <v>21</v>
      </c>
      <c r="J1173" s="48">
        <v>2</v>
      </c>
      <c r="K1173" s="48">
        <v>9</v>
      </c>
      <c r="L1173" s="48">
        <v>48</v>
      </c>
      <c r="M1173" s="48">
        <v>2</v>
      </c>
      <c r="N1173" s="48">
        <v>0</v>
      </c>
      <c r="O1173" s="48">
        <v>61</v>
      </c>
      <c r="P1173" s="48">
        <v>104</v>
      </c>
    </row>
    <row r="1174" spans="1:16" x14ac:dyDescent="0.3">
      <c r="A1174" s="48" t="s">
        <v>1717</v>
      </c>
      <c r="B1174" s="48">
        <v>2012</v>
      </c>
      <c r="C1174" s="48" t="s">
        <v>1114</v>
      </c>
      <c r="D1174" s="48" t="s">
        <v>1095</v>
      </c>
      <c r="E1174" s="48">
        <v>114</v>
      </c>
      <c r="F1174" s="48">
        <v>372</v>
      </c>
      <c r="G1174" s="48">
        <v>56</v>
      </c>
      <c r="H1174" s="48">
        <v>121</v>
      </c>
      <c r="I1174" s="48">
        <v>32</v>
      </c>
      <c r="J1174" s="48">
        <v>0</v>
      </c>
      <c r="K1174" s="48">
        <v>16</v>
      </c>
      <c r="L1174" s="48">
        <v>68</v>
      </c>
      <c r="M1174" s="48">
        <v>4</v>
      </c>
      <c r="N1174" s="48">
        <v>0</v>
      </c>
      <c r="O1174" s="48">
        <v>29</v>
      </c>
      <c r="P1174" s="48">
        <v>50</v>
      </c>
    </row>
    <row r="1175" spans="1:16" x14ac:dyDescent="0.3">
      <c r="A1175" s="48" t="s">
        <v>1892</v>
      </c>
      <c r="B1175" s="48">
        <v>2012</v>
      </c>
      <c r="C1175" s="48" t="s">
        <v>1132</v>
      </c>
      <c r="D1175" s="48" t="s">
        <v>1095</v>
      </c>
      <c r="E1175" s="48">
        <v>143</v>
      </c>
      <c r="F1175" s="48">
        <v>374</v>
      </c>
      <c r="G1175" s="48">
        <v>41</v>
      </c>
      <c r="H1175" s="48">
        <v>85</v>
      </c>
      <c r="I1175" s="48">
        <v>10</v>
      </c>
      <c r="J1175" s="48">
        <v>7</v>
      </c>
      <c r="K1175" s="48">
        <v>4</v>
      </c>
      <c r="L1175" s="48">
        <v>26</v>
      </c>
      <c r="M1175" s="48">
        <v>6</v>
      </c>
      <c r="N1175" s="48">
        <v>3</v>
      </c>
      <c r="O1175" s="48">
        <v>37</v>
      </c>
      <c r="P1175" s="48">
        <v>83</v>
      </c>
    </row>
    <row r="1176" spans="1:16" x14ac:dyDescent="0.3">
      <c r="A1176" s="48" t="s">
        <v>1771</v>
      </c>
      <c r="B1176" s="48">
        <v>2012</v>
      </c>
      <c r="C1176" s="48" t="s">
        <v>1142</v>
      </c>
      <c r="D1176" s="48" t="s">
        <v>1095</v>
      </c>
      <c r="E1176" s="48">
        <v>132</v>
      </c>
      <c r="F1176" s="48">
        <v>374</v>
      </c>
      <c r="G1176" s="48">
        <v>47</v>
      </c>
      <c r="H1176" s="48">
        <v>86</v>
      </c>
      <c r="I1176" s="48">
        <v>17</v>
      </c>
      <c r="J1176" s="48">
        <v>7</v>
      </c>
      <c r="K1176" s="48">
        <v>3</v>
      </c>
      <c r="L1176" s="48">
        <v>35</v>
      </c>
      <c r="M1176" s="48">
        <v>13</v>
      </c>
      <c r="N1176" s="48">
        <v>5</v>
      </c>
      <c r="O1176" s="48">
        <v>52</v>
      </c>
      <c r="P1176" s="48">
        <v>90</v>
      </c>
    </row>
    <row r="1177" spans="1:16" x14ac:dyDescent="0.3">
      <c r="A1177" s="48" t="s">
        <v>1510</v>
      </c>
      <c r="B1177" s="48">
        <v>2012</v>
      </c>
      <c r="C1177" s="48" t="s">
        <v>1112</v>
      </c>
      <c r="D1177" s="48" t="s">
        <v>1095</v>
      </c>
      <c r="E1177" s="48">
        <v>111</v>
      </c>
      <c r="F1177" s="48">
        <v>374</v>
      </c>
      <c r="G1177" s="48">
        <v>59</v>
      </c>
      <c r="H1177" s="48">
        <v>126</v>
      </c>
      <c r="I1177" s="48">
        <v>44</v>
      </c>
      <c r="J1177" s="48">
        <v>0</v>
      </c>
      <c r="K1177" s="48">
        <v>14</v>
      </c>
      <c r="L1177" s="48">
        <v>56</v>
      </c>
      <c r="M1177" s="48">
        <v>5</v>
      </c>
      <c r="N1177" s="48">
        <v>3</v>
      </c>
      <c r="O1177" s="48">
        <v>94</v>
      </c>
      <c r="P1177" s="48">
        <v>85</v>
      </c>
    </row>
    <row r="1178" spans="1:16" x14ac:dyDescent="0.3">
      <c r="A1178" s="48" t="s">
        <v>1674</v>
      </c>
      <c r="B1178" s="48">
        <v>2012</v>
      </c>
      <c r="C1178" s="48" t="s">
        <v>1142</v>
      </c>
      <c r="D1178" s="48" t="s">
        <v>1095</v>
      </c>
      <c r="E1178" s="48">
        <v>134</v>
      </c>
      <c r="F1178" s="48">
        <v>377</v>
      </c>
      <c r="G1178" s="48">
        <v>52</v>
      </c>
      <c r="H1178" s="48">
        <v>99</v>
      </c>
      <c r="I1178" s="48">
        <v>25</v>
      </c>
      <c r="J1178" s="48">
        <v>3</v>
      </c>
      <c r="K1178" s="48">
        <v>20</v>
      </c>
      <c r="L1178" s="48">
        <v>57</v>
      </c>
      <c r="M1178" s="48">
        <v>8</v>
      </c>
      <c r="N1178" s="48">
        <v>2</v>
      </c>
      <c r="O1178" s="48">
        <v>19</v>
      </c>
      <c r="P1178" s="48">
        <v>83</v>
      </c>
    </row>
    <row r="1179" spans="1:16" x14ac:dyDescent="0.3">
      <c r="A1179" s="48" t="s">
        <v>1813</v>
      </c>
      <c r="B1179" s="48">
        <v>2012</v>
      </c>
      <c r="C1179" s="48" t="s">
        <v>1130</v>
      </c>
      <c r="D1179" s="48" t="s">
        <v>1095</v>
      </c>
      <c r="E1179" s="48">
        <v>95</v>
      </c>
      <c r="F1179" s="48">
        <v>377</v>
      </c>
      <c r="G1179" s="48">
        <v>47</v>
      </c>
      <c r="H1179" s="48">
        <v>102</v>
      </c>
      <c r="I1179" s="48">
        <v>16</v>
      </c>
      <c r="J1179" s="48">
        <v>3</v>
      </c>
      <c r="K1179" s="48">
        <v>4</v>
      </c>
      <c r="L1179" s="48">
        <v>30</v>
      </c>
      <c r="M1179" s="48">
        <v>7</v>
      </c>
      <c r="N1179" s="48">
        <v>3</v>
      </c>
      <c r="O1179" s="48">
        <v>27</v>
      </c>
      <c r="P1179" s="48">
        <v>35</v>
      </c>
    </row>
    <row r="1180" spans="1:16" x14ac:dyDescent="0.3">
      <c r="A1180" s="48" t="s">
        <v>1712</v>
      </c>
      <c r="B1180" s="48">
        <v>2012</v>
      </c>
      <c r="C1180" s="48" t="s">
        <v>1104</v>
      </c>
      <c r="D1180" s="48" t="s">
        <v>1091</v>
      </c>
      <c r="E1180" s="48">
        <v>125</v>
      </c>
      <c r="F1180" s="48">
        <v>383</v>
      </c>
      <c r="G1180" s="48">
        <v>55</v>
      </c>
      <c r="H1180" s="48">
        <v>92</v>
      </c>
      <c r="I1180" s="48">
        <v>23</v>
      </c>
      <c r="J1180" s="48">
        <v>2</v>
      </c>
      <c r="K1180" s="48">
        <v>14</v>
      </c>
      <c r="L1180" s="48">
        <v>52</v>
      </c>
      <c r="M1180" s="48">
        <v>2</v>
      </c>
      <c r="N1180" s="48">
        <v>2</v>
      </c>
      <c r="O1180" s="48">
        <v>50</v>
      </c>
      <c r="P1180" s="48">
        <v>98</v>
      </c>
    </row>
    <row r="1181" spans="1:16" x14ac:dyDescent="0.3">
      <c r="A1181" s="48" t="s">
        <v>1903</v>
      </c>
      <c r="B1181" s="48">
        <v>2012</v>
      </c>
      <c r="C1181" s="48" t="s">
        <v>1146</v>
      </c>
      <c r="D1181" s="48" t="s">
        <v>1091</v>
      </c>
      <c r="E1181" s="48">
        <v>127</v>
      </c>
      <c r="F1181" s="48">
        <v>384</v>
      </c>
      <c r="G1181" s="48">
        <v>41</v>
      </c>
      <c r="H1181" s="48">
        <v>81</v>
      </c>
      <c r="I1181" s="48">
        <v>13</v>
      </c>
      <c r="J1181" s="48">
        <v>1</v>
      </c>
      <c r="K1181" s="48">
        <v>7</v>
      </c>
      <c r="L1181" s="48">
        <v>28</v>
      </c>
      <c r="M1181" s="48">
        <v>5</v>
      </c>
      <c r="N1181" s="48">
        <v>5</v>
      </c>
      <c r="O1181" s="48">
        <v>37</v>
      </c>
      <c r="P1181" s="48">
        <v>100</v>
      </c>
    </row>
    <row r="1182" spans="1:16" x14ac:dyDescent="0.3">
      <c r="A1182" s="48" t="s">
        <v>1793</v>
      </c>
      <c r="B1182" s="48">
        <v>2012</v>
      </c>
      <c r="C1182" s="48" t="s">
        <v>1152</v>
      </c>
      <c r="D1182" s="48" t="s">
        <v>1091</v>
      </c>
      <c r="E1182" s="48">
        <v>130</v>
      </c>
      <c r="F1182" s="48">
        <v>384</v>
      </c>
      <c r="G1182" s="48">
        <v>50</v>
      </c>
      <c r="H1182" s="48">
        <v>92</v>
      </c>
      <c r="I1182" s="48">
        <v>19</v>
      </c>
      <c r="J1182" s="48">
        <v>3</v>
      </c>
      <c r="K1182" s="48">
        <v>19</v>
      </c>
      <c r="L1182" s="48">
        <v>62</v>
      </c>
      <c r="M1182" s="48">
        <v>3</v>
      </c>
      <c r="N1182" s="48">
        <v>0</v>
      </c>
      <c r="O1182" s="48">
        <v>35</v>
      </c>
      <c r="P1182" s="48">
        <v>67</v>
      </c>
    </row>
    <row r="1183" spans="1:16" x14ac:dyDescent="0.3">
      <c r="A1183" s="48" t="s">
        <v>1977</v>
      </c>
      <c r="B1183" s="48">
        <v>2012</v>
      </c>
      <c r="C1183" s="48" t="s">
        <v>1154</v>
      </c>
      <c r="D1183" s="48" t="s">
        <v>1095</v>
      </c>
      <c r="E1183" s="48">
        <v>126</v>
      </c>
      <c r="F1183" s="48">
        <v>384</v>
      </c>
      <c r="G1183" s="48">
        <v>40</v>
      </c>
      <c r="H1183" s="48">
        <v>105</v>
      </c>
      <c r="I1183" s="48">
        <v>16</v>
      </c>
      <c r="J1183" s="48">
        <v>3</v>
      </c>
      <c r="K1183" s="48">
        <v>3</v>
      </c>
      <c r="L1183" s="48">
        <v>27</v>
      </c>
      <c r="M1183" s="48">
        <v>5</v>
      </c>
      <c r="N1183" s="48">
        <v>3</v>
      </c>
      <c r="O1183" s="48">
        <v>19</v>
      </c>
      <c r="P1183" s="48">
        <v>46</v>
      </c>
    </row>
    <row r="1184" spans="1:16" x14ac:dyDescent="0.3">
      <c r="A1184" s="48" t="s">
        <v>1777</v>
      </c>
      <c r="B1184" s="48">
        <v>2012</v>
      </c>
      <c r="C1184" s="48" t="s">
        <v>1134</v>
      </c>
      <c r="D1184" s="48" t="s">
        <v>1091</v>
      </c>
      <c r="E1184" s="48">
        <v>115</v>
      </c>
      <c r="F1184" s="48">
        <v>385</v>
      </c>
      <c r="G1184" s="48">
        <v>46</v>
      </c>
      <c r="H1184" s="48">
        <v>125</v>
      </c>
      <c r="I1184" s="48">
        <v>15</v>
      </c>
      <c r="J1184" s="48">
        <v>1</v>
      </c>
      <c r="K1184" s="48">
        <v>9</v>
      </c>
      <c r="L1184" s="48">
        <v>40</v>
      </c>
      <c r="M1184" s="48">
        <v>1</v>
      </c>
      <c r="N1184" s="48">
        <v>0</v>
      </c>
      <c r="O1184" s="48">
        <v>24</v>
      </c>
      <c r="P1184" s="48">
        <v>31</v>
      </c>
    </row>
    <row r="1185" spans="1:16" x14ac:dyDescent="0.3">
      <c r="A1185" s="48" t="s">
        <v>1476</v>
      </c>
      <c r="B1185" s="48">
        <v>2012</v>
      </c>
      <c r="C1185" s="48" t="s">
        <v>1144</v>
      </c>
      <c r="D1185" s="48" t="s">
        <v>1095</v>
      </c>
      <c r="E1185" s="48">
        <v>133</v>
      </c>
      <c r="F1185" s="48">
        <v>385</v>
      </c>
      <c r="G1185" s="48">
        <v>58</v>
      </c>
      <c r="H1185" s="48">
        <v>105</v>
      </c>
      <c r="I1185" s="48">
        <v>21</v>
      </c>
      <c r="J1185" s="48">
        <v>2</v>
      </c>
      <c r="K1185" s="48">
        <v>7</v>
      </c>
      <c r="L1185" s="48">
        <v>36</v>
      </c>
      <c r="M1185" s="48">
        <v>15</v>
      </c>
      <c r="N1185" s="48">
        <v>9</v>
      </c>
      <c r="O1185" s="48">
        <v>33</v>
      </c>
      <c r="P1185" s="48">
        <v>77</v>
      </c>
    </row>
    <row r="1186" spans="1:16" x14ac:dyDescent="0.3">
      <c r="A1186" s="48" t="s">
        <v>1685</v>
      </c>
      <c r="B1186" s="48">
        <v>2012</v>
      </c>
      <c r="C1186" s="48" t="s">
        <v>1148</v>
      </c>
      <c r="D1186" s="48" t="s">
        <v>1095</v>
      </c>
      <c r="E1186" s="48">
        <v>112</v>
      </c>
      <c r="F1186" s="48">
        <v>387</v>
      </c>
      <c r="G1186" s="48">
        <v>58</v>
      </c>
      <c r="H1186" s="48">
        <v>111</v>
      </c>
      <c r="I1186" s="48">
        <v>23</v>
      </c>
      <c r="J1186" s="48">
        <v>0</v>
      </c>
      <c r="K1186" s="48">
        <v>14</v>
      </c>
      <c r="L1186" s="48">
        <v>62</v>
      </c>
      <c r="M1186" s="48">
        <v>1</v>
      </c>
      <c r="N1186" s="48">
        <v>0</v>
      </c>
      <c r="O1186" s="48">
        <v>57</v>
      </c>
      <c r="P1186" s="48">
        <v>51</v>
      </c>
    </row>
    <row r="1187" spans="1:16" x14ac:dyDescent="0.3">
      <c r="A1187" s="48" t="s">
        <v>1803</v>
      </c>
      <c r="B1187" s="48">
        <v>2012</v>
      </c>
      <c r="C1187" s="48" t="s">
        <v>1114</v>
      </c>
      <c r="D1187" s="48" t="s">
        <v>1095</v>
      </c>
      <c r="E1187" s="48">
        <v>101</v>
      </c>
      <c r="F1187" s="48">
        <v>387</v>
      </c>
      <c r="G1187" s="48">
        <v>46</v>
      </c>
      <c r="H1187" s="48">
        <v>101</v>
      </c>
      <c r="I1187" s="48">
        <v>17</v>
      </c>
      <c r="J1187" s="48">
        <v>5</v>
      </c>
      <c r="K1187" s="48">
        <v>9</v>
      </c>
      <c r="L1187" s="48">
        <v>40</v>
      </c>
      <c r="M1187" s="48">
        <v>24</v>
      </c>
      <c r="N1187" s="48">
        <v>4</v>
      </c>
      <c r="O1187" s="48">
        <v>35</v>
      </c>
      <c r="P1187" s="48">
        <v>49</v>
      </c>
    </row>
    <row r="1188" spans="1:16" x14ac:dyDescent="0.3">
      <c r="A1188" s="48" t="s">
        <v>1581</v>
      </c>
      <c r="B1188" s="48">
        <v>2012</v>
      </c>
      <c r="C1188" s="48" t="s">
        <v>1120</v>
      </c>
      <c r="D1188" s="48" t="s">
        <v>1095</v>
      </c>
      <c r="E1188" s="48">
        <v>141</v>
      </c>
      <c r="F1188" s="48">
        <v>393</v>
      </c>
      <c r="G1188" s="48">
        <v>56</v>
      </c>
      <c r="H1188" s="48">
        <v>96</v>
      </c>
      <c r="I1188" s="48">
        <v>14</v>
      </c>
      <c r="J1188" s="48">
        <v>5</v>
      </c>
      <c r="K1188" s="48">
        <v>5</v>
      </c>
      <c r="L1188" s="48">
        <v>34</v>
      </c>
      <c r="M1188" s="48">
        <v>26</v>
      </c>
      <c r="N1188" s="48">
        <v>6</v>
      </c>
      <c r="O1188" s="48">
        <v>51</v>
      </c>
      <c r="P1188" s="48">
        <v>104</v>
      </c>
    </row>
    <row r="1189" spans="1:16" x14ac:dyDescent="0.3">
      <c r="A1189" s="48" t="s">
        <v>1814</v>
      </c>
      <c r="B1189" s="48">
        <v>2012</v>
      </c>
      <c r="C1189" s="48" t="s">
        <v>1114</v>
      </c>
      <c r="D1189" s="48" t="s">
        <v>1095</v>
      </c>
      <c r="E1189" s="48">
        <v>130</v>
      </c>
      <c r="F1189" s="48">
        <v>394</v>
      </c>
      <c r="G1189" s="48">
        <v>59</v>
      </c>
      <c r="H1189" s="48">
        <v>121</v>
      </c>
      <c r="I1189" s="48">
        <v>10</v>
      </c>
      <c r="J1189" s="48">
        <v>6</v>
      </c>
      <c r="K1189" s="48">
        <v>1</v>
      </c>
      <c r="L1189" s="48">
        <v>25</v>
      </c>
      <c r="M1189" s="48">
        <v>37</v>
      </c>
      <c r="N1189" s="48">
        <v>7</v>
      </c>
      <c r="O1189" s="48">
        <v>23</v>
      </c>
      <c r="P1189" s="48">
        <v>27</v>
      </c>
    </row>
    <row r="1190" spans="1:16" x14ac:dyDescent="0.3">
      <c r="A1190" s="48" t="s">
        <v>1872</v>
      </c>
      <c r="B1190" s="48">
        <v>2012</v>
      </c>
      <c r="C1190" s="48" t="s">
        <v>1116</v>
      </c>
      <c r="D1190" s="48" t="s">
        <v>1095</v>
      </c>
      <c r="E1190" s="48">
        <v>113</v>
      </c>
      <c r="F1190" s="48">
        <v>395</v>
      </c>
      <c r="G1190" s="48">
        <v>34</v>
      </c>
      <c r="H1190" s="48">
        <v>95</v>
      </c>
      <c r="I1190" s="48">
        <v>14</v>
      </c>
      <c r="J1190" s="48">
        <v>3</v>
      </c>
      <c r="K1190" s="48">
        <v>11</v>
      </c>
      <c r="L1190" s="48">
        <v>55</v>
      </c>
      <c r="M1190" s="48">
        <v>0</v>
      </c>
      <c r="N1190" s="48">
        <v>2</v>
      </c>
      <c r="O1190" s="48">
        <v>40</v>
      </c>
      <c r="P1190" s="48">
        <v>96</v>
      </c>
    </row>
    <row r="1191" spans="1:16" x14ac:dyDescent="0.3">
      <c r="A1191" s="48" t="s">
        <v>1978</v>
      </c>
      <c r="B1191" s="48">
        <v>2012</v>
      </c>
      <c r="C1191" s="48" t="s">
        <v>1130</v>
      </c>
      <c r="D1191" s="48" t="s">
        <v>1095</v>
      </c>
      <c r="E1191" s="48">
        <v>117</v>
      </c>
      <c r="F1191" s="48">
        <v>396</v>
      </c>
      <c r="G1191" s="48">
        <v>67</v>
      </c>
      <c r="H1191" s="48">
        <v>107</v>
      </c>
      <c r="I1191" s="48">
        <v>19</v>
      </c>
      <c r="J1191" s="48">
        <v>0</v>
      </c>
      <c r="K1191" s="48">
        <v>28</v>
      </c>
      <c r="L1191" s="48">
        <v>71</v>
      </c>
      <c r="M1191" s="48">
        <v>4</v>
      </c>
      <c r="N1191" s="48">
        <v>5</v>
      </c>
      <c r="O1191" s="48">
        <v>25</v>
      </c>
      <c r="P1191" s="48">
        <v>99</v>
      </c>
    </row>
    <row r="1192" spans="1:16" x14ac:dyDescent="0.3">
      <c r="A1192" s="48" t="s">
        <v>1557</v>
      </c>
      <c r="B1192" s="48">
        <v>2012</v>
      </c>
      <c r="C1192" s="48" t="s">
        <v>1120</v>
      </c>
      <c r="D1192" s="48" t="s">
        <v>1095</v>
      </c>
      <c r="E1192" s="48">
        <v>108</v>
      </c>
      <c r="F1192" s="48">
        <v>396</v>
      </c>
      <c r="G1192" s="48">
        <v>59</v>
      </c>
      <c r="H1192" s="48">
        <v>112</v>
      </c>
      <c r="I1192" s="48">
        <v>25</v>
      </c>
      <c r="J1192" s="48">
        <v>2</v>
      </c>
      <c r="K1192" s="48">
        <v>12</v>
      </c>
      <c r="L1192" s="48">
        <v>63</v>
      </c>
      <c r="M1192" s="48">
        <v>1</v>
      </c>
      <c r="N1192" s="48">
        <v>1</v>
      </c>
      <c r="O1192" s="48">
        <v>38</v>
      </c>
      <c r="P1192" s="48">
        <v>59</v>
      </c>
    </row>
    <row r="1193" spans="1:16" x14ac:dyDescent="0.3">
      <c r="A1193" s="48" t="s">
        <v>1611</v>
      </c>
      <c r="B1193" s="48">
        <v>2012</v>
      </c>
      <c r="C1193" s="48" t="s">
        <v>1122</v>
      </c>
      <c r="D1193" s="48" t="s">
        <v>1095</v>
      </c>
      <c r="E1193" s="48">
        <v>115</v>
      </c>
      <c r="F1193" s="48">
        <v>398</v>
      </c>
      <c r="G1193" s="48">
        <v>49</v>
      </c>
      <c r="H1193" s="48">
        <v>98</v>
      </c>
      <c r="I1193" s="48">
        <v>19</v>
      </c>
      <c r="J1193" s="48">
        <v>3</v>
      </c>
      <c r="K1193" s="48">
        <v>2</v>
      </c>
      <c r="L1193" s="48">
        <v>24</v>
      </c>
      <c r="M1193" s="48">
        <v>44</v>
      </c>
      <c r="N1193" s="48">
        <v>4</v>
      </c>
      <c r="O1193" s="48">
        <v>43</v>
      </c>
      <c r="P1193" s="48">
        <v>110</v>
      </c>
    </row>
    <row r="1194" spans="1:16" x14ac:dyDescent="0.3">
      <c r="A1194" s="48" t="s">
        <v>1484</v>
      </c>
      <c r="B1194" s="48">
        <v>2012</v>
      </c>
      <c r="C1194" s="48" t="s">
        <v>1114</v>
      </c>
      <c r="D1194" s="48" t="s">
        <v>1095</v>
      </c>
      <c r="E1194" s="48">
        <v>101</v>
      </c>
      <c r="F1194" s="48">
        <v>398</v>
      </c>
      <c r="G1194" s="48">
        <v>59</v>
      </c>
      <c r="H1194" s="48">
        <v>108</v>
      </c>
      <c r="I1194" s="48">
        <v>15</v>
      </c>
      <c r="J1194" s="48">
        <v>2</v>
      </c>
      <c r="K1194" s="48">
        <v>17</v>
      </c>
      <c r="L1194" s="48">
        <v>59</v>
      </c>
      <c r="M1194" s="48">
        <v>4</v>
      </c>
      <c r="N1194" s="48">
        <v>2</v>
      </c>
      <c r="O1194" s="48">
        <v>37</v>
      </c>
      <c r="P1194" s="48">
        <v>85</v>
      </c>
    </row>
    <row r="1195" spans="1:16" x14ac:dyDescent="0.3">
      <c r="A1195" s="48" t="s">
        <v>1616</v>
      </c>
      <c r="B1195" s="48">
        <v>2012</v>
      </c>
      <c r="C1195" s="48" t="s">
        <v>1134</v>
      </c>
      <c r="D1195" s="48" t="s">
        <v>1091</v>
      </c>
      <c r="E1195" s="48">
        <v>124</v>
      </c>
      <c r="F1195" s="48">
        <v>399</v>
      </c>
      <c r="G1195" s="48">
        <v>55</v>
      </c>
      <c r="H1195" s="48">
        <v>96</v>
      </c>
      <c r="I1195" s="48">
        <v>18</v>
      </c>
      <c r="J1195" s="48">
        <v>3</v>
      </c>
      <c r="K1195" s="48">
        <v>17</v>
      </c>
      <c r="L1195" s="48">
        <v>59</v>
      </c>
      <c r="M1195" s="48">
        <v>4</v>
      </c>
      <c r="N1195" s="48">
        <v>3</v>
      </c>
      <c r="O1195" s="48">
        <v>55</v>
      </c>
      <c r="P1195" s="48">
        <v>102</v>
      </c>
    </row>
    <row r="1196" spans="1:16" x14ac:dyDescent="0.3">
      <c r="A1196" s="48" t="s">
        <v>1888</v>
      </c>
      <c r="B1196" s="48">
        <v>2012</v>
      </c>
      <c r="C1196" s="48" t="s">
        <v>1142</v>
      </c>
      <c r="D1196" s="48" t="s">
        <v>1095</v>
      </c>
      <c r="E1196" s="48">
        <v>121</v>
      </c>
      <c r="F1196" s="48">
        <v>401</v>
      </c>
      <c r="G1196" s="48">
        <v>43</v>
      </c>
      <c r="H1196" s="48">
        <v>96</v>
      </c>
      <c r="I1196" s="48">
        <v>15</v>
      </c>
      <c r="J1196" s="48">
        <v>0</v>
      </c>
      <c r="K1196" s="48">
        <v>15</v>
      </c>
      <c r="L1196" s="48">
        <v>57</v>
      </c>
      <c r="M1196" s="48">
        <v>1</v>
      </c>
      <c r="N1196" s="48">
        <v>0</v>
      </c>
      <c r="O1196" s="48">
        <v>51</v>
      </c>
      <c r="P1196" s="48">
        <v>120</v>
      </c>
    </row>
    <row r="1197" spans="1:16" x14ac:dyDescent="0.3">
      <c r="A1197" s="48" t="s">
        <v>1490</v>
      </c>
      <c r="B1197" s="48">
        <v>2012</v>
      </c>
      <c r="C1197" s="48" t="s">
        <v>1126</v>
      </c>
      <c r="D1197" s="48" t="s">
        <v>1091</v>
      </c>
      <c r="E1197" s="48">
        <v>95</v>
      </c>
      <c r="F1197" s="48">
        <v>402</v>
      </c>
      <c r="G1197" s="48">
        <v>49</v>
      </c>
      <c r="H1197" s="48">
        <v>105</v>
      </c>
      <c r="I1197" s="48">
        <v>15</v>
      </c>
      <c r="J1197" s="48">
        <v>5</v>
      </c>
      <c r="K1197" s="48">
        <v>4</v>
      </c>
      <c r="L1197" s="48">
        <v>28</v>
      </c>
      <c r="M1197" s="48">
        <v>15</v>
      </c>
      <c r="N1197" s="48">
        <v>2</v>
      </c>
      <c r="O1197" s="48">
        <v>17</v>
      </c>
      <c r="P1197" s="48">
        <v>40</v>
      </c>
    </row>
    <row r="1198" spans="1:16" x14ac:dyDescent="0.3">
      <c r="A1198" s="48" t="s">
        <v>1532</v>
      </c>
      <c r="B1198" s="48">
        <v>2012</v>
      </c>
      <c r="C1198" s="48" t="s">
        <v>1150</v>
      </c>
      <c r="D1198" s="48" t="s">
        <v>1095</v>
      </c>
      <c r="E1198" s="48">
        <v>106</v>
      </c>
      <c r="F1198" s="48">
        <v>403</v>
      </c>
      <c r="G1198" s="48">
        <v>74</v>
      </c>
      <c r="H1198" s="48">
        <v>122</v>
      </c>
      <c r="I1198" s="48">
        <v>22</v>
      </c>
      <c r="J1198" s="48">
        <v>2</v>
      </c>
      <c r="K1198" s="48">
        <v>23</v>
      </c>
      <c r="L1198" s="48">
        <v>69</v>
      </c>
      <c r="M1198" s="48">
        <v>9</v>
      </c>
      <c r="N1198" s="48">
        <v>4</v>
      </c>
      <c r="O1198" s="48">
        <v>40</v>
      </c>
      <c r="P1198" s="48">
        <v>103</v>
      </c>
    </row>
    <row r="1199" spans="1:16" x14ac:dyDescent="0.3">
      <c r="A1199" s="48" t="s">
        <v>1895</v>
      </c>
      <c r="B1199" s="48">
        <v>2012</v>
      </c>
      <c r="C1199" s="48" t="s">
        <v>1140</v>
      </c>
      <c r="D1199" s="48" t="s">
        <v>1091</v>
      </c>
      <c r="E1199" s="48">
        <v>121</v>
      </c>
      <c r="F1199" s="48">
        <v>405</v>
      </c>
      <c r="G1199" s="48">
        <v>55</v>
      </c>
      <c r="H1199" s="48">
        <v>90</v>
      </c>
      <c r="I1199" s="48">
        <v>17</v>
      </c>
      <c r="J1199" s="48">
        <v>1</v>
      </c>
      <c r="K1199" s="48">
        <v>25</v>
      </c>
      <c r="L1199" s="48">
        <v>59</v>
      </c>
      <c r="M1199" s="48">
        <v>0</v>
      </c>
      <c r="N1199" s="48">
        <v>1</v>
      </c>
      <c r="O1199" s="48">
        <v>38</v>
      </c>
      <c r="P1199" s="48">
        <v>139</v>
      </c>
    </row>
    <row r="1200" spans="1:16" x14ac:dyDescent="0.3">
      <c r="A1200" s="48" t="s">
        <v>1652</v>
      </c>
      <c r="B1200" s="48">
        <v>2012</v>
      </c>
      <c r="C1200" s="48" t="s">
        <v>1154</v>
      </c>
      <c r="D1200" s="48" t="s">
        <v>1095</v>
      </c>
      <c r="E1200" s="48">
        <v>102</v>
      </c>
      <c r="F1200" s="48">
        <v>406</v>
      </c>
      <c r="G1200" s="48">
        <v>53</v>
      </c>
      <c r="H1200" s="48">
        <v>118</v>
      </c>
      <c r="I1200" s="48">
        <v>17</v>
      </c>
      <c r="J1200" s="48">
        <v>1</v>
      </c>
      <c r="K1200" s="48">
        <v>18</v>
      </c>
      <c r="L1200" s="48">
        <v>62</v>
      </c>
      <c r="M1200" s="48">
        <v>0</v>
      </c>
      <c r="N1200" s="48">
        <v>1</v>
      </c>
      <c r="O1200" s="48">
        <v>16</v>
      </c>
      <c r="P1200" s="48">
        <v>97</v>
      </c>
    </row>
    <row r="1201" spans="1:16" x14ac:dyDescent="0.3">
      <c r="A1201" s="48" t="s">
        <v>1748</v>
      </c>
      <c r="B1201" s="48">
        <v>2012</v>
      </c>
      <c r="C1201" s="48" t="s">
        <v>1126</v>
      </c>
      <c r="D1201" s="48" t="s">
        <v>1091</v>
      </c>
      <c r="E1201" s="48">
        <v>141</v>
      </c>
      <c r="F1201" s="48">
        <v>407</v>
      </c>
      <c r="G1201" s="48">
        <v>42</v>
      </c>
      <c r="H1201" s="48">
        <v>79</v>
      </c>
      <c r="I1201" s="48">
        <v>19</v>
      </c>
      <c r="J1201" s="48">
        <v>3</v>
      </c>
      <c r="K1201" s="48">
        <v>3</v>
      </c>
      <c r="L1201" s="48">
        <v>31</v>
      </c>
      <c r="M1201" s="48">
        <v>11</v>
      </c>
      <c r="N1201" s="48">
        <v>5</v>
      </c>
      <c r="O1201" s="48">
        <v>44</v>
      </c>
      <c r="P1201" s="48">
        <v>98</v>
      </c>
    </row>
    <row r="1202" spans="1:16" x14ac:dyDescent="0.3">
      <c r="A1202" s="48" t="s">
        <v>1863</v>
      </c>
      <c r="B1202" s="48">
        <v>2012</v>
      </c>
      <c r="C1202" s="48" t="s">
        <v>1120</v>
      </c>
      <c r="D1202" s="48" t="s">
        <v>1095</v>
      </c>
      <c r="E1202" s="48">
        <v>145</v>
      </c>
      <c r="F1202" s="48">
        <v>411</v>
      </c>
      <c r="G1202" s="48">
        <v>47</v>
      </c>
      <c r="H1202" s="48">
        <v>113</v>
      </c>
      <c r="I1202" s="48">
        <v>27</v>
      </c>
      <c r="J1202" s="48">
        <v>6</v>
      </c>
      <c r="K1202" s="48">
        <v>7</v>
      </c>
      <c r="L1202" s="48">
        <v>56</v>
      </c>
      <c r="M1202" s="48">
        <v>12</v>
      </c>
      <c r="N1202" s="48">
        <v>2</v>
      </c>
      <c r="O1202" s="48">
        <v>54</v>
      </c>
      <c r="P1202" s="48">
        <v>106</v>
      </c>
    </row>
    <row r="1203" spans="1:16" x14ac:dyDescent="0.3">
      <c r="A1203" s="48" t="s">
        <v>1746</v>
      </c>
      <c r="B1203" s="48">
        <v>2012</v>
      </c>
      <c r="C1203" s="48" t="s">
        <v>1150</v>
      </c>
      <c r="D1203" s="48" t="s">
        <v>1095</v>
      </c>
      <c r="E1203" s="48">
        <v>110</v>
      </c>
      <c r="F1203" s="48">
        <v>415</v>
      </c>
      <c r="G1203" s="48">
        <v>62</v>
      </c>
      <c r="H1203" s="48">
        <v>107</v>
      </c>
      <c r="I1203" s="48">
        <v>21</v>
      </c>
      <c r="J1203" s="48">
        <v>1</v>
      </c>
      <c r="K1203" s="48">
        <v>7</v>
      </c>
      <c r="L1203" s="48">
        <v>31</v>
      </c>
      <c r="M1203" s="48">
        <v>5</v>
      </c>
      <c r="N1203" s="48">
        <v>0</v>
      </c>
      <c r="O1203" s="48">
        <v>40</v>
      </c>
      <c r="P1203" s="48">
        <v>70</v>
      </c>
    </row>
    <row r="1204" spans="1:16" x14ac:dyDescent="0.3">
      <c r="A1204" s="48" t="s">
        <v>1671</v>
      </c>
      <c r="B1204" s="48">
        <v>2012</v>
      </c>
      <c r="C1204" s="48" t="s">
        <v>1108</v>
      </c>
      <c r="D1204" s="48" t="s">
        <v>1095</v>
      </c>
      <c r="E1204" s="48">
        <v>137</v>
      </c>
      <c r="F1204" s="48">
        <v>415</v>
      </c>
      <c r="G1204" s="48">
        <v>72</v>
      </c>
      <c r="H1204" s="48">
        <v>108</v>
      </c>
      <c r="I1204" s="48">
        <v>19</v>
      </c>
      <c r="J1204" s="48">
        <v>4</v>
      </c>
      <c r="K1204" s="48">
        <v>19</v>
      </c>
      <c r="L1204" s="48">
        <v>51</v>
      </c>
      <c r="M1204" s="48">
        <v>37</v>
      </c>
      <c r="N1204" s="48">
        <v>6</v>
      </c>
      <c r="O1204" s="48">
        <v>20</v>
      </c>
      <c r="P1204" s="48">
        <v>98</v>
      </c>
    </row>
    <row r="1205" spans="1:16" x14ac:dyDescent="0.3">
      <c r="A1205" s="48" t="s">
        <v>1727</v>
      </c>
      <c r="B1205" s="48">
        <v>2012</v>
      </c>
      <c r="C1205" s="48" t="s">
        <v>1122</v>
      </c>
      <c r="D1205" s="48" t="s">
        <v>1095</v>
      </c>
      <c r="E1205" s="48">
        <v>148</v>
      </c>
      <c r="F1205" s="48">
        <v>417</v>
      </c>
      <c r="G1205" s="48">
        <v>62</v>
      </c>
      <c r="H1205" s="48">
        <v>110</v>
      </c>
      <c r="I1205" s="48">
        <v>26</v>
      </c>
      <c r="J1205" s="48">
        <v>8</v>
      </c>
      <c r="K1205" s="48">
        <v>9</v>
      </c>
      <c r="L1205" s="48">
        <v>45</v>
      </c>
      <c r="M1205" s="48">
        <v>24</v>
      </c>
      <c r="N1205" s="48">
        <v>6</v>
      </c>
      <c r="O1205" s="48">
        <v>41</v>
      </c>
      <c r="P1205" s="48">
        <v>94</v>
      </c>
    </row>
    <row r="1206" spans="1:16" x14ac:dyDescent="0.3">
      <c r="A1206" s="48" t="s">
        <v>1772</v>
      </c>
      <c r="B1206" s="48">
        <v>2012</v>
      </c>
      <c r="C1206" s="48" t="s">
        <v>1104</v>
      </c>
      <c r="D1206" s="48" t="s">
        <v>1091</v>
      </c>
      <c r="E1206" s="48">
        <v>125</v>
      </c>
      <c r="F1206" s="48">
        <v>418</v>
      </c>
      <c r="G1206" s="48">
        <v>50</v>
      </c>
      <c r="H1206" s="48">
        <v>90</v>
      </c>
      <c r="I1206" s="48">
        <v>18</v>
      </c>
      <c r="J1206" s="48">
        <v>2</v>
      </c>
      <c r="K1206" s="48">
        <v>6</v>
      </c>
      <c r="L1206" s="48">
        <v>28</v>
      </c>
      <c r="M1206" s="48">
        <v>15</v>
      </c>
      <c r="N1206" s="48">
        <v>6</v>
      </c>
      <c r="O1206" s="48">
        <v>35</v>
      </c>
      <c r="P1206" s="48">
        <v>90</v>
      </c>
    </row>
    <row r="1207" spans="1:16" x14ac:dyDescent="0.3">
      <c r="A1207" s="48" t="s">
        <v>1710</v>
      </c>
      <c r="B1207" s="48">
        <v>2012</v>
      </c>
      <c r="C1207" s="48" t="s">
        <v>1130</v>
      </c>
      <c r="D1207" s="48" t="s">
        <v>1095</v>
      </c>
      <c r="E1207" s="48">
        <v>136</v>
      </c>
      <c r="F1207" s="48">
        <v>420</v>
      </c>
      <c r="G1207" s="48">
        <v>62</v>
      </c>
      <c r="H1207" s="48">
        <v>122</v>
      </c>
      <c r="I1207" s="48">
        <v>27</v>
      </c>
      <c r="J1207" s="48">
        <v>10</v>
      </c>
      <c r="K1207" s="48">
        <v>18</v>
      </c>
      <c r="L1207" s="48">
        <v>72</v>
      </c>
      <c r="M1207" s="48">
        <v>7</v>
      </c>
      <c r="N1207" s="48">
        <v>3</v>
      </c>
      <c r="O1207" s="48">
        <v>21</v>
      </c>
      <c r="P1207" s="48">
        <v>117</v>
      </c>
    </row>
    <row r="1208" spans="1:16" x14ac:dyDescent="0.3">
      <c r="A1208" s="48" t="s">
        <v>1551</v>
      </c>
      <c r="B1208" s="48">
        <v>2012</v>
      </c>
      <c r="C1208" s="48" t="s">
        <v>1146</v>
      </c>
      <c r="D1208" s="48" t="s">
        <v>1091</v>
      </c>
      <c r="E1208" s="48">
        <v>104</v>
      </c>
      <c r="F1208" s="48">
        <v>420</v>
      </c>
      <c r="G1208" s="48">
        <v>59</v>
      </c>
      <c r="H1208" s="48">
        <v>125</v>
      </c>
      <c r="I1208" s="48">
        <v>28</v>
      </c>
      <c r="J1208" s="48">
        <v>3</v>
      </c>
      <c r="K1208" s="48">
        <v>13</v>
      </c>
      <c r="L1208" s="48">
        <v>54</v>
      </c>
      <c r="M1208" s="48">
        <v>1</v>
      </c>
      <c r="N1208" s="48">
        <v>1</v>
      </c>
      <c r="O1208" s="48">
        <v>42</v>
      </c>
      <c r="P1208" s="48">
        <v>51</v>
      </c>
    </row>
    <row r="1209" spans="1:16" x14ac:dyDescent="0.3">
      <c r="A1209" s="48" t="s">
        <v>1828</v>
      </c>
      <c r="B1209" s="48">
        <v>2012</v>
      </c>
      <c r="C1209" s="48" t="s">
        <v>1112</v>
      </c>
      <c r="D1209" s="48" t="s">
        <v>1095</v>
      </c>
      <c r="E1209" s="48">
        <v>128</v>
      </c>
      <c r="F1209" s="48">
        <v>422</v>
      </c>
      <c r="G1209" s="48">
        <v>55</v>
      </c>
      <c r="H1209" s="48">
        <v>115</v>
      </c>
      <c r="I1209" s="48">
        <v>26</v>
      </c>
      <c r="J1209" s="48">
        <v>6</v>
      </c>
      <c r="K1209" s="48">
        <v>19</v>
      </c>
      <c r="L1209" s="48">
        <v>67</v>
      </c>
      <c r="M1209" s="48">
        <v>3</v>
      </c>
      <c r="N1209" s="48">
        <v>2</v>
      </c>
      <c r="O1209" s="48">
        <v>36</v>
      </c>
      <c r="P1209" s="48">
        <v>103</v>
      </c>
    </row>
    <row r="1210" spans="1:16" x14ac:dyDescent="0.3">
      <c r="A1210" s="48" t="s">
        <v>1610</v>
      </c>
      <c r="B1210" s="48">
        <v>2012</v>
      </c>
      <c r="C1210" s="48" t="s">
        <v>1112</v>
      </c>
      <c r="D1210" s="48" t="s">
        <v>1095</v>
      </c>
      <c r="E1210" s="48">
        <v>125</v>
      </c>
      <c r="F1210" s="48">
        <v>422</v>
      </c>
      <c r="G1210" s="48">
        <v>53</v>
      </c>
      <c r="H1210" s="48">
        <v>116</v>
      </c>
      <c r="I1210" s="48">
        <v>28</v>
      </c>
      <c r="J1210" s="48">
        <v>1</v>
      </c>
      <c r="K1210" s="48">
        <v>26</v>
      </c>
      <c r="L1210" s="48">
        <v>80</v>
      </c>
      <c r="M1210" s="48">
        <v>0</v>
      </c>
      <c r="N1210" s="48">
        <v>1</v>
      </c>
      <c r="O1210" s="48">
        <v>42</v>
      </c>
      <c r="P1210" s="48">
        <v>97</v>
      </c>
    </row>
    <row r="1211" spans="1:16" x14ac:dyDescent="0.3">
      <c r="A1211" s="48" t="s">
        <v>1694</v>
      </c>
      <c r="B1211" s="48">
        <v>2012</v>
      </c>
      <c r="C1211" s="48" t="s">
        <v>1152</v>
      </c>
      <c r="D1211" s="48" t="s">
        <v>1091</v>
      </c>
      <c r="E1211" s="48">
        <v>133</v>
      </c>
      <c r="F1211" s="48">
        <v>422</v>
      </c>
      <c r="G1211" s="48">
        <v>50</v>
      </c>
      <c r="H1211" s="48">
        <v>89</v>
      </c>
      <c r="I1211" s="48">
        <v>18</v>
      </c>
      <c r="J1211" s="48">
        <v>0</v>
      </c>
      <c r="K1211" s="48">
        <v>21</v>
      </c>
      <c r="L1211" s="48">
        <v>53</v>
      </c>
      <c r="M1211" s="48">
        <v>6</v>
      </c>
      <c r="N1211" s="48">
        <v>1</v>
      </c>
      <c r="O1211" s="48">
        <v>53</v>
      </c>
      <c r="P1211" s="48">
        <v>95</v>
      </c>
    </row>
    <row r="1212" spans="1:16" x14ac:dyDescent="0.3">
      <c r="A1212" s="48" t="s">
        <v>1885</v>
      </c>
      <c r="B1212" s="48">
        <v>2012</v>
      </c>
      <c r="C1212" s="48" t="s">
        <v>1090</v>
      </c>
      <c r="D1212" s="48" t="s">
        <v>1091</v>
      </c>
      <c r="E1212" s="48">
        <v>119</v>
      </c>
      <c r="F1212" s="48">
        <v>422</v>
      </c>
      <c r="G1212" s="48">
        <v>56</v>
      </c>
      <c r="H1212" s="48">
        <v>99</v>
      </c>
      <c r="I1212" s="48">
        <v>19</v>
      </c>
      <c r="J1212" s="48">
        <v>1</v>
      </c>
      <c r="K1212" s="48">
        <v>24</v>
      </c>
      <c r="L1212" s="48">
        <v>55</v>
      </c>
      <c r="M1212" s="48">
        <v>1</v>
      </c>
      <c r="N1212" s="48">
        <v>3</v>
      </c>
      <c r="O1212" s="48">
        <v>37</v>
      </c>
      <c r="P1212" s="48">
        <v>92</v>
      </c>
    </row>
    <row r="1213" spans="1:16" x14ac:dyDescent="0.3">
      <c r="A1213" s="48" t="s">
        <v>1416</v>
      </c>
      <c r="B1213" s="48">
        <v>2012</v>
      </c>
      <c r="C1213" s="48" t="s">
        <v>1150</v>
      </c>
      <c r="D1213" s="48" t="s">
        <v>1095</v>
      </c>
      <c r="E1213" s="48">
        <v>133</v>
      </c>
      <c r="F1213" s="48">
        <v>423</v>
      </c>
      <c r="G1213" s="48">
        <v>44</v>
      </c>
      <c r="H1213" s="48">
        <v>114</v>
      </c>
      <c r="I1213" s="48">
        <v>20</v>
      </c>
      <c r="J1213" s="48">
        <v>1</v>
      </c>
      <c r="K1213" s="48">
        <v>13</v>
      </c>
      <c r="L1213" s="48">
        <v>52</v>
      </c>
      <c r="M1213" s="48">
        <v>0</v>
      </c>
      <c r="N1213" s="48">
        <v>0</v>
      </c>
      <c r="O1213" s="48">
        <v>65</v>
      </c>
      <c r="P1213" s="48">
        <v>107</v>
      </c>
    </row>
    <row r="1214" spans="1:16" x14ac:dyDescent="0.3">
      <c r="A1214" s="48" t="s">
        <v>1865</v>
      </c>
      <c r="B1214" s="48">
        <v>2012</v>
      </c>
      <c r="C1214" s="48" t="s">
        <v>1120</v>
      </c>
      <c r="D1214" s="48" t="s">
        <v>1095</v>
      </c>
      <c r="E1214" s="48">
        <v>143</v>
      </c>
      <c r="F1214" s="48">
        <v>435</v>
      </c>
      <c r="G1214" s="48">
        <v>44</v>
      </c>
      <c r="H1214" s="48">
        <v>108</v>
      </c>
      <c r="I1214" s="48">
        <v>26</v>
      </c>
      <c r="J1214" s="48">
        <v>3</v>
      </c>
      <c r="K1214" s="48">
        <v>4</v>
      </c>
      <c r="L1214" s="48">
        <v>45</v>
      </c>
      <c r="M1214" s="48">
        <v>1</v>
      </c>
      <c r="N1214" s="48">
        <v>4</v>
      </c>
      <c r="O1214" s="48">
        <v>33</v>
      </c>
      <c r="P1214" s="48">
        <v>95</v>
      </c>
    </row>
    <row r="1215" spans="1:16" x14ac:dyDescent="0.3">
      <c r="A1215" s="48" t="s">
        <v>1433</v>
      </c>
      <c r="B1215" s="48">
        <v>2012</v>
      </c>
      <c r="C1215" s="48" t="s">
        <v>1148</v>
      </c>
      <c r="D1215" s="48" t="s">
        <v>1095</v>
      </c>
      <c r="E1215" s="48">
        <v>121</v>
      </c>
      <c r="F1215" s="48">
        <v>439</v>
      </c>
      <c r="G1215" s="48">
        <v>44</v>
      </c>
      <c r="H1215" s="48">
        <v>101</v>
      </c>
      <c r="I1215" s="48">
        <v>14</v>
      </c>
      <c r="J1215" s="48">
        <v>0</v>
      </c>
      <c r="K1215" s="48">
        <v>20</v>
      </c>
      <c r="L1215" s="48">
        <v>67</v>
      </c>
      <c r="M1215" s="48">
        <v>3</v>
      </c>
      <c r="N1215" s="48">
        <v>0</v>
      </c>
      <c r="O1215" s="48">
        <v>44</v>
      </c>
      <c r="P1215" s="48">
        <v>76</v>
      </c>
    </row>
    <row r="1216" spans="1:16" x14ac:dyDescent="0.3">
      <c r="A1216" s="48" t="s">
        <v>1884</v>
      </c>
      <c r="B1216" s="48">
        <v>2012</v>
      </c>
      <c r="C1216" s="48" t="s">
        <v>1114</v>
      </c>
      <c r="D1216" s="48" t="s">
        <v>1095</v>
      </c>
      <c r="E1216" s="48">
        <v>149</v>
      </c>
      <c r="F1216" s="48">
        <v>441</v>
      </c>
      <c r="G1216" s="48">
        <v>53</v>
      </c>
      <c r="H1216" s="48">
        <v>108</v>
      </c>
      <c r="I1216" s="48">
        <v>24</v>
      </c>
      <c r="J1216" s="48">
        <v>0</v>
      </c>
      <c r="K1216" s="48">
        <v>14</v>
      </c>
      <c r="L1216" s="48">
        <v>46</v>
      </c>
      <c r="M1216" s="48">
        <v>1</v>
      </c>
      <c r="N1216" s="48">
        <v>0</v>
      </c>
      <c r="O1216" s="48">
        <v>34</v>
      </c>
      <c r="P1216" s="48">
        <v>111</v>
      </c>
    </row>
    <row r="1217" spans="1:16" x14ac:dyDescent="0.3">
      <c r="A1217" s="48" t="s">
        <v>1665</v>
      </c>
      <c r="B1217" s="48">
        <v>2012</v>
      </c>
      <c r="C1217" s="48" t="s">
        <v>1132</v>
      </c>
      <c r="D1217" s="48" t="s">
        <v>1095</v>
      </c>
      <c r="E1217" s="48">
        <v>117</v>
      </c>
      <c r="F1217" s="48">
        <v>443</v>
      </c>
      <c r="G1217" s="48">
        <v>70</v>
      </c>
      <c r="H1217" s="48">
        <v>135</v>
      </c>
      <c r="I1217" s="48">
        <v>22</v>
      </c>
      <c r="J1217" s="48">
        <v>4</v>
      </c>
      <c r="K1217" s="48">
        <v>4</v>
      </c>
      <c r="L1217" s="48">
        <v>40</v>
      </c>
      <c r="M1217" s="48">
        <v>19</v>
      </c>
      <c r="N1217" s="48">
        <v>7</v>
      </c>
      <c r="O1217" s="48">
        <v>34</v>
      </c>
      <c r="P1217" s="48">
        <v>71</v>
      </c>
    </row>
    <row r="1218" spans="1:16" x14ac:dyDescent="0.3">
      <c r="A1218" s="48" t="s">
        <v>1898</v>
      </c>
      <c r="B1218" s="48">
        <v>2012</v>
      </c>
      <c r="C1218" s="48" t="s">
        <v>1104</v>
      </c>
      <c r="D1218" s="48" t="s">
        <v>1091</v>
      </c>
      <c r="E1218" s="48">
        <v>118</v>
      </c>
      <c r="F1218" s="48">
        <v>444</v>
      </c>
      <c r="G1218" s="48">
        <v>54</v>
      </c>
      <c r="H1218" s="48">
        <v>98</v>
      </c>
      <c r="I1218" s="48">
        <v>15</v>
      </c>
      <c r="J1218" s="48">
        <v>8</v>
      </c>
      <c r="K1218" s="48">
        <v>2</v>
      </c>
      <c r="L1218" s="48">
        <v>20</v>
      </c>
      <c r="M1218" s="48">
        <v>16</v>
      </c>
      <c r="N1218" s="48">
        <v>5</v>
      </c>
      <c r="O1218" s="48">
        <v>50</v>
      </c>
      <c r="P1218" s="48">
        <v>70</v>
      </c>
    </row>
    <row r="1219" spans="1:16" x14ac:dyDescent="0.3">
      <c r="A1219" s="48" t="s">
        <v>1782</v>
      </c>
      <c r="B1219" s="48">
        <v>2012</v>
      </c>
      <c r="C1219" s="48" t="s">
        <v>1110</v>
      </c>
      <c r="D1219" s="48" t="s">
        <v>1091</v>
      </c>
      <c r="E1219" s="48">
        <v>142</v>
      </c>
      <c r="F1219" s="48">
        <v>447</v>
      </c>
      <c r="G1219" s="48">
        <v>64</v>
      </c>
      <c r="H1219" s="48">
        <v>115</v>
      </c>
      <c r="I1219" s="48">
        <v>24</v>
      </c>
      <c r="J1219" s="48">
        <v>3</v>
      </c>
      <c r="K1219" s="48">
        <v>8</v>
      </c>
      <c r="L1219" s="48">
        <v>43</v>
      </c>
      <c r="M1219" s="48">
        <v>46</v>
      </c>
      <c r="N1219" s="48">
        <v>13</v>
      </c>
      <c r="O1219" s="48">
        <v>29</v>
      </c>
      <c r="P1219" s="48">
        <v>102</v>
      </c>
    </row>
    <row r="1220" spans="1:16" x14ac:dyDescent="0.3">
      <c r="A1220" s="48" t="s">
        <v>1478</v>
      </c>
      <c r="B1220" s="48">
        <v>2012</v>
      </c>
      <c r="C1220" s="48" t="s">
        <v>1159</v>
      </c>
      <c r="D1220" s="48" t="s">
        <v>1095</v>
      </c>
      <c r="E1220" s="48">
        <v>123</v>
      </c>
      <c r="F1220" s="48">
        <v>449</v>
      </c>
      <c r="G1220" s="48">
        <v>75</v>
      </c>
      <c r="H1220" s="48">
        <v>130</v>
      </c>
      <c r="I1220" s="48">
        <v>30</v>
      </c>
      <c r="J1220" s="48">
        <v>1</v>
      </c>
      <c r="K1220" s="48">
        <v>37</v>
      </c>
      <c r="L1220" s="48">
        <v>86</v>
      </c>
      <c r="M1220" s="48">
        <v>6</v>
      </c>
      <c r="N1220" s="48">
        <v>2</v>
      </c>
      <c r="O1220" s="48">
        <v>46</v>
      </c>
      <c r="P1220" s="48">
        <v>143</v>
      </c>
    </row>
    <row r="1221" spans="1:16" x14ac:dyDescent="0.3">
      <c r="A1221" s="48" t="s">
        <v>1809</v>
      </c>
      <c r="B1221" s="48">
        <v>2012</v>
      </c>
      <c r="C1221" s="48" t="s">
        <v>1152</v>
      </c>
      <c r="D1221" s="48" t="s">
        <v>1091</v>
      </c>
      <c r="E1221" s="48">
        <v>123</v>
      </c>
      <c r="F1221" s="48">
        <v>451</v>
      </c>
      <c r="G1221" s="48">
        <v>66</v>
      </c>
      <c r="H1221" s="48">
        <v>113</v>
      </c>
      <c r="I1221" s="48">
        <v>27</v>
      </c>
      <c r="J1221" s="48">
        <v>1</v>
      </c>
      <c r="K1221" s="48">
        <v>24</v>
      </c>
      <c r="L1221" s="48">
        <v>84</v>
      </c>
      <c r="M1221" s="48">
        <v>2</v>
      </c>
      <c r="N1221" s="48">
        <v>1</v>
      </c>
      <c r="O1221" s="48">
        <v>54</v>
      </c>
      <c r="P1221" s="48">
        <v>83</v>
      </c>
    </row>
    <row r="1222" spans="1:16" x14ac:dyDescent="0.3">
      <c r="A1222" s="48" t="s">
        <v>1457</v>
      </c>
      <c r="B1222" s="48">
        <v>2012</v>
      </c>
      <c r="C1222" s="48" t="s">
        <v>1130</v>
      </c>
      <c r="D1222" s="48" t="s">
        <v>1095</v>
      </c>
      <c r="E1222" s="48">
        <v>143</v>
      </c>
      <c r="F1222" s="48">
        <v>454</v>
      </c>
      <c r="G1222" s="48">
        <v>72</v>
      </c>
      <c r="H1222" s="48">
        <v>136</v>
      </c>
      <c r="I1222" s="48">
        <v>18</v>
      </c>
      <c r="J1222" s="48">
        <v>11</v>
      </c>
      <c r="K1222" s="48">
        <v>13</v>
      </c>
      <c r="L1222" s="48">
        <v>53</v>
      </c>
      <c r="M1222" s="48">
        <v>12</v>
      </c>
      <c r="N1222" s="48">
        <v>5</v>
      </c>
      <c r="O1222" s="48">
        <v>68</v>
      </c>
      <c r="P1222" s="48">
        <v>128</v>
      </c>
    </row>
    <row r="1223" spans="1:16" x14ac:dyDescent="0.3">
      <c r="A1223" s="48" t="s">
        <v>1726</v>
      </c>
      <c r="B1223" s="48">
        <v>2012</v>
      </c>
      <c r="C1223" s="48" t="s">
        <v>1100</v>
      </c>
      <c r="D1223" s="48" t="s">
        <v>1095</v>
      </c>
      <c r="E1223" s="48">
        <v>144</v>
      </c>
      <c r="F1223" s="48">
        <v>455</v>
      </c>
      <c r="G1223" s="48">
        <v>34</v>
      </c>
      <c r="H1223" s="48">
        <v>104</v>
      </c>
      <c r="I1223" s="48">
        <v>16</v>
      </c>
      <c r="J1223" s="48">
        <v>1</v>
      </c>
      <c r="K1223" s="48">
        <v>8</v>
      </c>
      <c r="L1223" s="48">
        <v>45</v>
      </c>
      <c r="M1223" s="48">
        <v>0</v>
      </c>
      <c r="N1223" s="48">
        <v>2</v>
      </c>
      <c r="O1223" s="48">
        <v>20</v>
      </c>
      <c r="P1223" s="48">
        <v>106</v>
      </c>
    </row>
    <row r="1224" spans="1:16" x14ac:dyDescent="0.3">
      <c r="A1224" s="48" t="s">
        <v>1670</v>
      </c>
      <c r="B1224" s="48">
        <v>2012</v>
      </c>
      <c r="C1224" s="48" t="s">
        <v>1104</v>
      </c>
      <c r="D1224" s="48" t="s">
        <v>1091</v>
      </c>
      <c r="E1224" s="48">
        <v>120</v>
      </c>
      <c r="F1224" s="48">
        <v>455</v>
      </c>
      <c r="G1224" s="48">
        <v>68</v>
      </c>
      <c r="H1224" s="48">
        <v>118</v>
      </c>
      <c r="I1224" s="48">
        <v>25</v>
      </c>
      <c r="J1224" s="48">
        <v>7</v>
      </c>
      <c r="K1224" s="48">
        <v>11</v>
      </c>
      <c r="L1224" s="48">
        <v>46</v>
      </c>
      <c r="M1224" s="48">
        <v>39</v>
      </c>
      <c r="N1224" s="48">
        <v>4</v>
      </c>
      <c r="O1224" s="48">
        <v>45</v>
      </c>
      <c r="P1224" s="48">
        <v>64</v>
      </c>
    </row>
    <row r="1225" spans="1:16" x14ac:dyDescent="0.3">
      <c r="A1225" s="48" t="s">
        <v>1402</v>
      </c>
      <c r="B1225" s="48">
        <v>2012</v>
      </c>
      <c r="C1225" s="48" t="s">
        <v>1156</v>
      </c>
      <c r="D1225" s="48" t="s">
        <v>1091</v>
      </c>
      <c r="E1225" s="48">
        <v>138</v>
      </c>
      <c r="F1225" s="48">
        <v>457</v>
      </c>
      <c r="G1225" s="48">
        <v>55</v>
      </c>
      <c r="H1225" s="48">
        <v>115</v>
      </c>
      <c r="I1225" s="48">
        <v>20</v>
      </c>
      <c r="J1225" s="48">
        <v>0</v>
      </c>
      <c r="K1225" s="48">
        <v>10</v>
      </c>
      <c r="L1225" s="48">
        <v>53</v>
      </c>
      <c r="M1225" s="48">
        <v>4</v>
      </c>
      <c r="N1225" s="48">
        <v>3</v>
      </c>
      <c r="O1225" s="48">
        <v>56</v>
      </c>
      <c r="P1225" s="48">
        <v>59</v>
      </c>
    </row>
    <row r="1226" spans="1:16" x14ac:dyDescent="0.3">
      <c r="A1226" s="48" t="s">
        <v>1740</v>
      </c>
      <c r="B1226" s="48">
        <v>2012</v>
      </c>
      <c r="C1226" s="48" t="s">
        <v>1136</v>
      </c>
      <c r="D1226" s="48" t="s">
        <v>1091</v>
      </c>
      <c r="E1226" s="48">
        <v>147</v>
      </c>
      <c r="F1226" s="48">
        <v>457</v>
      </c>
      <c r="G1226" s="48">
        <v>65</v>
      </c>
      <c r="H1226" s="48">
        <v>139</v>
      </c>
      <c r="I1226" s="48">
        <v>29</v>
      </c>
      <c r="J1226" s="48">
        <v>3</v>
      </c>
      <c r="K1226" s="48">
        <v>15</v>
      </c>
      <c r="L1226" s="48">
        <v>61</v>
      </c>
      <c r="M1226" s="48">
        <v>10</v>
      </c>
      <c r="N1226" s="48">
        <v>5</v>
      </c>
      <c r="O1226" s="48">
        <v>54</v>
      </c>
      <c r="P1226" s="48">
        <v>74</v>
      </c>
    </row>
    <row r="1227" spans="1:16" x14ac:dyDescent="0.3">
      <c r="A1227" s="48" t="s">
        <v>1522</v>
      </c>
      <c r="B1227" s="48">
        <v>2012</v>
      </c>
      <c r="C1227" s="48" t="s">
        <v>1146</v>
      </c>
      <c r="D1227" s="48" t="s">
        <v>1091</v>
      </c>
      <c r="E1227" s="48">
        <v>135</v>
      </c>
      <c r="F1227" s="48">
        <v>457</v>
      </c>
      <c r="G1227" s="48">
        <v>65</v>
      </c>
      <c r="H1227" s="48">
        <v>101</v>
      </c>
      <c r="I1227" s="48">
        <v>26</v>
      </c>
      <c r="J1227" s="48">
        <v>0</v>
      </c>
      <c r="K1227" s="48">
        <v>23</v>
      </c>
      <c r="L1227" s="48">
        <v>69</v>
      </c>
      <c r="M1227" s="48">
        <v>1</v>
      </c>
      <c r="N1227" s="48">
        <v>3</v>
      </c>
      <c r="O1227" s="48">
        <v>73</v>
      </c>
      <c r="P1227" s="48">
        <v>159</v>
      </c>
    </row>
    <row r="1228" spans="1:16" x14ac:dyDescent="0.3">
      <c r="A1228" s="48" t="s">
        <v>1534</v>
      </c>
      <c r="B1228" s="48">
        <v>2012</v>
      </c>
      <c r="C1228" s="48" t="s">
        <v>1120</v>
      </c>
      <c r="D1228" s="48" t="s">
        <v>1095</v>
      </c>
      <c r="E1228" s="48">
        <v>113</v>
      </c>
      <c r="F1228" s="48">
        <v>459</v>
      </c>
      <c r="G1228" s="48">
        <v>84</v>
      </c>
      <c r="H1228" s="48">
        <v>159</v>
      </c>
      <c r="I1228" s="48">
        <v>25</v>
      </c>
      <c r="J1228" s="48">
        <v>10</v>
      </c>
      <c r="K1228" s="48">
        <v>11</v>
      </c>
      <c r="L1228" s="48">
        <v>60</v>
      </c>
      <c r="M1228" s="48">
        <v>13</v>
      </c>
      <c r="N1228" s="48">
        <v>5</v>
      </c>
      <c r="O1228" s="48">
        <v>36</v>
      </c>
      <c r="P1228" s="48">
        <v>63</v>
      </c>
    </row>
    <row r="1229" spans="1:16" x14ac:dyDescent="0.3">
      <c r="A1229" s="48" t="s">
        <v>1738</v>
      </c>
      <c r="B1229" s="48">
        <v>2012</v>
      </c>
      <c r="C1229" s="48" t="s">
        <v>1138</v>
      </c>
      <c r="D1229" s="48" t="s">
        <v>1091</v>
      </c>
      <c r="E1229" s="48">
        <v>142</v>
      </c>
      <c r="F1229" s="48">
        <v>463</v>
      </c>
      <c r="G1229" s="48">
        <v>46</v>
      </c>
      <c r="H1229" s="48">
        <v>106</v>
      </c>
      <c r="I1229" s="48">
        <v>12</v>
      </c>
      <c r="J1229" s="48">
        <v>0</v>
      </c>
      <c r="K1229" s="48">
        <v>12</v>
      </c>
      <c r="L1229" s="48">
        <v>55</v>
      </c>
      <c r="M1229" s="48">
        <v>3</v>
      </c>
      <c r="N1229" s="48">
        <v>0</v>
      </c>
      <c r="O1229" s="48">
        <v>26</v>
      </c>
      <c r="P1229" s="48">
        <v>49</v>
      </c>
    </row>
    <row r="1230" spans="1:16" x14ac:dyDescent="0.3">
      <c r="A1230" s="48" t="s">
        <v>1780</v>
      </c>
      <c r="B1230" s="48">
        <v>2012</v>
      </c>
      <c r="C1230" s="48" t="s">
        <v>1152</v>
      </c>
      <c r="D1230" s="48" t="s">
        <v>1091</v>
      </c>
      <c r="E1230" s="48">
        <v>122</v>
      </c>
      <c r="F1230" s="48">
        <v>463</v>
      </c>
      <c r="G1230" s="48">
        <v>74</v>
      </c>
      <c r="H1230" s="48">
        <v>126</v>
      </c>
      <c r="I1230" s="48">
        <v>17</v>
      </c>
      <c r="J1230" s="48">
        <v>1</v>
      </c>
      <c r="K1230" s="48">
        <v>18</v>
      </c>
      <c r="L1230" s="48">
        <v>57</v>
      </c>
      <c r="M1230" s="48">
        <v>13</v>
      </c>
      <c r="N1230" s="48">
        <v>1</v>
      </c>
      <c r="O1230" s="48">
        <v>51</v>
      </c>
      <c r="P1230" s="48">
        <v>116</v>
      </c>
    </row>
    <row r="1231" spans="1:16" x14ac:dyDescent="0.3">
      <c r="A1231" s="48" t="s">
        <v>1617</v>
      </c>
      <c r="B1231" s="48">
        <v>2012</v>
      </c>
      <c r="C1231" s="48" t="s">
        <v>1142</v>
      </c>
      <c r="D1231" s="48" t="s">
        <v>1095</v>
      </c>
      <c r="E1231" s="48">
        <v>114</v>
      </c>
      <c r="F1231" s="48">
        <v>464</v>
      </c>
      <c r="G1231" s="48">
        <v>53</v>
      </c>
      <c r="H1231" s="48">
        <v>134</v>
      </c>
      <c r="I1231" s="48">
        <v>26</v>
      </c>
      <c r="J1231" s="48">
        <v>0</v>
      </c>
      <c r="K1231" s="48">
        <v>1</v>
      </c>
      <c r="L1231" s="48">
        <v>25</v>
      </c>
      <c r="M1231" s="48">
        <v>4</v>
      </c>
      <c r="N1231" s="48">
        <v>4</v>
      </c>
      <c r="O1231" s="48">
        <v>27</v>
      </c>
      <c r="P1231" s="48">
        <v>73</v>
      </c>
    </row>
    <row r="1232" spans="1:16" x14ac:dyDescent="0.3">
      <c r="A1232" s="48" t="s">
        <v>1439</v>
      </c>
      <c r="B1232" s="48">
        <v>2012</v>
      </c>
      <c r="C1232" s="48" t="s">
        <v>1132</v>
      </c>
      <c r="D1232" s="48" t="s">
        <v>1095</v>
      </c>
      <c r="E1232" s="48">
        <v>119</v>
      </c>
      <c r="F1232" s="48">
        <v>469</v>
      </c>
      <c r="G1232" s="48">
        <v>76</v>
      </c>
      <c r="H1232" s="48">
        <v>144</v>
      </c>
      <c r="I1232" s="48">
        <v>35</v>
      </c>
      <c r="J1232" s="48">
        <v>0</v>
      </c>
      <c r="K1232" s="48">
        <v>22</v>
      </c>
      <c r="L1232" s="48">
        <v>92</v>
      </c>
      <c r="M1232" s="48">
        <v>2</v>
      </c>
      <c r="N1232" s="48">
        <v>1</v>
      </c>
      <c r="O1232" s="48">
        <v>37</v>
      </c>
      <c r="P1232" s="48">
        <v>89</v>
      </c>
    </row>
    <row r="1233" spans="1:16" x14ac:dyDescent="0.3">
      <c r="A1233" s="48" t="s">
        <v>1757</v>
      </c>
      <c r="B1233" s="48">
        <v>2012</v>
      </c>
      <c r="C1233" s="48" t="s">
        <v>1124</v>
      </c>
      <c r="D1233" s="48" t="s">
        <v>1091</v>
      </c>
      <c r="E1233" s="48">
        <v>132</v>
      </c>
      <c r="F1233" s="48">
        <v>470</v>
      </c>
      <c r="G1233" s="48">
        <v>52</v>
      </c>
      <c r="H1233" s="48">
        <v>113</v>
      </c>
      <c r="I1233" s="48">
        <v>22</v>
      </c>
      <c r="J1233" s="48">
        <v>2</v>
      </c>
      <c r="K1233" s="48">
        <v>12</v>
      </c>
      <c r="L1233" s="48">
        <v>54</v>
      </c>
      <c r="M1233" s="48">
        <v>6</v>
      </c>
      <c r="N1233" s="48">
        <v>3</v>
      </c>
      <c r="O1233" s="48">
        <v>26</v>
      </c>
      <c r="P1233" s="48">
        <v>104</v>
      </c>
    </row>
    <row r="1234" spans="1:16" x14ac:dyDescent="0.3">
      <c r="A1234" s="48" t="s">
        <v>1707</v>
      </c>
      <c r="B1234" s="48">
        <v>2012</v>
      </c>
      <c r="C1234" s="48" t="s">
        <v>1090</v>
      </c>
      <c r="D1234" s="48" t="s">
        <v>1091</v>
      </c>
      <c r="E1234" s="48">
        <v>138</v>
      </c>
      <c r="F1234" s="48">
        <v>470</v>
      </c>
      <c r="G1234" s="48">
        <v>65</v>
      </c>
      <c r="H1234" s="48">
        <v>126</v>
      </c>
      <c r="I1234" s="48">
        <v>18</v>
      </c>
      <c r="J1234" s="48">
        <v>1</v>
      </c>
      <c r="K1234" s="48">
        <v>1</v>
      </c>
      <c r="L1234" s="48">
        <v>40</v>
      </c>
      <c r="M1234" s="48">
        <v>9</v>
      </c>
      <c r="N1234" s="48">
        <v>5</v>
      </c>
      <c r="O1234" s="48">
        <v>52</v>
      </c>
      <c r="P1234" s="48">
        <v>65</v>
      </c>
    </row>
    <row r="1235" spans="1:16" x14ac:dyDescent="0.3">
      <c r="A1235" s="48" t="s">
        <v>1548</v>
      </c>
      <c r="B1235" s="48">
        <v>2012</v>
      </c>
      <c r="C1235" s="48" t="s">
        <v>1100</v>
      </c>
      <c r="D1235" s="48" t="s">
        <v>1095</v>
      </c>
      <c r="E1235" s="48">
        <v>129</v>
      </c>
      <c r="F1235" s="48">
        <v>472</v>
      </c>
      <c r="G1235" s="48">
        <v>62</v>
      </c>
      <c r="H1235" s="48">
        <v>132</v>
      </c>
      <c r="I1235" s="48">
        <v>27</v>
      </c>
      <c r="J1235" s="48">
        <v>0</v>
      </c>
      <c r="K1235" s="48">
        <v>14</v>
      </c>
      <c r="L1235" s="48">
        <v>69</v>
      </c>
      <c r="M1235" s="48">
        <v>7</v>
      </c>
      <c r="N1235" s="48">
        <v>5</v>
      </c>
      <c r="O1235" s="48">
        <v>47</v>
      </c>
      <c r="P1235" s="48">
        <v>104</v>
      </c>
    </row>
    <row r="1236" spans="1:16" x14ac:dyDescent="0.3">
      <c r="A1236" s="48" t="s">
        <v>1474</v>
      </c>
      <c r="B1236" s="48">
        <v>2012</v>
      </c>
      <c r="C1236" s="48" t="s">
        <v>1100</v>
      </c>
      <c r="D1236" s="48" t="s">
        <v>1095</v>
      </c>
      <c r="E1236" s="48">
        <v>145</v>
      </c>
      <c r="F1236" s="48">
        <v>475</v>
      </c>
      <c r="G1236" s="48">
        <v>68</v>
      </c>
      <c r="H1236" s="48">
        <v>130</v>
      </c>
      <c r="I1236" s="48">
        <v>28</v>
      </c>
      <c r="J1236" s="48">
        <v>3</v>
      </c>
      <c r="K1236" s="48">
        <v>27</v>
      </c>
      <c r="L1236" s="48">
        <v>86</v>
      </c>
      <c r="M1236" s="48">
        <v>2</v>
      </c>
      <c r="N1236" s="48">
        <v>0</v>
      </c>
      <c r="O1236" s="48">
        <v>33</v>
      </c>
      <c r="P1236" s="48">
        <v>103</v>
      </c>
    </row>
    <row r="1237" spans="1:16" x14ac:dyDescent="0.3">
      <c r="A1237" s="48" t="s">
        <v>1979</v>
      </c>
      <c r="B1237" s="48">
        <v>2012</v>
      </c>
      <c r="C1237" s="48" t="s">
        <v>1130</v>
      </c>
      <c r="D1237" s="48" t="s">
        <v>1095</v>
      </c>
      <c r="E1237" s="48">
        <v>132</v>
      </c>
      <c r="F1237" s="48">
        <v>475</v>
      </c>
      <c r="G1237" s="48">
        <v>51</v>
      </c>
      <c r="H1237" s="48">
        <v>147</v>
      </c>
      <c r="I1237" s="48">
        <v>32</v>
      </c>
      <c r="J1237" s="48">
        <v>3</v>
      </c>
      <c r="K1237" s="48">
        <v>5</v>
      </c>
      <c r="L1237" s="48">
        <v>54</v>
      </c>
      <c r="M1237" s="48">
        <v>7</v>
      </c>
      <c r="N1237" s="48">
        <v>2</v>
      </c>
      <c r="O1237" s="48">
        <v>22</v>
      </c>
      <c r="P1237" s="48">
        <v>61</v>
      </c>
    </row>
    <row r="1238" spans="1:16" x14ac:dyDescent="0.3">
      <c r="A1238" s="48" t="s">
        <v>1754</v>
      </c>
      <c r="B1238" s="48">
        <v>2012</v>
      </c>
      <c r="C1238" s="48" t="s">
        <v>1140</v>
      </c>
      <c r="D1238" s="48" t="s">
        <v>1091</v>
      </c>
      <c r="E1238" s="48">
        <v>130</v>
      </c>
      <c r="F1238" s="48">
        <v>476</v>
      </c>
      <c r="G1238" s="48">
        <v>70</v>
      </c>
      <c r="H1238" s="48">
        <v>127</v>
      </c>
      <c r="I1238" s="48">
        <v>34</v>
      </c>
      <c r="J1238" s="48">
        <v>1</v>
      </c>
      <c r="K1238" s="48">
        <v>22</v>
      </c>
      <c r="L1238" s="48">
        <v>81</v>
      </c>
      <c r="M1238" s="48">
        <v>2</v>
      </c>
      <c r="N1238" s="48">
        <v>3</v>
      </c>
      <c r="O1238" s="48">
        <v>42</v>
      </c>
      <c r="P1238" s="48">
        <v>129</v>
      </c>
    </row>
    <row r="1239" spans="1:16" x14ac:dyDescent="0.3">
      <c r="A1239" s="48" t="s">
        <v>1723</v>
      </c>
      <c r="B1239" s="48">
        <v>2012</v>
      </c>
      <c r="C1239" s="48" t="s">
        <v>1132</v>
      </c>
      <c r="D1239" s="48" t="s">
        <v>1095</v>
      </c>
      <c r="E1239" s="48">
        <v>121</v>
      </c>
      <c r="F1239" s="48">
        <v>477</v>
      </c>
      <c r="G1239" s="48">
        <v>69</v>
      </c>
      <c r="H1239" s="48">
        <v>126</v>
      </c>
      <c r="I1239" s="48">
        <v>18</v>
      </c>
      <c r="J1239" s="48">
        <v>3</v>
      </c>
      <c r="K1239" s="48">
        <v>5</v>
      </c>
      <c r="L1239" s="48">
        <v>49</v>
      </c>
      <c r="M1239" s="48">
        <v>12</v>
      </c>
      <c r="N1239" s="48">
        <v>4</v>
      </c>
      <c r="O1239" s="48">
        <v>44</v>
      </c>
      <c r="P1239" s="48">
        <v>57</v>
      </c>
    </row>
    <row r="1240" spans="1:16" x14ac:dyDescent="0.3">
      <c r="A1240" s="48" t="s">
        <v>1385</v>
      </c>
      <c r="B1240" s="48">
        <v>2012</v>
      </c>
      <c r="C1240" s="48" t="s">
        <v>1102</v>
      </c>
      <c r="D1240" s="48" t="s">
        <v>1091</v>
      </c>
      <c r="E1240" s="48">
        <v>135</v>
      </c>
      <c r="F1240" s="48">
        <v>479</v>
      </c>
      <c r="G1240" s="48">
        <v>68</v>
      </c>
      <c r="H1240" s="48">
        <v>133</v>
      </c>
      <c r="I1240" s="48">
        <v>18</v>
      </c>
      <c r="J1240" s="48">
        <v>4</v>
      </c>
      <c r="K1240" s="48">
        <v>27</v>
      </c>
      <c r="L1240" s="48">
        <v>77</v>
      </c>
      <c r="M1240" s="48">
        <v>0</v>
      </c>
      <c r="N1240" s="48">
        <v>0</v>
      </c>
      <c r="O1240" s="48">
        <v>28</v>
      </c>
      <c r="P1240" s="48">
        <v>78</v>
      </c>
    </row>
    <row r="1241" spans="1:16" x14ac:dyDescent="0.3">
      <c r="A1241" s="48" t="s">
        <v>1438</v>
      </c>
      <c r="B1241" s="48">
        <v>2012</v>
      </c>
      <c r="C1241" s="48" t="s">
        <v>1126</v>
      </c>
      <c r="D1241" s="48" t="s">
        <v>1091</v>
      </c>
      <c r="E1241" s="48">
        <v>132</v>
      </c>
      <c r="F1241" s="48">
        <v>483</v>
      </c>
      <c r="G1241" s="48">
        <v>49</v>
      </c>
      <c r="H1241" s="48">
        <v>105</v>
      </c>
      <c r="I1241" s="48">
        <v>14</v>
      </c>
      <c r="J1241" s="48">
        <v>0</v>
      </c>
      <c r="K1241" s="48">
        <v>19</v>
      </c>
      <c r="L1241" s="48">
        <v>51</v>
      </c>
      <c r="M1241" s="48">
        <v>1</v>
      </c>
      <c r="N1241" s="48">
        <v>0</v>
      </c>
      <c r="O1241" s="48">
        <v>49</v>
      </c>
      <c r="P1241" s="48">
        <v>111</v>
      </c>
    </row>
    <row r="1242" spans="1:16" x14ac:dyDescent="0.3">
      <c r="A1242" s="48" t="s">
        <v>1734</v>
      </c>
      <c r="B1242" s="48">
        <v>2012</v>
      </c>
      <c r="C1242" s="48" t="s">
        <v>1090</v>
      </c>
      <c r="D1242" s="48" t="s">
        <v>1091</v>
      </c>
      <c r="E1242" s="48">
        <v>134</v>
      </c>
      <c r="F1242" s="48">
        <v>484</v>
      </c>
      <c r="G1242" s="48">
        <v>56</v>
      </c>
      <c r="H1242" s="48">
        <v>133</v>
      </c>
      <c r="I1242" s="48">
        <v>34</v>
      </c>
      <c r="J1242" s="48">
        <v>1</v>
      </c>
      <c r="K1242" s="48">
        <v>18</v>
      </c>
      <c r="L1242" s="48">
        <v>75</v>
      </c>
      <c r="M1242" s="48">
        <v>0</v>
      </c>
      <c r="N1242" s="48">
        <v>0</v>
      </c>
      <c r="O1242" s="48">
        <v>29</v>
      </c>
      <c r="P1242" s="48">
        <v>98</v>
      </c>
    </row>
    <row r="1243" spans="1:16" x14ac:dyDescent="0.3">
      <c r="A1243" s="48" t="s">
        <v>1399</v>
      </c>
      <c r="B1243" s="48">
        <v>2012</v>
      </c>
      <c r="C1243" s="48" t="s">
        <v>1140</v>
      </c>
      <c r="D1243" s="48" t="s">
        <v>1091</v>
      </c>
      <c r="E1243" s="48">
        <v>123</v>
      </c>
      <c r="F1243" s="48">
        <v>484</v>
      </c>
      <c r="G1243" s="48">
        <v>63</v>
      </c>
      <c r="H1243" s="48">
        <v>145</v>
      </c>
      <c r="I1243" s="48">
        <v>37</v>
      </c>
      <c r="J1243" s="48">
        <v>0</v>
      </c>
      <c r="K1243" s="48">
        <v>15</v>
      </c>
      <c r="L1243" s="48">
        <v>86</v>
      </c>
      <c r="M1243" s="48">
        <v>0</v>
      </c>
      <c r="N1243" s="48">
        <v>0</v>
      </c>
      <c r="O1243" s="48">
        <v>31</v>
      </c>
      <c r="P1243" s="48">
        <v>81</v>
      </c>
    </row>
    <row r="1244" spans="1:16" x14ac:dyDescent="0.3">
      <c r="A1244" s="48" t="s">
        <v>1593</v>
      </c>
      <c r="B1244" s="48">
        <v>2012</v>
      </c>
      <c r="C1244" s="48" t="s">
        <v>1156</v>
      </c>
      <c r="D1244" s="48" t="s">
        <v>1091</v>
      </c>
      <c r="E1244" s="48">
        <v>134</v>
      </c>
      <c r="F1244" s="48">
        <v>484</v>
      </c>
      <c r="G1244" s="48">
        <v>61</v>
      </c>
      <c r="H1244" s="48">
        <v>132</v>
      </c>
      <c r="I1244" s="48">
        <v>26</v>
      </c>
      <c r="J1244" s="48">
        <v>1</v>
      </c>
      <c r="K1244" s="48">
        <v>22</v>
      </c>
      <c r="L1244" s="48">
        <v>73</v>
      </c>
      <c r="M1244" s="48">
        <v>0</v>
      </c>
      <c r="N1244" s="48">
        <v>1</v>
      </c>
      <c r="O1244" s="48">
        <v>31</v>
      </c>
      <c r="P1244" s="48">
        <v>116</v>
      </c>
    </row>
    <row r="1245" spans="1:16" x14ac:dyDescent="0.3">
      <c r="A1245" s="48" t="s">
        <v>1546</v>
      </c>
      <c r="B1245" s="48">
        <v>2012</v>
      </c>
      <c r="C1245" s="48" t="s">
        <v>1144</v>
      </c>
      <c r="D1245" s="48" t="s">
        <v>1095</v>
      </c>
      <c r="E1245" s="48">
        <v>141</v>
      </c>
      <c r="F1245" s="48">
        <v>486</v>
      </c>
      <c r="G1245" s="48">
        <v>65</v>
      </c>
      <c r="H1245" s="48">
        <v>139</v>
      </c>
      <c r="I1245" s="48">
        <v>25</v>
      </c>
      <c r="J1245" s="48">
        <v>2</v>
      </c>
      <c r="K1245" s="48">
        <v>15</v>
      </c>
      <c r="L1245" s="48">
        <v>88</v>
      </c>
      <c r="M1245" s="48">
        <v>0</v>
      </c>
      <c r="N1245" s="48">
        <v>0</v>
      </c>
      <c r="O1245" s="48">
        <v>73</v>
      </c>
      <c r="P1245" s="48">
        <v>130</v>
      </c>
    </row>
    <row r="1246" spans="1:16" x14ac:dyDescent="0.3">
      <c r="A1246" s="48" t="s">
        <v>1980</v>
      </c>
      <c r="B1246" s="48">
        <v>2012</v>
      </c>
      <c r="C1246" s="48" t="s">
        <v>1104</v>
      </c>
      <c r="D1246" s="48" t="s">
        <v>1091</v>
      </c>
      <c r="E1246" s="48">
        <v>129</v>
      </c>
      <c r="F1246" s="48">
        <v>487</v>
      </c>
      <c r="G1246" s="48">
        <v>70</v>
      </c>
      <c r="H1246" s="48">
        <v>142</v>
      </c>
      <c r="I1246" s="48">
        <v>25</v>
      </c>
      <c r="J1246" s="48">
        <v>5</v>
      </c>
      <c r="K1246" s="48">
        <v>23</v>
      </c>
      <c r="L1246" s="48">
        <v>82</v>
      </c>
      <c r="M1246" s="48">
        <v>16</v>
      </c>
      <c r="N1246" s="48">
        <v>4</v>
      </c>
      <c r="O1246" s="48">
        <v>43</v>
      </c>
      <c r="P1246" s="48">
        <v>102</v>
      </c>
    </row>
    <row r="1247" spans="1:16" x14ac:dyDescent="0.3">
      <c r="A1247" s="48" t="s">
        <v>1459</v>
      </c>
      <c r="B1247" s="48">
        <v>2012</v>
      </c>
      <c r="C1247" s="48" t="s">
        <v>1112</v>
      </c>
      <c r="D1247" s="48" t="s">
        <v>1095</v>
      </c>
      <c r="E1247" s="48">
        <v>136</v>
      </c>
      <c r="F1247" s="48">
        <v>493</v>
      </c>
      <c r="G1247" s="48">
        <v>75</v>
      </c>
      <c r="H1247" s="48">
        <v>105</v>
      </c>
      <c r="I1247" s="48">
        <v>13</v>
      </c>
      <c r="J1247" s="48">
        <v>2</v>
      </c>
      <c r="K1247" s="48">
        <v>14</v>
      </c>
      <c r="L1247" s="48">
        <v>40</v>
      </c>
      <c r="M1247" s="48">
        <v>30</v>
      </c>
      <c r="N1247" s="48">
        <v>7</v>
      </c>
      <c r="O1247" s="48">
        <v>42</v>
      </c>
      <c r="P1247" s="48">
        <v>166</v>
      </c>
    </row>
    <row r="1248" spans="1:16" x14ac:dyDescent="0.3">
      <c r="A1248" s="48" t="s">
        <v>1845</v>
      </c>
      <c r="B1248" s="48">
        <v>2012</v>
      </c>
      <c r="C1248" s="48" t="s">
        <v>1110</v>
      </c>
      <c r="D1248" s="48" t="s">
        <v>1091</v>
      </c>
      <c r="E1248" s="48">
        <v>125</v>
      </c>
      <c r="F1248" s="48">
        <v>494</v>
      </c>
      <c r="G1248" s="48">
        <v>73</v>
      </c>
      <c r="H1248" s="48">
        <v>135</v>
      </c>
      <c r="I1248" s="48">
        <v>26</v>
      </c>
      <c r="J1248" s="48">
        <v>3</v>
      </c>
      <c r="K1248" s="48">
        <v>11</v>
      </c>
      <c r="L1248" s="48">
        <v>48</v>
      </c>
      <c r="M1248" s="48">
        <v>13</v>
      </c>
      <c r="N1248" s="48">
        <v>8</v>
      </c>
      <c r="O1248" s="48">
        <v>33</v>
      </c>
      <c r="P1248" s="48">
        <v>86</v>
      </c>
    </row>
    <row r="1249" spans="1:16" x14ac:dyDescent="0.3">
      <c r="A1249" s="48" t="s">
        <v>1766</v>
      </c>
      <c r="B1249" s="48">
        <v>2012</v>
      </c>
      <c r="C1249" s="48" t="s">
        <v>1134</v>
      </c>
      <c r="D1249" s="48" t="s">
        <v>1091</v>
      </c>
      <c r="E1249" s="48">
        <v>160</v>
      </c>
      <c r="F1249" s="48">
        <v>497</v>
      </c>
      <c r="G1249" s="48">
        <v>72</v>
      </c>
      <c r="H1249" s="48">
        <v>98</v>
      </c>
      <c r="I1249" s="48">
        <v>17</v>
      </c>
      <c r="J1249" s="48">
        <v>2</v>
      </c>
      <c r="K1249" s="48">
        <v>19</v>
      </c>
      <c r="L1249" s="48">
        <v>61</v>
      </c>
      <c r="M1249" s="48">
        <v>2</v>
      </c>
      <c r="N1249" s="48">
        <v>3</v>
      </c>
      <c r="O1249" s="48">
        <v>87</v>
      </c>
      <c r="P1249" s="48">
        <v>182</v>
      </c>
    </row>
    <row r="1250" spans="1:16" x14ac:dyDescent="0.3">
      <c r="A1250" s="48" t="s">
        <v>1633</v>
      </c>
      <c r="B1250" s="48">
        <v>2012</v>
      </c>
      <c r="C1250" s="48" t="s">
        <v>1132</v>
      </c>
      <c r="D1250" s="48" t="s">
        <v>1095</v>
      </c>
      <c r="E1250" s="48">
        <v>144</v>
      </c>
      <c r="F1250" s="48">
        <v>501</v>
      </c>
      <c r="G1250" s="48">
        <v>70</v>
      </c>
      <c r="H1250" s="48">
        <v>147</v>
      </c>
      <c r="I1250" s="48">
        <v>25</v>
      </c>
      <c r="J1250" s="48">
        <v>1</v>
      </c>
      <c r="K1250" s="48">
        <v>20</v>
      </c>
      <c r="L1250" s="48">
        <v>79</v>
      </c>
      <c r="M1250" s="48">
        <v>3</v>
      </c>
      <c r="N1250" s="48">
        <v>3</v>
      </c>
      <c r="O1250" s="48">
        <v>57</v>
      </c>
      <c r="P1250" s="48">
        <v>122</v>
      </c>
    </row>
    <row r="1251" spans="1:16" x14ac:dyDescent="0.3">
      <c r="A1251" s="48" t="s">
        <v>1881</v>
      </c>
      <c r="B1251" s="48">
        <v>2012</v>
      </c>
      <c r="C1251" s="48" t="s">
        <v>1134</v>
      </c>
      <c r="D1251" s="48" t="s">
        <v>1091</v>
      </c>
      <c r="E1251" s="48">
        <v>132</v>
      </c>
      <c r="F1251" s="48">
        <v>505</v>
      </c>
      <c r="G1251" s="48">
        <v>85</v>
      </c>
      <c r="H1251" s="48">
        <v>124</v>
      </c>
      <c r="I1251" s="48">
        <v>19</v>
      </c>
      <c r="J1251" s="48">
        <v>7</v>
      </c>
      <c r="K1251" s="48">
        <v>13</v>
      </c>
      <c r="L1251" s="48">
        <v>47</v>
      </c>
      <c r="M1251" s="48">
        <v>31</v>
      </c>
      <c r="N1251" s="48">
        <v>2</v>
      </c>
      <c r="O1251" s="48">
        <v>46</v>
      </c>
      <c r="P1251" s="48">
        <v>120</v>
      </c>
    </row>
    <row r="1252" spans="1:16" x14ac:dyDescent="0.3">
      <c r="A1252" s="48" t="s">
        <v>1577</v>
      </c>
      <c r="B1252" s="48">
        <v>2012</v>
      </c>
      <c r="C1252" s="48" t="s">
        <v>1132</v>
      </c>
      <c r="D1252" s="48" t="s">
        <v>1095</v>
      </c>
      <c r="E1252" s="48">
        <v>138</v>
      </c>
      <c r="F1252" s="48">
        <v>505</v>
      </c>
      <c r="G1252" s="48">
        <v>65</v>
      </c>
      <c r="H1252" s="48">
        <v>159</v>
      </c>
      <c r="I1252" s="48">
        <v>28</v>
      </c>
      <c r="J1252" s="48">
        <v>0</v>
      </c>
      <c r="K1252" s="48">
        <v>22</v>
      </c>
      <c r="L1252" s="48">
        <v>76</v>
      </c>
      <c r="M1252" s="48">
        <v>12</v>
      </c>
      <c r="N1252" s="48">
        <v>3</v>
      </c>
      <c r="O1252" s="48">
        <v>45</v>
      </c>
      <c r="P1252" s="48">
        <v>55</v>
      </c>
    </row>
    <row r="1253" spans="1:16" x14ac:dyDescent="0.3">
      <c r="A1253" s="48" t="s">
        <v>1676</v>
      </c>
      <c r="B1253" s="48">
        <v>2012</v>
      </c>
      <c r="C1253" s="48" t="s">
        <v>1090</v>
      </c>
      <c r="D1253" s="48" t="s">
        <v>1091</v>
      </c>
      <c r="E1253" s="48">
        <v>134</v>
      </c>
      <c r="F1253" s="48">
        <v>505</v>
      </c>
      <c r="G1253" s="48">
        <v>63</v>
      </c>
      <c r="H1253" s="48">
        <v>135</v>
      </c>
      <c r="I1253" s="48">
        <v>26</v>
      </c>
      <c r="J1253" s="48">
        <v>2</v>
      </c>
      <c r="K1253" s="48">
        <v>19</v>
      </c>
      <c r="L1253" s="48">
        <v>77</v>
      </c>
      <c r="M1253" s="48">
        <v>1</v>
      </c>
      <c r="N1253" s="48">
        <v>0</v>
      </c>
      <c r="O1253" s="48">
        <v>49</v>
      </c>
      <c r="P1253" s="48">
        <v>102</v>
      </c>
    </row>
    <row r="1254" spans="1:16" x14ac:dyDescent="0.3">
      <c r="A1254" s="48" t="s">
        <v>1405</v>
      </c>
      <c r="B1254" s="48">
        <v>2012</v>
      </c>
      <c r="C1254" s="48" t="s">
        <v>1102</v>
      </c>
      <c r="D1254" s="48" t="s">
        <v>1091</v>
      </c>
      <c r="E1254" s="48">
        <v>147</v>
      </c>
      <c r="F1254" s="48">
        <v>505</v>
      </c>
      <c r="G1254" s="48">
        <v>64</v>
      </c>
      <c r="H1254" s="48">
        <v>129</v>
      </c>
      <c r="I1254" s="48">
        <v>18</v>
      </c>
      <c r="J1254" s="48">
        <v>1</v>
      </c>
      <c r="K1254" s="48">
        <v>25</v>
      </c>
      <c r="L1254" s="48">
        <v>78</v>
      </c>
      <c r="M1254" s="48">
        <v>0</v>
      </c>
      <c r="N1254" s="48">
        <v>2</v>
      </c>
      <c r="O1254" s="48">
        <v>28</v>
      </c>
      <c r="P1254" s="48">
        <v>120</v>
      </c>
    </row>
    <row r="1255" spans="1:16" x14ac:dyDescent="0.3">
      <c r="A1255" s="48" t="s">
        <v>1708</v>
      </c>
      <c r="B1255" s="48">
        <v>2012</v>
      </c>
      <c r="C1255" s="48" t="s">
        <v>1128</v>
      </c>
      <c r="D1255" s="48" t="s">
        <v>1095</v>
      </c>
      <c r="E1255" s="48">
        <v>148</v>
      </c>
      <c r="F1255" s="48">
        <v>506</v>
      </c>
      <c r="G1255" s="48">
        <v>76</v>
      </c>
      <c r="H1255" s="48">
        <v>133</v>
      </c>
      <c r="I1255" s="48">
        <v>28</v>
      </c>
      <c r="J1255" s="48">
        <v>8</v>
      </c>
      <c r="K1255" s="48">
        <v>9</v>
      </c>
      <c r="L1255" s="48">
        <v>50</v>
      </c>
      <c r="M1255" s="48">
        <v>7</v>
      </c>
      <c r="N1255" s="48">
        <v>8</v>
      </c>
      <c r="O1255" s="48">
        <v>61</v>
      </c>
      <c r="P1255" s="48">
        <v>89</v>
      </c>
    </row>
    <row r="1256" spans="1:16" x14ac:dyDescent="0.3">
      <c r="A1256" s="48" t="s">
        <v>1778</v>
      </c>
      <c r="B1256" s="48">
        <v>2012</v>
      </c>
      <c r="C1256" s="48" t="s">
        <v>1144</v>
      </c>
      <c r="D1256" s="48" t="s">
        <v>1095</v>
      </c>
      <c r="E1256" s="48">
        <v>141</v>
      </c>
      <c r="F1256" s="48">
        <v>506</v>
      </c>
      <c r="G1256" s="48">
        <v>75</v>
      </c>
      <c r="H1256" s="48">
        <v>128</v>
      </c>
      <c r="I1256" s="48">
        <v>30</v>
      </c>
      <c r="J1256" s="48">
        <v>4</v>
      </c>
      <c r="K1256" s="48">
        <v>30</v>
      </c>
      <c r="L1256" s="48">
        <v>90</v>
      </c>
      <c r="M1256" s="48">
        <v>1</v>
      </c>
      <c r="N1256" s="48">
        <v>1</v>
      </c>
      <c r="O1256" s="48">
        <v>57</v>
      </c>
      <c r="P1256" s="48">
        <v>151</v>
      </c>
    </row>
    <row r="1257" spans="1:16" x14ac:dyDescent="0.3">
      <c r="A1257" s="48" t="s">
        <v>1802</v>
      </c>
      <c r="B1257" s="48">
        <v>2012</v>
      </c>
      <c r="C1257" s="48" t="s">
        <v>1110</v>
      </c>
      <c r="D1257" s="48" t="s">
        <v>1091</v>
      </c>
      <c r="E1257" s="48">
        <v>142</v>
      </c>
      <c r="F1257" s="48">
        <v>507</v>
      </c>
      <c r="G1257" s="48">
        <v>61</v>
      </c>
      <c r="H1257" s="48">
        <v>114</v>
      </c>
      <c r="I1257" s="48">
        <v>19</v>
      </c>
      <c r="J1257" s="48">
        <v>2</v>
      </c>
      <c r="K1257" s="48">
        <v>16</v>
      </c>
      <c r="L1257" s="48">
        <v>55</v>
      </c>
      <c r="M1257" s="48">
        <v>14</v>
      </c>
      <c r="N1257" s="48">
        <v>2</v>
      </c>
      <c r="O1257" s="48">
        <v>62</v>
      </c>
      <c r="P1257" s="48">
        <v>159</v>
      </c>
    </row>
    <row r="1258" spans="1:16" x14ac:dyDescent="0.3">
      <c r="A1258" s="48" t="s">
        <v>1672</v>
      </c>
      <c r="B1258" s="48">
        <v>2012</v>
      </c>
      <c r="C1258" s="48" t="s">
        <v>1122</v>
      </c>
      <c r="D1258" s="48" t="s">
        <v>1095</v>
      </c>
      <c r="E1258" s="48">
        <v>147</v>
      </c>
      <c r="F1258" s="48">
        <v>507</v>
      </c>
      <c r="G1258" s="48">
        <v>67</v>
      </c>
      <c r="H1258" s="48">
        <v>123</v>
      </c>
      <c r="I1258" s="48">
        <v>20</v>
      </c>
      <c r="J1258" s="48">
        <v>5</v>
      </c>
      <c r="K1258" s="48">
        <v>8</v>
      </c>
      <c r="L1258" s="48">
        <v>45</v>
      </c>
      <c r="M1258" s="48">
        <v>26</v>
      </c>
      <c r="N1258" s="48">
        <v>7</v>
      </c>
      <c r="O1258" s="48">
        <v>44</v>
      </c>
      <c r="P1258" s="48">
        <v>110</v>
      </c>
    </row>
    <row r="1259" spans="1:16" x14ac:dyDescent="0.3">
      <c r="A1259" s="48" t="s">
        <v>1440</v>
      </c>
      <c r="B1259" s="48">
        <v>2012</v>
      </c>
      <c r="C1259" s="48" t="s">
        <v>1138</v>
      </c>
      <c r="D1259" s="48" t="s">
        <v>1091</v>
      </c>
      <c r="E1259" s="48">
        <v>143</v>
      </c>
      <c r="F1259" s="48">
        <v>507</v>
      </c>
      <c r="G1259" s="48">
        <v>72</v>
      </c>
      <c r="H1259" s="48">
        <v>128</v>
      </c>
      <c r="I1259" s="48">
        <v>27</v>
      </c>
      <c r="J1259" s="48">
        <v>2</v>
      </c>
      <c r="K1259" s="48">
        <v>18</v>
      </c>
      <c r="L1259" s="48">
        <v>76</v>
      </c>
      <c r="M1259" s="48">
        <v>3</v>
      </c>
      <c r="N1259" s="48">
        <v>5</v>
      </c>
      <c r="O1259" s="48">
        <v>91</v>
      </c>
      <c r="P1259" s="48">
        <v>101</v>
      </c>
    </row>
    <row r="1260" spans="1:16" x14ac:dyDescent="0.3">
      <c r="A1260" s="48" t="s">
        <v>1669</v>
      </c>
      <c r="B1260" s="48">
        <v>2012</v>
      </c>
      <c r="C1260" s="48" t="s">
        <v>1126</v>
      </c>
      <c r="D1260" s="48" t="s">
        <v>1091</v>
      </c>
      <c r="E1260" s="48">
        <v>139</v>
      </c>
      <c r="F1260" s="48">
        <v>507</v>
      </c>
      <c r="G1260" s="48">
        <v>71</v>
      </c>
      <c r="H1260" s="48">
        <v>125</v>
      </c>
      <c r="I1260" s="48">
        <v>31</v>
      </c>
      <c r="J1260" s="48">
        <v>3</v>
      </c>
      <c r="K1260" s="48">
        <v>19</v>
      </c>
      <c r="L1260" s="48">
        <v>57</v>
      </c>
      <c r="M1260" s="48">
        <v>21</v>
      </c>
      <c r="N1260" s="48">
        <v>4</v>
      </c>
      <c r="O1260" s="48">
        <v>43</v>
      </c>
      <c r="P1260" s="48">
        <v>132</v>
      </c>
    </row>
    <row r="1261" spans="1:16" x14ac:dyDescent="0.3">
      <c r="A1261" s="48" t="s">
        <v>1902</v>
      </c>
      <c r="B1261" s="48">
        <v>2012</v>
      </c>
      <c r="C1261" s="48" t="s">
        <v>1090</v>
      </c>
      <c r="D1261" s="48" t="s">
        <v>1091</v>
      </c>
      <c r="E1261" s="48">
        <v>124</v>
      </c>
      <c r="F1261" s="48">
        <v>511</v>
      </c>
      <c r="G1261" s="48">
        <v>70</v>
      </c>
      <c r="H1261" s="48">
        <v>150</v>
      </c>
      <c r="I1261" s="48">
        <v>13</v>
      </c>
      <c r="J1261" s="48">
        <v>6</v>
      </c>
      <c r="K1261" s="48">
        <v>0</v>
      </c>
      <c r="L1261" s="48">
        <v>32</v>
      </c>
      <c r="M1261" s="48">
        <v>40</v>
      </c>
      <c r="N1261" s="48">
        <v>9</v>
      </c>
      <c r="O1261" s="48">
        <v>29</v>
      </c>
      <c r="P1261" s="48">
        <v>54</v>
      </c>
    </row>
    <row r="1262" spans="1:16" x14ac:dyDescent="0.3">
      <c r="A1262" s="48" t="s">
        <v>1741</v>
      </c>
      <c r="B1262" s="48">
        <v>2012</v>
      </c>
      <c r="C1262" s="48" t="s">
        <v>1140</v>
      </c>
      <c r="D1262" s="48" t="s">
        <v>1091</v>
      </c>
      <c r="E1262" s="48">
        <v>136</v>
      </c>
      <c r="F1262" s="48">
        <v>512</v>
      </c>
      <c r="G1262" s="48">
        <v>57</v>
      </c>
      <c r="H1262" s="48">
        <v>128</v>
      </c>
      <c r="I1262" s="48">
        <v>28</v>
      </c>
      <c r="J1262" s="48">
        <v>0</v>
      </c>
      <c r="K1262" s="48">
        <v>13</v>
      </c>
      <c r="L1262" s="48">
        <v>60</v>
      </c>
      <c r="M1262" s="48">
        <v>14</v>
      </c>
      <c r="N1262" s="48">
        <v>6</v>
      </c>
      <c r="O1262" s="48">
        <v>23</v>
      </c>
      <c r="P1262" s="48">
        <v>77</v>
      </c>
    </row>
    <row r="1263" spans="1:16" x14ac:dyDescent="0.3">
      <c r="A1263" s="48" t="s">
        <v>1486</v>
      </c>
      <c r="B1263" s="48">
        <v>2012</v>
      </c>
      <c r="C1263" s="48" t="s">
        <v>1154</v>
      </c>
      <c r="D1263" s="48" t="s">
        <v>1095</v>
      </c>
      <c r="E1263" s="48">
        <v>130</v>
      </c>
      <c r="F1263" s="48">
        <v>513</v>
      </c>
      <c r="G1263" s="48">
        <v>72</v>
      </c>
      <c r="H1263" s="48">
        <v>150</v>
      </c>
      <c r="I1263" s="48">
        <v>33</v>
      </c>
      <c r="J1263" s="48">
        <v>2</v>
      </c>
      <c r="K1263" s="48">
        <v>25</v>
      </c>
      <c r="L1263" s="48">
        <v>73</v>
      </c>
      <c r="M1263" s="48">
        <v>21</v>
      </c>
      <c r="N1263" s="48">
        <v>6</v>
      </c>
      <c r="O1263" s="48">
        <v>30</v>
      </c>
      <c r="P1263" s="48">
        <v>113</v>
      </c>
    </row>
    <row r="1264" spans="1:16" x14ac:dyDescent="0.3">
      <c r="A1264" s="48" t="s">
        <v>1848</v>
      </c>
      <c r="B1264" s="48">
        <v>2012</v>
      </c>
      <c r="C1264" s="48" t="s">
        <v>1144</v>
      </c>
      <c r="D1264" s="48" t="s">
        <v>1095</v>
      </c>
      <c r="E1264" s="48">
        <v>145</v>
      </c>
      <c r="F1264" s="48">
        <v>514</v>
      </c>
      <c r="G1264" s="48">
        <v>82</v>
      </c>
      <c r="H1264" s="48">
        <v>147</v>
      </c>
      <c r="I1264" s="48">
        <v>43</v>
      </c>
      <c r="J1264" s="48">
        <v>1</v>
      </c>
      <c r="K1264" s="48">
        <v>20</v>
      </c>
      <c r="L1264" s="48">
        <v>82</v>
      </c>
      <c r="M1264" s="48">
        <v>18</v>
      </c>
      <c r="N1264" s="48">
        <v>3</v>
      </c>
      <c r="O1264" s="48">
        <v>60</v>
      </c>
      <c r="P1264" s="48">
        <v>130</v>
      </c>
    </row>
    <row r="1265" spans="1:16" x14ac:dyDescent="0.3">
      <c r="A1265" s="48" t="s">
        <v>1162</v>
      </c>
      <c r="B1265" s="48">
        <v>2012</v>
      </c>
      <c r="C1265" s="48" t="s">
        <v>1146</v>
      </c>
      <c r="D1265" s="48" t="s">
        <v>1091</v>
      </c>
      <c r="E1265" s="48">
        <v>139</v>
      </c>
      <c r="F1265" s="48">
        <v>515</v>
      </c>
      <c r="G1265" s="48">
        <v>75</v>
      </c>
      <c r="H1265" s="48">
        <v>139</v>
      </c>
      <c r="I1265" s="48">
        <v>20</v>
      </c>
      <c r="J1265" s="48">
        <v>0</v>
      </c>
      <c r="K1265" s="48">
        <v>33</v>
      </c>
      <c r="L1265" s="48">
        <v>85</v>
      </c>
      <c r="M1265" s="48">
        <v>2</v>
      </c>
      <c r="N1265" s="48">
        <v>3</v>
      </c>
      <c r="O1265" s="48">
        <v>37</v>
      </c>
      <c r="P1265" s="48">
        <v>169</v>
      </c>
    </row>
    <row r="1266" spans="1:16" x14ac:dyDescent="0.3">
      <c r="A1266" s="48" t="s">
        <v>1981</v>
      </c>
      <c r="B1266" s="48">
        <v>2012</v>
      </c>
      <c r="C1266" s="48" t="s">
        <v>1126</v>
      </c>
      <c r="D1266" s="48" t="s">
        <v>1091</v>
      </c>
      <c r="E1266" s="48">
        <v>135</v>
      </c>
      <c r="F1266" s="48">
        <v>515</v>
      </c>
      <c r="G1266" s="48">
        <v>46</v>
      </c>
      <c r="H1266" s="48">
        <v>134</v>
      </c>
      <c r="I1266" s="48">
        <v>20</v>
      </c>
      <c r="J1266" s="48">
        <v>0</v>
      </c>
      <c r="K1266" s="48">
        <v>15</v>
      </c>
      <c r="L1266" s="48">
        <v>62</v>
      </c>
      <c r="M1266" s="48">
        <v>0</v>
      </c>
      <c r="N1266" s="48">
        <v>2</v>
      </c>
      <c r="O1266" s="48">
        <v>29</v>
      </c>
      <c r="P1266" s="48">
        <v>99</v>
      </c>
    </row>
    <row r="1267" spans="1:16" x14ac:dyDescent="0.3">
      <c r="A1267" s="48" t="s">
        <v>1455</v>
      </c>
      <c r="B1267" s="48">
        <v>2012</v>
      </c>
      <c r="C1267" s="48" t="s">
        <v>1090</v>
      </c>
      <c r="D1267" s="48" t="s">
        <v>1091</v>
      </c>
      <c r="E1267" s="48">
        <v>128</v>
      </c>
      <c r="F1267" s="48">
        <v>516</v>
      </c>
      <c r="G1267" s="48">
        <v>71</v>
      </c>
      <c r="H1267" s="48">
        <v>146</v>
      </c>
      <c r="I1267" s="48">
        <v>38</v>
      </c>
      <c r="J1267" s="48">
        <v>4</v>
      </c>
      <c r="K1267" s="48">
        <v>4</v>
      </c>
      <c r="L1267" s="48">
        <v>41</v>
      </c>
      <c r="M1267" s="48">
        <v>17</v>
      </c>
      <c r="N1267" s="48">
        <v>6</v>
      </c>
      <c r="O1267" s="48">
        <v>47</v>
      </c>
      <c r="P1267" s="48">
        <v>62</v>
      </c>
    </row>
    <row r="1268" spans="1:16" x14ac:dyDescent="0.3">
      <c r="A1268" s="48" t="s">
        <v>1468</v>
      </c>
      <c r="B1268" s="48">
        <v>2012</v>
      </c>
      <c r="C1268" s="48" t="s">
        <v>1156</v>
      </c>
      <c r="D1268" s="48" t="s">
        <v>1091</v>
      </c>
      <c r="E1268" s="48">
        <v>141</v>
      </c>
      <c r="F1268" s="48">
        <v>517</v>
      </c>
      <c r="G1268" s="48">
        <v>67</v>
      </c>
      <c r="H1268" s="48">
        <v>150</v>
      </c>
      <c r="I1268" s="48">
        <v>31</v>
      </c>
      <c r="J1268" s="48">
        <v>5</v>
      </c>
      <c r="K1268" s="48">
        <v>8</v>
      </c>
      <c r="L1268" s="48">
        <v>45</v>
      </c>
      <c r="M1268" s="48">
        <v>20</v>
      </c>
      <c r="N1268" s="48">
        <v>4</v>
      </c>
      <c r="O1268" s="48">
        <v>22</v>
      </c>
      <c r="P1268" s="48">
        <v>61</v>
      </c>
    </row>
    <row r="1269" spans="1:16" x14ac:dyDescent="0.3">
      <c r="A1269" s="48" t="s">
        <v>1169</v>
      </c>
      <c r="B1269" s="48">
        <v>2012</v>
      </c>
      <c r="C1269" s="48" t="s">
        <v>1130</v>
      </c>
      <c r="D1269" s="48" t="s">
        <v>1095</v>
      </c>
      <c r="E1269" s="48">
        <v>135</v>
      </c>
      <c r="F1269" s="48">
        <v>518</v>
      </c>
      <c r="G1269" s="48">
        <v>89</v>
      </c>
      <c r="H1269" s="48">
        <v>157</v>
      </c>
      <c r="I1269" s="48">
        <v>31</v>
      </c>
      <c r="J1269" s="48">
        <v>5</v>
      </c>
      <c r="K1269" s="48">
        <v>22</v>
      </c>
      <c r="L1269" s="48">
        <v>85</v>
      </c>
      <c r="M1269" s="48">
        <v>20</v>
      </c>
      <c r="N1269" s="48">
        <v>5</v>
      </c>
      <c r="O1269" s="48">
        <v>56</v>
      </c>
      <c r="P1269" s="48">
        <v>115</v>
      </c>
    </row>
    <row r="1270" spans="1:16" x14ac:dyDescent="0.3">
      <c r="A1270" s="48" t="s">
        <v>1781</v>
      </c>
      <c r="B1270" s="48">
        <v>2012</v>
      </c>
      <c r="C1270" s="48" t="s">
        <v>1142</v>
      </c>
      <c r="D1270" s="48" t="s">
        <v>1095</v>
      </c>
      <c r="E1270" s="48">
        <v>156</v>
      </c>
      <c r="F1270" s="48">
        <v>519</v>
      </c>
      <c r="G1270" s="48">
        <v>66</v>
      </c>
      <c r="H1270" s="48">
        <v>118</v>
      </c>
      <c r="I1270" s="48">
        <v>26</v>
      </c>
      <c r="J1270" s="48">
        <v>0</v>
      </c>
      <c r="K1270" s="48">
        <v>32</v>
      </c>
      <c r="L1270" s="48">
        <v>90</v>
      </c>
      <c r="M1270" s="48">
        <v>0</v>
      </c>
      <c r="N1270" s="48">
        <v>2</v>
      </c>
      <c r="O1270" s="48">
        <v>61</v>
      </c>
      <c r="P1270" s="48">
        <v>141</v>
      </c>
    </row>
    <row r="1271" spans="1:16" x14ac:dyDescent="0.3">
      <c r="A1271" s="48" t="s">
        <v>1715</v>
      </c>
      <c r="B1271" s="48">
        <v>2012</v>
      </c>
      <c r="C1271" s="48" t="s">
        <v>1090</v>
      </c>
      <c r="D1271" s="48" t="s">
        <v>1091</v>
      </c>
      <c r="E1271" s="48">
        <v>145</v>
      </c>
      <c r="F1271" s="48">
        <v>519</v>
      </c>
      <c r="G1271" s="48">
        <v>85</v>
      </c>
      <c r="H1271" s="48">
        <v>135</v>
      </c>
      <c r="I1271" s="48">
        <v>30</v>
      </c>
      <c r="J1271" s="48">
        <v>1</v>
      </c>
      <c r="K1271" s="48">
        <v>35</v>
      </c>
      <c r="L1271" s="48">
        <v>110</v>
      </c>
      <c r="M1271" s="48">
        <v>3</v>
      </c>
      <c r="N1271" s="48">
        <v>2</v>
      </c>
      <c r="O1271" s="48">
        <v>76</v>
      </c>
      <c r="P1271" s="48">
        <v>141</v>
      </c>
    </row>
    <row r="1272" spans="1:16" x14ac:dyDescent="0.3">
      <c r="A1272" s="48" t="s">
        <v>1982</v>
      </c>
      <c r="B1272" s="48">
        <v>2012</v>
      </c>
      <c r="C1272" s="48" t="s">
        <v>1108</v>
      </c>
      <c r="D1272" s="48" t="s">
        <v>1095</v>
      </c>
      <c r="E1272" s="48">
        <v>151</v>
      </c>
      <c r="F1272" s="48">
        <v>520</v>
      </c>
      <c r="G1272" s="48">
        <v>81</v>
      </c>
      <c r="H1272" s="48">
        <v>150</v>
      </c>
      <c r="I1272" s="48">
        <v>37</v>
      </c>
      <c r="J1272" s="48">
        <v>4</v>
      </c>
      <c r="K1272" s="48">
        <v>10</v>
      </c>
      <c r="L1272" s="48">
        <v>50</v>
      </c>
      <c r="M1272" s="48">
        <v>30</v>
      </c>
      <c r="N1272" s="48">
        <v>8</v>
      </c>
      <c r="O1272" s="48">
        <v>43</v>
      </c>
      <c r="P1272" s="48">
        <v>55</v>
      </c>
    </row>
    <row r="1273" spans="1:16" x14ac:dyDescent="0.3">
      <c r="A1273" s="48" t="s">
        <v>1804</v>
      </c>
      <c r="B1273" s="48">
        <v>2012</v>
      </c>
      <c r="C1273" s="48" t="s">
        <v>1148</v>
      </c>
      <c r="D1273" s="48" t="s">
        <v>1095</v>
      </c>
      <c r="E1273" s="48">
        <v>154</v>
      </c>
      <c r="F1273" s="48">
        <v>523</v>
      </c>
      <c r="G1273" s="48">
        <v>86</v>
      </c>
      <c r="H1273" s="48">
        <v>115</v>
      </c>
      <c r="I1273" s="48">
        <v>29</v>
      </c>
      <c r="J1273" s="48">
        <v>0</v>
      </c>
      <c r="K1273" s="48">
        <v>19</v>
      </c>
      <c r="L1273" s="48">
        <v>78</v>
      </c>
      <c r="M1273" s="48">
        <v>4</v>
      </c>
      <c r="N1273" s="48">
        <v>3</v>
      </c>
      <c r="O1273" s="48">
        <v>94</v>
      </c>
      <c r="P1273" s="48">
        <v>168</v>
      </c>
    </row>
    <row r="1274" spans="1:16" x14ac:dyDescent="0.3">
      <c r="A1274" s="48" t="s">
        <v>1846</v>
      </c>
      <c r="B1274" s="48">
        <v>2012</v>
      </c>
      <c r="C1274" s="48" t="s">
        <v>1102</v>
      </c>
      <c r="D1274" s="48" t="s">
        <v>1091</v>
      </c>
      <c r="E1274" s="48">
        <v>131</v>
      </c>
      <c r="F1274" s="48">
        <v>524</v>
      </c>
      <c r="G1274" s="48">
        <v>81</v>
      </c>
      <c r="H1274" s="48">
        <v>147</v>
      </c>
      <c r="I1274" s="48">
        <v>29</v>
      </c>
      <c r="J1274" s="48">
        <v>6</v>
      </c>
      <c r="K1274" s="48">
        <v>9</v>
      </c>
      <c r="L1274" s="48">
        <v>50</v>
      </c>
      <c r="M1274" s="48">
        <v>26</v>
      </c>
      <c r="N1274" s="48">
        <v>12</v>
      </c>
      <c r="O1274" s="48">
        <v>47</v>
      </c>
      <c r="P1274" s="48">
        <v>109</v>
      </c>
    </row>
    <row r="1275" spans="1:16" x14ac:dyDescent="0.3">
      <c r="A1275" s="48" t="s">
        <v>1704</v>
      </c>
      <c r="B1275" s="48">
        <v>2012</v>
      </c>
      <c r="C1275" s="48" t="s">
        <v>1100</v>
      </c>
      <c r="D1275" s="48" t="s">
        <v>1095</v>
      </c>
      <c r="E1275" s="48">
        <v>149</v>
      </c>
      <c r="F1275" s="48">
        <v>525</v>
      </c>
      <c r="G1275" s="48">
        <v>64</v>
      </c>
      <c r="H1275" s="48">
        <v>128</v>
      </c>
      <c r="I1275" s="48">
        <v>25</v>
      </c>
      <c r="J1275" s="48">
        <v>1</v>
      </c>
      <c r="K1275" s="48">
        <v>30</v>
      </c>
      <c r="L1275" s="48">
        <v>85</v>
      </c>
      <c r="M1275" s="48">
        <v>1</v>
      </c>
      <c r="N1275" s="48">
        <v>0</v>
      </c>
      <c r="O1275" s="48">
        <v>57</v>
      </c>
      <c r="P1275" s="48">
        <v>180</v>
      </c>
    </row>
    <row r="1276" spans="1:16" x14ac:dyDescent="0.3">
      <c r="A1276" s="48" t="s">
        <v>1751</v>
      </c>
      <c r="B1276" s="48">
        <v>2012</v>
      </c>
      <c r="C1276" s="48" t="s">
        <v>1102</v>
      </c>
      <c r="D1276" s="48" t="s">
        <v>1091</v>
      </c>
      <c r="E1276" s="48">
        <v>151</v>
      </c>
      <c r="F1276" s="48">
        <v>525</v>
      </c>
      <c r="G1276" s="48">
        <v>62</v>
      </c>
      <c r="H1276" s="48">
        <v>123</v>
      </c>
      <c r="I1276" s="48">
        <v>24</v>
      </c>
      <c r="J1276" s="48">
        <v>0</v>
      </c>
      <c r="K1276" s="48">
        <v>16</v>
      </c>
      <c r="L1276" s="48">
        <v>60</v>
      </c>
      <c r="M1276" s="48">
        <v>5</v>
      </c>
      <c r="N1276" s="48">
        <v>4</v>
      </c>
      <c r="O1276" s="48">
        <v>40</v>
      </c>
      <c r="P1276" s="48">
        <v>89</v>
      </c>
    </row>
    <row r="1277" spans="1:16" x14ac:dyDescent="0.3">
      <c r="A1277" s="48" t="s">
        <v>1752</v>
      </c>
      <c r="B1277" s="48">
        <v>2012</v>
      </c>
      <c r="C1277" s="48" t="s">
        <v>1146</v>
      </c>
      <c r="D1277" s="48" t="s">
        <v>1091</v>
      </c>
      <c r="E1277" s="48">
        <v>144</v>
      </c>
      <c r="F1277" s="48">
        <v>526</v>
      </c>
      <c r="G1277" s="48">
        <v>67</v>
      </c>
      <c r="H1277" s="48">
        <v>131</v>
      </c>
      <c r="I1277" s="48">
        <v>27</v>
      </c>
      <c r="J1277" s="48">
        <v>1</v>
      </c>
      <c r="K1277" s="48">
        <v>23</v>
      </c>
      <c r="L1277" s="48">
        <v>83</v>
      </c>
      <c r="M1277" s="48">
        <v>3</v>
      </c>
      <c r="N1277" s="48">
        <v>0</v>
      </c>
      <c r="O1277" s="48">
        <v>60</v>
      </c>
      <c r="P1277" s="48">
        <v>112</v>
      </c>
    </row>
    <row r="1278" spans="1:16" x14ac:dyDescent="0.3">
      <c r="A1278" s="48" t="s">
        <v>1435</v>
      </c>
      <c r="B1278" s="48">
        <v>2012</v>
      </c>
      <c r="C1278" s="48" t="s">
        <v>1120</v>
      </c>
      <c r="D1278" s="48" t="s">
        <v>1095</v>
      </c>
      <c r="E1278" s="48">
        <v>148</v>
      </c>
      <c r="F1278" s="48">
        <v>530</v>
      </c>
      <c r="G1278" s="48">
        <v>78</v>
      </c>
      <c r="H1278" s="48">
        <v>178</v>
      </c>
      <c r="I1278" s="48">
        <v>39</v>
      </c>
      <c r="J1278" s="48">
        <v>1</v>
      </c>
      <c r="K1278" s="48">
        <v>24</v>
      </c>
      <c r="L1278" s="48">
        <v>103</v>
      </c>
      <c r="M1278" s="48">
        <v>1</v>
      </c>
      <c r="N1278" s="48">
        <v>1</v>
      </c>
      <c r="O1278" s="48">
        <v>69</v>
      </c>
      <c r="P1278" s="48">
        <v>96</v>
      </c>
    </row>
    <row r="1279" spans="1:16" x14ac:dyDescent="0.3">
      <c r="A1279" s="48" t="s">
        <v>1504</v>
      </c>
      <c r="B1279" s="48">
        <v>2012</v>
      </c>
      <c r="C1279" s="48" t="s">
        <v>1124</v>
      </c>
      <c r="D1279" s="48" t="s">
        <v>1091</v>
      </c>
      <c r="E1279" s="48">
        <v>150</v>
      </c>
      <c r="F1279" s="48">
        <v>531</v>
      </c>
      <c r="G1279" s="48">
        <v>58</v>
      </c>
      <c r="H1279" s="48">
        <v>127</v>
      </c>
      <c r="I1279" s="48">
        <v>32</v>
      </c>
      <c r="J1279" s="48">
        <v>3</v>
      </c>
      <c r="K1279" s="48">
        <v>13</v>
      </c>
      <c r="L1279" s="48">
        <v>63</v>
      </c>
      <c r="M1279" s="48">
        <v>1</v>
      </c>
      <c r="N1279" s="48">
        <v>2</v>
      </c>
      <c r="O1279" s="48">
        <v>49</v>
      </c>
      <c r="P1279" s="48">
        <v>105</v>
      </c>
    </row>
    <row r="1280" spans="1:16" x14ac:dyDescent="0.3">
      <c r="A1280" s="48" t="s">
        <v>1164</v>
      </c>
      <c r="B1280" s="48">
        <v>2012</v>
      </c>
      <c r="C1280" s="48" t="s">
        <v>1154</v>
      </c>
      <c r="D1280" s="48" t="s">
        <v>1095</v>
      </c>
      <c r="E1280" s="48">
        <v>139</v>
      </c>
      <c r="F1280" s="48">
        <v>533</v>
      </c>
      <c r="G1280" s="48">
        <v>98</v>
      </c>
      <c r="H1280" s="48">
        <v>144</v>
      </c>
      <c r="I1280" s="48">
        <v>26</v>
      </c>
      <c r="J1280" s="48">
        <v>9</v>
      </c>
      <c r="K1280" s="48">
        <v>22</v>
      </c>
      <c r="L1280" s="48">
        <v>59</v>
      </c>
      <c r="M1280" s="48">
        <v>18</v>
      </c>
      <c r="N1280" s="48">
        <v>6</v>
      </c>
      <c r="O1280" s="48">
        <v>56</v>
      </c>
      <c r="P1280" s="48">
        <v>120</v>
      </c>
    </row>
    <row r="1281" spans="1:16" x14ac:dyDescent="0.3">
      <c r="A1281" s="48" t="s">
        <v>1786</v>
      </c>
      <c r="B1281" s="48">
        <v>2012</v>
      </c>
      <c r="C1281" s="48" t="s">
        <v>1102</v>
      </c>
      <c r="D1281" s="48" t="s">
        <v>1091</v>
      </c>
      <c r="E1281" s="48">
        <v>144</v>
      </c>
      <c r="F1281" s="48">
        <v>533</v>
      </c>
      <c r="G1281" s="48">
        <v>66</v>
      </c>
      <c r="H1281" s="48">
        <v>159</v>
      </c>
      <c r="I1281" s="48">
        <v>22</v>
      </c>
      <c r="J1281" s="48">
        <v>0</v>
      </c>
      <c r="K1281" s="48">
        <v>26</v>
      </c>
      <c r="L1281" s="48">
        <v>75</v>
      </c>
      <c r="M1281" s="48">
        <v>0</v>
      </c>
      <c r="N1281" s="48">
        <v>0</v>
      </c>
      <c r="O1281" s="48">
        <v>56</v>
      </c>
      <c r="P1281" s="48">
        <v>83</v>
      </c>
    </row>
    <row r="1282" spans="1:16" x14ac:dyDescent="0.3">
      <c r="A1282" s="48" t="s">
        <v>1573</v>
      </c>
      <c r="B1282" s="48">
        <v>2012</v>
      </c>
      <c r="C1282" s="48" t="s">
        <v>1156</v>
      </c>
      <c r="D1282" s="48" t="s">
        <v>1091</v>
      </c>
      <c r="E1282" s="48">
        <v>140</v>
      </c>
      <c r="F1282" s="48">
        <v>534</v>
      </c>
      <c r="G1282" s="48">
        <v>81</v>
      </c>
      <c r="H1282" s="48">
        <v>167</v>
      </c>
      <c r="I1282" s="48">
        <v>24</v>
      </c>
      <c r="J1282" s="48">
        <v>1</v>
      </c>
      <c r="K1282" s="48">
        <v>16</v>
      </c>
      <c r="L1282" s="48">
        <v>92</v>
      </c>
      <c r="M1282" s="48">
        <v>9</v>
      </c>
      <c r="N1282" s="48">
        <v>1</v>
      </c>
      <c r="O1282" s="48">
        <v>38</v>
      </c>
      <c r="P1282" s="48">
        <v>133</v>
      </c>
    </row>
    <row r="1283" spans="1:16" x14ac:dyDescent="0.3">
      <c r="A1283" s="48" t="s">
        <v>1466</v>
      </c>
      <c r="B1283" s="48">
        <v>2012</v>
      </c>
      <c r="C1283" s="48" t="s">
        <v>1098</v>
      </c>
      <c r="D1283" s="48" t="s">
        <v>1091</v>
      </c>
      <c r="E1283" s="48">
        <v>152</v>
      </c>
      <c r="F1283" s="48">
        <v>535</v>
      </c>
      <c r="G1283" s="48">
        <v>65</v>
      </c>
      <c r="H1283" s="48">
        <v>124</v>
      </c>
      <c r="I1283" s="48">
        <v>22</v>
      </c>
      <c r="J1283" s="48">
        <v>2</v>
      </c>
      <c r="K1283" s="48">
        <v>14</v>
      </c>
      <c r="L1283" s="48">
        <v>60</v>
      </c>
      <c r="M1283" s="48">
        <v>16</v>
      </c>
      <c r="N1283" s="48">
        <v>1</v>
      </c>
      <c r="O1283" s="48">
        <v>56</v>
      </c>
      <c r="P1283" s="48">
        <v>95</v>
      </c>
    </row>
    <row r="1284" spans="1:16" x14ac:dyDescent="0.3">
      <c r="A1284" s="48" t="s">
        <v>1553</v>
      </c>
      <c r="B1284" s="48">
        <v>2012</v>
      </c>
      <c r="C1284" s="48" t="s">
        <v>1152</v>
      </c>
      <c r="D1284" s="48" t="s">
        <v>1091</v>
      </c>
      <c r="E1284" s="48">
        <v>148</v>
      </c>
      <c r="F1284" s="48">
        <v>537</v>
      </c>
      <c r="G1284" s="48">
        <v>75</v>
      </c>
      <c r="H1284" s="48">
        <v>146</v>
      </c>
      <c r="I1284" s="48">
        <v>36</v>
      </c>
      <c r="J1284" s="48">
        <v>0</v>
      </c>
      <c r="K1284" s="48">
        <v>24</v>
      </c>
      <c r="L1284" s="48">
        <v>93</v>
      </c>
      <c r="M1284" s="48">
        <v>2</v>
      </c>
      <c r="N1284" s="48">
        <v>3</v>
      </c>
      <c r="O1284" s="48">
        <v>77</v>
      </c>
      <c r="P1284" s="48">
        <v>141</v>
      </c>
    </row>
    <row r="1285" spans="1:16" x14ac:dyDescent="0.3">
      <c r="A1285" s="48" t="s">
        <v>1791</v>
      </c>
      <c r="B1285" s="48">
        <v>2012</v>
      </c>
      <c r="C1285" s="48" t="s">
        <v>1102</v>
      </c>
      <c r="D1285" s="48" t="s">
        <v>1091</v>
      </c>
      <c r="E1285" s="48">
        <v>151</v>
      </c>
      <c r="F1285" s="48">
        <v>539</v>
      </c>
      <c r="G1285" s="48">
        <v>87</v>
      </c>
      <c r="H1285" s="48">
        <v>110</v>
      </c>
      <c r="I1285" s="48">
        <v>19</v>
      </c>
      <c r="J1285" s="48">
        <v>0</v>
      </c>
      <c r="K1285" s="48">
        <v>41</v>
      </c>
      <c r="L1285" s="48">
        <v>96</v>
      </c>
      <c r="M1285" s="48">
        <v>2</v>
      </c>
      <c r="N1285" s="48">
        <v>1</v>
      </c>
      <c r="O1285" s="48">
        <v>105</v>
      </c>
      <c r="P1285" s="48">
        <v>222</v>
      </c>
    </row>
    <row r="1286" spans="1:16" x14ac:dyDescent="0.3">
      <c r="A1286" s="48" t="s">
        <v>1472</v>
      </c>
      <c r="B1286" s="48">
        <v>2012</v>
      </c>
      <c r="C1286" s="48" t="s">
        <v>1148</v>
      </c>
      <c r="D1286" s="48" t="s">
        <v>1095</v>
      </c>
      <c r="E1286" s="48">
        <v>147</v>
      </c>
      <c r="F1286" s="48">
        <v>540</v>
      </c>
      <c r="G1286" s="48">
        <v>91</v>
      </c>
      <c r="H1286" s="48">
        <v>140</v>
      </c>
      <c r="I1286" s="48">
        <v>33</v>
      </c>
      <c r="J1286" s="48">
        <v>2</v>
      </c>
      <c r="K1286" s="48">
        <v>23</v>
      </c>
      <c r="L1286" s="48">
        <v>94</v>
      </c>
      <c r="M1286" s="48">
        <v>2</v>
      </c>
      <c r="N1286" s="48">
        <v>0</v>
      </c>
      <c r="O1286" s="48">
        <v>64</v>
      </c>
      <c r="P1286" s="48">
        <v>129</v>
      </c>
    </row>
    <row r="1287" spans="1:16" x14ac:dyDescent="0.3">
      <c r="A1287" s="48" t="s">
        <v>1170</v>
      </c>
      <c r="B1287" s="48">
        <v>2012</v>
      </c>
      <c r="C1287" s="48" t="s">
        <v>1110</v>
      </c>
      <c r="D1287" s="48" t="s">
        <v>1091</v>
      </c>
      <c r="E1287" s="48">
        <v>151</v>
      </c>
      <c r="F1287" s="48">
        <v>542</v>
      </c>
      <c r="G1287" s="48">
        <v>93</v>
      </c>
      <c r="H1287" s="48">
        <v>152</v>
      </c>
      <c r="I1287" s="48">
        <v>24</v>
      </c>
      <c r="J1287" s="48">
        <v>0</v>
      </c>
      <c r="K1287" s="48">
        <v>42</v>
      </c>
      <c r="L1287" s="48">
        <v>110</v>
      </c>
      <c r="M1287" s="48">
        <v>13</v>
      </c>
      <c r="N1287" s="48">
        <v>3</v>
      </c>
      <c r="O1287" s="48">
        <v>84</v>
      </c>
      <c r="P1287" s="48">
        <v>94</v>
      </c>
    </row>
    <row r="1288" spans="1:16" x14ac:dyDescent="0.3">
      <c r="A1288" s="48" t="s">
        <v>1423</v>
      </c>
      <c r="B1288" s="48">
        <v>2012</v>
      </c>
      <c r="C1288" s="48" t="s">
        <v>1124</v>
      </c>
      <c r="D1288" s="48" t="s">
        <v>1091</v>
      </c>
      <c r="E1288" s="48">
        <v>137</v>
      </c>
      <c r="F1288" s="48">
        <v>543</v>
      </c>
      <c r="G1288" s="48">
        <v>103</v>
      </c>
      <c r="H1288" s="48">
        <v>163</v>
      </c>
      <c r="I1288" s="48">
        <v>29</v>
      </c>
      <c r="J1288" s="48">
        <v>10</v>
      </c>
      <c r="K1288" s="48">
        <v>16</v>
      </c>
      <c r="L1288" s="48">
        <v>66</v>
      </c>
      <c r="M1288" s="48">
        <v>12</v>
      </c>
      <c r="N1288" s="48">
        <v>9</v>
      </c>
      <c r="O1288" s="48">
        <v>67</v>
      </c>
      <c r="P1288" s="48">
        <v>134</v>
      </c>
    </row>
    <row r="1289" spans="1:16" x14ac:dyDescent="0.3">
      <c r="A1289" s="48" t="s">
        <v>1524</v>
      </c>
      <c r="B1289" s="48">
        <v>2012</v>
      </c>
      <c r="C1289" s="48" t="s">
        <v>1156</v>
      </c>
      <c r="D1289" s="48" t="s">
        <v>1091</v>
      </c>
      <c r="E1289" s="48">
        <v>144</v>
      </c>
      <c r="F1289" s="48">
        <v>544</v>
      </c>
      <c r="G1289" s="48">
        <v>66</v>
      </c>
      <c r="H1289" s="48">
        <v>146</v>
      </c>
      <c r="I1289" s="48">
        <v>19</v>
      </c>
      <c r="J1289" s="48">
        <v>3</v>
      </c>
      <c r="K1289" s="48">
        <v>32</v>
      </c>
      <c r="L1289" s="48">
        <v>95</v>
      </c>
      <c r="M1289" s="48">
        <v>4</v>
      </c>
      <c r="N1289" s="48">
        <v>5</v>
      </c>
      <c r="O1289" s="48">
        <v>36</v>
      </c>
      <c r="P1289" s="48">
        <v>153</v>
      </c>
    </row>
    <row r="1290" spans="1:16" x14ac:dyDescent="0.3">
      <c r="A1290" s="48" t="s">
        <v>1508</v>
      </c>
      <c r="B1290" s="48">
        <v>2012</v>
      </c>
      <c r="C1290" s="48" t="s">
        <v>1090</v>
      </c>
      <c r="D1290" s="48" t="s">
        <v>1091</v>
      </c>
      <c r="E1290" s="48">
        <v>147</v>
      </c>
      <c r="F1290" s="48">
        <v>545</v>
      </c>
      <c r="G1290" s="48">
        <v>81</v>
      </c>
      <c r="H1290" s="48">
        <v>174</v>
      </c>
      <c r="I1290" s="48">
        <v>31</v>
      </c>
      <c r="J1290" s="48">
        <v>4</v>
      </c>
      <c r="K1290" s="48">
        <v>10</v>
      </c>
      <c r="L1290" s="48">
        <v>85</v>
      </c>
      <c r="M1290" s="48">
        <v>8</v>
      </c>
      <c r="N1290" s="48">
        <v>4</v>
      </c>
      <c r="O1290" s="48">
        <v>90</v>
      </c>
      <c r="P1290" s="48">
        <v>88</v>
      </c>
    </row>
    <row r="1291" spans="1:16" x14ac:dyDescent="0.3">
      <c r="A1291" s="48" t="s">
        <v>1437</v>
      </c>
      <c r="B1291" s="48">
        <v>2012</v>
      </c>
      <c r="C1291" s="48" t="s">
        <v>1132</v>
      </c>
      <c r="D1291" s="48" t="s">
        <v>1095</v>
      </c>
      <c r="E1291" s="48">
        <v>151</v>
      </c>
      <c r="F1291" s="48">
        <v>547</v>
      </c>
      <c r="G1291" s="48">
        <v>83</v>
      </c>
      <c r="H1291" s="48">
        <v>147</v>
      </c>
      <c r="I1291" s="48">
        <v>26</v>
      </c>
      <c r="J1291" s="48">
        <v>1</v>
      </c>
      <c r="K1291" s="48">
        <v>32</v>
      </c>
      <c r="L1291" s="48">
        <v>97</v>
      </c>
      <c r="M1291" s="48">
        <v>13</v>
      </c>
      <c r="N1291" s="48">
        <v>6</v>
      </c>
      <c r="O1291" s="48">
        <v>65</v>
      </c>
      <c r="P1291" s="48">
        <v>124</v>
      </c>
    </row>
    <row r="1292" spans="1:16" x14ac:dyDescent="0.3">
      <c r="A1292" s="48" t="s">
        <v>1905</v>
      </c>
      <c r="B1292" s="48">
        <v>2012</v>
      </c>
      <c r="C1292" s="48" t="s">
        <v>1128</v>
      </c>
      <c r="D1292" s="48" t="s">
        <v>1095</v>
      </c>
      <c r="E1292" s="48">
        <v>156</v>
      </c>
      <c r="F1292" s="48">
        <v>548</v>
      </c>
      <c r="G1292" s="48">
        <v>73</v>
      </c>
      <c r="H1292" s="48">
        <v>139</v>
      </c>
      <c r="I1292" s="48">
        <v>26</v>
      </c>
      <c r="J1292" s="48">
        <v>4</v>
      </c>
      <c r="K1292" s="48">
        <v>7</v>
      </c>
      <c r="L1292" s="48">
        <v>44</v>
      </c>
      <c r="M1292" s="48">
        <v>6</v>
      </c>
      <c r="N1292" s="48">
        <v>1</v>
      </c>
      <c r="O1292" s="48">
        <v>33</v>
      </c>
      <c r="P1292" s="48">
        <v>58</v>
      </c>
    </row>
    <row r="1293" spans="1:16" x14ac:dyDescent="0.3">
      <c r="A1293" s="48" t="s">
        <v>1983</v>
      </c>
      <c r="B1293" s="48">
        <v>2012</v>
      </c>
      <c r="C1293" s="48" t="s">
        <v>1122</v>
      </c>
      <c r="D1293" s="48" t="s">
        <v>1095</v>
      </c>
      <c r="E1293" s="48">
        <v>155</v>
      </c>
      <c r="F1293" s="48">
        <v>549</v>
      </c>
      <c r="G1293" s="48">
        <v>47</v>
      </c>
      <c r="H1293" s="48">
        <v>150</v>
      </c>
      <c r="I1293" s="48">
        <v>39</v>
      </c>
      <c r="J1293" s="48">
        <v>0</v>
      </c>
      <c r="K1293" s="48">
        <v>9</v>
      </c>
      <c r="L1293" s="48">
        <v>62</v>
      </c>
      <c r="M1293" s="48">
        <v>3</v>
      </c>
      <c r="N1293" s="48">
        <v>0</v>
      </c>
      <c r="O1293" s="48">
        <v>62</v>
      </c>
      <c r="P1293" s="48">
        <v>101</v>
      </c>
    </row>
    <row r="1294" spans="1:16" x14ac:dyDescent="0.3">
      <c r="A1294" s="48" t="s">
        <v>1482</v>
      </c>
      <c r="B1294" s="48">
        <v>2012</v>
      </c>
      <c r="C1294" s="48" t="s">
        <v>1156</v>
      </c>
      <c r="D1294" s="48" t="s">
        <v>1091</v>
      </c>
      <c r="E1294" s="48">
        <v>147</v>
      </c>
      <c r="F1294" s="48">
        <v>550</v>
      </c>
      <c r="G1294" s="48">
        <v>57</v>
      </c>
      <c r="H1294" s="48">
        <v>158</v>
      </c>
      <c r="I1294" s="48">
        <v>32</v>
      </c>
      <c r="J1294" s="48">
        <v>3</v>
      </c>
      <c r="K1294" s="48">
        <v>8</v>
      </c>
      <c r="L1294" s="48">
        <v>67</v>
      </c>
      <c r="M1294" s="48">
        <v>14</v>
      </c>
      <c r="N1294" s="48">
        <v>6</v>
      </c>
      <c r="O1294" s="48">
        <v>29</v>
      </c>
      <c r="P1294" s="48">
        <v>115</v>
      </c>
    </row>
    <row r="1295" spans="1:16" x14ac:dyDescent="0.3">
      <c r="A1295" s="48" t="s">
        <v>1540</v>
      </c>
      <c r="B1295" s="48">
        <v>2012</v>
      </c>
      <c r="C1295" s="48" t="s">
        <v>1138</v>
      </c>
      <c r="D1295" s="48" t="s">
        <v>1091</v>
      </c>
      <c r="E1295" s="48">
        <v>149</v>
      </c>
      <c r="F1295" s="48">
        <v>552</v>
      </c>
      <c r="G1295" s="48">
        <v>63</v>
      </c>
      <c r="H1295" s="48">
        <v>159</v>
      </c>
      <c r="I1295" s="48">
        <v>37</v>
      </c>
      <c r="J1295" s="48">
        <v>4</v>
      </c>
      <c r="K1295" s="48">
        <v>6</v>
      </c>
      <c r="L1295" s="48">
        <v>60</v>
      </c>
      <c r="M1295" s="48">
        <v>12</v>
      </c>
      <c r="N1295" s="48">
        <v>9</v>
      </c>
      <c r="O1295" s="48">
        <v>53</v>
      </c>
      <c r="P1295" s="48">
        <v>56</v>
      </c>
    </row>
    <row r="1296" spans="1:16" x14ac:dyDescent="0.3">
      <c r="A1296" s="48" t="s">
        <v>1518</v>
      </c>
      <c r="B1296" s="48">
        <v>2012</v>
      </c>
      <c r="C1296" s="48" t="s">
        <v>1144</v>
      </c>
      <c r="D1296" s="48" t="s">
        <v>1095</v>
      </c>
      <c r="E1296" s="48">
        <v>150</v>
      </c>
      <c r="F1296" s="48">
        <v>554</v>
      </c>
      <c r="G1296" s="48">
        <v>107</v>
      </c>
      <c r="H1296" s="48">
        <v>155</v>
      </c>
      <c r="I1296" s="48">
        <v>24</v>
      </c>
      <c r="J1296" s="48">
        <v>4</v>
      </c>
      <c r="K1296" s="48">
        <v>17</v>
      </c>
      <c r="L1296" s="48">
        <v>67</v>
      </c>
      <c r="M1296" s="48">
        <v>18</v>
      </c>
      <c r="N1296" s="48">
        <v>8</v>
      </c>
      <c r="O1296" s="48">
        <v>63</v>
      </c>
      <c r="P1296" s="48">
        <v>121</v>
      </c>
    </row>
    <row r="1297" spans="1:16" x14ac:dyDescent="0.3">
      <c r="A1297" s="48" t="s">
        <v>1421</v>
      </c>
      <c r="B1297" s="48">
        <v>2012</v>
      </c>
      <c r="C1297" s="48" t="s">
        <v>1138</v>
      </c>
      <c r="D1297" s="48" t="s">
        <v>1091</v>
      </c>
      <c r="E1297" s="48">
        <v>143</v>
      </c>
      <c r="F1297" s="48">
        <v>555</v>
      </c>
      <c r="G1297" s="48">
        <v>70</v>
      </c>
      <c r="H1297" s="48">
        <v>150</v>
      </c>
      <c r="I1297" s="48">
        <v>35</v>
      </c>
      <c r="J1297" s="48">
        <v>1</v>
      </c>
      <c r="K1297" s="48">
        <v>16</v>
      </c>
      <c r="L1297" s="48">
        <v>68</v>
      </c>
      <c r="M1297" s="48">
        <v>9</v>
      </c>
      <c r="N1297" s="48">
        <v>4</v>
      </c>
      <c r="O1297" s="48">
        <v>52</v>
      </c>
      <c r="P1297" s="48">
        <v>99</v>
      </c>
    </row>
    <row r="1298" spans="1:16" x14ac:dyDescent="0.3">
      <c r="A1298" s="48" t="s">
        <v>1413</v>
      </c>
      <c r="B1298" s="48">
        <v>2012</v>
      </c>
      <c r="C1298" s="48" t="s">
        <v>1150</v>
      </c>
      <c r="D1298" s="48" t="s">
        <v>1095</v>
      </c>
      <c r="E1298" s="48">
        <v>149</v>
      </c>
      <c r="F1298" s="48">
        <v>556</v>
      </c>
      <c r="G1298" s="48">
        <v>79</v>
      </c>
      <c r="H1298" s="48">
        <v>158</v>
      </c>
      <c r="I1298" s="48">
        <v>36</v>
      </c>
      <c r="J1298" s="48">
        <v>1</v>
      </c>
      <c r="K1298" s="48">
        <v>20</v>
      </c>
      <c r="L1298" s="48">
        <v>89</v>
      </c>
      <c r="M1298" s="48">
        <v>2</v>
      </c>
      <c r="N1298" s="48">
        <v>2</v>
      </c>
      <c r="O1298" s="48">
        <v>50</v>
      </c>
      <c r="P1298" s="48">
        <v>124</v>
      </c>
    </row>
    <row r="1299" spans="1:16" x14ac:dyDescent="0.3">
      <c r="A1299" s="48" t="s">
        <v>1579</v>
      </c>
      <c r="B1299" s="48">
        <v>2012</v>
      </c>
      <c r="C1299" s="48" t="s">
        <v>1110</v>
      </c>
      <c r="D1299" s="48" t="s">
        <v>1091</v>
      </c>
      <c r="E1299" s="48">
        <v>145</v>
      </c>
      <c r="F1299" s="48">
        <v>558</v>
      </c>
      <c r="G1299" s="48">
        <v>58</v>
      </c>
      <c r="H1299" s="48">
        <v>141</v>
      </c>
      <c r="I1299" s="48">
        <v>22</v>
      </c>
      <c r="J1299" s="48">
        <v>1</v>
      </c>
      <c r="K1299" s="48">
        <v>9</v>
      </c>
      <c r="L1299" s="48">
        <v>51</v>
      </c>
      <c r="M1299" s="48">
        <v>5</v>
      </c>
      <c r="N1299" s="48">
        <v>1</v>
      </c>
      <c r="O1299" s="48">
        <v>35</v>
      </c>
      <c r="P1299" s="48">
        <v>70</v>
      </c>
    </row>
    <row r="1300" spans="1:16" x14ac:dyDescent="0.3">
      <c r="A1300" s="48" t="s">
        <v>1166</v>
      </c>
      <c r="B1300" s="48">
        <v>2012</v>
      </c>
      <c r="C1300" s="48" t="s">
        <v>1156</v>
      </c>
      <c r="D1300" s="48" t="s">
        <v>1091</v>
      </c>
      <c r="E1300" s="48">
        <v>139</v>
      </c>
      <c r="F1300" s="48">
        <v>559</v>
      </c>
      <c r="G1300" s="48">
        <v>129</v>
      </c>
      <c r="H1300" s="48">
        <v>182</v>
      </c>
      <c r="I1300" s="48">
        <v>27</v>
      </c>
      <c r="J1300" s="48">
        <v>8</v>
      </c>
      <c r="K1300" s="48">
        <v>30</v>
      </c>
      <c r="L1300" s="48">
        <v>83</v>
      </c>
      <c r="M1300" s="48">
        <v>49</v>
      </c>
      <c r="N1300" s="48">
        <v>5</v>
      </c>
      <c r="O1300" s="48">
        <v>67</v>
      </c>
      <c r="P1300" s="48">
        <v>139</v>
      </c>
    </row>
    <row r="1301" spans="1:16" x14ac:dyDescent="0.3">
      <c r="A1301" s="48" t="s">
        <v>1500</v>
      </c>
      <c r="B1301" s="48">
        <v>2012</v>
      </c>
      <c r="C1301" s="48" t="s">
        <v>1112</v>
      </c>
      <c r="D1301" s="48" t="s">
        <v>1095</v>
      </c>
      <c r="E1301" s="48">
        <v>155</v>
      </c>
      <c r="F1301" s="48">
        <v>560</v>
      </c>
      <c r="G1301" s="48">
        <v>89</v>
      </c>
      <c r="H1301" s="48">
        <v>141</v>
      </c>
      <c r="I1301" s="48">
        <v>35</v>
      </c>
      <c r="J1301" s="48">
        <v>5</v>
      </c>
      <c r="K1301" s="48">
        <v>34</v>
      </c>
      <c r="L1301" s="48">
        <v>99</v>
      </c>
      <c r="M1301" s="48">
        <v>9</v>
      </c>
      <c r="N1301" s="48">
        <v>3</v>
      </c>
      <c r="O1301" s="48">
        <v>62</v>
      </c>
      <c r="P1301" s="48">
        <v>155</v>
      </c>
    </row>
    <row r="1302" spans="1:16" x14ac:dyDescent="0.3">
      <c r="A1302" s="48" t="s">
        <v>1425</v>
      </c>
      <c r="B1302" s="48">
        <v>2012</v>
      </c>
      <c r="C1302" s="48" t="s">
        <v>1134</v>
      </c>
      <c r="D1302" s="48" t="s">
        <v>1091</v>
      </c>
      <c r="E1302" s="48">
        <v>157</v>
      </c>
      <c r="F1302" s="48">
        <v>560</v>
      </c>
      <c r="G1302" s="48">
        <v>88</v>
      </c>
      <c r="H1302" s="48">
        <v>151</v>
      </c>
      <c r="I1302" s="48">
        <v>39</v>
      </c>
      <c r="J1302" s="48">
        <v>7</v>
      </c>
      <c r="K1302" s="48">
        <v>20</v>
      </c>
      <c r="L1302" s="48">
        <v>74</v>
      </c>
      <c r="M1302" s="48">
        <v>14</v>
      </c>
      <c r="N1302" s="48">
        <v>9</v>
      </c>
      <c r="O1302" s="48">
        <v>97</v>
      </c>
      <c r="P1302" s="48">
        <v>103</v>
      </c>
    </row>
    <row r="1303" spans="1:16" x14ac:dyDescent="0.3">
      <c r="A1303" s="48" t="s">
        <v>1984</v>
      </c>
      <c r="B1303" s="48">
        <v>2012</v>
      </c>
      <c r="C1303" s="48" t="s">
        <v>1112</v>
      </c>
      <c r="D1303" s="48" t="s">
        <v>1095</v>
      </c>
      <c r="E1303" s="48">
        <v>138</v>
      </c>
      <c r="F1303" s="48">
        <v>561</v>
      </c>
      <c r="G1303" s="48">
        <v>72</v>
      </c>
      <c r="H1303" s="48">
        <v>138</v>
      </c>
      <c r="I1303" s="48">
        <v>33</v>
      </c>
      <c r="J1303" s="48">
        <v>4</v>
      </c>
      <c r="K1303" s="48">
        <v>15</v>
      </c>
      <c r="L1303" s="48">
        <v>35</v>
      </c>
      <c r="M1303" s="48">
        <v>4</v>
      </c>
      <c r="N1303" s="48">
        <v>0</v>
      </c>
      <c r="O1303" s="48">
        <v>31</v>
      </c>
      <c r="P1303" s="48">
        <v>113</v>
      </c>
    </row>
    <row r="1304" spans="1:16" x14ac:dyDescent="0.3">
      <c r="A1304" s="48" t="s">
        <v>1732</v>
      </c>
      <c r="B1304" s="48">
        <v>2012</v>
      </c>
      <c r="C1304" s="48" t="s">
        <v>1098</v>
      </c>
      <c r="D1304" s="48" t="s">
        <v>1091</v>
      </c>
      <c r="E1304" s="48">
        <v>148</v>
      </c>
      <c r="F1304" s="48">
        <v>561</v>
      </c>
      <c r="G1304" s="48">
        <v>58</v>
      </c>
      <c r="H1304" s="48">
        <v>132</v>
      </c>
      <c r="I1304" s="48">
        <v>26</v>
      </c>
      <c r="J1304" s="48">
        <v>3</v>
      </c>
      <c r="K1304" s="48">
        <v>16</v>
      </c>
      <c r="L1304" s="48">
        <v>49</v>
      </c>
      <c r="M1304" s="48">
        <v>4</v>
      </c>
      <c r="N1304" s="48">
        <v>7</v>
      </c>
      <c r="O1304" s="48">
        <v>34</v>
      </c>
      <c r="P1304" s="48">
        <v>119</v>
      </c>
    </row>
    <row r="1305" spans="1:16" x14ac:dyDescent="0.3">
      <c r="A1305" s="48" t="s">
        <v>1769</v>
      </c>
      <c r="B1305" s="48">
        <v>2012</v>
      </c>
      <c r="C1305" s="48" t="s">
        <v>1128</v>
      </c>
      <c r="D1305" s="48" t="s">
        <v>1095</v>
      </c>
      <c r="E1305" s="48">
        <v>151</v>
      </c>
      <c r="F1305" s="48">
        <v>561</v>
      </c>
      <c r="G1305" s="48">
        <v>68</v>
      </c>
      <c r="H1305" s="48">
        <v>147</v>
      </c>
      <c r="I1305" s="48">
        <v>33</v>
      </c>
      <c r="J1305" s="48">
        <v>2</v>
      </c>
      <c r="K1305" s="48">
        <v>32</v>
      </c>
      <c r="L1305" s="48">
        <v>108</v>
      </c>
      <c r="M1305" s="48">
        <v>6</v>
      </c>
      <c r="N1305" s="48">
        <v>2</v>
      </c>
      <c r="O1305" s="48">
        <v>44</v>
      </c>
      <c r="P1305" s="48">
        <v>153</v>
      </c>
    </row>
    <row r="1306" spans="1:16" x14ac:dyDescent="0.3">
      <c r="A1306" s="48" t="s">
        <v>1516</v>
      </c>
      <c r="B1306" s="48">
        <v>2012</v>
      </c>
      <c r="C1306" s="48" t="s">
        <v>1136</v>
      </c>
      <c r="D1306" s="48" t="s">
        <v>1091</v>
      </c>
      <c r="E1306" s="48">
        <v>148</v>
      </c>
      <c r="F1306" s="48">
        <v>562</v>
      </c>
      <c r="G1306" s="48">
        <v>103</v>
      </c>
      <c r="H1306" s="48">
        <v>160</v>
      </c>
      <c r="I1306" s="48">
        <v>31</v>
      </c>
      <c r="J1306" s="48">
        <v>2</v>
      </c>
      <c r="K1306" s="48">
        <v>43</v>
      </c>
      <c r="L1306" s="48">
        <v>128</v>
      </c>
      <c r="M1306" s="48">
        <v>7</v>
      </c>
      <c r="N1306" s="48">
        <v>4</v>
      </c>
      <c r="O1306" s="48">
        <v>60</v>
      </c>
      <c r="P1306" s="48">
        <v>162</v>
      </c>
    </row>
    <row r="1307" spans="1:16" x14ac:dyDescent="0.3">
      <c r="A1307" s="48" t="s">
        <v>1792</v>
      </c>
      <c r="B1307" s="48">
        <v>2012</v>
      </c>
      <c r="C1307" s="48" t="s">
        <v>1108</v>
      </c>
      <c r="D1307" s="48" t="s">
        <v>1095</v>
      </c>
      <c r="E1307" s="48">
        <v>149</v>
      </c>
      <c r="F1307" s="48">
        <v>562</v>
      </c>
      <c r="G1307" s="48">
        <v>91</v>
      </c>
      <c r="H1307" s="48">
        <v>152</v>
      </c>
      <c r="I1307" s="48">
        <v>35</v>
      </c>
      <c r="J1307" s="48">
        <v>4</v>
      </c>
      <c r="K1307" s="48">
        <v>30</v>
      </c>
      <c r="L1307" s="48">
        <v>83</v>
      </c>
      <c r="M1307" s="48">
        <v>5</v>
      </c>
      <c r="N1307" s="48">
        <v>0</v>
      </c>
      <c r="O1307" s="48">
        <v>44</v>
      </c>
      <c r="P1307" s="48">
        <v>151</v>
      </c>
    </row>
    <row r="1308" spans="1:16" x14ac:dyDescent="0.3">
      <c r="A1308" s="48" t="s">
        <v>1894</v>
      </c>
      <c r="B1308" s="48">
        <v>2012</v>
      </c>
      <c r="C1308" s="48" t="s">
        <v>1098</v>
      </c>
      <c r="D1308" s="48" t="s">
        <v>1091</v>
      </c>
      <c r="E1308" s="48">
        <v>149</v>
      </c>
      <c r="F1308" s="48">
        <v>563</v>
      </c>
      <c r="G1308" s="48">
        <v>69</v>
      </c>
      <c r="H1308" s="48">
        <v>136</v>
      </c>
      <c r="I1308" s="48">
        <v>34</v>
      </c>
      <c r="J1308" s="48">
        <v>1</v>
      </c>
      <c r="K1308" s="48">
        <v>20</v>
      </c>
      <c r="L1308" s="48">
        <v>73</v>
      </c>
      <c r="M1308" s="48">
        <v>5</v>
      </c>
      <c r="N1308" s="48">
        <v>2</v>
      </c>
      <c r="O1308" s="48">
        <v>39</v>
      </c>
      <c r="P1308" s="48">
        <v>124</v>
      </c>
    </row>
    <row r="1309" spans="1:16" x14ac:dyDescent="0.3">
      <c r="A1309" s="48" t="s">
        <v>1461</v>
      </c>
      <c r="B1309" s="48">
        <v>2012</v>
      </c>
      <c r="C1309" s="48" t="s">
        <v>1140</v>
      </c>
      <c r="D1309" s="48" t="s">
        <v>1091</v>
      </c>
      <c r="E1309" s="48">
        <v>141</v>
      </c>
      <c r="F1309" s="48">
        <v>563</v>
      </c>
      <c r="G1309" s="48">
        <v>81</v>
      </c>
      <c r="H1309" s="48">
        <v>163</v>
      </c>
      <c r="I1309" s="48">
        <v>39</v>
      </c>
      <c r="J1309" s="48">
        <v>3</v>
      </c>
      <c r="K1309" s="48">
        <v>15</v>
      </c>
      <c r="L1309" s="48">
        <v>65</v>
      </c>
      <c r="M1309" s="48">
        <v>20</v>
      </c>
      <c r="N1309" s="48">
        <v>6</v>
      </c>
      <c r="O1309" s="48">
        <v>48</v>
      </c>
      <c r="P1309" s="48">
        <v>60</v>
      </c>
    </row>
    <row r="1310" spans="1:16" x14ac:dyDescent="0.3">
      <c r="A1310" s="48" t="s">
        <v>1446</v>
      </c>
      <c r="B1310" s="48">
        <v>2012</v>
      </c>
      <c r="C1310" s="48" t="s">
        <v>1110</v>
      </c>
      <c r="D1310" s="48" t="s">
        <v>1091</v>
      </c>
      <c r="E1310" s="48">
        <v>151</v>
      </c>
      <c r="F1310" s="48">
        <v>565</v>
      </c>
      <c r="G1310" s="48">
        <v>75</v>
      </c>
      <c r="H1310" s="48">
        <v>126</v>
      </c>
      <c r="I1310" s="48">
        <v>21</v>
      </c>
      <c r="J1310" s="48">
        <v>5</v>
      </c>
      <c r="K1310" s="48">
        <v>23</v>
      </c>
      <c r="L1310" s="48">
        <v>75</v>
      </c>
      <c r="M1310" s="48">
        <v>4</v>
      </c>
      <c r="N1310" s="48">
        <v>3</v>
      </c>
      <c r="O1310" s="48">
        <v>47</v>
      </c>
      <c r="P1310" s="48">
        <v>149</v>
      </c>
    </row>
    <row r="1311" spans="1:16" x14ac:dyDescent="0.3">
      <c r="A1311" s="48" t="s">
        <v>1419</v>
      </c>
      <c r="B1311" s="48">
        <v>2012</v>
      </c>
      <c r="C1311" s="48" t="s">
        <v>1108</v>
      </c>
      <c r="D1311" s="48" t="s">
        <v>1095</v>
      </c>
      <c r="E1311" s="48">
        <v>149</v>
      </c>
      <c r="F1311" s="48">
        <v>570</v>
      </c>
      <c r="G1311" s="48">
        <v>92</v>
      </c>
      <c r="H1311" s="48">
        <v>171</v>
      </c>
      <c r="I1311" s="48">
        <v>50</v>
      </c>
      <c r="J1311" s="48">
        <v>3</v>
      </c>
      <c r="K1311" s="48">
        <v>27</v>
      </c>
      <c r="L1311" s="48">
        <v>105</v>
      </c>
      <c r="M1311" s="48">
        <v>9</v>
      </c>
      <c r="N1311" s="48">
        <v>2</v>
      </c>
      <c r="O1311" s="48">
        <v>44</v>
      </c>
      <c r="P1311" s="48">
        <v>82</v>
      </c>
    </row>
    <row r="1312" spans="1:16" x14ac:dyDescent="0.3">
      <c r="A1312" s="48" t="s">
        <v>1393</v>
      </c>
      <c r="B1312" s="48">
        <v>2012</v>
      </c>
      <c r="C1312" s="48" t="s">
        <v>1154</v>
      </c>
      <c r="D1312" s="48" t="s">
        <v>1095</v>
      </c>
      <c r="E1312" s="48">
        <v>154</v>
      </c>
      <c r="F1312" s="48">
        <v>571</v>
      </c>
      <c r="G1312" s="48">
        <v>76</v>
      </c>
      <c r="H1312" s="48">
        <v>155</v>
      </c>
      <c r="I1312" s="48">
        <v>35</v>
      </c>
      <c r="J1312" s="48">
        <v>1</v>
      </c>
      <c r="K1312" s="48">
        <v>33</v>
      </c>
      <c r="L1312" s="48">
        <v>100</v>
      </c>
      <c r="M1312" s="48">
        <v>1</v>
      </c>
      <c r="N1312" s="48">
        <v>1</v>
      </c>
      <c r="O1312" s="48">
        <v>67</v>
      </c>
      <c r="P1312" s="48">
        <v>138</v>
      </c>
    </row>
    <row r="1313" spans="1:16" x14ac:dyDescent="0.3">
      <c r="A1313" s="48" t="s">
        <v>1449</v>
      </c>
      <c r="B1313" s="48">
        <v>2012</v>
      </c>
      <c r="C1313" s="48" t="s">
        <v>1142</v>
      </c>
      <c r="D1313" s="48" t="s">
        <v>1095</v>
      </c>
      <c r="E1313" s="48">
        <v>156</v>
      </c>
      <c r="F1313" s="48">
        <v>571</v>
      </c>
      <c r="G1313" s="48">
        <v>62</v>
      </c>
      <c r="H1313" s="48">
        <v>166</v>
      </c>
      <c r="I1313" s="48">
        <v>40</v>
      </c>
      <c r="J1313" s="48">
        <v>3</v>
      </c>
      <c r="K1313" s="48">
        <v>6</v>
      </c>
      <c r="L1313" s="48">
        <v>65</v>
      </c>
      <c r="M1313" s="48">
        <v>10</v>
      </c>
      <c r="N1313" s="48">
        <v>2</v>
      </c>
      <c r="O1313" s="48">
        <v>36</v>
      </c>
      <c r="P1313" s="48">
        <v>82</v>
      </c>
    </row>
    <row r="1314" spans="1:16" x14ac:dyDescent="0.3">
      <c r="A1314" s="48" t="s">
        <v>1536</v>
      </c>
      <c r="B1314" s="48">
        <v>2012</v>
      </c>
      <c r="C1314" s="48" t="s">
        <v>1134</v>
      </c>
      <c r="D1314" s="48" t="s">
        <v>1091</v>
      </c>
      <c r="E1314" s="48">
        <v>146</v>
      </c>
      <c r="F1314" s="48">
        <v>573</v>
      </c>
      <c r="G1314" s="48">
        <v>79</v>
      </c>
      <c r="H1314" s="48">
        <v>141</v>
      </c>
      <c r="I1314" s="48">
        <v>29</v>
      </c>
      <c r="J1314" s="48">
        <v>3</v>
      </c>
      <c r="K1314" s="48">
        <v>28</v>
      </c>
      <c r="L1314" s="48">
        <v>78</v>
      </c>
      <c r="M1314" s="48">
        <v>31</v>
      </c>
      <c r="N1314" s="48">
        <v>6</v>
      </c>
      <c r="O1314" s="48">
        <v>45</v>
      </c>
      <c r="P1314" s="48">
        <v>169</v>
      </c>
    </row>
    <row r="1315" spans="1:16" x14ac:dyDescent="0.3">
      <c r="A1315" s="48" t="s">
        <v>1797</v>
      </c>
      <c r="B1315" s="48">
        <v>2012</v>
      </c>
      <c r="C1315" s="48" t="s">
        <v>1124</v>
      </c>
      <c r="D1315" s="48" t="s">
        <v>1091</v>
      </c>
      <c r="E1315" s="48">
        <v>151</v>
      </c>
      <c r="F1315" s="48">
        <v>574</v>
      </c>
      <c r="G1315" s="48">
        <v>54</v>
      </c>
      <c r="H1315" s="48">
        <v>153</v>
      </c>
      <c r="I1315" s="48">
        <v>27</v>
      </c>
      <c r="J1315" s="48">
        <v>1</v>
      </c>
      <c r="K1315" s="48">
        <v>18</v>
      </c>
      <c r="L1315" s="48">
        <v>74</v>
      </c>
      <c r="M1315" s="48">
        <v>0</v>
      </c>
      <c r="N1315" s="48">
        <v>2</v>
      </c>
      <c r="O1315" s="48">
        <v>20</v>
      </c>
      <c r="P1315" s="48">
        <v>112</v>
      </c>
    </row>
    <row r="1316" spans="1:16" x14ac:dyDescent="0.3">
      <c r="A1316" s="48" t="s">
        <v>1511</v>
      </c>
      <c r="B1316" s="48">
        <v>2012</v>
      </c>
      <c r="C1316" s="48" t="s">
        <v>1116</v>
      </c>
      <c r="D1316" s="48" t="s">
        <v>1095</v>
      </c>
      <c r="E1316" s="48">
        <v>147</v>
      </c>
      <c r="F1316" s="48">
        <v>576</v>
      </c>
      <c r="G1316" s="48">
        <v>80</v>
      </c>
      <c r="H1316" s="48">
        <v>167</v>
      </c>
      <c r="I1316" s="48">
        <v>34</v>
      </c>
      <c r="J1316" s="48">
        <v>4</v>
      </c>
      <c r="K1316" s="48">
        <v>7</v>
      </c>
      <c r="L1316" s="48">
        <v>37</v>
      </c>
      <c r="M1316" s="48">
        <v>33</v>
      </c>
      <c r="N1316" s="48">
        <v>11</v>
      </c>
      <c r="O1316" s="48">
        <v>40</v>
      </c>
      <c r="P1316" s="48">
        <v>74</v>
      </c>
    </row>
    <row r="1317" spans="1:16" x14ac:dyDescent="0.3">
      <c r="A1317" s="48" t="s">
        <v>1567</v>
      </c>
      <c r="B1317" s="48">
        <v>2012</v>
      </c>
      <c r="C1317" s="48" t="s">
        <v>1154</v>
      </c>
      <c r="D1317" s="48" t="s">
        <v>1095</v>
      </c>
      <c r="E1317" s="48">
        <v>145</v>
      </c>
      <c r="F1317" s="48">
        <v>578</v>
      </c>
      <c r="G1317" s="48">
        <v>93</v>
      </c>
      <c r="H1317" s="48">
        <v>163</v>
      </c>
      <c r="I1317" s="48">
        <v>36</v>
      </c>
      <c r="J1317" s="48">
        <v>1</v>
      </c>
      <c r="K1317" s="48">
        <v>25</v>
      </c>
      <c r="L1317" s="48">
        <v>95</v>
      </c>
      <c r="M1317" s="48">
        <v>5</v>
      </c>
      <c r="N1317" s="48">
        <v>2</v>
      </c>
      <c r="O1317" s="48">
        <v>57</v>
      </c>
      <c r="P1317" s="48">
        <v>116</v>
      </c>
    </row>
    <row r="1318" spans="1:16" x14ac:dyDescent="0.3">
      <c r="A1318" s="48" t="s">
        <v>1429</v>
      </c>
      <c r="B1318" s="48">
        <v>2012</v>
      </c>
      <c r="C1318" s="48" t="s">
        <v>1112</v>
      </c>
      <c r="D1318" s="48" t="s">
        <v>1095</v>
      </c>
      <c r="E1318" s="48">
        <v>147</v>
      </c>
      <c r="F1318" s="48">
        <v>580</v>
      </c>
      <c r="G1318" s="48">
        <v>86</v>
      </c>
      <c r="H1318" s="48">
        <v>163</v>
      </c>
      <c r="I1318" s="48">
        <v>30</v>
      </c>
      <c r="J1318" s="48">
        <v>1</v>
      </c>
      <c r="K1318" s="48">
        <v>18</v>
      </c>
      <c r="L1318" s="48">
        <v>77</v>
      </c>
      <c r="M1318" s="48">
        <v>15</v>
      </c>
      <c r="N1318" s="48">
        <v>2</v>
      </c>
      <c r="O1318" s="48">
        <v>28</v>
      </c>
      <c r="P1318" s="48">
        <v>79</v>
      </c>
    </row>
    <row r="1319" spans="1:16" x14ac:dyDescent="0.3">
      <c r="A1319" s="48" t="s">
        <v>1559</v>
      </c>
      <c r="B1319" s="48">
        <v>2012</v>
      </c>
      <c r="C1319" s="48" t="s">
        <v>1124</v>
      </c>
      <c r="D1319" s="48" t="s">
        <v>1091</v>
      </c>
      <c r="E1319" s="48">
        <v>162</v>
      </c>
      <c r="F1319" s="48">
        <v>581</v>
      </c>
      <c r="G1319" s="48">
        <v>83</v>
      </c>
      <c r="H1319" s="48">
        <v>182</v>
      </c>
      <c r="I1319" s="48">
        <v>33</v>
      </c>
      <c r="J1319" s="48">
        <v>1</v>
      </c>
      <c r="K1319" s="48">
        <v>30</v>
      </c>
      <c r="L1319" s="48">
        <v>108</v>
      </c>
      <c r="M1319" s="48">
        <v>1</v>
      </c>
      <c r="N1319" s="48">
        <v>0</v>
      </c>
      <c r="O1319" s="48">
        <v>85</v>
      </c>
      <c r="P1319" s="48">
        <v>84</v>
      </c>
    </row>
    <row r="1320" spans="1:16" x14ac:dyDescent="0.3">
      <c r="A1320" s="48" t="s">
        <v>1453</v>
      </c>
      <c r="B1320" s="48">
        <v>2012</v>
      </c>
      <c r="C1320" s="48" t="s">
        <v>1142</v>
      </c>
      <c r="D1320" s="48" t="s">
        <v>1095</v>
      </c>
      <c r="E1320" s="48">
        <v>156</v>
      </c>
      <c r="F1320" s="48">
        <v>581</v>
      </c>
      <c r="G1320" s="48">
        <v>91</v>
      </c>
      <c r="H1320" s="48">
        <v>178</v>
      </c>
      <c r="I1320" s="48">
        <v>41</v>
      </c>
      <c r="J1320" s="48">
        <v>2</v>
      </c>
      <c r="K1320" s="48">
        <v>21</v>
      </c>
      <c r="L1320" s="48">
        <v>93</v>
      </c>
      <c r="M1320" s="48">
        <v>15</v>
      </c>
      <c r="N1320" s="48">
        <v>10</v>
      </c>
      <c r="O1320" s="48">
        <v>81</v>
      </c>
      <c r="P1320" s="48">
        <v>112</v>
      </c>
    </row>
    <row r="1321" spans="1:16" x14ac:dyDescent="0.3">
      <c r="A1321" s="48" t="s">
        <v>1163</v>
      </c>
      <c r="B1321" s="48">
        <v>2012</v>
      </c>
      <c r="C1321" s="48" t="s">
        <v>1136</v>
      </c>
      <c r="D1321" s="48" t="s">
        <v>1091</v>
      </c>
      <c r="E1321" s="48">
        <v>159</v>
      </c>
      <c r="F1321" s="48">
        <v>585</v>
      </c>
      <c r="G1321" s="48">
        <v>86</v>
      </c>
      <c r="H1321" s="48">
        <v>152</v>
      </c>
      <c r="I1321" s="48">
        <v>45</v>
      </c>
      <c r="J1321" s="48">
        <v>0</v>
      </c>
      <c r="K1321" s="48">
        <v>24</v>
      </c>
      <c r="L1321" s="48">
        <v>90</v>
      </c>
      <c r="M1321" s="48">
        <v>8</v>
      </c>
      <c r="N1321" s="48">
        <v>4</v>
      </c>
      <c r="O1321" s="48">
        <v>48</v>
      </c>
      <c r="P1321" s="48">
        <v>140</v>
      </c>
    </row>
    <row r="1322" spans="1:16" x14ac:dyDescent="0.3">
      <c r="A1322" s="48" t="s">
        <v>1498</v>
      </c>
      <c r="B1322" s="48">
        <v>2012</v>
      </c>
      <c r="C1322" s="48" t="s">
        <v>1148</v>
      </c>
      <c r="D1322" s="48" t="s">
        <v>1095</v>
      </c>
      <c r="E1322" s="48">
        <v>158</v>
      </c>
      <c r="F1322" s="48">
        <v>587</v>
      </c>
      <c r="G1322" s="48">
        <v>93</v>
      </c>
      <c r="H1322" s="48">
        <v>158</v>
      </c>
      <c r="I1322" s="48">
        <v>30</v>
      </c>
      <c r="J1322" s="48">
        <v>6</v>
      </c>
      <c r="K1322" s="48">
        <v>27</v>
      </c>
      <c r="L1322" s="48">
        <v>82</v>
      </c>
      <c r="M1322" s="48">
        <v>21</v>
      </c>
      <c r="N1322" s="48">
        <v>8</v>
      </c>
      <c r="O1322" s="48">
        <v>58</v>
      </c>
      <c r="P1322" s="48">
        <v>152</v>
      </c>
    </row>
    <row r="1323" spans="1:16" x14ac:dyDescent="0.3">
      <c r="A1323" s="48" t="s">
        <v>1815</v>
      </c>
      <c r="B1323" s="48">
        <v>2012</v>
      </c>
      <c r="C1323" s="48" t="s">
        <v>1108</v>
      </c>
      <c r="D1323" s="48" t="s">
        <v>1095</v>
      </c>
      <c r="E1323" s="48">
        <v>157</v>
      </c>
      <c r="F1323" s="48">
        <v>588</v>
      </c>
      <c r="G1323" s="48">
        <v>85</v>
      </c>
      <c r="H1323" s="48">
        <v>135</v>
      </c>
      <c r="I1323" s="48">
        <v>29</v>
      </c>
      <c r="J1323" s="48">
        <v>4</v>
      </c>
      <c r="K1323" s="48">
        <v>21</v>
      </c>
      <c r="L1323" s="48">
        <v>63</v>
      </c>
      <c r="M1323" s="48">
        <v>16</v>
      </c>
      <c r="N1323" s="48">
        <v>3</v>
      </c>
      <c r="O1323" s="48">
        <v>74</v>
      </c>
      <c r="P1323" s="48">
        <v>169</v>
      </c>
    </row>
    <row r="1324" spans="1:16" x14ac:dyDescent="0.3">
      <c r="A1324" s="48" t="s">
        <v>1834</v>
      </c>
      <c r="B1324" s="48">
        <v>2012</v>
      </c>
      <c r="C1324" s="48" t="s">
        <v>1138</v>
      </c>
      <c r="D1324" s="48" t="s">
        <v>1091</v>
      </c>
      <c r="E1324" s="48">
        <v>152</v>
      </c>
      <c r="F1324" s="48">
        <v>591</v>
      </c>
      <c r="G1324" s="48">
        <v>86</v>
      </c>
      <c r="H1324" s="48">
        <v>152</v>
      </c>
      <c r="I1324" s="48">
        <v>22</v>
      </c>
      <c r="J1324" s="48">
        <v>4</v>
      </c>
      <c r="K1324" s="48">
        <v>14</v>
      </c>
      <c r="L1324" s="48">
        <v>76</v>
      </c>
      <c r="M1324" s="48">
        <v>31</v>
      </c>
      <c r="N1324" s="48">
        <v>7</v>
      </c>
      <c r="O1324" s="48">
        <v>67</v>
      </c>
      <c r="P1324" s="48">
        <v>109</v>
      </c>
    </row>
    <row r="1325" spans="1:16" x14ac:dyDescent="0.3">
      <c r="A1325" s="48" t="s">
        <v>1415</v>
      </c>
      <c r="B1325" s="48">
        <v>2012</v>
      </c>
      <c r="C1325" s="48" t="s">
        <v>1100</v>
      </c>
      <c r="D1325" s="48" t="s">
        <v>1095</v>
      </c>
      <c r="E1325" s="48">
        <v>157</v>
      </c>
      <c r="F1325" s="48">
        <v>593</v>
      </c>
      <c r="G1325" s="48">
        <v>107</v>
      </c>
      <c r="H1325" s="48">
        <v>194</v>
      </c>
      <c r="I1325" s="48">
        <v>29</v>
      </c>
      <c r="J1325" s="48">
        <v>6</v>
      </c>
      <c r="K1325" s="48">
        <v>31</v>
      </c>
      <c r="L1325" s="48">
        <v>96</v>
      </c>
      <c r="M1325" s="48">
        <v>20</v>
      </c>
      <c r="N1325" s="48">
        <v>12</v>
      </c>
      <c r="O1325" s="48">
        <v>70</v>
      </c>
      <c r="P1325" s="48">
        <v>132</v>
      </c>
    </row>
    <row r="1326" spans="1:16" x14ac:dyDescent="0.3">
      <c r="A1326" s="48" t="s">
        <v>1409</v>
      </c>
      <c r="B1326" s="48">
        <v>2012</v>
      </c>
      <c r="C1326" s="48" t="s">
        <v>1102</v>
      </c>
      <c r="D1326" s="48" t="s">
        <v>1091</v>
      </c>
      <c r="E1326" s="48">
        <v>158</v>
      </c>
      <c r="F1326" s="48">
        <v>593</v>
      </c>
      <c r="G1326" s="48">
        <v>59</v>
      </c>
      <c r="H1326" s="48">
        <v>157</v>
      </c>
      <c r="I1326" s="48">
        <v>24</v>
      </c>
      <c r="J1326" s="48">
        <v>4</v>
      </c>
      <c r="K1326" s="48">
        <v>9</v>
      </c>
      <c r="L1326" s="48">
        <v>73</v>
      </c>
      <c r="M1326" s="48">
        <v>20</v>
      </c>
      <c r="N1326" s="48">
        <v>7</v>
      </c>
      <c r="O1326" s="48">
        <v>16</v>
      </c>
      <c r="P1326" s="48">
        <v>77</v>
      </c>
    </row>
    <row r="1327" spans="1:16" x14ac:dyDescent="0.3">
      <c r="A1327" s="48" t="s">
        <v>1396</v>
      </c>
      <c r="B1327" s="48">
        <v>2012</v>
      </c>
      <c r="C1327" s="48" t="s">
        <v>1154</v>
      </c>
      <c r="D1327" s="48" t="s">
        <v>1095</v>
      </c>
      <c r="E1327" s="48">
        <v>160</v>
      </c>
      <c r="F1327" s="48">
        <v>594</v>
      </c>
      <c r="G1327" s="48">
        <v>82</v>
      </c>
      <c r="H1327" s="48">
        <v>147</v>
      </c>
      <c r="I1327" s="48">
        <v>37</v>
      </c>
      <c r="J1327" s="48">
        <v>2</v>
      </c>
      <c r="K1327" s="48">
        <v>17</v>
      </c>
      <c r="L1327" s="48">
        <v>56</v>
      </c>
      <c r="M1327" s="48">
        <v>20</v>
      </c>
      <c r="N1327" s="48">
        <v>6</v>
      </c>
      <c r="O1327" s="48">
        <v>46</v>
      </c>
      <c r="P1327" s="48">
        <v>189</v>
      </c>
    </row>
    <row r="1328" spans="1:16" x14ac:dyDescent="0.3">
      <c r="A1328" s="48" t="s">
        <v>1520</v>
      </c>
      <c r="B1328" s="48">
        <v>2012</v>
      </c>
      <c r="C1328" s="48" t="s">
        <v>1126</v>
      </c>
      <c r="D1328" s="48" t="s">
        <v>1091</v>
      </c>
      <c r="E1328" s="48">
        <v>155</v>
      </c>
      <c r="F1328" s="48">
        <v>594</v>
      </c>
      <c r="G1328" s="48">
        <v>62</v>
      </c>
      <c r="H1328" s="48">
        <v>154</v>
      </c>
      <c r="I1328" s="48">
        <v>35</v>
      </c>
      <c r="J1328" s="48">
        <v>1</v>
      </c>
      <c r="K1328" s="48">
        <v>20</v>
      </c>
      <c r="L1328" s="48">
        <v>86</v>
      </c>
      <c r="M1328" s="48">
        <v>13</v>
      </c>
      <c r="N1328" s="48">
        <v>5</v>
      </c>
      <c r="O1328" s="48">
        <v>46</v>
      </c>
      <c r="P1328" s="48">
        <v>110</v>
      </c>
    </row>
    <row r="1329" spans="1:16" x14ac:dyDescent="0.3">
      <c r="A1329" s="48" t="s">
        <v>1448</v>
      </c>
      <c r="B1329" s="48">
        <v>2012</v>
      </c>
      <c r="C1329" s="48" t="s">
        <v>1152</v>
      </c>
      <c r="D1329" s="48" t="s">
        <v>1091</v>
      </c>
      <c r="E1329" s="48">
        <v>160</v>
      </c>
      <c r="F1329" s="48">
        <v>596</v>
      </c>
      <c r="G1329" s="48">
        <v>102</v>
      </c>
      <c r="H1329" s="48">
        <v>138</v>
      </c>
      <c r="I1329" s="48">
        <v>18</v>
      </c>
      <c r="J1329" s="48">
        <v>4</v>
      </c>
      <c r="K1329" s="48">
        <v>43</v>
      </c>
      <c r="L1329" s="48">
        <v>106</v>
      </c>
      <c r="M1329" s="48">
        <v>10</v>
      </c>
      <c r="N1329" s="48">
        <v>3</v>
      </c>
      <c r="O1329" s="48">
        <v>75</v>
      </c>
      <c r="P1329" s="48">
        <v>195</v>
      </c>
    </row>
    <row r="1330" spans="1:16" x14ac:dyDescent="0.3">
      <c r="A1330" s="48" t="s">
        <v>1563</v>
      </c>
      <c r="B1330" s="48">
        <v>2012</v>
      </c>
      <c r="C1330" s="48" t="s">
        <v>1108</v>
      </c>
      <c r="D1330" s="48" t="s">
        <v>1095</v>
      </c>
      <c r="E1330" s="48">
        <v>154</v>
      </c>
      <c r="F1330" s="48">
        <v>598</v>
      </c>
      <c r="G1330" s="48">
        <v>108</v>
      </c>
      <c r="H1330" s="48">
        <v>191</v>
      </c>
      <c r="I1330" s="48">
        <v>36</v>
      </c>
      <c r="J1330" s="48">
        <v>3</v>
      </c>
      <c r="K1330" s="48">
        <v>41</v>
      </c>
      <c r="L1330" s="48">
        <v>112</v>
      </c>
      <c r="M1330" s="48">
        <v>30</v>
      </c>
      <c r="N1330" s="48">
        <v>7</v>
      </c>
      <c r="O1330" s="48">
        <v>63</v>
      </c>
      <c r="P1330" s="48">
        <v>128</v>
      </c>
    </row>
    <row r="1331" spans="1:16" x14ac:dyDescent="0.3">
      <c r="A1331" s="48" t="s">
        <v>1569</v>
      </c>
      <c r="B1331" s="48">
        <v>2012</v>
      </c>
      <c r="C1331" s="48" t="s">
        <v>1138</v>
      </c>
      <c r="D1331" s="48" t="s">
        <v>1091</v>
      </c>
      <c r="E1331" s="48">
        <v>155</v>
      </c>
      <c r="F1331" s="48">
        <v>598</v>
      </c>
      <c r="G1331" s="48">
        <v>88</v>
      </c>
      <c r="H1331" s="48">
        <v>169</v>
      </c>
      <c r="I1331" s="48">
        <v>43</v>
      </c>
      <c r="J1331" s="48">
        <v>2</v>
      </c>
      <c r="K1331" s="48">
        <v>16</v>
      </c>
      <c r="L1331" s="48">
        <v>67</v>
      </c>
      <c r="M1331" s="48">
        <v>21</v>
      </c>
      <c r="N1331" s="48">
        <v>7</v>
      </c>
      <c r="O1331" s="48">
        <v>73</v>
      </c>
      <c r="P1331" s="48">
        <v>150</v>
      </c>
    </row>
    <row r="1332" spans="1:16" x14ac:dyDescent="0.3">
      <c r="A1332" s="48" t="s">
        <v>1530</v>
      </c>
      <c r="B1332" s="48">
        <v>2012</v>
      </c>
      <c r="C1332" s="48" t="s">
        <v>1132</v>
      </c>
      <c r="D1332" s="48" t="s">
        <v>1095</v>
      </c>
      <c r="E1332" s="48">
        <v>157</v>
      </c>
      <c r="F1332" s="48">
        <v>599</v>
      </c>
      <c r="G1332" s="48">
        <v>95</v>
      </c>
      <c r="H1332" s="48">
        <v>177</v>
      </c>
      <c r="I1332" s="48">
        <v>36</v>
      </c>
      <c r="J1332" s="48">
        <v>2</v>
      </c>
      <c r="K1332" s="48">
        <v>27</v>
      </c>
      <c r="L1332" s="48">
        <v>102</v>
      </c>
      <c r="M1332" s="48">
        <v>4</v>
      </c>
      <c r="N1332" s="48">
        <v>4</v>
      </c>
      <c r="O1332" s="48">
        <v>75</v>
      </c>
      <c r="P1332" s="48">
        <v>132</v>
      </c>
    </row>
    <row r="1333" spans="1:16" x14ac:dyDescent="0.3">
      <c r="A1333" s="48" t="s">
        <v>1397</v>
      </c>
      <c r="B1333" s="48">
        <v>2012</v>
      </c>
      <c r="C1333" s="48" t="s">
        <v>1136</v>
      </c>
      <c r="D1333" s="48" t="s">
        <v>1091</v>
      </c>
      <c r="E1333" s="48">
        <v>156</v>
      </c>
      <c r="F1333" s="48">
        <v>604</v>
      </c>
      <c r="G1333" s="48">
        <v>95</v>
      </c>
      <c r="H1333" s="48">
        <v>194</v>
      </c>
      <c r="I1333" s="48">
        <v>33</v>
      </c>
      <c r="J1333" s="48">
        <v>2</v>
      </c>
      <c r="K1333" s="48">
        <v>36</v>
      </c>
      <c r="L1333" s="48">
        <v>102</v>
      </c>
      <c r="M1333" s="48">
        <v>1</v>
      </c>
      <c r="N1333" s="48">
        <v>0</v>
      </c>
      <c r="O1333" s="48">
        <v>36</v>
      </c>
      <c r="P1333" s="48">
        <v>82</v>
      </c>
    </row>
    <row r="1334" spans="1:16" x14ac:dyDescent="0.3">
      <c r="A1334" s="48" t="s">
        <v>1442</v>
      </c>
      <c r="B1334" s="48">
        <v>2012</v>
      </c>
      <c r="C1334" s="48" t="s">
        <v>1122</v>
      </c>
      <c r="D1334" s="48" t="s">
        <v>1095</v>
      </c>
      <c r="E1334" s="48">
        <v>161</v>
      </c>
      <c r="F1334" s="48">
        <v>604</v>
      </c>
      <c r="G1334" s="48">
        <v>95</v>
      </c>
      <c r="H1334" s="48">
        <v>173</v>
      </c>
      <c r="I1334" s="48">
        <v>31</v>
      </c>
      <c r="J1334" s="48">
        <v>2</v>
      </c>
      <c r="K1334" s="48">
        <v>31</v>
      </c>
      <c r="L1334" s="48">
        <v>115</v>
      </c>
      <c r="M1334" s="48">
        <v>17</v>
      </c>
      <c r="N1334" s="48">
        <v>6</v>
      </c>
      <c r="O1334" s="48">
        <v>86</v>
      </c>
      <c r="P1334" s="48">
        <v>157</v>
      </c>
    </row>
    <row r="1335" spans="1:16" x14ac:dyDescent="0.3">
      <c r="A1335" s="48" t="s">
        <v>1404</v>
      </c>
      <c r="B1335" s="48">
        <v>2012</v>
      </c>
      <c r="C1335" s="48" t="s">
        <v>1098</v>
      </c>
      <c r="D1335" s="48" t="s">
        <v>1091</v>
      </c>
      <c r="E1335" s="48">
        <v>155</v>
      </c>
      <c r="F1335" s="48">
        <v>605</v>
      </c>
      <c r="G1335" s="48">
        <v>68</v>
      </c>
      <c r="H1335" s="48">
        <v>177</v>
      </c>
      <c r="I1335" s="48">
        <v>30</v>
      </c>
      <c r="J1335" s="48">
        <v>7</v>
      </c>
      <c r="K1335" s="48">
        <v>5</v>
      </c>
      <c r="L1335" s="48">
        <v>52</v>
      </c>
      <c r="M1335" s="48">
        <v>35</v>
      </c>
      <c r="N1335" s="48">
        <v>5</v>
      </c>
      <c r="O1335" s="48">
        <v>27</v>
      </c>
      <c r="P1335" s="48">
        <v>100</v>
      </c>
    </row>
    <row r="1336" spans="1:16" x14ac:dyDescent="0.3">
      <c r="A1336" s="48" t="s">
        <v>1417</v>
      </c>
      <c r="B1336" s="48">
        <v>2012</v>
      </c>
      <c r="C1336" s="48" t="s">
        <v>1120</v>
      </c>
      <c r="D1336" s="48" t="s">
        <v>1095</v>
      </c>
      <c r="E1336" s="48">
        <v>154</v>
      </c>
      <c r="F1336" s="48">
        <v>605</v>
      </c>
      <c r="G1336" s="48">
        <v>95</v>
      </c>
      <c r="H1336" s="48">
        <v>174</v>
      </c>
      <c r="I1336" s="48">
        <v>38</v>
      </c>
      <c r="J1336" s="48">
        <v>15</v>
      </c>
      <c r="K1336" s="48">
        <v>8</v>
      </c>
      <c r="L1336" s="48">
        <v>56</v>
      </c>
      <c r="M1336" s="48">
        <v>29</v>
      </c>
      <c r="N1336" s="48">
        <v>7</v>
      </c>
      <c r="O1336" s="48">
        <v>48</v>
      </c>
      <c r="P1336" s="48">
        <v>97</v>
      </c>
    </row>
    <row r="1337" spans="1:16" x14ac:dyDescent="0.3">
      <c r="A1337" s="48" t="s">
        <v>1407</v>
      </c>
      <c r="B1337" s="48">
        <v>2012</v>
      </c>
      <c r="C1337" s="48" t="s">
        <v>1102</v>
      </c>
      <c r="D1337" s="48" t="s">
        <v>1091</v>
      </c>
      <c r="E1337" s="48">
        <v>157</v>
      </c>
      <c r="F1337" s="48">
        <v>605</v>
      </c>
      <c r="G1337" s="48">
        <v>93</v>
      </c>
      <c r="H1337" s="48">
        <v>184</v>
      </c>
      <c r="I1337" s="48">
        <v>37</v>
      </c>
      <c r="J1337" s="48">
        <v>8</v>
      </c>
      <c r="K1337" s="48">
        <v>25</v>
      </c>
      <c r="L1337" s="48">
        <v>91</v>
      </c>
      <c r="M1337" s="48">
        <v>23</v>
      </c>
      <c r="N1337" s="48">
        <v>6</v>
      </c>
      <c r="O1337" s="48">
        <v>26</v>
      </c>
      <c r="P1337" s="48">
        <v>92</v>
      </c>
    </row>
    <row r="1338" spans="1:16" x14ac:dyDescent="0.3">
      <c r="A1338" s="48" t="s">
        <v>1893</v>
      </c>
      <c r="B1338" s="48">
        <v>2012</v>
      </c>
      <c r="C1338" s="48" t="s">
        <v>1126</v>
      </c>
      <c r="D1338" s="48" t="s">
        <v>1091</v>
      </c>
      <c r="E1338" s="48">
        <v>153</v>
      </c>
      <c r="F1338" s="48">
        <v>607</v>
      </c>
      <c r="G1338" s="48">
        <v>84</v>
      </c>
      <c r="H1338" s="48">
        <v>137</v>
      </c>
      <c r="I1338" s="48">
        <v>22</v>
      </c>
      <c r="J1338" s="48">
        <v>2</v>
      </c>
      <c r="K1338" s="48">
        <v>12</v>
      </c>
      <c r="L1338" s="48">
        <v>50</v>
      </c>
      <c r="M1338" s="48">
        <v>13</v>
      </c>
      <c r="N1338" s="48">
        <v>3</v>
      </c>
      <c r="O1338" s="48">
        <v>59</v>
      </c>
      <c r="P1338" s="48">
        <v>124</v>
      </c>
    </row>
    <row r="1339" spans="1:16" x14ac:dyDescent="0.3">
      <c r="A1339" s="48" t="s">
        <v>1168</v>
      </c>
      <c r="B1339" s="48">
        <v>2012</v>
      </c>
      <c r="C1339" s="48" t="s">
        <v>1156</v>
      </c>
      <c r="D1339" s="48" t="s">
        <v>1091</v>
      </c>
      <c r="E1339" s="48">
        <v>154</v>
      </c>
      <c r="F1339" s="48">
        <v>607</v>
      </c>
      <c r="G1339" s="48">
        <v>85</v>
      </c>
      <c r="H1339" s="48">
        <v>173</v>
      </c>
      <c r="I1339" s="48">
        <v>50</v>
      </c>
      <c r="J1339" s="48">
        <v>0</v>
      </c>
      <c r="K1339" s="48">
        <v>30</v>
      </c>
      <c r="L1339" s="48">
        <v>105</v>
      </c>
      <c r="M1339" s="48">
        <v>8</v>
      </c>
      <c r="N1339" s="48">
        <v>1</v>
      </c>
      <c r="O1339" s="48">
        <v>52</v>
      </c>
      <c r="P1339" s="48">
        <v>76</v>
      </c>
    </row>
    <row r="1340" spans="1:16" x14ac:dyDescent="0.3">
      <c r="A1340" s="48" t="s">
        <v>1783</v>
      </c>
      <c r="B1340" s="48">
        <v>2012</v>
      </c>
      <c r="C1340" s="48" t="s">
        <v>1144</v>
      </c>
      <c r="D1340" s="48" t="s">
        <v>1095</v>
      </c>
      <c r="E1340" s="48">
        <v>156</v>
      </c>
      <c r="F1340" s="48">
        <v>609</v>
      </c>
      <c r="G1340" s="48">
        <v>93</v>
      </c>
      <c r="H1340" s="48">
        <v>184</v>
      </c>
      <c r="I1340" s="48">
        <v>44</v>
      </c>
      <c r="J1340" s="48">
        <v>6</v>
      </c>
      <c r="K1340" s="48">
        <v>26</v>
      </c>
      <c r="L1340" s="48">
        <v>85</v>
      </c>
      <c r="M1340" s="48">
        <v>14</v>
      </c>
      <c r="N1340" s="48">
        <v>5</v>
      </c>
      <c r="O1340" s="48">
        <v>52</v>
      </c>
      <c r="P1340" s="48">
        <v>86</v>
      </c>
    </row>
    <row r="1341" spans="1:16" x14ac:dyDescent="0.3">
      <c r="A1341" s="48" t="s">
        <v>1882</v>
      </c>
      <c r="B1341" s="48">
        <v>2012</v>
      </c>
      <c r="C1341" s="48" t="s">
        <v>1104</v>
      </c>
      <c r="D1341" s="48" t="s">
        <v>1091</v>
      </c>
      <c r="E1341" s="48">
        <v>156</v>
      </c>
      <c r="F1341" s="48">
        <v>611</v>
      </c>
      <c r="G1341" s="48">
        <v>85</v>
      </c>
      <c r="H1341" s="48">
        <v>148</v>
      </c>
      <c r="I1341" s="48">
        <v>29</v>
      </c>
      <c r="J1341" s="48">
        <v>5</v>
      </c>
      <c r="K1341" s="48">
        <v>32</v>
      </c>
      <c r="L1341" s="48">
        <v>85</v>
      </c>
      <c r="M1341" s="48">
        <v>11</v>
      </c>
      <c r="N1341" s="48">
        <v>1</v>
      </c>
      <c r="O1341" s="48">
        <v>55</v>
      </c>
      <c r="P1341" s="48">
        <v>151</v>
      </c>
    </row>
    <row r="1342" spans="1:16" x14ac:dyDescent="0.3">
      <c r="A1342" s="48" t="s">
        <v>1816</v>
      </c>
      <c r="B1342" s="48">
        <v>2012</v>
      </c>
      <c r="C1342" s="48" t="s">
        <v>1136</v>
      </c>
      <c r="D1342" s="48" t="s">
        <v>1091</v>
      </c>
      <c r="E1342" s="48">
        <v>156</v>
      </c>
      <c r="F1342" s="48">
        <v>611</v>
      </c>
      <c r="G1342" s="48">
        <v>79</v>
      </c>
      <c r="H1342" s="48">
        <v>169</v>
      </c>
      <c r="I1342" s="48">
        <v>27</v>
      </c>
      <c r="J1342" s="48">
        <v>3</v>
      </c>
      <c r="K1342" s="48">
        <v>8</v>
      </c>
      <c r="L1342" s="48">
        <v>67</v>
      </c>
      <c r="M1342" s="48">
        <v>2</v>
      </c>
      <c r="N1342" s="48">
        <v>2</v>
      </c>
      <c r="O1342" s="48">
        <v>33</v>
      </c>
      <c r="P1342" s="48">
        <v>70</v>
      </c>
    </row>
    <row r="1343" spans="1:16" x14ac:dyDescent="0.3">
      <c r="A1343" s="48" t="s">
        <v>1427</v>
      </c>
      <c r="B1343" s="48">
        <v>2012</v>
      </c>
      <c r="C1343" s="48" t="s">
        <v>1098</v>
      </c>
      <c r="D1343" s="48" t="s">
        <v>1091</v>
      </c>
      <c r="E1343" s="48">
        <v>161</v>
      </c>
      <c r="F1343" s="48">
        <v>614</v>
      </c>
      <c r="G1343" s="48">
        <v>72</v>
      </c>
      <c r="H1343" s="48">
        <v>192</v>
      </c>
      <c r="I1343" s="48">
        <v>32</v>
      </c>
      <c r="J1343" s="48">
        <v>1</v>
      </c>
      <c r="K1343" s="48">
        <v>29</v>
      </c>
      <c r="L1343" s="48">
        <v>107</v>
      </c>
      <c r="M1343" s="48">
        <v>2</v>
      </c>
      <c r="N1343" s="48">
        <v>1</v>
      </c>
      <c r="O1343" s="48">
        <v>54</v>
      </c>
      <c r="P1343" s="48">
        <v>111</v>
      </c>
    </row>
    <row r="1344" spans="1:16" x14ac:dyDescent="0.3">
      <c r="A1344" s="48" t="s">
        <v>1528</v>
      </c>
      <c r="B1344" s="48">
        <v>2012</v>
      </c>
      <c r="C1344" s="48" t="s">
        <v>1148</v>
      </c>
      <c r="D1344" s="48" t="s">
        <v>1095</v>
      </c>
      <c r="E1344" s="48">
        <v>156</v>
      </c>
      <c r="F1344" s="48">
        <v>617</v>
      </c>
      <c r="G1344" s="48">
        <v>81</v>
      </c>
      <c r="H1344" s="48">
        <v>186</v>
      </c>
      <c r="I1344" s="48">
        <v>42</v>
      </c>
      <c r="J1344" s="48">
        <v>6</v>
      </c>
      <c r="K1344" s="48">
        <v>10</v>
      </c>
      <c r="L1344" s="48">
        <v>70</v>
      </c>
      <c r="M1344" s="48">
        <v>17</v>
      </c>
      <c r="N1344" s="48">
        <v>4</v>
      </c>
      <c r="O1344" s="48">
        <v>58</v>
      </c>
      <c r="P1344" s="48">
        <v>69</v>
      </c>
    </row>
    <row r="1345" spans="1:16" x14ac:dyDescent="0.3">
      <c r="A1345" s="48" t="s">
        <v>1544</v>
      </c>
      <c r="B1345" s="48">
        <v>2012</v>
      </c>
      <c r="C1345" s="48" t="s">
        <v>1124</v>
      </c>
      <c r="D1345" s="48" t="s">
        <v>1091</v>
      </c>
      <c r="E1345" s="48">
        <v>161</v>
      </c>
      <c r="F1345" s="48">
        <v>622</v>
      </c>
      <c r="G1345" s="48">
        <v>109</v>
      </c>
      <c r="H1345" s="48">
        <v>205</v>
      </c>
      <c r="I1345" s="48">
        <v>40</v>
      </c>
      <c r="J1345" s="48">
        <v>0</v>
      </c>
      <c r="K1345" s="48">
        <v>44</v>
      </c>
      <c r="L1345" s="48">
        <v>139</v>
      </c>
      <c r="M1345" s="48">
        <v>4</v>
      </c>
      <c r="N1345" s="48">
        <v>1</v>
      </c>
      <c r="O1345" s="48">
        <v>66</v>
      </c>
      <c r="P1345" s="48">
        <v>98</v>
      </c>
    </row>
    <row r="1346" spans="1:16" x14ac:dyDescent="0.3">
      <c r="A1346" s="48" t="s">
        <v>1538</v>
      </c>
      <c r="B1346" s="48">
        <v>2012</v>
      </c>
      <c r="C1346" s="48" t="s">
        <v>1148</v>
      </c>
      <c r="D1346" s="48" t="s">
        <v>1095</v>
      </c>
      <c r="E1346" s="48">
        <v>155</v>
      </c>
      <c r="F1346" s="48">
        <v>624</v>
      </c>
      <c r="G1346" s="48">
        <v>96</v>
      </c>
      <c r="H1346" s="48">
        <v>171</v>
      </c>
      <c r="I1346" s="48">
        <v>26</v>
      </c>
      <c r="J1346" s="48">
        <v>10</v>
      </c>
      <c r="K1346" s="48">
        <v>9</v>
      </c>
      <c r="L1346" s="48">
        <v>57</v>
      </c>
      <c r="M1346" s="48">
        <v>42</v>
      </c>
      <c r="N1346" s="48">
        <v>13</v>
      </c>
      <c r="O1346" s="48">
        <v>70</v>
      </c>
      <c r="P1346" s="48">
        <v>155</v>
      </c>
    </row>
    <row r="1347" spans="1:16" x14ac:dyDescent="0.3">
      <c r="A1347" s="48" t="s">
        <v>1561</v>
      </c>
      <c r="B1347" s="48">
        <v>2012</v>
      </c>
      <c r="C1347" s="48" t="s">
        <v>1152</v>
      </c>
      <c r="D1347" s="48" t="s">
        <v>1091</v>
      </c>
      <c r="E1347" s="48">
        <v>161</v>
      </c>
      <c r="F1347" s="48">
        <v>627</v>
      </c>
      <c r="G1347" s="48">
        <v>105</v>
      </c>
      <c r="H1347" s="48">
        <v>196</v>
      </c>
      <c r="I1347" s="48">
        <v>48</v>
      </c>
      <c r="J1347" s="48">
        <v>1</v>
      </c>
      <c r="K1347" s="48">
        <v>33</v>
      </c>
      <c r="L1347" s="48">
        <v>94</v>
      </c>
      <c r="M1347" s="48">
        <v>3</v>
      </c>
      <c r="N1347" s="48">
        <v>2</v>
      </c>
      <c r="O1347" s="48">
        <v>61</v>
      </c>
      <c r="P1347" s="48">
        <v>96</v>
      </c>
    </row>
    <row r="1348" spans="1:16" x14ac:dyDescent="0.3">
      <c r="A1348" s="48" t="s">
        <v>1464</v>
      </c>
      <c r="B1348" s="48">
        <v>2012</v>
      </c>
      <c r="C1348" s="48" t="s">
        <v>1136</v>
      </c>
      <c r="D1348" s="48" t="s">
        <v>1091</v>
      </c>
      <c r="E1348" s="48">
        <v>158</v>
      </c>
      <c r="F1348" s="48">
        <v>629</v>
      </c>
      <c r="G1348" s="48">
        <v>85</v>
      </c>
      <c r="H1348" s="48">
        <v>180</v>
      </c>
      <c r="I1348" s="48">
        <v>31</v>
      </c>
      <c r="J1348" s="48">
        <v>9</v>
      </c>
      <c r="K1348" s="48">
        <v>3</v>
      </c>
      <c r="L1348" s="48">
        <v>62</v>
      </c>
      <c r="M1348" s="48">
        <v>21</v>
      </c>
      <c r="N1348" s="48">
        <v>10</v>
      </c>
      <c r="O1348" s="48">
        <v>57</v>
      </c>
      <c r="P1348" s="48">
        <v>96</v>
      </c>
    </row>
    <row r="1349" spans="1:16" x14ac:dyDescent="0.3">
      <c r="A1349" s="48" t="s">
        <v>1506</v>
      </c>
      <c r="B1349" s="48">
        <v>2012</v>
      </c>
      <c r="C1349" s="48" t="s">
        <v>1114</v>
      </c>
      <c r="D1349" s="48" t="s">
        <v>1095</v>
      </c>
      <c r="E1349" s="48">
        <v>156</v>
      </c>
      <c r="F1349" s="48">
        <v>632</v>
      </c>
      <c r="G1349" s="48">
        <v>102</v>
      </c>
      <c r="H1349" s="48">
        <v>158</v>
      </c>
      <c r="I1349" s="48">
        <v>33</v>
      </c>
      <c r="J1349" s="48">
        <v>5</v>
      </c>
      <c r="K1349" s="48">
        <v>23</v>
      </c>
      <c r="L1349" s="48">
        <v>68</v>
      </c>
      <c r="M1349" s="48">
        <v>30</v>
      </c>
      <c r="N1349" s="48">
        <v>5</v>
      </c>
      <c r="O1349" s="48">
        <v>62</v>
      </c>
      <c r="P1349" s="48">
        <v>96</v>
      </c>
    </row>
    <row r="1350" spans="1:16" x14ac:dyDescent="0.3">
      <c r="A1350" s="48" t="s">
        <v>1384</v>
      </c>
      <c r="B1350" s="48">
        <v>2012</v>
      </c>
      <c r="C1350" s="48" t="s">
        <v>1098</v>
      </c>
      <c r="D1350" s="48" t="s">
        <v>1091</v>
      </c>
      <c r="E1350" s="48">
        <v>161</v>
      </c>
      <c r="F1350" s="48">
        <v>642</v>
      </c>
      <c r="G1350" s="48">
        <v>93</v>
      </c>
      <c r="H1350" s="48">
        <v>189</v>
      </c>
      <c r="I1350" s="48">
        <v>51</v>
      </c>
      <c r="J1350" s="48">
        <v>5</v>
      </c>
      <c r="K1350" s="48">
        <v>14</v>
      </c>
      <c r="L1350" s="48">
        <v>72</v>
      </c>
      <c r="M1350" s="48">
        <v>10</v>
      </c>
      <c r="N1350" s="48">
        <v>5</v>
      </c>
      <c r="O1350" s="48">
        <v>73</v>
      </c>
      <c r="P1350" s="48">
        <v>140</v>
      </c>
    </row>
    <row r="1351" spans="1:16" x14ac:dyDescent="0.3">
      <c r="A1351" s="48" t="s">
        <v>1514</v>
      </c>
      <c r="B1351" s="48">
        <v>2012</v>
      </c>
      <c r="C1351" s="48" t="s">
        <v>1159</v>
      </c>
      <c r="D1351" s="48" t="s">
        <v>1095</v>
      </c>
      <c r="E1351" s="48">
        <v>160</v>
      </c>
      <c r="F1351" s="48">
        <v>642</v>
      </c>
      <c r="G1351" s="48">
        <v>86</v>
      </c>
      <c r="H1351" s="48">
        <v>184</v>
      </c>
      <c r="I1351" s="48">
        <v>37</v>
      </c>
      <c r="J1351" s="48">
        <v>12</v>
      </c>
      <c r="K1351" s="48">
        <v>11</v>
      </c>
      <c r="L1351" s="48">
        <v>57</v>
      </c>
      <c r="M1351" s="48">
        <v>40</v>
      </c>
      <c r="N1351" s="48">
        <v>11</v>
      </c>
      <c r="O1351" s="48">
        <v>63</v>
      </c>
      <c r="P1351" s="48">
        <v>56</v>
      </c>
    </row>
    <row r="1352" spans="1:16" x14ac:dyDescent="0.3">
      <c r="A1352" s="48" t="s">
        <v>1571</v>
      </c>
      <c r="B1352" s="48">
        <v>2012</v>
      </c>
      <c r="C1352" s="48" t="s">
        <v>1128</v>
      </c>
      <c r="D1352" s="48" t="s">
        <v>1095</v>
      </c>
      <c r="E1352" s="48">
        <v>162</v>
      </c>
      <c r="F1352" s="48">
        <v>646</v>
      </c>
      <c r="G1352" s="48">
        <v>78</v>
      </c>
      <c r="H1352" s="48">
        <v>183</v>
      </c>
      <c r="I1352" s="48">
        <v>29</v>
      </c>
      <c r="J1352" s="48">
        <v>12</v>
      </c>
      <c r="K1352" s="48">
        <v>14</v>
      </c>
      <c r="L1352" s="48">
        <v>78</v>
      </c>
      <c r="M1352" s="48">
        <v>25</v>
      </c>
      <c r="N1352" s="48">
        <v>13</v>
      </c>
      <c r="O1352" s="48">
        <v>36</v>
      </c>
      <c r="P1352" s="48">
        <v>100</v>
      </c>
    </row>
    <row r="1353" spans="1:16" x14ac:dyDescent="0.3">
      <c r="A1353" s="48" t="s">
        <v>1387</v>
      </c>
      <c r="B1353" s="48">
        <v>2012</v>
      </c>
      <c r="C1353" s="48" t="s">
        <v>1146</v>
      </c>
      <c r="D1353" s="48" t="s">
        <v>1091</v>
      </c>
      <c r="E1353" s="48">
        <v>162</v>
      </c>
      <c r="F1353" s="48">
        <v>648</v>
      </c>
      <c r="G1353" s="48">
        <v>103</v>
      </c>
      <c r="H1353" s="48">
        <v>186</v>
      </c>
      <c r="I1353" s="48">
        <v>39</v>
      </c>
      <c r="J1353" s="48">
        <v>3</v>
      </c>
      <c r="K1353" s="48">
        <v>32</v>
      </c>
      <c r="L1353" s="48">
        <v>82</v>
      </c>
      <c r="M1353" s="48">
        <v>16</v>
      </c>
      <c r="N1353" s="48">
        <v>7</v>
      </c>
      <c r="O1353" s="48">
        <v>34</v>
      </c>
      <c r="P1353" s="48">
        <v>126</v>
      </c>
    </row>
    <row r="1354" spans="1:16" x14ac:dyDescent="0.3">
      <c r="A1354" s="48" t="s">
        <v>1488</v>
      </c>
      <c r="B1354" s="48">
        <v>2012</v>
      </c>
      <c r="C1354" s="48" t="s">
        <v>1136</v>
      </c>
      <c r="D1354" s="48" t="s">
        <v>1091</v>
      </c>
      <c r="E1354" s="48">
        <v>157</v>
      </c>
      <c r="F1354" s="48">
        <v>655</v>
      </c>
      <c r="G1354" s="48">
        <v>105</v>
      </c>
      <c r="H1354" s="48">
        <v>168</v>
      </c>
      <c r="I1354" s="48">
        <v>42</v>
      </c>
      <c r="J1354" s="48">
        <v>5</v>
      </c>
      <c r="K1354" s="48">
        <v>19</v>
      </c>
      <c r="L1354" s="48">
        <v>72</v>
      </c>
      <c r="M1354" s="48">
        <v>21</v>
      </c>
      <c r="N1354" s="48">
        <v>9</v>
      </c>
      <c r="O1354" s="48">
        <v>60</v>
      </c>
      <c r="P1354" s="48">
        <v>90</v>
      </c>
    </row>
    <row r="1355" spans="1:16" x14ac:dyDescent="0.3">
      <c r="A1355" s="48" t="s">
        <v>1492</v>
      </c>
      <c r="B1355" s="48">
        <v>2012</v>
      </c>
      <c r="C1355" s="48" t="s">
        <v>1146</v>
      </c>
      <c r="D1355" s="48" t="s">
        <v>1091</v>
      </c>
      <c r="E1355" s="48">
        <v>158</v>
      </c>
      <c r="F1355" s="48">
        <v>663</v>
      </c>
      <c r="G1355" s="48">
        <v>85</v>
      </c>
      <c r="H1355" s="48">
        <v>158</v>
      </c>
      <c r="I1355" s="48">
        <v>30</v>
      </c>
      <c r="J1355" s="48">
        <v>2</v>
      </c>
      <c r="K1355" s="48">
        <v>22</v>
      </c>
      <c r="L1355" s="48">
        <v>68</v>
      </c>
      <c r="M1355" s="48">
        <v>0</v>
      </c>
      <c r="N1355" s="48">
        <v>0</v>
      </c>
      <c r="O1355" s="48">
        <v>38</v>
      </c>
      <c r="P1355" s="48">
        <v>106</v>
      </c>
    </row>
    <row r="1356" spans="1:16" x14ac:dyDescent="0.3">
      <c r="A1356" s="48" t="s">
        <v>1817</v>
      </c>
      <c r="B1356" s="48">
        <v>2012</v>
      </c>
      <c r="C1356" s="48" t="s">
        <v>1152</v>
      </c>
      <c r="D1356" s="48" t="s">
        <v>1091</v>
      </c>
      <c r="E1356" s="48">
        <v>159</v>
      </c>
      <c r="F1356" s="48">
        <v>683</v>
      </c>
      <c r="G1356" s="48">
        <v>99</v>
      </c>
      <c r="H1356" s="48">
        <v>216</v>
      </c>
      <c r="I1356" s="48">
        <v>32</v>
      </c>
      <c r="J1356" s="48">
        <v>0</v>
      </c>
      <c r="K1356" s="48">
        <v>15</v>
      </c>
      <c r="L1356" s="48">
        <v>58</v>
      </c>
      <c r="M1356" s="48">
        <v>9</v>
      </c>
      <c r="N1356" s="48">
        <v>4</v>
      </c>
      <c r="O1356" s="48">
        <v>45</v>
      </c>
      <c r="P1356" s="48">
        <v>90</v>
      </c>
    </row>
    <row r="1357" spans="1:16" x14ac:dyDescent="0.3">
      <c r="A1357" s="48" t="s">
        <v>1613</v>
      </c>
      <c r="B1357" s="48">
        <v>2013</v>
      </c>
      <c r="C1357" s="48" t="s">
        <v>1098</v>
      </c>
      <c r="D1357" s="48" t="s">
        <v>1091</v>
      </c>
      <c r="E1357" s="48">
        <v>46</v>
      </c>
      <c r="F1357" s="48">
        <v>100</v>
      </c>
      <c r="G1357" s="48">
        <v>13</v>
      </c>
      <c r="H1357" s="48">
        <v>18</v>
      </c>
      <c r="I1357" s="48">
        <v>4</v>
      </c>
      <c r="J1357" s="48">
        <v>0</v>
      </c>
      <c r="K1357" s="48">
        <v>5</v>
      </c>
      <c r="L1357" s="48">
        <v>12</v>
      </c>
      <c r="M1357" s="48">
        <v>1</v>
      </c>
      <c r="N1357" s="48">
        <v>0</v>
      </c>
      <c r="O1357" s="48">
        <v>24</v>
      </c>
      <c r="P1357" s="48">
        <v>42</v>
      </c>
    </row>
    <row r="1358" spans="1:16" x14ac:dyDescent="0.3">
      <c r="A1358" s="48" t="s">
        <v>1985</v>
      </c>
      <c r="B1358" s="48">
        <v>2013</v>
      </c>
      <c r="C1358" s="48" t="s">
        <v>1108</v>
      </c>
      <c r="D1358" s="48" t="s">
        <v>1095</v>
      </c>
      <c r="E1358" s="48">
        <v>42</v>
      </c>
      <c r="F1358" s="48">
        <v>101</v>
      </c>
      <c r="G1358" s="48">
        <v>9</v>
      </c>
      <c r="H1358" s="48">
        <v>24</v>
      </c>
      <c r="I1358" s="48">
        <v>4</v>
      </c>
      <c r="J1358" s="48">
        <v>0</v>
      </c>
      <c r="K1358" s="48">
        <v>4</v>
      </c>
      <c r="L1358" s="48">
        <v>17</v>
      </c>
      <c r="M1358" s="48">
        <v>0</v>
      </c>
      <c r="N1358" s="48">
        <v>0</v>
      </c>
      <c r="O1358" s="48">
        <v>5</v>
      </c>
      <c r="P1358" s="48">
        <v>31</v>
      </c>
    </row>
    <row r="1359" spans="1:16" x14ac:dyDescent="0.3">
      <c r="A1359" s="48" t="s">
        <v>1981</v>
      </c>
      <c r="B1359" s="48">
        <v>2013</v>
      </c>
      <c r="C1359" s="48" t="s">
        <v>1126</v>
      </c>
      <c r="D1359" s="48" t="s">
        <v>1091</v>
      </c>
      <c r="E1359" s="48">
        <v>29</v>
      </c>
      <c r="F1359" s="48">
        <v>101</v>
      </c>
      <c r="G1359" s="48">
        <v>6</v>
      </c>
      <c r="H1359" s="48">
        <v>21</v>
      </c>
      <c r="I1359" s="48">
        <v>1</v>
      </c>
      <c r="J1359" s="48">
        <v>1</v>
      </c>
      <c r="K1359" s="48">
        <v>3</v>
      </c>
      <c r="L1359" s="48">
        <v>9</v>
      </c>
      <c r="M1359" s="48">
        <v>0</v>
      </c>
      <c r="N1359" s="48">
        <v>1</v>
      </c>
      <c r="O1359" s="48">
        <v>8</v>
      </c>
      <c r="P1359" s="48">
        <v>21</v>
      </c>
    </row>
    <row r="1360" spans="1:16" x14ac:dyDescent="0.3">
      <c r="A1360" s="48" t="s">
        <v>1986</v>
      </c>
      <c r="B1360" s="48">
        <v>2013</v>
      </c>
      <c r="C1360" s="48" t="s">
        <v>1110</v>
      </c>
      <c r="D1360" s="48" t="s">
        <v>1091</v>
      </c>
      <c r="E1360" s="48">
        <v>36</v>
      </c>
      <c r="F1360" s="48">
        <v>102</v>
      </c>
      <c r="G1360" s="48">
        <v>11</v>
      </c>
      <c r="H1360" s="48">
        <v>21</v>
      </c>
      <c r="I1360" s="48">
        <v>4</v>
      </c>
      <c r="J1360" s="48">
        <v>0</v>
      </c>
      <c r="K1360" s="48">
        <v>3</v>
      </c>
      <c r="L1360" s="48">
        <v>13</v>
      </c>
      <c r="M1360" s="48">
        <v>0</v>
      </c>
      <c r="N1360" s="48">
        <v>1</v>
      </c>
      <c r="O1360" s="48">
        <v>4</v>
      </c>
      <c r="P1360" s="48">
        <v>29</v>
      </c>
    </row>
    <row r="1361" spans="1:16" x14ac:dyDescent="0.3">
      <c r="A1361" s="48" t="s">
        <v>1454</v>
      </c>
      <c r="B1361" s="48">
        <v>2013</v>
      </c>
      <c r="C1361" s="48" t="s">
        <v>1140</v>
      </c>
      <c r="D1361" s="48" t="s">
        <v>1091</v>
      </c>
      <c r="E1361" s="48">
        <v>36</v>
      </c>
      <c r="F1361" s="48">
        <v>102</v>
      </c>
      <c r="G1361" s="48">
        <v>11</v>
      </c>
      <c r="H1361" s="48">
        <v>22</v>
      </c>
      <c r="I1361" s="48">
        <v>5</v>
      </c>
      <c r="J1361" s="48">
        <v>0</v>
      </c>
      <c r="K1361" s="48">
        <v>4</v>
      </c>
      <c r="L1361" s="48">
        <v>10</v>
      </c>
      <c r="M1361" s="48">
        <v>1</v>
      </c>
      <c r="N1361" s="48">
        <v>0</v>
      </c>
      <c r="O1361" s="48">
        <v>11</v>
      </c>
      <c r="P1361" s="48">
        <v>42</v>
      </c>
    </row>
    <row r="1362" spans="1:16" x14ac:dyDescent="0.3">
      <c r="A1362" s="48" t="s">
        <v>1789</v>
      </c>
      <c r="B1362" s="48">
        <v>2013</v>
      </c>
      <c r="C1362" s="48" t="s">
        <v>1104</v>
      </c>
      <c r="D1362" s="48" t="s">
        <v>1091</v>
      </c>
      <c r="E1362" s="48">
        <v>37</v>
      </c>
      <c r="F1362" s="48">
        <v>104</v>
      </c>
      <c r="G1362" s="48">
        <v>15</v>
      </c>
      <c r="H1362" s="48">
        <v>28</v>
      </c>
      <c r="I1362" s="48">
        <v>2</v>
      </c>
      <c r="J1362" s="48">
        <v>0</v>
      </c>
      <c r="K1362" s="48">
        <v>3</v>
      </c>
      <c r="L1362" s="48">
        <v>16</v>
      </c>
      <c r="M1362" s="48">
        <v>0</v>
      </c>
      <c r="N1362" s="48">
        <v>0</v>
      </c>
      <c r="O1362" s="48">
        <v>13</v>
      </c>
      <c r="P1362" s="48">
        <v>18</v>
      </c>
    </row>
    <row r="1363" spans="1:16" x14ac:dyDescent="0.3">
      <c r="A1363" s="48" t="s">
        <v>1747</v>
      </c>
      <c r="B1363" s="48">
        <v>2013</v>
      </c>
      <c r="C1363" s="48" t="s">
        <v>1128</v>
      </c>
      <c r="D1363" s="48" t="s">
        <v>1095</v>
      </c>
      <c r="E1363" s="48">
        <v>72</v>
      </c>
      <c r="F1363" s="48">
        <v>104</v>
      </c>
      <c r="G1363" s="48">
        <v>10</v>
      </c>
      <c r="H1363" s="48">
        <v>21</v>
      </c>
      <c r="I1363" s="48">
        <v>3</v>
      </c>
      <c r="J1363" s="48">
        <v>1</v>
      </c>
      <c r="K1363" s="48">
        <v>1</v>
      </c>
      <c r="L1363" s="48">
        <v>3</v>
      </c>
      <c r="M1363" s="48">
        <v>7</v>
      </c>
      <c r="N1363" s="48">
        <v>1</v>
      </c>
      <c r="O1363" s="48">
        <v>12</v>
      </c>
      <c r="P1363" s="48">
        <v>22</v>
      </c>
    </row>
    <row r="1364" spans="1:16" x14ac:dyDescent="0.3">
      <c r="A1364" s="48" t="s">
        <v>1708</v>
      </c>
      <c r="B1364" s="48">
        <v>2013</v>
      </c>
      <c r="C1364" s="48" t="s">
        <v>1134</v>
      </c>
      <c r="D1364" s="48" t="s">
        <v>1091</v>
      </c>
      <c r="E1364" s="48">
        <v>35</v>
      </c>
      <c r="F1364" s="48">
        <v>104</v>
      </c>
      <c r="G1364" s="48">
        <v>13</v>
      </c>
      <c r="H1364" s="48">
        <v>27</v>
      </c>
      <c r="I1364" s="48">
        <v>10</v>
      </c>
      <c r="J1364" s="48">
        <v>0</v>
      </c>
      <c r="K1364" s="48">
        <v>2</v>
      </c>
      <c r="L1364" s="48">
        <v>11</v>
      </c>
      <c r="M1364" s="48">
        <v>2</v>
      </c>
      <c r="N1364" s="48">
        <v>3</v>
      </c>
      <c r="O1364" s="48">
        <v>10</v>
      </c>
      <c r="P1364" s="48">
        <v>23</v>
      </c>
    </row>
    <row r="1365" spans="1:16" x14ac:dyDescent="0.3">
      <c r="A1365" s="48" t="s">
        <v>1987</v>
      </c>
      <c r="B1365" s="48">
        <v>2013</v>
      </c>
      <c r="C1365" s="48" t="s">
        <v>1156</v>
      </c>
      <c r="D1365" s="48" t="s">
        <v>1091</v>
      </c>
      <c r="E1365" s="48">
        <v>34</v>
      </c>
      <c r="F1365" s="48">
        <v>104</v>
      </c>
      <c r="G1365" s="48">
        <v>15</v>
      </c>
      <c r="H1365" s="48">
        <v>27</v>
      </c>
      <c r="I1365" s="48">
        <v>6</v>
      </c>
      <c r="J1365" s="48">
        <v>0</v>
      </c>
      <c r="K1365" s="48">
        <v>0</v>
      </c>
      <c r="L1365" s="48">
        <v>5</v>
      </c>
      <c r="M1365" s="48">
        <v>0</v>
      </c>
      <c r="N1365" s="48">
        <v>2</v>
      </c>
      <c r="O1365" s="48">
        <v>2</v>
      </c>
      <c r="P1365" s="48">
        <v>28</v>
      </c>
    </row>
    <row r="1366" spans="1:16" x14ac:dyDescent="0.3">
      <c r="A1366" s="48" t="s">
        <v>1988</v>
      </c>
      <c r="B1366" s="48">
        <v>2013</v>
      </c>
      <c r="C1366" s="48" t="s">
        <v>1146</v>
      </c>
      <c r="D1366" s="48" t="s">
        <v>1091</v>
      </c>
      <c r="E1366" s="48">
        <v>56</v>
      </c>
      <c r="F1366" s="48">
        <v>105</v>
      </c>
      <c r="G1366" s="48">
        <v>17</v>
      </c>
      <c r="H1366" s="48">
        <v>25</v>
      </c>
      <c r="I1366" s="48">
        <v>5</v>
      </c>
      <c r="J1366" s="48">
        <v>0</v>
      </c>
      <c r="K1366" s="48">
        <v>4</v>
      </c>
      <c r="L1366" s="48">
        <v>13</v>
      </c>
      <c r="M1366" s="48">
        <v>5</v>
      </c>
      <c r="N1366" s="48">
        <v>1</v>
      </c>
      <c r="O1366" s="48">
        <v>4</v>
      </c>
      <c r="P1366" s="48">
        <v>36</v>
      </c>
    </row>
    <row r="1367" spans="1:16" x14ac:dyDescent="0.3">
      <c r="A1367" s="48" t="s">
        <v>1776</v>
      </c>
      <c r="B1367" s="48">
        <v>2013</v>
      </c>
      <c r="C1367" s="48" t="s">
        <v>1100</v>
      </c>
      <c r="D1367" s="48" t="s">
        <v>1095</v>
      </c>
      <c r="E1367" s="48">
        <v>50</v>
      </c>
      <c r="F1367" s="48">
        <v>105</v>
      </c>
      <c r="G1367" s="48">
        <v>5</v>
      </c>
      <c r="H1367" s="48">
        <v>19</v>
      </c>
      <c r="I1367" s="48">
        <v>3</v>
      </c>
      <c r="J1367" s="48">
        <v>0</v>
      </c>
      <c r="K1367" s="48">
        <v>1</v>
      </c>
      <c r="L1367" s="48">
        <v>7</v>
      </c>
      <c r="M1367" s="48">
        <v>0</v>
      </c>
      <c r="N1367" s="48">
        <v>0</v>
      </c>
      <c r="O1367" s="48">
        <v>2</v>
      </c>
      <c r="P1367" s="48">
        <v>32</v>
      </c>
    </row>
    <row r="1368" spans="1:16" x14ac:dyDescent="0.3">
      <c r="A1368" s="48" t="s">
        <v>1989</v>
      </c>
      <c r="B1368" s="48">
        <v>2013</v>
      </c>
      <c r="C1368" s="48" t="s">
        <v>1120</v>
      </c>
      <c r="D1368" s="48" t="s">
        <v>1095</v>
      </c>
      <c r="E1368" s="48">
        <v>62</v>
      </c>
      <c r="F1368" s="48">
        <v>105</v>
      </c>
      <c r="G1368" s="48">
        <v>12</v>
      </c>
      <c r="H1368" s="48">
        <v>23</v>
      </c>
      <c r="I1368" s="48">
        <v>2</v>
      </c>
      <c r="J1368" s="48">
        <v>0</v>
      </c>
      <c r="K1368" s="48">
        <v>0</v>
      </c>
      <c r="L1368" s="48">
        <v>5</v>
      </c>
      <c r="M1368" s="48">
        <v>0</v>
      </c>
      <c r="N1368" s="48">
        <v>0</v>
      </c>
      <c r="O1368" s="48">
        <v>6</v>
      </c>
      <c r="P1368" s="48">
        <v>24</v>
      </c>
    </row>
    <row r="1369" spans="1:16" x14ac:dyDescent="0.3">
      <c r="A1369" s="48" t="s">
        <v>1714</v>
      </c>
      <c r="B1369" s="48">
        <v>2013</v>
      </c>
      <c r="C1369" s="48" t="s">
        <v>1152</v>
      </c>
      <c r="D1369" s="48" t="s">
        <v>1091</v>
      </c>
      <c r="E1369" s="48">
        <v>28</v>
      </c>
      <c r="F1369" s="48">
        <v>105</v>
      </c>
      <c r="G1369" s="48">
        <v>12</v>
      </c>
      <c r="H1369" s="48">
        <v>23</v>
      </c>
      <c r="I1369" s="48">
        <v>7</v>
      </c>
      <c r="J1369" s="48">
        <v>0</v>
      </c>
      <c r="K1369" s="48">
        <v>2</v>
      </c>
      <c r="L1369" s="48">
        <v>8</v>
      </c>
      <c r="M1369" s="48">
        <v>0</v>
      </c>
      <c r="N1369" s="48">
        <v>0</v>
      </c>
      <c r="O1369" s="48">
        <v>8</v>
      </c>
      <c r="P1369" s="48">
        <v>31</v>
      </c>
    </row>
    <row r="1370" spans="1:16" x14ac:dyDescent="0.3">
      <c r="A1370" s="48" t="s">
        <v>1990</v>
      </c>
      <c r="B1370" s="48">
        <v>2013</v>
      </c>
      <c r="C1370" s="48" t="s">
        <v>1152</v>
      </c>
      <c r="D1370" s="48" t="s">
        <v>1091</v>
      </c>
      <c r="E1370" s="48">
        <v>34</v>
      </c>
      <c r="F1370" s="48">
        <v>106</v>
      </c>
      <c r="G1370" s="48">
        <v>9</v>
      </c>
      <c r="H1370" s="48">
        <v>25</v>
      </c>
      <c r="I1370" s="48">
        <v>4</v>
      </c>
      <c r="J1370" s="48">
        <v>0</v>
      </c>
      <c r="K1370" s="48">
        <v>1</v>
      </c>
      <c r="L1370" s="48">
        <v>9</v>
      </c>
      <c r="M1370" s="48">
        <v>3</v>
      </c>
      <c r="N1370" s="48">
        <v>1</v>
      </c>
      <c r="O1370" s="48">
        <v>6</v>
      </c>
      <c r="P1370" s="48">
        <v>19</v>
      </c>
    </row>
    <row r="1371" spans="1:16" x14ac:dyDescent="0.3">
      <c r="A1371" s="48" t="s">
        <v>1526</v>
      </c>
      <c r="B1371" s="48">
        <v>2013</v>
      </c>
      <c r="C1371" s="48" t="s">
        <v>1100</v>
      </c>
      <c r="D1371" s="48" t="s">
        <v>1095</v>
      </c>
      <c r="E1371" s="48">
        <v>30</v>
      </c>
      <c r="F1371" s="48">
        <v>107</v>
      </c>
      <c r="G1371" s="48">
        <v>14</v>
      </c>
      <c r="H1371" s="48">
        <v>34</v>
      </c>
      <c r="I1371" s="48">
        <v>9</v>
      </c>
      <c r="J1371" s="48">
        <v>0</v>
      </c>
      <c r="K1371" s="48">
        <v>3</v>
      </c>
      <c r="L1371" s="48">
        <v>17</v>
      </c>
      <c r="M1371" s="48">
        <v>0</v>
      </c>
      <c r="N1371" s="48">
        <v>0</v>
      </c>
      <c r="O1371" s="48">
        <v>6</v>
      </c>
      <c r="P1371" s="48">
        <v>20</v>
      </c>
    </row>
    <row r="1372" spans="1:16" x14ac:dyDescent="0.3">
      <c r="A1372" s="48" t="s">
        <v>1420</v>
      </c>
      <c r="B1372" s="48">
        <v>2013</v>
      </c>
      <c r="C1372" s="48" t="s">
        <v>1156</v>
      </c>
      <c r="D1372" s="48" t="s">
        <v>1091</v>
      </c>
      <c r="E1372" s="48">
        <v>44</v>
      </c>
      <c r="F1372" s="48">
        <v>107</v>
      </c>
      <c r="G1372" s="48">
        <v>14</v>
      </c>
      <c r="H1372" s="48">
        <v>22</v>
      </c>
      <c r="I1372" s="48">
        <v>4</v>
      </c>
      <c r="J1372" s="48">
        <v>0</v>
      </c>
      <c r="K1372" s="48">
        <v>4</v>
      </c>
      <c r="L1372" s="48">
        <v>9</v>
      </c>
      <c r="M1372" s="48">
        <v>0</v>
      </c>
      <c r="N1372" s="48">
        <v>1</v>
      </c>
      <c r="O1372" s="48">
        <v>6</v>
      </c>
      <c r="P1372" s="48">
        <v>29</v>
      </c>
    </row>
    <row r="1373" spans="1:16" x14ac:dyDescent="0.3">
      <c r="A1373" s="48" t="s">
        <v>1533</v>
      </c>
      <c r="B1373" s="48">
        <v>2013</v>
      </c>
      <c r="C1373" s="48" t="s">
        <v>1126</v>
      </c>
      <c r="D1373" s="48" t="s">
        <v>1091</v>
      </c>
      <c r="E1373" s="48">
        <v>35</v>
      </c>
      <c r="F1373" s="48">
        <v>107</v>
      </c>
      <c r="G1373" s="48">
        <v>11</v>
      </c>
      <c r="H1373" s="48">
        <v>21</v>
      </c>
      <c r="I1373" s="48">
        <v>7</v>
      </c>
      <c r="J1373" s="48">
        <v>0</v>
      </c>
      <c r="K1373" s="48">
        <v>3</v>
      </c>
      <c r="L1373" s="48">
        <v>9</v>
      </c>
      <c r="M1373" s="48">
        <v>0</v>
      </c>
      <c r="N1373" s="48">
        <v>0</v>
      </c>
      <c r="O1373" s="48">
        <v>12</v>
      </c>
      <c r="P1373" s="48">
        <v>45</v>
      </c>
    </row>
    <row r="1374" spans="1:16" x14ac:dyDescent="0.3">
      <c r="A1374" s="48" t="s">
        <v>1930</v>
      </c>
      <c r="B1374" s="48">
        <v>2013</v>
      </c>
      <c r="C1374" s="48" t="s">
        <v>1110</v>
      </c>
      <c r="D1374" s="48" t="s">
        <v>1091</v>
      </c>
      <c r="E1374" s="48">
        <v>35</v>
      </c>
      <c r="F1374" s="48">
        <v>107</v>
      </c>
      <c r="G1374" s="48">
        <v>11</v>
      </c>
      <c r="H1374" s="48">
        <v>31</v>
      </c>
      <c r="I1374" s="48">
        <v>13</v>
      </c>
      <c r="J1374" s="48">
        <v>1</v>
      </c>
      <c r="K1374" s="48">
        <v>1</v>
      </c>
      <c r="L1374" s="48">
        <v>13</v>
      </c>
      <c r="M1374" s="48">
        <v>1</v>
      </c>
      <c r="N1374" s="48">
        <v>0</v>
      </c>
      <c r="O1374" s="48">
        <v>14</v>
      </c>
      <c r="P1374" s="48">
        <v>29</v>
      </c>
    </row>
    <row r="1375" spans="1:16" x14ac:dyDescent="0.3">
      <c r="A1375" s="48" t="s">
        <v>1950</v>
      </c>
      <c r="B1375" s="48">
        <v>2013</v>
      </c>
      <c r="C1375" s="48" t="s">
        <v>1148</v>
      </c>
      <c r="D1375" s="48" t="s">
        <v>1095</v>
      </c>
      <c r="E1375" s="48">
        <v>35</v>
      </c>
      <c r="F1375" s="48">
        <v>108</v>
      </c>
      <c r="G1375" s="48">
        <v>10</v>
      </c>
      <c r="H1375" s="48">
        <v>26</v>
      </c>
      <c r="I1375" s="48">
        <v>2</v>
      </c>
      <c r="J1375" s="48">
        <v>0</v>
      </c>
      <c r="K1375" s="48">
        <v>5</v>
      </c>
      <c r="L1375" s="48">
        <v>16</v>
      </c>
      <c r="M1375" s="48">
        <v>0</v>
      </c>
      <c r="N1375" s="48">
        <v>1</v>
      </c>
      <c r="O1375" s="48">
        <v>7</v>
      </c>
      <c r="P1375" s="48">
        <v>43</v>
      </c>
    </row>
    <row r="1376" spans="1:16" x14ac:dyDescent="0.3">
      <c r="A1376" s="48" t="s">
        <v>1991</v>
      </c>
      <c r="B1376" s="48">
        <v>2013</v>
      </c>
      <c r="C1376" s="48" t="s">
        <v>1156</v>
      </c>
      <c r="D1376" s="48" t="s">
        <v>1091</v>
      </c>
      <c r="E1376" s="48">
        <v>47</v>
      </c>
      <c r="F1376" s="48">
        <v>108</v>
      </c>
      <c r="G1376" s="48">
        <v>9</v>
      </c>
      <c r="H1376" s="48">
        <v>28</v>
      </c>
      <c r="I1376" s="48">
        <v>3</v>
      </c>
      <c r="J1376" s="48">
        <v>0</v>
      </c>
      <c r="K1376" s="48">
        <v>0</v>
      </c>
      <c r="L1376" s="48">
        <v>10</v>
      </c>
      <c r="M1376" s="48">
        <v>1</v>
      </c>
      <c r="N1376" s="48">
        <v>0</v>
      </c>
      <c r="O1376" s="48">
        <v>7</v>
      </c>
      <c r="P1376" s="48">
        <v>24</v>
      </c>
    </row>
    <row r="1377" spans="1:16" x14ac:dyDescent="0.3">
      <c r="A1377" s="48" t="s">
        <v>1992</v>
      </c>
      <c r="B1377" s="48">
        <v>2013</v>
      </c>
      <c r="C1377" s="48" t="s">
        <v>1159</v>
      </c>
      <c r="D1377" s="48" t="s">
        <v>1095</v>
      </c>
      <c r="E1377" s="48">
        <v>40</v>
      </c>
      <c r="F1377" s="48">
        <v>109</v>
      </c>
      <c r="G1377" s="48">
        <v>6</v>
      </c>
      <c r="H1377" s="48">
        <v>20</v>
      </c>
      <c r="I1377" s="48">
        <v>2</v>
      </c>
      <c r="J1377" s="48">
        <v>1</v>
      </c>
      <c r="K1377" s="48">
        <v>1</v>
      </c>
      <c r="L1377" s="48">
        <v>5</v>
      </c>
      <c r="M1377" s="48">
        <v>3</v>
      </c>
      <c r="N1377" s="48">
        <v>1</v>
      </c>
      <c r="O1377" s="48">
        <v>6</v>
      </c>
      <c r="P1377" s="48">
        <v>27</v>
      </c>
    </row>
    <row r="1378" spans="1:16" x14ac:dyDescent="0.3">
      <c r="A1378" s="48" t="s">
        <v>1860</v>
      </c>
      <c r="B1378" s="48">
        <v>2013</v>
      </c>
      <c r="C1378" s="48" t="s">
        <v>1156</v>
      </c>
      <c r="D1378" s="48" t="s">
        <v>1091</v>
      </c>
      <c r="E1378" s="48">
        <v>33</v>
      </c>
      <c r="F1378" s="48">
        <v>109</v>
      </c>
      <c r="G1378" s="48">
        <v>10</v>
      </c>
      <c r="H1378" s="48">
        <v>24</v>
      </c>
      <c r="I1378" s="48">
        <v>1</v>
      </c>
      <c r="J1378" s="48">
        <v>2</v>
      </c>
      <c r="K1378" s="48">
        <v>3</v>
      </c>
      <c r="L1378" s="48">
        <v>18</v>
      </c>
      <c r="M1378" s="48">
        <v>2</v>
      </c>
      <c r="N1378" s="48">
        <v>1</v>
      </c>
      <c r="O1378" s="48">
        <v>8</v>
      </c>
      <c r="P1378" s="48">
        <v>36</v>
      </c>
    </row>
    <row r="1379" spans="1:16" x14ac:dyDescent="0.3">
      <c r="A1379" s="48" t="s">
        <v>1522</v>
      </c>
      <c r="B1379" s="48">
        <v>2013</v>
      </c>
      <c r="C1379" s="48" t="s">
        <v>1152</v>
      </c>
      <c r="D1379" s="48" t="s">
        <v>1091</v>
      </c>
      <c r="E1379" s="48">
        <v>36</v>
      </c>
      <c r="F1379" s="48">
        <v>110</v>
      </c>
      <c r="G1379" s="48">
        <v>15</v>
      </c>
      <c r="H1379" s="48">
        <v>26</v>
      </c>
      <c r="I1379" s="48">
        <v>6</v>
      </c>
      <c r="J1379" s="48">
        <v>0</v>
      </c>
      <c r="K1379" s="48">
        <v>6</v>
      </c>
      <c r="L1379" s="48">
        <v>19</v>
      </c>
      <c r="M1379" s="48">
        <v>0</v>
      </c>
      <c r="N1379" s="48">
        <v>1</v>
      </c>
      <c r="O1379" s="48">
        <v>8</v>
      </c>
      <c r="P1379" s="48">
        <v>31</v>
      </c>
    </row>
    <row r="1380" spans="1:16" x14ac:dyDescent="0.3">
      <c r="A1380" s="48" t="s">
        <v>1513</v>
      </c>
      <c r="B1380" s="48">
        <v>2013</v>
      </c>
      <c r="C1380" s="48" t="s">
        <v>1146</v>
      </c>
      <c r="D1380" s="48" t="s">
        <v>1091</v>
      </c>
      <c r="E1380" s="48">
        <v>62</v>
      </c>
      <c r="F1380" s="48">
        <v>112</v>
      </c>
      <c r="G1380" s="48">
        <v>15</v>
      </c>
      <c r="H1380" s="48">
        <v>24</v>
      </c>
      <c r="I1380" s="48">
        <v>4</v>
      </c>
      <c r="J1380" s="48">
        <v>1</v>
      </c>
      <c r="K1380" s="48">
        <v>1</v>
      </c>
      <c r="L1380" s="48">
        <v>10</v>
      </c>
      <c r="M1380" s="48">
        <v>9</v>
      </c>
      <c r="N1380" s="48">
        <v>2</v>
      </c>
      <c r="O1380" s="48">
        <v>9</v>
      </c>
      <c r="P1380" s="48">
        <v>20</v>
      </c>
    </row>
    <row r="1381" spans="1:16" x14ac:dyDescent="0.3">
      <c r="A1381" s="48" t="s">
        <v>1653</v>
      </c>
      <c r="B1381" s="48">
        <v>2013</v>
      </c>
      <c r="C1381" s="48" t="s">
        <v>1108</v>
      </c>
      <c r="D1381" s="48" t="s">
        <v>1095</v>
      </c>
      <c r="E1381" s="48">
        <v>41</v>
      </c>
      <c r="F1381" s="48">
        <v>113</v>
      </c>
      <c r="G1381" s="48">
        <v>14</v>
      </c>
      <c r="H1381" s="48">
        <v>20</v>
      </c>
      <c r="I1381" s="48">
        <v>3</v>
      </c>
      <c r="J1381" s="48">
        <v>0</v>
      </c>
      <c r="K1381" s="48">
        <v>1</v>
      </c>
      <c r="L1381" s="48">
        <v>8</v>
      </c>
      <c r="M1381" s="48">
        <v>0</v>
      </c>
      <c r="N1381" s="48">
        <v>0</v>
      </c>
      <c r="O1381" s="48">
        <v>3</v>
      </c>
      <c r="P1381" s="48">
        <v>26</v>
      </c>
    </row>
    <row r="1382" spans="1:16" x14ac:dyDescent="0.3">
      <c r="A1382" s="48" t="s">
        <v>1876</v>
      </c>
      <c r="B1382" s="48">
        <v>2013</v>
      </c>
      <c r="C1382" s="48" t="s">
        <v>1090</v>
      </c>
      <c r="D1382" s="48" t="s">
        <v>1091</v>
      </c>
      <c r="E1382" s="48">
        <v>28</v>
      </c>
      <c r="F1382" s="48">
        <v>113</v>
      </c>
      <c r="G1382" s="48">
        <v>9</v>
      </c>
      <c r="H1382" s="48">
        <v>32</v>
      </c>
      <c r="I1382" s="48">
        <v>4</v>
      </c>
      <c r="J1382" s="48">
        <v>1</v>
      </c>
      <c r="K1382" s="48">
        <v>1</v>
      </c>
      <c r="L1382" s="48">
        <v>11</v>
      </c>
      <c r="M1382" s="48">
        <v>1</v>
      </c>
      <c r="N1382" s="48">
        <v>3</v>
      </c>
      <c r="O1382" s="48">
        <v>8</v>
      </c>
      <c r="P1382" s="48">
        <v>21</v>
      </c>
    </row>
    <row r="1383" spans="1:16" x14ac:dyDescent="0.3">
      <c r="A1383" s="48" t="s">
        <v>1859</v>
      </c>
      <c r="B1383" s="48">
        <v>2013</v>
      </c>
      <c r="C1383" s="48" t="s">
        <v>1100</v>
      </c>
      <c r="D1383" s="48" t="s">
        <v>1095</v>
      </c>
      <c r="E1383" s="48">
        <v>41</v>
      </c>
      <c r="F1383" s="48">
        <v>115</v>
      </c>
      <c r="G1383" s="48">
        <v>9</v>
      </c>
      <c r="H1383" s="48">
        <v>25</v>
      </c>
      <c r="I1383" s="48">
        <v>6</v>
      </c>
      <c r="J1383" s="48">
        <v>0</v>
      </c>
      <c r="K1383" s="48">
        <v>3</v>
      </c>
      <c r="L1383" s="48">
        <v>14</v>
      </c>
      <c r="M1383" s="48">
        <v>0</v>
      </c>
      <c r="N1383" s="48">
        <v>0</v>
      </c>
      <c r="O1383" s="48">
        <v>5</v>
      </c>
      <c r="P1383" s="48">
        <v>24</v>
      </c>
    </row>
    <row r="1384" spans="1:16" x14ac:dyDescent="0.3">
      <c r="A1384" s="48" t="s">
        <v>1969</v>
      </c>
      <c r="B1384" s="48">
        <v>2013</v>
      </c>
      <c r="C1384" s="48" t="s">
        <v>1150</v>
      </c>
      <c r="D1384" s="48" t="s">
        <v>1095</v>
      </c>
      <c r="E1384" s="48">
        <v>45</v>
      </c>
      <c r="F1384" s="48">
        <v>118</v>
      </c>
      <c r="G1384" s="48">
        <v>12</v>
      </c>
      <c r="H1384" s="48">
        <v>15</v>
      </c>
      <c r="I1384" s="48">
        <v>2</v>
      </c>
      <c r="J1384" s="48">
        <v>0</v>
      </c>
      <c r="K1384" s="48">
        <v>1</v>
      </c>
      <c r="L1384" s="48">
        <v>6</v>
      </c>
      <c r="M1384" s="48">
        <v>0</v>
      </c>
      <c r="N1384" s="48">
        <v>0</v>
      </c>
      <c r="O1384" s="48">
        <v>5</v>
      </c>
      <c r="P1384" s="48">
        <v>20</v>
      </c>
    </row>
    <row r="1385" spans="1:16" x14ac:dyDescent="0.3">
      <c r="A1385" s="48" t="s">
        <v>1993</v>
      </c>
      <c r="B1385" s="48">
        <v>2013</v>
      </c>
      <c r="C1385" s="48" t="s">
        <v>1110</v>
      </c>
      <c r="D1385" s="48" t="s">
        <v>1091</v>
      </c>
      <c r="E1385" s="48">
        <v>34</v>
      </c>
      <c r="F1385" s="48">
        <v>119</v>
      </c>
      <c r="G1385" s="48">
        <v>11</v>
      </c>
      <c r="H1385" s="48">
        <v>30</v>
      </c>
      <c r="I1385" s="48">
        <v>5</v>
      </c>
      <c r="J1385" s="48">
        <v>0</v>
      </c>
      <c r="K1385" s="48">
        <v>2</v>
      </c>
      <c r="L1385" s="48">
        <v>8</v>
      </c>
      <c r="M1385" s="48">
        <v>0</v>
      </c>
      <c r="N1385" s="48">
        <v>0</v>
      </c>
      <c r="O1385" s="48">
        <v>2</v>
      </c>
      <c r="P1385" s="48">
        <v>28</v>
      </c>
    </row>
    <row r="1386" spans="1:16" x14ac:dyDescent="0.3">
      <c r="A1386" s="48" t="s">
        <v>1994</v>
      </c>
      <c r="B1386" s="48">
        <v>2013</v>
      </c>
      <c r="C1386" s="48" t="s">
        <v>1146</v>
      </c>
      <c r="D1386" s="48" t="s">
        <v>1091</v>
      </c>
      <c r="E1386" s="48">
        <v>44</v>
      </c>
      <c r="F1386" s="48">
        <v>119</v>
      </c>
      <c r="G1386" s="48">
        <v>14</v>
      </c>
      <c r="H1386" s="48">
        <v>31</v>
      </c>
      <c r="I1386" s="48">
        <v>7</v>
      </c>
      <c r="J1386" s="48">
        <v>0</v>
      </c>
      <c r="K1386" s="48">
        <v>4</v>
      </c>
      <c r="L1386" s="48">
        <v>13</v>
      </c>
      <c r="M1386" s="48">
        <v>1</v>
      </c>
      <c r="N1386" s="48">
        <v>0</v>
      </c>
      <c r="O1386" s="48">
        <v>15</v>
      </c>
      <c r="P1386" s="48">
        <v>25</v>
      </c>
    </row>
    <row r="1387" spans="1:16" x14ac:dyDescent="0.3">
      <c r="A1387" s="48" t="s">
        <v>1995</v>
      </c>
      <c r="B1387" s="48">
        <v>2013</v>
      </c>
      <c r="C1387" s="48" t="s">
        <v>1116</v>
      </c>
      <c r="D1387" s="48" t="s">
        <v>1091</v>
      </c>
      <c r="E1387" s="48">
        <v>52</v>
      </c>
      <c r="F1387" s="48">
        <v>120</v>
      </c>
      <c r="G1387" s="48">
        <v>16</v>
      </c>
      <c r="H1387" s="48">
        <v>29</v>
      </c>
      <c r="I1387" s="48">
        <v>4</v>
      </c>
      <c r="J1387" s="48">
        <v>0</v>
      </c>
      <c r="K1387" s="48">
        <v>2</v>
      </c>
      <c r="L1387" s="48">
        <v>6</v>
      </c>
      <c r="M1387" s="48">
        <v>1</v>
      </c>
      <c r="N1387" s="48">
        <v>6</v>
      </c>
      <c r="O1387" s="48">
        <v>13</v>
      </c>
      <c r="P1387" s="48">
        <v>20</v>
      </c>
    </row>
    <row r="1388" spans="1:16" x14ac:dyDescent="0.3">
      <c r="A1388" s="48" t="s">
        <v>1603</v>
      </c>
      <c r="B1388" s="48">
        <v>2013</v>
      </c>
      <c r="C1388" s="48" t="s">
        <v>1110</v>
      </c>
      <c r="D1388" s="48" t="s">
        <v>1091</v>
      </c>
      <c r="E1388" s="48">
        <v>45</v>
      </c>
      <c r="F1388" s="48">
        <v>120</v>
      </c>
      <c r="G1388" s="48">
        <v>11</v>
      </c>
      <c r="H1388" s="48">
        <v>21</v>
      </c>
      <c r="I1388" s="48">
        <v>3</v>
      </c>
      <c r="J1388" s="48">
        <v>1</v>
      </c>
      <c r="K1388" s="48">
        <v>1</v>
      </c>
      <c r="L1388" s="48">
        <v>8</v>
      </c>
      <c r="M1388" s="48">
        <v>0</v>
      </c>
      <c r="N1388" s="48">
        <v>0</v>
      </c>
      <c r="O1388" s="48">
        <v>12</v>
      </c>
      <c r="P1388" s="48">
        <v>25</v>
      </c>
    </row>
    <row r="1389" spans="1:16" x14ac:dyDescent="0.3">
      <c r="A1389" s="48" t="s">
        <v>1996</v>
      </c>
      <c r="B1389" s="48">
        <v>2013</v>
      </c>
      <c r="C1389" s="48" t="s">
        <v>1114</v>
      </c>
      <c r="D1389" s="48" t="s">
        <v>1095</v>
      </c>
      <c r="E1389" s="48">
        <v>34</v>
      </c>
      <c r="F1389" s="48">
        <v>121</v>
      </c>
      <c r="G1389" s="48">
        <v>17</v>
      </c>
      <c r="H1389" s="48">
        <v>35</v>
      </c>
      <c r="I1389" s="48">
        <v>5</v>
      </c>
      <c r="J1389" s="48">
        <v>0</v>
      </c>
      <c r="K1389" s="48">
        <v>0</v>
      </c>
      <c r="L1389" s="48">
        <v>10</v>
      </c>
      <c r="M1389" s="48">
        <v>0</v>
      </c>
      <c r="N1389" s="48">
        <v>3</v>
      </c>
      <c r="O1389" s="48">
        <v>9</v>
      </c>
      <c r="P1389" s="48">
        <v>26</v>
      </c>
    </row>
    <row r="1390" spans="1:16" x14ac:dyDescent="0.3">
      <c r="A1390" s="48" t="s">
        <v>1655</v>
      </c>
      <c r="B1390" s="48">
        <v>2013</v>
      </c>
      <c r="C1390" s="48" t="s">
        <v>1148</v>
      </c>
      <c r="D1390" s="48" t="s">
        <v>1095</v>
      </c>
      <c r="E1390" s="48">
        <v>47</v>
      </c>
      <c r="F1390" s="48">
        <v>121</v>
      </c>
      <c r="G1390" s="48">
        <v>12</v>
      </c>
      <c r="H1390" s="48">
        <v>34</v>
      </c>
      <c r="I1390" s="48">
        <v>8</v>
      </c>
      <c r="J1390" s="48">
        <v>0</v>
      </c>
      <c r="K1390" s="48">
        <v>1</v>
      </c>
      <c r="L1390" s="48">
        <v>13</v>
      </c>
      <c r="M1390" s="48">
        <v>1</v>
      </c>
      <c r="N1390" s="48">
        <v>1</v>
      </c>
      <c r="O1390" s="48">
        <v>14</v>
      </c>
      <c r="P1390" s="48">
        <v>23</v>
      </c>
    </row>
    <row r="1391" spans="1:16" x14ac:dyDescent="0.3">
      <c r="A1391" s="48" t="s">
        <v>1759</v>
      </c>
      <c r="B1391" s="48">
        <v>2013</v>
      </c>
      <c r="C1391" s="48" t="s">
        <v>1122</v>
      </c>
      <c r="D1391" s="48" t="s">
        <v>1095</v>
      </c>
      <c r="E1391" s="48">
        <v>38</v>
      </c>
      <c r="F1391" s="48">
        <v>123</v>
      </c>
      <c r="G1391" s="48">
        <v>12</v>
      </c>
      <c r="H1391" s="48">
        <v>33</v>
      </c>
      <c r="I1391" s="48">
        <v>2</v>
      </c>
      <c r="J1391" s="48">
        <v>2</v>
      </c>
      <c r="K1391" s="48">
        <v>2</v>
      </c>
      <c r="L1391" s="48">
        <v>9</v>
      </c>
      <c r="M1391" s="48">
        <v>3</v>
      </c>
      <c r="N1391" s="48">
        <v>3</v>
      </c>
      <c r="O1391" s="48">
        <v>8</v>
      </c>
      <c r="P1391" s="48">
        <v>31</v>
      </c>
    </row>
    <row r="1392" spans="1:16" x14ac:dyDescent="0.3">
      <c r="A1392" s="48" t="s">
        <v>1924</v>
      </c>
      <c r="B1392" s="48">
        <v>2013</v>
      </c>
      <c r="C1392" s="48" t="s">
        <v>1132</v>
      </c>
      <c r="D1392" s="48" t="s">
        <v>1095</v>
      </c>
      <c r="E1392" s="48">
        <v>51</v>
      </c>
      <c r="F1392" s="48">
        <v>123</v>
      </c>
      <c r="G1392" s="48">
        <v>13</v>
      </c>
      <c r="H1392" s="48">
        <v>25</v>
      </c>
      <c r="I1392" s="48">
        <v>6</v>
      </c>
      <c r="J1392" s="48">
        <v>1</v>
      </c>
      <c r="K1392" s="48">
        <v>1</v>
      </c>
      <c r="L1392" s="48">
        <v>13</v>
      </c>
      <c r="M1392" s="48">
        <v>0</v>
      </c>
      <c r="N1392" s="48">
        <v>0</v>
      </c>
      <c r="O1392" s="48">
        <v>4</v>
      </c>
      <c r="P1392" s="48">
        <v>25</v>
      </c>
    </row>
    <row r="1393" spans="1:16" x14ac:dyDescent="0.3">
      <c r="A1393" s="48" t="s">
        <v>1602</v>
      </c>
      <c r="B1393" s="48">
        <v>2013</v>
      </c>
      <c r="C1393" s="48" t="s">
        <v>1148</v>
      </c>
      <c r="D1393" s="48" t="s">
        <v>1095</v>
      </c>
      <c r="E1393" s="48">
        <v>74</v>
      </c>
      <c r="F1393" s="48">
        <v>123</v>
      </c>
      <c r="G1393" s="48">
        <v>13</v>
      </c>
      <c r="H1393" s="48">
        <v>30</v>
      </c>
      <c r="I1393" s="48">
        <v>7</v>
      </c>
      <c r="J1393" s="48">
        <v>1</v>
      </c>
      <c r="K1393" s="48">
        <v>1</v>
      </c>
      <c r="L1393" s="48">
        <v>11</v>
      </c>
      <c r="M1393" s="48">
        <v>0</v>
      </c>
      <c r="N1393" s="48">
        <v>0</v>
      </c>
      <c r="O1393" s="48">
        <v>6</v>
      </c>
      <c r="P1393" s="48">
        <v>32</v>
      </c>
    </row>
    <row r="1394" spans="1:16" x14ac:dyDescent="0.3">
      <c r="A1394" s="48" t="s">
        <v>1997</v>
      </c>
      <c r="B1394" s="48">
        <v>2013</v>
      </c>
      <c r="C1394" s="48" t="s">
        <v>1156</v>
      </c>
      <c r="D1394" s="48" t="s">
        <v>1091</v>
      </c>
      <c r="E1394" s="48">
        <v>40</v>
      </c>
      <c r="F1394" s="48">
        <v>125</v>
      </c>
      <c r="G1394" s="48">
        <v>16</v>
      </c>
      <c r="H1394" s="48">
        <v>35</v>
      </c>
      <c r="I1394" s="48">
        <v>8</v>
      </c>
      <c r="J1394" s="48">
        <v>1</v>
      </c>
      <c r="K1394" s="48">
        <v>1</v>
      </c>
      <c r="L1394" s="48">
        <v>16</v>
      </c>
      <c r="M1394" s="48">
        <v>0</v>
      </c>
      <c r="N1394" s="48">
        <v>0</v>
      </c>
      <c r="O1394" s="48">
        <v>10</v>
      </c>
      <c r="P1394" s="48">
        <v>38</v>
      </c>
    </row>
    <row r="1395" spans="1:16" x14ac:dyDescent="0.3">
      <c r="A1395" s="48" t="s">
        <v>1852</v>
      </c>
      <c r="B1395" s="48">
        <v>2013</v>
      </c>
      <c r="C1395" s="48" t="s">
        <v>1116</v>
      </c>
      <c r="D1395" s="48" t="s">
        <v>1091</v>
      </c>
      <c r="E1395" s="48">
        <v>48</v>
      </c>
      <c r="F1395" s="48">
        <v>125</v>
      </c>
      <c r="G1395" s="48">
        <v>8</v>
      </c>
      <c r="H1395" s="48">
        <v>24</v>
      </c>
      <c r="I1395" s="48">
        <v>4</v>
      </c>
      <c r="J1395" s="48">
        <v>0</v>
      </c>
      <c r="K1395" s="48">
        <v>1</v>
      </c>
      <c r="L1395" s="48">
        <v>10</v>
      </c>
      <c r="M1395" s="48">
        <v>4</v>
      </c>
      <c r="N1395" s="48">
        <v>4</v>
      </c>
      <c r="O1395" s="48">
        <v>6</v>
      </c>
      <c r="P1395" s="48">
        <v>44</v>
      </c>
    </row>
    <row r="1396" spans="1:16" x14ac:dyDescent="0.3">
      <c r="A1396" s="48" t="s">
        <v>1552</v>
      </c>
      <c r="B1396" s="48">
        <v>2013</v>
      </c>
      <c r="C1396" s="48" t="s">
        <v>1114</v>
      </c>
      <c r="D1396" s="48" t="s">
        <v>1095</v>
      </c>
      <c r="E1396" s="48">
        <v>81</v>
      </c>
      <c r="F1396" s="48">
        <v>128</v>
      </c>
      <c r="G1396" s="48">
        <v>11</v>
      </c>
      <c r="H1396" s="48">
        <v>23</v>
      </c>
      <c r="I1396" s="48">
        <v>4</v>
      </c>
      <c r="J1396" s="48">
        <v>0</v>
      </c>
      <c r="K1396" s="48">
        <v>2</v>
      </c>
      <c r="L1396" s="48">
        <v>7</v>
      </c>
      <c r="M1396" s="48">
        <v>1</v>
      </c>
      <c r="N1396" s="48">
        <v>0</v>
      </c>
      <c r="O1396" s="48">
        <v>8</v>
      </c>
      <c r="P1396" s="48">
        <v>44</v>
      </c>
    </row>
    <row r="1397" spans="1:16" x14ac:dyDescent="0.3">
      <c r="A1397" s="48" t="s">
        <v>1445</v>
      </c>
      <c r="B1397" s="48">
        <v>2013</v>
      </c>
      <c r="C1397" s="48" t="s">
        <v>1146</v>
      </c>
      <c r="D1397" s="48" t="s">
        <v>1091</v>
      </c>
      <c r="E1397" s="48">
        <v>40</v>
      </c>
      <c r="F1397" s="48">
        <v>128</v>
      </c>
      <c r="G1397" s="48">
        <v>17</v>
      </c>
      <c r="H1397" s="48">
        <v>25</v>
      </c>
      <c r="I1397" s="48">
        <v>3</v>
      </c>
      <c r="J1397" s="48">
        <v>0</v>
      </c>
      <c r="K1397" s="48">
        <v>5</v>
      </c>
      <c r="L1397" s="48">
        <v>12</v>
      </c>
      <c r="M1397" s="48">
        <v>0</v>
      </c>
      <c r="N1397" s="48">
        <v>1</v>
      </c>
      <c r="O1397" s="48">
        <v>10</v>
      </c>
      <c r="P1397" s="48">
        <v>41</v>
      </c>
    </row>
    <row r="1398" spans="1:16" x14ac:dyDescent="0.3">
      <c r="A1398" s="48" t="s">
        <v>1762</v>
      </c>
      <c r="B1398" s="48">
        <v>2013</v>
      </c>
      <c r="C1398" s="48" t="s">
        <v>1112</v>
      </c>
      <c r="D1398" s="48" t="s">
        <v>1095</v>
      </c>
      <c r="E1398" s="48">
        <v>63</v>
      </c>
      <c r="F1398" s="48">
        <v>129</v>
      </c>
      <c r="G1398" s="48">
        <v>6</v>
      </c>
      <c r="H1398" s="48">
        <v>27</v>
      </c>
      <c r="I1398" s="48">
        <v>8</v>
      </c>
      <c r="J1398" s="48">
        <v>0</v>
      </c>
      <c r="K1398" s="48">
        <v>0</v>
      </c>
      <c r="L1398" s="48">
        <v>11</v>
      </c>
      <c r="M1398" s="48">
        <v>0</v>
      </c>
      <c r="N1398" s="48">
        <v>0</v>
      </c>
      <c r="O1398" s="48">
        <v>9</v>
      </c>
      <c r="P1398" s="48">
        <v>13</v>
      </c>
    </row>
    <row r="1399" spans="1:16" x14ac:dyDescent="0.3">
      <c r="A1399" s="48" t="s">
        <v>1610</v>
      </c>
      <c r="B1399" s="48">
        <v>2013</v>
      </c>
      <c r="C1399" s="48" t="s">
        <v>1112</v>
      </c>
      <c r="D1399" s="48" t="s">
        <v>1095</v>
      </c>
      <c r="E1399" s="48">
        <v>38</v>
      </c>
      <c r="F1399" s="48">
        <v>129</v>
      </c>
      <c r="G1399" s="48">
        <v>7</v>
      </c>
      <c r="H1399" s="48">
        <v>31</v>
      </c>
      <c r="I1399" s="48">
        <v>5</v>
      </c>
      <c r="J1399" s="48">
        <v>0</v>
      </c>
      <c r="K1399" s="48">
        <v>2</v>
      </c>
      <c r="L1399" s="48">
        <v>12</v>
      </c>
      <c r="M1399" s="48">
        <v>0</v>
      </c>
      <c r="N1399" s="48">
        <v>0</v>
      </c>
      <c r="O1399" s="48">
        <v>10</v>
      </c>
      <c r="P1399" s="48">
        <v>29</v>
      </c>
    </row>
    <row r="1400" spans="1:16" x14ac:dyDescent="0.3">
      <c r="A1400" s="48" t="s">
        <v>1958</v>
      </c>
      <c r="B1400" s="48">
        <v>2013</v>
      </c>
      <c r="C1400" s="48" t="s">
        <v>1120</v>
      </c>
      <c r="D1400" s="48" t="s">
        <v>1095</v>
      </c>
      <c r="E1400" s="48">
        <v>63</v>
      </c>
      <c r="F1400" s="48">
        <v>129</v>
      </c>
      <c r="G1400" s="48">
        <v>8</v>
      </c>
      <c r="H1400" s="48">
        <v>32</v>
      </c>
      <c r="I1400" s="48">
        <v>4</v>
      </c>
      <c r="J1400" s="48">
        <v>0</v>
      </c>
      <c r="K1400" s="48">
        <v>3</v>
      </c>
      <c r="L1400" s="48">
        <v>19</v>
      </c>
      <c r="M1400" s="48">
        <v>0</v>
      </c>
      <c r="N1400" s="48">
        <v>0</v>
      </c>
      <c r="O1400" s="48">
        <v>7</v>
      </c>
      <c r="P1400" s="48">
        <v>29</v>
      </c>
    </row>
    <row r="1401" spans="1:16" x14ac:dyDescent="0.3">
      <c r="A1401" s="48" t="s">
        <v>1388</v>
      </c>
      <c r="B1401" s="48">
        <v>2013</v>
      </c>
      <c r="C1401" s="48" t="s">
        <v>1154</v>
      </c>
      <c r="D1401" s="48" t="s">
        <v>1095</v>
      </c>
      <c r="E1401" s="48">
        <v>92</v>
      </c>
      <c r="F1401" s="48">
        <v>129</v>
      </c>
      <c r="G1401" s="48">
        <v>6</v>
      </c>
      <c r="H1401" s="48">
        <v>26</v>
      </c>
      <c r="I1401" s="48">
        <v>4</v>
      </c>
      <c r="J1401" s="48">
        <v>0</v>
      </c>
      <c r="K1401" s="48">
        <v>4</v>
      </c>
      <c r="L1401" s="48">
        <v>11</v>
      </c>
      <c r="M1401" s="48">
        <v>0</v>
      </c>
      <c r="N1401" s="48">
        <v>2</v>
      </c>
      <c r="O1401" s="48">
        <v>7</v>
      </c>
      <c r="P1401" s="48">
        <v>25</v>
      </c>
    </row>
    <row r="1402" spans="1:16" x14ac:dyDescent="0.3">
      <c r="A1402" s="48" t="s">
        <v>1998</v>
      </c>
      <c r="B1402" s="48">
        <v>2013</v>
      </c>
      <c r="C1402" s="48" t="s">
        <v>1150</v>
      </c>
      <c r="D1402" s="48" t="s">
        <v>1095</v>
      </c>
      <c r="E1402" s="48">
        <v>53</v>
      </c>
      <c r="F1402" s="48">
        <v>129</v>
      </c>
      <c r="G1402" s="48">
        <v>13</v>
      </c>
      <c r="H1402" s="48">
        <v>31</v>
      </c>
      <c r="I1402" s="48">
        <v>8</v>
      </c>
      <c r="J1402" s="48">
        <v>0</v>
      </c>
      <c r="K1402" s="48">
        <v>7</v>
      </c>
      <c r="L1402" s="48">
        <v>19</v>
      </c>
      <c r="M1402" s="48">
        <v>1</v>
      </c>
      <c r="N1402" s="48">
        <v>1</v>
      </c>
      <c r="O1402" s="48">
        <v>20</v>
      </c>
      <c r="P1402" s="48">
        <v>37</v>
      </c>
    </row>
    <row r="1403" spans="1:16" x14ac:dyDescent="0.3">
      <c r="A1403" s="48" t="s">
        <v>1945</v>
      </c>
      <c r="B1403" s="48">
        <v>2013</v>
      </c>
      <c r="C1403" s="48" t="s">
        <v>1142</v>
      </c>
      <c r="D1403" s="48" t="s">
        <v>1095</v>
      </c>
      <c r="E1403" s="48">
        <v>74</v>
      </c>
      <c r="F1403" s="48">
        <v>132</v>
      </c>
      <c r="G1403" s="48">
        <v>14</v>
      </c>
      <c r="H1403" s="48">
        <v>25</v>
      </c>
      <c r="I1403" s="48">
        <v>6</v>
      </c>
      <c r="J1403" s="48">
        <v>1</v>
      </c>
      <c r="K1403" s="48">
        <v>0</v>
      </c>
      <c r="L1403" s="48">
        <v>4</v>
      </c>
      <c r="M1403" s="48">
        <v>5</v>
      </c>
      <c r="N1403" s="48">
        <v>2</v>
      </c>
      <c r="O1403" s="48">
        <v>17</v>
      </c>
      <c r="P1403" s="48">
        <v>28</v>
      </c>
    </row>
    <row r="1404" spans="1:16" x14ac:dyDescent="0.3">
      <c r="A1404" s="48" t="s">
        <v>1999</v>
      </c>
      <c r="B1404" s="48">
        <v>2013</v>
      </c>
      <c r="C1404" s="48" t="s">
        <v>1108</v>
      </c>
      <c r="D1404" s="48" t="s">
        <v>1095</v>
      </c>
      <c r="E1404" s="48">
        <v>57</v>
      </c>
      <c r="F1404" s="48">
        <v>132</v>
      </c>
      <c r="G1404" s="48">
        <v>17</v>
      </c>
      <c r="H1404" s="48">
        <v>32</v>
      </c>
      <c r="I1404" s="48">
        <v>7</v>
      </c>
      <c r="J1404" s="48">
        <v>2</v>
      </c>
      <c r="K1404" s="48">
        <v>5</v>
      </c>
      <c r="L1404" s="48">
        <v>14</v>
      </c>
      <c r="M1404" s="48">
        <v>2</v>
      </c>
      <c r="N1404" s="48">
        <v>1</v>
      </c>
      <c r="O1404" s="48">
        <v>20</v>
      </c>
      <c r="P1404" s="48">
        <v>25</v>
      </c>
    </row>
    <row r="1405" spans="1:16" x14ac:dyDescent="0.3">
      <c r="A1405" s="48" t="s">
        <v>1949</v>
      </c>
      <c r="B1405" s="48">
        <v>2013</v>
      </c>
      <c r="C1405" s="48" t="s">
        <v>1142</v>
      </c>
      <c r="D1405" s="48" t="s">
        <v>1095</v>
      </c>
      <c r="E1405" s="48">
        <v>66</v>
      </c>
      <c r="F1405" s="48">
        <v>133</v>
      </c>
      <c r="G1405" s="48">
        <v>16</v>
      </c>
      <c r="H1405" s="48">
        <v>25</v>
      </c>
      <c r="I1405" s="48">
        <v>3</v>
      </c>
      <c r="J1405" s="48">
        <v>1</v>
      </c>
      <c r="K1405" s="48">
        <v>4</v>
      </c>
      <c r="L1405" s="48">
        <v>16</v>
      </c>
      <c r="M1405" s="48">
        <v>4</v>
      </c>
      <c r="N1405" s="48">
        <v>3</v>
      </c>
      <c r="O1405" s="48">
        <v>8</v>
      </c>
      <c r="P1405" s="48">
        <v>28</v>
      </c>
    </row>
    <row r="1406" spans="1:16" x14ac:dyDescent="0.3">
      <c r="A1406" s="48" t="s">
        <v>2000</v>
      </c>
      <c r="B1406" s="48">
        <v>2013</v>
      </c>
      <c r="C1406" s="48" t="s">
        <v>1116</v>
      </c>
      <c r="D1406" s="48" t="s">
        <v>1091</v>
      </c>
      <c r="E1406" s="48">
        <v>52</v>
      </c>
      <c r="F1406" s="48">
        <v>134</v>
      </c>
      <c r="G1406" s="48">
        <v>11</v>
      </c>
      <c r="H1406" s="48">
        <v>28</v>
      </c>
      <c r="I1406" s="48">
        <v>9</v>
      </c>
      <c r="J1406" s="48">
        <v>0</v>
      </c>
      <c r="K1406" s="48">
        <v>4</v>
      </c>
      <c r="L1406" s="48">
        <v>13</v>
      </c>
      <c r="M1406" s="48">
        <v>2</v>
      </c>
      <c r="N1406" s="48">
        <v>0</v>
      </c>
      <c r="O1406" s="48">
        <v>10</v>
      </c>
      <c r="P1406" s="48">
        <v>45</v>
      </c>
    </row>
    <row r="1407" spans="1:16" x14ac:dyDescent="0.3">
      <c r="A1407" s="48" t="s">
        <v>2001</v>
      </c>
      <c r="B1407" s="48">
        <v>2013</v>
      </c>
      <c r="C1407" s="48" t="s">
        <v>1124</v>
      </c>
      <c r="D1407" s="48" t="s">
        <v>1091</v>
      </c>
      <c r="E1407" s="48">
        <v>46</v>
      </c>
      <c r="F1407" s="48">
        <v>135</v>
      </c>
      <c r="G1407" s="48">
        <v>12</v>
      </c>
      <c r="H1407" s="48">
        <v>35</v>
      </c>
      <c r="I1407" s="48">
        <v>6</v>
      </c>
      <c r="J1407" s="48">
        <v>0</v>
      </c>
      <c r="K1407" s="48">
        <v>2</v>
      </c>
      <c r="L1407" s="48">
        <v>10</v>
      </c>
      <c r="M1407" s="48">
        <v>2</v>
      </c>
      <c r="N1407" s="48">
        <v>1</v>
      </c>
      <c r="O1407" s="48">
        <v>4</v>
      </c>
      <c r="P1407" s="48">
        <v>30</v>
      </c>
    </row>
    <row r="1408" spans="1:16" x14ac:dyDescent="0.3">
      <c r="A1408" s="48" t="s">
        <v>2002</v>
      </c>
      <c r="B1408" s="48">
        <v>2013</v>
      </c>
      <c r="C1408" s="48" t="s">
        <v>1142</v>
      </c>
      <c r="D1408" s="48" t="s">
        <v>1095</v>
      </c>
      <c r="E1408" s="48">
        <v>50</v>
      </c>
      <c r="F1408" s="48">
        <v>135</v>
      </c>
      <c r="G1408" s="48">
        <v>17</v>
      </c>
      <c r="H1408" s="48">
        <v>29</v>
      </c>
      <c r="I1408" s="48">
        <v>7</v>
      </c>
      <c r="J1408" s="48">
        <v>0</v>
      </c>
      <c r="K1408" s="48">
        <v>6</v>
      </c>
      <c r="L1408" s="48">
        <v>19</v>
      </c>
      <c r="M1408" s="48">
        <v>0</v>
      </c>
      <c r="N1408" s="48">
        <v>1</v>
      </c>
      <c r="O1408" s="48">
        <v>13</v>
      </c>
      <c r="P1408" s="48">
        <v>49</v>
      </c>
    </row>
    <row r="1409" spans="1:16" x14ac:dyDescent="0.3">
      <c r="A1409" s="48" t="s">
        <v>2003</v>
      </c>
      <c r="B1409" s="48">
        <v>2013</v>
      </c>
      <c r="C1409" s="48" t="s">
        <v>1152</v>
      </c>
      <c r="D1409" s="48" t="s">
        <v>1091</v>
      </c>
      <c r="E1409" s="48">
        <v>60</v>
      </c>
      <c r="F1409" s="48">
        <v>135</v>
      </c>
      <c r="G1409" s="48">
        <v>15</v>
      </c>
      <c r="H1409" s="48">
        <v>28</v>
      </c>
      <c r="I1409" s="48">
        <v>9</v>
      </c>
      <c r="J1409" s="48">
        <v>0</v>
      </c>
      <c r="K1409" s="48">
        <v>1</v>
      </c>
      <c r="L1409" s="48">
        <v>10</v>
      </c>
      <c r="M1409" s="48">
        <v>1</v>
      </c>
      <c r="N1409" s="48">
        <v>0</v>
      </c>
      <c r="O1409" s="48">
        <v>8</v>
      </c>
      <c r="P1409" s="48">
        <v>37</v>
      </c>
    </row>
    <row r="1410" spans="1:16" x14ac:dyDescent="0.3">
      <c r="A1410" s="48" t="s">
        <v>2004</v>
      </c>
      <c r="B1410" s="48">
        <v>2013</v>
      </c>
      <c r="C1410" s="48" t="s">
        <v>1104</v>
      </c>
      <c r="D1410" s="48" t="s">
        <v>1091</v>
      </c>
      <c r="E1410" s="48">
        <v>47</v>
      </c>
      <c r="F1410" s="48">
        <v>135</v>
      </c>
      <c r="G1410" s="48">
        <v>18</v>
      </c>
      <c r="H1410" s="48">
        <v>34</v>
      </c>
      <c r="I1410" s="48">
        <v>6</v>
      </c>
      <c r="J1410" s="48">
        <v>1</v>
      </c>
      <c r="K1410" s="48">
        <v>4</v>
      </c>
      <c r="L1410" s="48">
        <v>16</v>
      </c>
      <c r="M1410" s="48">
        <v>0</v>
      </c>
      <c r="N1410" s="48">
        <v>1</v>
      </c>
      <c r="O1410" s="48">
        <v>9</v>
      </c>
      <c r="P1410" s="48">
        <v>28</v>
      </c>
    </row>
    <row r="1411" spans="1:16" x14ac:dyDescent="0.3">
      <c r="A1411" s="48" t="s">
        <v>2005</v>
      </c>
      <c r="B1411" s="48">
        <v>2013</v>
      </c>
      <c r="C1411" s="48" t="s">
        <v>1108</v>
      </c>
      <c r="D1411" s="48" t="s">
        <v>1095</v>
      </c>
      <c r="E1411" s="48">
        <v>56</v>
      </c>
      <c r="F1411" s="48">
        <v>136</v>
      </c>
      <c r="G1411" s="48">
        <v>27</v>
      </c>
      <c r="H1411" s="48">
        <v>38</v>
      </c>
      <c r="I1411" s="48">
        <v>10</v>
      </c>
      <c r="J1411" s="48">
        <v>0</v>
      </c>
      <c r="K1411" s="48">
        <v>11</v>
      </c>
      <c r="L1411" s="48">
        <v>27</v>
      </c>
      <c r="M1411" s="48">
        <v>3</v>
      </c>
      <c r="N1411" s="48">
        <v>0</v>
      </c>
      <c r="O1411" s="48">
        <v>11</v>
      </c>
      <c r="P1411" s="48">
        <v>34</v>
      </c>
    </row>
    <row r="1412" spans="1:16" x14ac:dyDescent="0.3">
      <c r="A1412" s="48" t="s">
        <v>1646</v>
      </c>
      <c r="B1412" s="48">
        <v>2013</v>
      </c>
      <c r="C1412" s="48" t="s">
        <v>1104</v>
      </c>
      <c r="D1412" s="48" t="s">
        <v>1091</v>
      </c>
      <c r="E1412" s="48">
        <v>51</v>
      </c>
      <c r="F1412" s="48">
        <v>136</v>
      </c>
      <c r="G1412" s="48">
        <v>11</v>
      </c>
      <c r="H1412" s="48">
        <v>26</v>
      </c>
      <c r="I1412" s="48">
        <v>5</v>
      </c>
      <c r="J1412" s="48">
        <v>0</v>
      </c>
      <c r="K1412" s="48">
        <v>4</v>
      </c>
      <c r="L1412" s="48">
        <v>8</v>
      </c>
      <c r="M1412" s="48">
        <v>0</v>
      </c>
      <c r="N1412" s="48">
        <v>0</v>
      </c>
      <c r="O1412" s="48">
        <v>10</v>
      </c>
      <c r="P1412" s="48">
        <v>31</v>
      </c>
    </row>
    <row r="1413" spans="1:16" x14ac:dyDescent="0.3">
      <c r="A1413" s="48" t="s">
        <v>1403</v>
      </c>
      <c r="B1413" s="48">
        <v>2013</v>
      </c>
      <c r="C1413" s="48" t="s">
        <v>1116</v>
      </c>
      <c r="D1413" s="48" t="s">
        <v>1091</v>
      </c>
      <c r="E1413" s="48">
        <v>40</v>
      </c>
      <c r="F1413" s="48">
        <v>137</v>
      </c>
      <c r="G1413" s="48">
        <v>21</v>
      </c>
      <c r="H1413" s="48">
        <v>33</v>
      </c>
      <c r="I1413" s="48">
        <v>10</v>
      </c>
      <c r="J1413" s="48">
        <v>2</v>
      </c>
      <c r="K1413" s="48">
        <v>2</v>
      </c>
      <c r="L1413" s="48">
        <v>8</v>
      </c>
      <c r="M1413" s="48">
        <v>4</v>
      </c>
      <c r="N1413" s="48">
        <v>1</v>
      </c>
      <c r="O1413" s="48">
        <v>12</v>
      </c>
      <c r="P1413" s="48">
        <v>43</v>
      </c>
    </row>
    <row r="1414" spans="1:16" x14ac:dyDescent="0.3">
      <c r="A1414" s="48" t="s">
        <v>1592</v>
      </c>
      <c r="B1414" s="48">
        <v>2013</v>
      </c>
      <c r="C1414" s="48" t="s">
        <v>1120</v>
      </c>
      <c r="D1414" s="48" t="s">
        <v>1095</v>
      </c>
      <c r="E1414" s="48">
        <v>53</v>
      </c>
      <c r="F1414" s="48">
        <v>138</v>
      </c>
      <c r="G1414" s="48">
        <v>21</v>
      </c>
      <c r="H1414" s="48">
        <v>37</v>
      </c>
      <c r="I1414" s="48">
        <v>12</v>
      </c>
      <c r="J1414" s="48">
        <v>3</v>
      </c>
      <c r="K1414" s="48">
        <v>2</v>
      </c>
      <c r="L1414" s="48">
        <v>14</v>
      </c>
      <c r="M1414" s="48">
        <v>0</v>
      </c>
      <c r="N1414" s="48">
        <v>2</v>
      </c>
      <c r="O1414" s="48">
        <v>6</v>
      </c>
      <c r="P1414" s="48">
        <v>33</v>
      </c>
    </row>
    <row r="1415" spans="1:16" x14ac:dyDescent="0.3">
      <c r="A1415" s="48" t="s">
        <v>1564</v>
      </c>
      <c r="B1415" s="48">
        <v>2013</v>
      </c>
      <c r="C1415" s="48" t="s">
        <v>1144</v>
      </c>
      <c r="D1415" s="48" t="s">
        <v>1095</v>
      </c>
      <c r="E1415" s="48">
        <v>48</v>
      </c>
      <c r="F1415" s="48">
        <v>139</v>
      </c>
      <c r="G1415" s="48">
        <v>16</v>
      </c>
      <c r="H1415" s="48">
        <v>44</v>
      </c>
      <c r="I1415" s="48">
        <v>5</v>
      </c>
      <c r="J1415" s="48">
        <v>1</v>
      </c>
      <c r="K1415" s="48">
        <v>0</v>
      </c>
      <c r="L1415" s="48">
        <v>14</v>
      </c>
      <c r="M1415" s="48">
        <v>0</v>
      </c>
      <c r="N1415" s="48">
        <v>2</v>
      </c>
      <c r="O1415" s="48">
        <v>8</v>
      </c>
      <c r="P1415" s="48">
        <v>11</v>
      </c>
    </row>
    <row r="1416" spans="1:16" x14ac:dyDescent="0.3">
      <c r="A1416" s="48" t="s">
        <v>1891</v>
      </c>
      <c r="B1416" s="48">
        <v>2013</v>
      </c>
      <c r="C1416" s="48" t="s">
        <v>1112</v>
      </c>
      <c r="D1416" s="48" t="s">
        <v>1095</v>
      </c>
      <c r="E1416" s="48">
        <v>83</v>
      </c>
      <c r="F1416" s="48">
        <v>139</v>
      </c>
      <c r="G1416" s="48">
        <v>12</v>
      </c>
      <c r="H1416" s="48">
        <v>30</v>
      </c>
      <c r="I1416" s="48">
        <v>5</v>
      </c>
      <c r="J1416" s="48">
        <v>1</v>
      </c>
      <c r="K1416" s="48">
        <v>1</v>
      </c>
      <c r="L1416" s="48">
        <v>14</v>
      </c>
      <c r="M1416" s="48">
        <v>0</v>
      </c>
      <c r="N1416" s="48">
        <v>0</v>
      </c>
      <c r="O1416" s="48">
        <v>19</v>
      </c>
      <c r="P1416" s="48">
        <v>38</v>
      </c>
    </row>
    <row r="1417" spans="1:16" x14ac:dyDescent="0.3">
      <c r="A1417" s="48" t="s">
        <v>2006</v>
      </c>
      <c r="B1417" s="48">
        <v>2013</v>
      </c>
      <c r="C1417" s="48" t="s">
        <v>1152</v>
      </c>
      <c r="D1417" s="48" t="s">
        <v>1091</v>
      </c>
      <c r="E1417" s="48">
        <v>43</v>
      </c>
      <c r="F1417" s="48">
        <v>140</v>
      </c>
      <c r="G1417" s="48">
        <v>10</v>
      </c>
      <c r="H1417" s="48">
        <v>27</v>
      </c>
      <c r="I1417" s="48">
        <v>5</v>
      </c>
      <c r="J1417" s="48">
        <v>1</v>
      </c>
      <c r="K1417" s="48">
        <v>2</v>
      </c>
      <c r="L1417" s="48">
        <v>13</v>
      </c>
      <c r="M1417" s="48">
        <v>0</v>
      </c>
      <c r="N1417" s="48">
        <v>0</v>
      </c>
      <c r="O1417" s="48">
        <v>9</v>
      </c>
      <c r="P1417" s="48">
        <v>43</v>
      </c>
    </row>
    <row r="1418" spans="1:16" x14ac:dyDescent="0.3">
      <c r="A1418" s="48" t="s">
        <v>1759</v>
      </c>
      <c r="B1418" s="48">
        <v>2013</v>
      </c>
      <c r="C1418" s="48" t="s">
        <v>1116</v>
      </c>
      <c r="D1418" s="48" t="s">
        <v>1091</v>
      </c>
      <c r="E1418" s="48">
        <v>51</v>
      </c>
      <c r="F1418" s="48">
        <v>141</v>
      </c>
      <c r="G1418" s="48">
        <v>12</v>
      </c>
      <c r="H1418" s="48">
        <v>31</v>
      </c>
      <c r="I1418" s="48">
        <v>6</v>
      </c>
      <c r="J1418" s="48">
        <v>1</v>
      </c>
      <c r="K1418" s="48">
        <v>1</v>
      </c>
      <c r="L1418" s="48">
        <v>12</v>
      </c>
      <c r="M1418" s="48">
        <v>2</v>
      </c>
      <c r="N1418" s="48">
        <v>1</v>
      </c>
      <c r="O1418" s="48">
        <v>6</v>
      </c>
      <c r="P1418" s="48">
        <v>42</v>
      </c>
    </row>
    <row r="1419" spans="1:16" x14ac:dyDescent="0.3">
      <c r="A1419" s="48" t="s">
        <v>1851</v>
      </c>
      <c r="B1419" s="48">
        <v>2013</v>
      </c>
      <c r="C1419" s="48" t="s">
        <v>1128</v>
      </c>
      <c r="D1419" s="48" t="s">
        <v>1095</v>
      </c>
      <c r="E1419" s="48">
        <v>47</v>
      </c>
      <c r="F1419" s="48">
        <v>143</v>
      </c>
      <c r="G1419" s="48">
        <v>18</v>
      </c>
      <c r="H1419" s="48">
        <v>39</v>
      </c>
      <c r="I1419" s="48">
        <v>7</v>
      </c>
      <c r="J1419" s="48">
        <v>1</v>
      </c>
      <c r="K1419" s="48">
        <v>6</v>
      </c>
      <c r="L1419" s="48">
        <v>16</v>
      </c>
      <c r="M1419" s="48">
        <v>2</v>
      </c>
      <c r="N1419" s="48">
        <v>0</v>
      </c>
      <c r="O1419" s="48">
        <v>10</v>
      </c>
      <c r="P1419" s="48">
        <v>35</v>
      </c>
    </row>
    <row r="1420" spans="1:16" x14ac:dyDescent="0.3">
      <c r="A1420" s="48" t="s">
        <v>1938</v>
      </c>
      <c r="B1420" s="48">
        <v>2013</v>
      </c>
      <c r="C1420" s="48" t="s">
        <v>1132</v>
      </c>
      <c r="D1420" s="48" t="s">
        <v>1095</v>
      </c>
      <c r="E1420" s="48">
        <v>99</v>
      </c>
      <c r="F1420" s="48">
        <v>144</v>
      </c>
      <c r="G1420" s="48">
        <v>22</v>
      </c>
      <c r="H1420" s="48">
        <v>36</v>
      </c>
      <c r="I1420" s="48">
        <v>2</v>
      </c>
      <c r="J1420" s="48">
        <v>1</v>
      </c>
      <c r="K1420" s="48">
        <v>2</v>
      </c>
      <c r="L1420" s="48">
        <v>16</v>
      </c>
      <c r="M1420" s="48">
        <v>5</v>
      </c>
      <c r="N1420" s="48">
        <v>1</v>
      </c>
      <c r="O1420" s="48">
        <v>23</v>
      </c>
      <c r="P1420" s="48">
        <v>17</v>
      </c>
    </row>
    <row r="1421" spans="1:16" x14ac:dyDescent="0.3">
      <c r="A1421" s="48" t="s">
        <v>1795</v>
      </c>
      <c r="B1421" s="48">
        <v>2013</v>
      </c>
      <c r="C1421" s="48" t="s">
        <v>1126</v>
      </c>
      <c r="D1421" s="48" t="s">
        <v>1091</v>
      </c>
      <c r="E1421" s="48">
        <v>41</v>
      </c>
      <c r="F1421" s="48">
        <v>145</v>
      </c>
      <c r="G1421" s="48">
        <v>18</v>
      </c>
      <c r="H1421" s="48">
        <v>36</v>
      </c>
      <c r="I1421" s="48">
        <v>7</v>
      </c>
      <c r="J1421" s="48">
        <v>0</v>
      </c>
      <c r="K1421" s="48">
        <v>10</v>
      </c>
      <c r="L1421" s="48">
        <v>24</v>
      </c>
      <c r="M1421" s="48">
        <v>3</v>
      </c>
      <c r="N1421" s="48">
        <v>1</v>
      </c>
      <c r="O1421" s="48">
        <v>5</v>
      </c>
      <c r="P1421" s="48">
        <v>43</v>
      </c>
    </row>
    <row r="1422" spans="1:16" x14ac:dyDescent="0.3">
      <c r="A1422" s="48" t="s">
        <v>1937</v>
      </c>
      <c r="B1422" s="48">
        <v>2013</v>
      </c>
      <c r="C1422" s="48" t="s">
        <v>1110</v>
      </c>
      <c r="D1422" s="48" t="s">
        <v>1091</v>
      </c>
      <c r="E1422" s="48">
        <v>52</v>
      </c>
      <c r="F1422" s="48">
        <v>147</v>
      </c>
      <c r="G1422" s="48">
        <v>15</v>
      </c>
      <c r="H1422" s="48">
        <v>38</v>
      </c>
      <c r="I1422" s="48">
        <v>6</v>
      </c>
      <c r="J1422" s="48">
        <v>5</v>
      </c>
      <c r="K1422" s="48">
        <v>2</v>
      </c>
      <c r="L1422" s="48">
        <v>12</v>
      </c>
      <c r="M1422" s="48">
        <v>4</v>
      </c>
      <c r="N1422" s="48">
        <v>3</v>
      </c>
      <c r="O1422" s="48">
        <v>5</v>
      </c>
      <c r="P1422" s="48">
        <v>37</v>
      </c>
    </row>
    <row r="1423" spans="1:16" x14ac:dyDescent="0.3">
      <c r="A1423" s="48" t="s">
        <v>1920</v>
      </c>
      <c r="B1423" s="48">
        <v>2013</v>
      </c>
      <c r="C1423" s="48" t="s">
        <v>1128</v>
      </c>
      <c r="D1423" s="48" t="s">
        <v>1095</v>
      </c>
      <c r="E1423" s="48">
        <v>46</v>
      </c>
      <c r="F1423" s="48">
        <v>149</v>
      </c>
      <c r="G1423" s="48">
        <v>23</v>
      </c>
      <c r="H1423" s="48">
        <v>38</v>
      </c>
      <c r="I1423" s="48">
        <v>8</v>
      </c>
      <c r="J1423" s="48">
        <v>0</v>
      </c>
      <c r="K1423" s="48">
        <v>11</v>
      </c>
      <c r="L1423" s="48">
        <v>23</v>
      </c>
      <c r="M1423" s="48">
        <v>2</v>
      </c>
      <c r="N1423" s="48">
        <v>0</v>
      </c>
      <c r="O1423" s="48">
        <v>8</v>
      </c>
      <c r="P1423" s="48">
        <v>48</v>
      </c>
    </row>
    <row r="1424" spans="1:16" x14ac:dyDescent="0.3">
      <c r="A1424" s="48" t="s">
        <v>1917</v>
      </c>
      <c r="B1424" s="48">
        <v>2013</v>
      </c>
      <c r="C1424" s="48" t="s">
        <v>1142</v>
      </c>
      <c r="D1424" s="48" t="s">
        <v>1095</v>
      </c>
      <c r="E1424" s="48">
        <v>68</v>
      </c>
      <c r="F1424" s="48">
        <v>150</v>
      </c>
      <c r="G1424" s="48">
        <v>16</v>
      </c>
      <c r="H1424" s="48">
        <v>34</v>
      </c>
      <c r="I1424" s="48">
        <v>5</v>
      </c>
      <c r="J1424" s="48">
        <v>0</v>
      </c>
      <c r="K1424" s="48">
        <v>7</v>
      </c>
      <c r="L1424" s="48">
        <v>24</v>
      </c>
      <c r="M1424" s="48">
        <v>1</v>
      </c>
      <c r="N1424" s="48">
        <v>0</v>
      </c>
      <c r="O1424" s="48">
        <v>13</v>
      </c>
      <c r="P1424" s="48">
        <v>44</v>
      </c>
    </row>
    <row r="1425" spans="1:16" x14ac:dyDescent="0.3">
      <c r="A1425" s="48" t="s">
        <v>1737</v>
      </c>
      <c r="B1425" s="48">
        <v>2013</v>
      </c>
      <c r="C1425" s="48" t="s">
        <v>1154</v>
      </c>
      <c r="D1425" s="48" t="s">
        <v>1095</v>
      </c>
      <c r="E1425" s="48">
        <v>85</v>
      </c>
      <c r="F1425" s="48">
        <v>152</v>
      </c>
      <c r="G1425" s="48">
        <v>18</v>
      </c>
      <c r="H1425" s="48">
        <v>27</v>
      </c>
      <c r="I1425" s="48">
        <v>6</v>
      </c>
      <c r="J1425" s="48">
        <v>1</v>
      </c>
      <c r="K1425" s="48">
        <v>2</v>
      </c>
      <c r="L1425" s="48">
        <v>6</v>
      </c>
      <c r="M1425" s="48">
        <v>3</v>
      </c>
      <c r="N1425" s="48">
        <v>0</v>
      </c>
      <c r="O1425" s="48">
        <v>12</v>
      </c>
      <c r="P1425" s="48">
        <v>44</v>
      </c>
    </row>
    <row r="1426" spans="1:16" x14ac:dyDescent="0.3">
      <c r="A1426" s="48" t="s">
        <v>1608</v>
      </c>
      <c r="B1426" s="48">
        <v>2013</v>
      </c>
      <c r="C1426" s="48" t="s">
        <v>1136</v>
      </c>
      <c r="D1426" s="48" t="s">
        <v>1091</v>
      </c>
      <c r="E1426" s="48">
        <v>74</v>
      </c>
      <c r="F1426" s="48">
        <v>154</v>
      </c>
      <c r="G1426" s="48">
        <v>21</v>
      </c>
      <c r="H1426" s="48">
        <v>43</v>
      </c>
      <c r="I1426" s="48">
        <v>8</v>
      </c>
      <c r="J1426" s="48">
        <v>0</v>
      </c>
      <c r="K1426" s="48">
        <v>11</v>
      </c>
      <c r="L1426" s="48">
        <v>21</v>
      </c>
      <c r="M1426" s="48">
        <v>1</v>
      </c>
      <c r="N1426" s="48">
        <v>0</v>
      </c>
      <c r="O1426" s="48">
        <v>18</v>
      </c>
      <c r="P1426" s="48">
        <v>48</v>
      </c>
    </row>
    <row r="1427" spans="1:16" x14ac:dyDescent="0.3">
      <c r="A1427" s="48" t="s">
        <v>1693</v>
      </c>
      <c r="B1427" s="48">
        <v>2013</v>
      </c>
      <c r="C1427" s="48" t="s">
        <v>1122</v>
      </c>
      <c r="D1427" s="48" t="s">
        <v>1095</v>
      </c>
      <c r="E1427" s="48">
        <v>104</v>
      </c>
      <c r="F1427" s="48">
        <v>155</v>
      </c>
      <c r="G1427" s="48">
        <v>8</v>
      </c>
      <c r="H1427" s="48">
        <v>30</v>
      </c>
      <c r="I1427" s="48">
        <v>2</v>
      </c>
      <c r="J1427" s="48">
        <v>0</v>
      </c>
      <c r="K1427" s="48">
        <v>1</v>
      </c>
      <c r="L1427" s="48">
        <v>12</v>
      </c>
      <c r="M1427" s="48">
        <v>0</v>
      </c>
      <c r="N1427" s="48">
        <v>2</v>
      </c>
      <c r="O1427" s="48">
        <v>13</v>
      </c>
      <c r="P1427" s="48">
        <v>25</v>
      </c>
    </row>
    <row r="1428" spans="1:16" x14ac:dyDescent="0.3">
      <c r="A1428" s="48" t="s">
        <v>1780</v>
      </c>
      <c r="B1428" s="48">
        <v>2013</v>
      </c>
      <c r="C1428" s="48" t="s">
        <v>1152</v>
      </c>
      <c r="D1428" s="48" t="s">
        <v>1091</v>
      </c>
      <c r="E1428" s="48">
        <v>44</v>
      </c>
      <c r="F1428" s="48">
        <v>156</v>
      </c>
      <c r="G1428" s="48">
        <v>21</v>
      </c>
      <c r="H1428" s="48">
        <v>38</v>
      </c>
      <c r="I1428" s="48">
        <v>7</v>
      </c>
      <c r="J1428" s="48">
        <v>0</v>
      </c>
      <c r="K1428" s="48">
        <v>7</v>
      </c>
      <c r="L1428" s="48">
        <v>19</v>
      </c>
      <c r="M1428" s="48">
        <v>4</v>
      </c>
      <c r="N1428" s="48">
        <v>2</v>
      </c>
      <c r="O1428" s="48">
        <v>23</v>
      </c>
      <c r="P1428" s="48">
        <v>43</v>
      </c>
    </row>
    <row r="1429" spans="1:16" x14ac:dyDescent="0.3">
      <c r="A1429" s="48" t="s">
        <v>1630</v>
      </c>
      <c r="B1429" s="48">
        <v>2013</v>
      </c>
      <c r="C1429" s="48" t="s">
        <v>1098</v>
      </c>
      <c r="D1429" s="48" t="s">
        <v>1091</v>
      </c>
      <c r="E1429" s="48">
        <v>53</v>
      </c>
      <c r="F1429" s="48">
        <v>156</v>
      </c>
      <c r="G1429" s="48">
        <v>15</v>
      </c>
      <c r="H1429" s="48">
        <v>45</v>
      </c>
      <c r="I1429" s="48">
        <v>5</v>
      </c>
      <c r="J1429" s="48">
        <v>0</v>
      </c>
      <c r="K1429" s="48">
        <v>3</v>
      </c>
      <c r="L1429" s="48">
        <v>20</v>
      </c>
      <c r="M1429" s="48">
        <v>1</v>
      </c>
      <c r="N1429" s="48">
        <v>0</v>
      </c>
      <c r="O1429" s="48">
        <v>6</v>
      </c>
      <c r="P1429" s="48">
        <v>25</v>
      </c>
    </row>
    <row r="1430" spans="1:16" x14ac:dyDescent="0.3">
      <c r="A1430" s="48" t="s">
        <v>2007</v>
      </c>
      <c r="B1430" s="48">
        <v>2013</v>
      </c>
      <c r="C1430" s="48" t="s">
        <v>1090</v>
      </c>
      <c r="D1430" s="48" t="s">
        <v>1091</v>
      </c>
      <c r="E1430" s="48">
        <v>57</v>
      </c>
      <c r="F1430" s="48">
        <v>157</v>
      </c>
      <c r="G1430" s="48">
        <v>16</v>
      </c>
      <c r="H1430" s="48">
        <v>32</v>
      </c>
      <c r="I1430" s="48">
        <v>7</v>
      </c>
      <c r="J1430" s="48">
        <v>0</v>
      </c>
      <c r="K1430" s="48">
        <v>4</v>
      </c>
      <c r="L1430" s="48">
        <v>18</v>
      </c>
      <c r="M1430" s="48">
        <v>0</v>
      </c>
      <c r="N1430" s="48">
        <v>1</v>
      </c>
      <c r="O1430" s="48">
        <v>18</v>
      </c>
      <c r="P1430" s="48">
        <v>49</v>
      </c>
    </row>
    <row r="1431" spans="1:16" x14ac:dyDescent="0.3">
      <c r="A1431" s="48" t="s">
        <v>1583</v>
      </c>
      <c r="B1431" s="48">
        <v>2013</v>
      </c>
      <c r="C1431" s="48" t="s">
        <v>1098</v>
      </c>
      <c r="D1431" s="48" t="s">
        <v>1091</v>
      </c>
      <c r="E1431" s="48">
        <v>42</v>
      </c>
      <c r="F1431" s="48">
        <v>158</v>
      </c>
      <c r="G1431" s="48">
        <v>21</v>
      </c>
      <c r="H1431" s="48">
        <v>45</v>
      </c>
      <c r="I1431" s="48">
        <v>6</v>
      </c>
      <c r="J1431" s="48">
        <v>2</v>
      </c>
      <c r="K1431" s="48">
        <v>0</v>
      </c>
      <c r="L1431" s="48">
        <v>11</v>
      </c>
      <c r="M1431" s="48">
        <v>16</v>
      </c>
      <c r="N1431" s="48">
        <v>2</v>
      </c>
      <c r="O1431" s="48">
        <v>17</v>
      </c>
      <c r="P1431" s="48">
        <v>37</v>
      </c>
    </row>
    <row r="1432" spans="1:16" x14ac:dyDescent="0.3">
      <c r="A1432" s="48" t="s">
        <v>1396</v>
      </c>
      <c r="B1432" s="48">
        <v>2013</v>
      </c>
      <c r="C1432" s="48" t="s">
        <v>1154</v>
      </c>
      <c r="D1432" s="48" t="s">
        <v>1095</v>
      </c>
      <c r="E1432" s="48">
        <v>44</v>
      </c>
      <c r="F1432" s="48">
        <v>158</v>
      </c>
      <c r="G1432" s="48">
        <v>11</v>
      </c>
      <c r="H1432" s="48">
        <v>25</v>
      </c>
      <c r="I1432" s="48">
        <v>9</v>
      </c>
      <c r="J1432" s="48">
        <v>0</v>
      </c>
      <c r="K1432" s="48">
        <v>3</v>
      </c>
      <c r="L1432" s="48">
        <v>12</v>
      </c>
      <c r="M1432" s="48">
        <v>1</v>
      </c>
      <c r="N1432" s="48">
        <v>0</v>
      </c>
      <c r="O1432" s="48">
        <v>4</v>
      </c>
      <c r="P1432" s="48">
        <v>47</v>
      </c>
    </row>
    <row r="1433" spans="1:16" x14ac:dyDescent="0.3">
      <c r="A1433" s="48" t="s">
        <v>1942</v>
      </c>
      <c r="B1433" s="48">
        <v>2013</v>
      </c>
      <c r="C1433" s="48" t="s">
        <v>1128</v>
      </c>
      <c r="D1433" s="48" t="s">
        <v>1095</v>
      </c>
      <c r="E1433" s="48">
        <v>57</v>
      </c>
      <c r="F1433" s="48">
        <v>158</v>
      </c>
      <c r="G1433" s="48">
        <v>21</v>
      </c>
      <c r="H1433" s="48">
        <v>32</v>
      </c>
      <c r="I1433" s="48">
        <v>10</v>
      </c>
      <c r="J1433" s="48">
        <v>1</v>
      </c>
      <c r="K1433" s="48">
        <v>9</v>
      </c>
      <c r="L1433" s="48">
        <v>20</v>
      </c>
      <c r="M1433" s="48">
        <v>0</v>
      </c>
      <c r="N1433" s="48">
        <v>0</v>
      </c>
      <c r="O1433" s="48">
        <v>22</v>
      </c>
      <c r="P1433" s="48">
        <v>57</v>
      </c>
    </row>
    <row r="1434" spans="1:16" x14ac:dyDescent="0.3">
      <c r="A1434" s="48" t="s">
        <v>1402</v>
      </c>
      <c r="B1434" s="48">
        <v>2013</v>
      </c>
      <c r="C1434" s="48" t="s">
        <v>1104</v>
      </c>
      <c r="D1434" s="48" t="s">
        <v>1091</v>
      </c>
      <c r="E1434" s="48">
        <v>50</v>
      </c>
      <c r="F1434" s="48">
        <v>159</v>
      </c>
      <c r="G1434" s="48">
        <v>20</v>
      </c>
      <c r="H1434" s="48">
        <v>43</v>
      </c>
      <c r="I1434" s="48">
        <v>7</v>
      </c>
      <c r="J1434" s="48">
        <v>0</v>
      </c>
      <c r="K1434" s="48">
        <v>5</v>
      </c>
      <c r="L1434" s="48">
        <v>22</v>
      </c>
      <c r="M1434" s="48">
        <v>0</v>
      </c>
      <c r="N1434" s="48">
        <v>0</v>
      </c>
      <c r="O1434" s="48">
        <v>19</v>
      </c>
      <c r="P1434" s="48">
        <v>25</v>
      </c>
    </row>
    <row r="1435" spans="1:16" x14ac:dyDescent="0.3">
      <c r="A1435" s="48" t="s">
        <v>2008</v>
      </c>
      <c r="B1435" s="48">
        <v>2013</v>
      </c>
      <c r="C1435" s="48" t="s">
        <v>1090</v>
      </c>
      <c r="D1435" s="48" t="s">
        <v>1091</v>
      </c>
      <c r="E1435" s="48">
        <v>55</v>
      </c>
      <c r="F1435" s="48">
        <v>160</v>
      </c>
      <c r="G1435" s="48">
        <v>14</v>
      </c>
      <c r="H1435" s="48">
        <v>31</v>
      </c>
      <c r="I1435" s="48">
        <v>3</v>
      </c>
      <c r="J1435" s="48">
        <v>0</v>
      </c>
      <c r="K1435" s="48">
        <v>7</v>
      </c>
      <c r="L1435" s="48">
        <v>17</v>
      </c>
      <c r="M1435" s="48">
        <v>0</v>
      </c>
      <c r="N1435" s="48">
        <v>1</v>
      </c>
      <c r="O1435" s="48">
        <v>20</v>
      </c>
      <c r="P1435" s="48">
        <v>58</v>
      </c>
    </row>
    <row r="1436" spans="1:16" x14ac:dyDescent="0.3">
      <c r="A1436" s="48" t="s">
        <v>2009</v>
      </c>
      <c r="B1436" s="48">
        <v>2013</v>
      </c>
      <c r="C1436" s="48" t="s">
        <v>1102</v>
      </c>
      <c r="D1436" s="48" t="s">
        <v>1091</v>
      </c>
      <c r="E1436" s="48">
        <v>79</v>
      </c>
      <c r="F1436" s="48">
        <v>160</v>
      </c>
      <c r="G1436" s="48">
        <v>15</v>
      </c>
      <c r="H1436" s="48">
        <v>37</v>
      </c>
      <c r="I1436" s="48">
        <v>7</v>
      </c>
      <c r="J1436" s="48">
        <v>0</v>
      </c>
      <c r="K1436" s="48">
        <v>5</v>
      </c>
      <c r="L1436" s="48">
        <v>12</v>
      </c>
      <c r="M1436" s="48">
        <v>7</v>
      </c>
      <c r="N1436" s="48">
        <v>2</v>
      </c>
      <c r="O1436" s="48">
        <v>18</v>
      </c>
      <c r="P1436" s="48">
        <v>57</v>
      </c>
    </row>
    <row r="1437" spans="1:16" x14ac:dyDescent="0.3">
      <c r="A1437" s="48" t="s">
        <v>2010</v>
      </c>
      <c r="B1437" s="48">
        <v>2013</v>
      </c>
      <c r="C1437" s="48" t="s">
        <v>1150</v>
      </c>
      <c r="D1437" s="48" t="s">
        <v>1095</v>
      </c>
      <c r="E1437" s="48">
        <v>56</v>
      </c>
      <c r="F1437" s="48">
        <v>160</v>
      </c>
      <c r="G1437" s="48">
        <v>12</v>
      </c>
      <c r="H1437" s="48">
        <v>37</v>
      </c>
      <c r="I1437" s="48">
        <v>8</v>
      </c>
      <c r="J1437" s="48">
        <v>0</v>
      </c>
      <c r="K1437" s="48">
        <v>4</v>
      </c>
      <c r="L1437" s="48">
        <v>16</v>
      </c>
      <c r="M1437" s="48">
        <v>0</v>
      </c>
      <c r="N1437" s="48">
        <v>0</v>
      </c>
      <c r="O1437" s="48">
        <v>10</v>
      </c>
      <c r="P1437" s="48">
        <v>56</v>
      </c>
    </row>
    <row r="1438" spans="1:16" x14ac:dyDescent="0.3">
      <c r="A1438" s="48" t="s">
        <v>2011</v>
      </c>
      <c r="B1438" s="48">
        <v>2013</v>
      </c>
      <c r="C1438" s="48" t="s">
        <v>1102</v>
      </c>
      <c r="D1438" s="48" t="s">
        <v>1091</v>
      </c>
      <c r="E1438" s="48">
        <v>42</v>
      </c>
      <c r="F1438" s="48">
        <v>161</v>
      </c>
      <c r="G1438" s="48">
        <v>19</v>
      </c>
      <c r="H1438" s="48">
        <v>49</v>
      </c>
      <c r="I1438" s="48">
        <v>4</v>
      </c>
      <c r="J1438" s="48">
        <v>2</v>
      </c>
      <c r="K1438" s="48">
        <v>5</v>
      </c>
      <c r="L1438" s="48">
        <v>21</v>
      </c>
      <c r="M1438" s="48">
        <v>3</v>
      </c>
      <c r="N1438" s="48">
        <v>2</v>
      </c>
      <c r="O1438" s="48">
        <v>5</v>
      </c>
      <c r="P1438" s="48">
        <v>38</v>
      </c>
    </row>
    <row r="1439" spans="1:16" x14ac:dyDescent="0.3">
      <c r="A1439" s="48" t="s">
        <v>1678</v>
      </c>
      <c r="B1439" s="48">
        <v>2013</v>
      </c>
      <c r="C1439" s="48" t="s">
        <v>1146</v>
      </c>
      <c r="D1439" s="48" t="s">
        <v>1091</v>
      </c>
      <c r="E1439" s="48">
        <v>52</v>
      </c>
      <c r="F1439" s="48">
        <v>161</v>
      </c>
      <c r="G1439" s="48">
        <v>20</v>
      </c>
      <c r="H1439" s="48">
        <v>49</v>
      </c>
      <c r="I1439" s="48">
        <v>14</v>
      </c>
      <c r="J1439" s="48">
        <v>1</v>
      </c>
      <c r="K1439" s="48">
        <v>8</v>
      </c>
      <c r="L1439" s="48">
        <v>23</v>
      </c>
      <c r="M1439" s="48">
        <v>0</v>
      </c>
      <c r="N1439" s="48">
        <v>2</v>
      </c>
      <c r="O1439" s="48">
        <v>8</v>
      </c>
      <c r="P1439" s="48">
        <v>33</v>
      </c>
    </row>
    <row r="1440" spans="1:16" x14ac:dyDescent="0.3">
      <c r="A1440" s="48" t="s">
        <v>2012</v>
      </c>
      <c r="B1440" s="48">
        <v>2013</v>
      </c>
      <c r="C1440" s="48" t="s">
        <v>1114</v>
      </c>
      <c r="D1440" s="48" t="s">
        <v>1095</v>
      </c>
      <c r="E1440" s="48">
        <v>50</v>
      </c>
      <c r="F1440" s="48">
        <v>162</v>
      </c>
      <c r="G1440" s="48">
        <v>18</v>
      </c>
      <c r="H1440" s="48">
        <v>38</v>
      </c>
      <c r="I1440" s="48">
        <v>8</v>
      </c>
      <c r="J1440" s="48">
        <v>1</v>
      </c>
      <c r="K1440" s="48">
        <v>5</v>
      </c>
      <c r="L1440" s="48">
        <v>22</v>
      </c>
      <c r="M1440" s="48">
        <v>1</v>
      </c>
      <c r="N1440" s="48">
        <v>0</v>
      </c>
      <c r="O1440" s="48">
        <v>15</v>
      </c>
      <c r="P1440" s="48">
        <v>43</v>
      </c>
    </row>
    <row r="1441" spans="1:16" x14ac:dyDescent="0.3">
      <c r="A1441" s="48" t="s">
        <v>1849</v>
      </c>
      <c r="B1441" s="48">
        <v>2013</v>
      </c>
      <c r="C1441" s="48" t="s">
        <v>1098</v>
      </c>
      <c r="D1441" s="48" t="s">
        <v>1091</v>
      </c>
      <c r="E1441" s="48">
        <v>79</v>
      </c>
      <c r="F1441" s="48">
        <v>162</v>
      </c>
      <c r="G1441" s="48">
        <v>19</v>
      </c>
      <c r="H1441" s="48">
        <v>29</v>
      </c>
      <c r="I1441" s="48">
        <v>2</v>
      </c>
      <c r="J1441" s="48">
        <v>1</v>
      </c>
      <c r="K1441" s="48">
        <v>2</v>
      </c>
      <c r="L1441" s="48">
        <v>9</v>
      </c>
      <c r="M1441" s="48">
        <v>14</v>
      </c>
      <c r="N1441" s="48">
        <v>0</v>
      </c>
      <c r="O1441" s="48">
        <v>8</v>
      </c>
      <c r="P1441" s="48">
        <v>49</v>
      </c>
    </row>
    <row r="1442" spans="1:16" x14ac:dyDescent="0.3">
      <c r="A1442" s="48" t="s">
        <v>1904</v>
      </c>
      <c r="B1442" s="48">
        <v>2013</v>
      </c>
      <c r="C1442" s="48" t="s">
        <v>1134</v>
      </c>
      <c r="D1442" s="48" t="s">
        <v>1091</v>
      </c>
      <c r="E1442" s="48">
        <v>60</v>
      </c>
      <c r="F1442" s="48">
        <v>162</v>
      </c>
      <c r="G1442" s="48">
        <v>15</v>
      </c>
      <c r="H1442" s="48">
        <v>40</v>
      </c>
      <c r="I1442" s="48">
        <v>6</v>
      </c>
      <c r="J1442" s="48">
        <v>0</v>
      </c>
      <c r="K1442" s="48">
        <v>5</v>
      </c>
      <c r="L1442" s="48">
        <v>17</v>
      </c>
      <c r="M1442" s="48">
        <v>0</v>
      </c>
      <c r="N1442" s="48">
        <v>2</v>
      </c>
      <c r="O1442" s="48">
        <v>11</v>
      </c>
      <c r="P1442" s="48">
        <v>39</v>
      </c>
    </row>
    <row r="1443" spans="1:16" x14ac:dyDescent="0.3">
      <c r="A1443" s="48" t="s">
        <v>1690</v>
      </c>
      <c r="B1443" s="48">
        <v>2013</v>
      </c>
      <c r="C1443" s="48" t="s">
        <v>1136</v>
      </c>
      <c r="D1443" s="48" t="s">
        <v>1091</v>
      </c>
      <c r="E1443" s="48">
        <v>54</v>
      </c>
      <c r="F1443" s="48">
        <v>163</v>
      </c>
      <c r="G1443" s="48">
        <v>20</v>
      </c>
      <c r="H1443" s="48">
        <v>40</v>
      </c>
      <c r="I1443" s="48">
        <v>9</v>
      </c>
      <c r="J1443" s="48">
        <v>0</v>
      </c>
      <c r="K1443" s="48">
        <v>9</v>
      </c>
      <c r="L1443" s="48">
        <v>22</v>
      </c>
      <c r="M1443" s="48">
        <v>1</v>
      </c>
      <c r="N1443" s="48">
        <v>2</v>
      </c>
      <c r="O1443" s="48">
        <v>20</v>
      </c>
      <c r="P1443" s="48">
        <v>60</v>
      </c>
    </row>
    <row r="1444" spans="1:16" x14ac:dyDescent="0.3">
      <c r="A1444" s="48" t="s">
        <v>1473</v>
      </c>
      <c r="B1444" s="48">
        <v>2013</v>
      </c>
      <c r="C1444" s="48" t="s">
        <v>1124</v>
      </c>
      <c r="D1444" s="48" t="s">
        <v>1091</v>
      </c>
      <c r="E1444" s="48">
        <v>81</v>
      </c>
      <c r="F1444" s="48">
        <v>164</v>
      </c>
      <c r="G1444" s="48">
        <v>26</v>
      </c>
      <c r="H1444" s="48">
        <v>40</v>
      </c>
      <c r="I1444" s="48">
        <v>7</v>
      </c>
      <c r="J1444" s="48">
        <v>0</v>
      </c>
      <c r="K1444" s="48">
        <v>7</v>
      </c>
      <c r="L1444" s="48">
        <v>30</v>
      </c>
      <c r="M1444" s="48">
        <v>0</v>
      </c>
      <c r="N1444" s="48">
        <v>0</v>
      </c>
      <c r="O1444" s="48">
        <v>25</v>
      </c>
      <c r="P1444" s="48">
        <v>57</v>
      </c>
    </row>
    <row r="1445" spans="1:16" x14ac:dyDescent="0.3">
      <c r="A1445" s="48" t="s">
        <v>1749</v>
      </c>
      <c r="B1445" s="48">
        <v>2013</v>
      </c>
      <c r="C1445" s="48" t="s">
        <v>1116</v>
      </c>
      <c r="D1445" s="48" t="s">
        <v>1091</v>
      </c>
      <c r="E1445" s="48">
        <v>60</v>
      </c>
      <c r="F1445" s="48">
        <v>165</v>
      </c>
      <c r="G1445" s="48">
        <v>18</v>
      </c>
      <c r="H1445" s="48">
        <v>36</v>
      </c>
      <c r="I1445" s="48">
        <v>7</v>
      </c>
      <c r="J1445" s="48">
        <v>1</v>
      </c>
      <c r="K1445" s="48">
        <v>1</v>
      </c>
      <c r="L1445" s="48">
        <v>13</v>
      </c>
      <c r="M1445" s="48">
        <v>6</v>
      </c>
      <c r="N1445" s="48">
        <v>1</v>
      </c>
      <c r="O1445" s="48">
        <v>16</v>
      </c>
      <c r="P1445" s="48">
        <v>39</v>
      </c>
    </row>
    <row r="1446" spans="1:16" x14ac:dyDescent="0.3">
      <c r="A1446" s="48" t="s">
        <v>2013</v>
      </c>
      <c r="B1446" s="48">
        <v>2013</v>
      </c>
      <c r="C1446" s="48" t="s">
        <v>1090</v>
      </c>
      <c r="D1446" s="48" t="s">
        <v>1091</v>
      </c>
      <c r="E1446" s="48">
        <v>66</v>
      </c>
      <c r="F1446" s="48">
        <v>165</v>
      </c>
      <c r="G1446" s="48">
        <v>23</v>
      </c>
      <c r="H1446" s="48">
        <v>39</v>
      </c>
      <c r="I1446" s="48">
        <v>5</v>
      </c>
      <c r="J1446" s="48">
        <v>2</v>
      </c>
      <c r="K1446" s="48">
        <v>3</v>
      </c>
      <c r="L1446" s="48">
        <v>10</v>
      </c>
      <c r="M1446" s="48">
        <v>0</v>
      </c>
      <c r="N1446" s="48">
        <v>2</v>
      </c>
      <c r="O1446" s="48">
        <v>11</v>
      </c>
      <c r="P1446" s="48">
        <v>34</v>
      </c>
    </row>
    <row r="1447" spans="1:16" x14ac:dyDescent="0.3">
      <c r="A1447" s="48" t="s">
        <v>1574</v>
      </c>
      <c r="B1447" s="48">
        <v>2013</v>
      </c>
      <c r="C1447" s="48" t="s">
        <v>1130</v>
      </c>
      <c r="D1447" s="48" t="s">
        <v>1095</v>
      </c>
      <c r="E1447" s="48">
        <v>57</v>
      </c>
      <c r="F1447" s="48">
        <v>165</v>
      </c>
      <c r="G1447" s="48">
        <v>22</v>
      </c>
      <c r="H1447" s="48">
        <v>40</v>
      </c>
      <c r="I1447" s="48">
        <v>9</v>
      </c>
      <c r="J1447" s="48">
        <v>3</v>
      </c>
      <c r="K1447" s="48">
        <v>1</v>
      </c>
      <c r="L1447" s="48">
        <v>6</v>
      </c>
      <c r="M1447" s="48">
        <v>8</v>
      </c>
      <c r="N1447" s="48">
        <v>4</v>
      </c>
      <c r="O1447" s="48">
        <v>11</v>
      </c>
      <c r="P1447" s="48">
        <v>33</v>
      </c>
    </row>
    <row r="1448" spans="1:16" x14ac:dyDescent="0.3">
      <c r="A1448" s="48" t="s">
        <v>2014</v>
      </c>
      <c r="B1448" s="48">
        <v>2013</v>
      </c>
      <c r="C1448" s="48" t="s">
        <v>1116</v>
      </c>
      <c r="D1448" s="48" t="s">
        <v>1091</v>
      </c>
      <c r="E1448" s="48">
        <v>46</v>
      </c>
      <c r="F1448" s="48">
        <v>167</v>
      </c>
      <c r="G1448" s="48">
        <v>24</v>
      </c>
      <c r="H1448" s="48">
        <v>48</v>
      </c>
      <c r="I1448" s="48">
        <v>7</v>
      </c>
      <c r="J1448" s="48">
        <v>2</v>
      </c>
      <c r="K1448" s="48">
        <v>1</v>
      </c>
      <c r="L1448" s="48">
        <v>10</v>
      </c>
      <c r="M1448" s="48">
        <v>7</v>
      </c>
      <c r="N1448" s="48">
        <v>1</v>
      </c>
      <c r="O1448" s="48">
        <v>12</v>
      </c>
      <c r="P1448" s="48">
        <v>34</v>
      </c>
    </row>
    <row r="1449" spans="1:16" x14ac:dyDescent="0.3">
      <c r="A1449" s="48" t="s">
        <v>1934</v>
      </c>
      <c r="B1449" s="48">
        <v>2013</v>
      </c>
      <c r="C1449" s="48" t="s">
        <v>1154</v>
      </c>
      <c r="D1449" s="48" t="s">
        <v>1095</v>
      </c>
      <c r="E1449" s="48">
        <v>63</v>
      </c>
      <c r="F1449" s="48">
        <v>167</v>
      </c>
      <c r="G1449" s="48">
        <v>16</v>
      </c>
      <c r="H1449" s="48">
        <v>37</v>
      </c>
      <c r="I1449" s="48">
        <v>9</v>
      </c>
      <c r="J1449" s="48">
        <v>0</v>
      </c>
      <c r="K1449" s="48">
        <v>4</v>
      </c>
      <c r="L1449" s="48">
        <v>21</v>
      </c>
      <c r="M1449" s="48">
        <v>0</v>
      </c>
      <c r="N1449" s="48">
        <v>0</v>
      </c>
      <c r="O1449" s="48">
        <v>8</v>
      </c>
      <c r="P1449" s="48">
        <v>58</v>
      </c>
    </row>
    <row r="1450" spans="1:16" x14ac:dyDescent="0.3">
      <c r="A1450" s="48" t="s">
        <v>2015</v>
      </c>
      <c r="B1450" s="48">
        <v>2013</v>
      </c>
      <c r="C1450" s="48" t="s">
        <v>1126</v>
      </c>
      <c r="D1450" s="48" t="s">
        <v>1091</v>
      </c>
      <c r="E1450" s="48">
        <v>52</v>
      </c>
      <c r="F1450" s="48">
        <v>173</v>
      </c>
      <c r="G1450" s="48">
        <v>22</v>
      </c>
      <c r="H1450" s="48">
        <v>37</v>
      </c>
      <c r="I1450" s="48">
        <v>5</v>
      </c>
      <c r="J1450" s="48">
        <v>0</v>
      </c>
      <c r="K1450" s="48">
        <v>5</v>
      </c>
      <c r="L1450" s="48">
        <v>14</v>
      </c>
      <c r="M1450" s="48">
        <v>1</v>
      </c>
      <c r="N1450" s="48">
        <v>0</v>
      </c>
      <c r="O1450" s="48">
        <v>16</v>
      </c>
      <c r="P1450" s="48">
        <v>49</v>
      </c>
    </row>
    <row r="1451" spans="1:16" x14ac:dyDescent="0.3">
      <c r="A1451" s="48" t="s">
        <v>1585</v>
      </c>
      <c r="B1451" s="48">
        <v>2013</v>
      </c>
      <c r="C1451" s="48" t="s">
        <v>1156</v>
      </c>
      <c r="D1451" s="48" t="s">
        <v>1091</v>
      </c>
      <c r="E1451" s="48">
        <v>55</v>
      </c>
      <c r="F1451" s="48">
        <v>175</v>
      </c>
      <c r="G1451" s="48">
        <v>26</v>
      </c>
      <c r="H1451" s="48">
        <v>48</v>
      </c>
      <c r="I1451" s="48">
        <v>3</v>
      </c>
      <c r="J1451" s="48">
        <v>3</v>
      </c>
      <c r="K1451" s="48">
        <v>3</v>
      </c>
      <c r="L1451" s="48">
        <v>12</v>
      </c>
      <c r="M1451" s="48">
        <v>6</v>
      </c>
      <c r="N1451" s="48">
        <v>0</v>
      </c>
      <c r="O1451" s="48">
        <v>10</v>
      </c>
      <c r="P1451" s="48">
        <v>43</v>
      </c>
    </row>
    <row r="1452" spans="1:16" x14ac:dyDescent="0.3">
      <c r="A1452" s="48" t="s">
        <v>1889</v>
      </c>
      <c r="B1452" s="48">
        <v>2013</v>
      </c>
      <c r="C1452" s="48" t="s">
        <v>1134</v>
      </c>
      <c r="D1452" s="48" t="s">
        <v>1091</v>
      </c>
      <c r="E1452" s="48">
        <v>119</v>
      </c>
      <c r="F1452" s="48">
        <v>176</v>
      </c>
      <c r="G1452" s="48">
        <v>25</v>
      </c>
      <c r="H1452" s="48">
        <v>35</v>
      </c>
      <c r="I1452" s="48">
        <v>0</v>
      </c>
      <c r="J1452" s="48">
        <v>3</v>
      </c>
      <c r="K1452" s="48">
        <v>2</v>
      </c>
      <c r="L1452" s="48">
        <v>17</v>
      </c>
      <c r="M1452" s="48">
        <v>8</v>
      </c>
      <c r="N1452" s="48">
        <v>2</v>
      </c>
      <c r="O1452" s="48">
        <v>17</v>
      </c>
      <c r="P1452" s="48">
        <v>28</v>
      </c>
    </row>
    <row r="1453" spans="1:16" x14ac:dyDescent="0.3">
      <c r="A1453" s="48" t="s">
        <v>1692</v>
      </c>
      <c r="B1453" s="48">
        <v>2013</v>
      </c>
      <c r="C1453" s="48" t="s">
        <v>1130</v>
      </c>
      <c r="D1453" s="48" t="s">
        <v>1095</v>
      </c>
      <c r="E1453" s="48">
        <v>61</v>
      </c>
      <c r="F1453" s="48">
        <v>179</v>
      </c>
      <c r="G1453" s="48">
        <v>10</v>
      </c>
      <c r="H1453" s="48">
        <v>43</v>
      </c>
      <c r="I1453" s="48">
        <v>8</v>
      </c>
      <c r="J1453" s="48">
        <v>0</v>
      </c>
      <c r="K1453" s="48">
        <v>0</v>
      </c>
      <c r="L1453" s="48">
        <v>16</v>
      </c>
      <c r="M1453" s="48">
        <v>0</v>
      </c>
      <c r="N1453" s="48">
        <v>0</v>
      </c>
      <c r="O1453" s="48">
        <v>13</v>
      </c>
      <c r="P1453" s="48">
        <v>24</v>
      </c>
    </row>
    <row r="1454" spans="1:16" x14ac:dyDescent="0.3">
      <c r="A1454" s="48" t="s">
        <v>1732</v>
      </c>
      <c r="B1454" s="48">
        <v>2013</v>
      </c>
      <c r="C1454" s="48" t="s">
        <v>1098</v>
      </c>
      <c r="D1454" s="48" t="s">
        <v>1091</v>
      </c>
      <c r="E1454" s="48">
        <v>59</v>
      </c>
      <c r="F1454" s="48">
        <v>183</v>
      </c>
      <c r="G1454" s="48">
        <v>19</v>
      </c>
      <c r="H1454" s="48">
        <v>38</v>
      </c>
      <c r="I1454" s="48">
        <v>8</v>
      </c>
      <c r="J1454" s="48">
        <v>2</v>
      </c>
      <c r="K1454" s="48">
        <v>3</v>
      </c>
      <c r="L1454" s="48">
        <v>13</v>
      </c>
      <c r="M1454" s="48">
        <v>2</v>
      </c>
      <c r="N1454" s="48">
        <v>0</v>
      </c>
      <c r="O1454" s="48">
        <v>8</v>
      </c>
      <c r="P1454" s="48">
        <v>49</v>
      </c>
    </row>
    <row r="1455" spans="1:16" x14ac:dyDescent="0.3">
      <c r="A1455" s="48" t="s">
        <v>1961</v>
      </c>
      <c r="B1455" s="48">
        <v>2013</v>
      </c>
      <c r="C1455" s="48" t="s">
        <v>1108</v>
      </c>
      <c r="D1455" s="48" t="s">
        <v>1095</v>
      </c>
      <c r="E1455" s="48">
        <v>67</v>
      </c>
      <c r="F1455" s="48">
        <v>183</v>
      </c>
      <c r="G1455" s="48">
        <v>13</v>
      </c>
      <c r="H1455" s="48">
        <v>31</v>
      </c>
      <c r="I1455" s="48">
        <v>7</v>
      </c>
      <c r="J1455" s="48">
        <v>1</v>
      </c>
      <c r="K1455" s="48">
        <v>4</v>
      </c>
      <c r="L1455" s="48">
        <v>22</v>
      </c>
      <c r="M1455" s="48">
        <v>0</v>
      </c>
      <c r="N1455" s="48">
        <v>0</v>
      </c>
      <c r="O1455" s="48">
        <v>13</v>
      </c>
      <c r="P1455" s="48">
        <v>53</v>
      </c>
    </row>
    <row r="1456" spans="1:16" x14ac:dyDescent="0.3">
      <c r="A1456" s="48" t="s">
        <v>1578</v>
      </c>
      <c r="B1456" s="48">
        <v>2013</v>
      </c>
      <c r="C1456" s="48" t="s">
        <v>1138</v>
      </c>
      <c r="D1456" s="48" t="s">
        <v>1091</v>
      </c>
      <c r="E1456" s="48">
        <v>71</v>
      </c>
      <c r="F1456" s="48">
        <v>186</v>
      </c>
      <c r="G1456" s="48">
        <v>21</v>
      </c>
      <c r="H1456" s="48">
        <v>34</v>
      </c>
      <c r="I1456" s="48">
        <v>8</v>
      </c>
      <c r="J1456" s="48">
        <v>0</v>
      </c>
      <c r="K1456" s="48">
        <v>9</v>
      </c>
      <c r="L1456" s="48">
        <v>31</v>
      </c>
      <c r="M1456" s="48">
        <v>0</v>
      </c>
      <c r="N1456" s="48">
        <v>1</v>
      </c>
      <c r="O1456" s="48">
        <v>23</v>
      </c>
      <c r="P1456" s="48">
        <v>56</v>
      </c>
    </row>
    <row r="1457" spans="1:16" x14ac:dyDescent="0.3">
      <c r="A1457" s="48" t="s">
        <v>1407</v>
      </c>
      <c r="B1457" s="48">
        <v>2013</v>
      </c>
      <c r="C1457" s="48" t="s">
        <v>1136</v>
      </c>
      <c r="D1457" s="48" t="s">
        <v>1091</v>
      </c>
      <c r="E1457" s="48">
        <v>47</v>
      </c>
      <c r="F1457" s="48">
        <v>186</v>
      </c>
      <c r="G1457" s="48">
        <v>26</v>
      </c>
      <c r="H1457" s="48">
        <v>52</v>
      </c>
      <c r="I1457" s="48">
        <v>11</v>
      </c>
      <c r="J1457" s="48">
        <v>2</v>
      </c>
      <c r="K1457" s="48">
        <v>6</v>
      </c>
      <c r="L1457" s="48">
        <v>26</v>
      </c>
      <c r="M1457" s="48">
        <v>16</v>
      </c>
      <c r="N1457" s="48">
        <v>1</v>
      </c>
      <c r="O1457" s="48">
        <v>9</v>
      </c>
      <c r="P1457" s="48">
        <v>30</v>
      </c>
    </row>
    <row r="1458" spans="1:16" x14ac:dyDescent="0.3">
      <c r="A1458" s="48" t="s">
        <v>2016</v>
      </c>
      <c r="B1458" s="48">
        <v>2013</v>
      </c>
      <c r="C1458" s="48" t="s">
        <v>1104</v>
      </c>
      <c r="D1458" s="48" t="s">
        <v>1091</v>
      </c>
      <c r="E1458" s="48">
        <v>80</v>
      </c>
      <c r="F1458" s="48">
        <v>190</v>
      </c>
      <c r="G1458" s="48">
        <v>10</v>
      </c>
      <c r="H1458" s="48">
        <v>52</v>
      </c>
      <c r="I1458" s="48">
        <v>8</v>
      </c>
      <c r="J1458" s="48">
        <v>1</v>
      </c>
      <c r="K1458" s="48">
        <v>4</v>
      </c>
      <c r="L1458" s="48">
        <v>24</v>
      </c>
      <c r="M1458" s="48">
        <v>0</v>
      </c>
      <c r="N1458" s="48">
        <v>0</v>
      </c>
      <c r="O1458" s="48">
        <v>14</v>
      </c>
      <c r="P1458" s="48">
        <v>31</v>
      </c>
    </row>
    <row r="1459" spans="1:16" x14ac:dyDescent="0.3">
      <c r="A1459" s="48" t="s">
        <v>2017</v>
      </c>
      <c r="B1459" s="48">
        <v>2013</v>
      </c>
      <c r="C1459" s="48" t="s">
        <v>1142</v>
      </c>
      <c r="D1459" s="48" t="s">
        <v>1095</v>
      </c>
      <c r="E1459" s="48">
        <v>75</v>
      </c>
      <c r="F1459" s="48">
        <v>190</v>
      </c>
      <c r="G1459" s="48">
        <v>23</v>
      </c>
      <c r="H1459" s="48">
        <v>53</v>
      </c>
      <c r="I1459" s="48">
        <v>15</v>
      </c>
      <c r="J1459" s="48">
        <v>0</v>
      </c>
      <c r="K1459" s="48">
        <v>3</v>
      </c>
      <c r="L1459" s="48">
        <v>17</v>
      </c>
      <c r="M1459" s="48">
        <v>1</v>
      </c>
      <c r="N1459" s="48">
        <v>1</v>
      </c>
      <c r="O1459" s="48">
        <v>30</v>
      </c>
      <c r="P1459" s="48">
        <v>56</v>
      </c>
    </row>
    <row r="1460" spans="1:16" x14ac:dyDescent="0.3">
      <c r="A1460" s="48" t="s">
        <v>1707</v>
      </c>
      <c r="B1460" s="48">
        <v>2013</v>
      </c>
      <c r="C1460" s="48" t="s">
        <v>1090</v>
      </c>
      <c r="D1460" s="48" t="s">
        <v>1091</v>
      </c>
      <c r="E1460" s="48">
        <v>59</v>
      </c>
      <c r="F1460" s="48">
        <v>191</v>
      </c>
      <c r="G1460" s="48">
        <v>21</v>
      </c>
      <c r="H1460" s="48">
        <v>44</v>
      </c>
      <c r="I1460" s="48">
        <v>6</v>
      </c>
      <c r="J1460" s="48">
        <v>0</v>
      </c>
      <c r="K1460" s="48">
        <v>0</v>
      </c>
      <c r="L1460" s="48">
        <v>9</v>
      </c>
      <c r="M1460" s="48">
        <v>2</v>
      </c>
      <c r="N1460" s="48">
        <v>0</v>
      </c>
      <c r="O1460" s="48">
        <v>13</v>
      </c>
      <c r="P1460" s="48">
        <v>35</v>
      </c>
    </row>
    <row r="1461" spans="1:16" x14ac:dyDescent="0.3">
      <c r="A1461" s="48" t="s">
        <v>1847</v>
      </c>
      <c r="B1461" s="48">
        <v>2013</v>
      </c>
      <c r="C1461" s="48" t="s">
        <v>1116</v>
      </c>
      <c r="D1461" s="48" t="s">
        <v>1091</v>
      </c>
      <c r="E1461" s="48">
        <v>64</v>
      </c>
      <c r="F1461" s="48">
        <v>191</v>
      </c>
      <c r="G1461" s="48">
        <v>16</v>
      </c>
      <c r="H1461" s="48">
        <v>43</v>
      </c>
      <c r="I1461" s="48">
        <v>5</v>
      </c>
      <c r="J1461" s="48">
        <v>0</v>
      </c>
      <c r="K1461" s="48">
        <v>7</v>
      </c>
      <c r="L1461" s="48">
        <v>20</v>
      </c>
      <c r="M1461" s="48">
        <v>0</v>
      </c>
      <c r="N1461" s="48">
        <v>0</v>
      </c>
      <c r="O1461" s="48">
        <v>10</v>
      </c>
      <c r="P1461" s="48">
        <v>60</v>
      </c>
    </row>
    <row r="1462" spans="1:16" x14ac:dyDescent="0.3">
      <c r="A1462" s="48" t="s">
        <v>2018</v>
      </c>
      <c r="B1462" s="48">
        <v>2013</v>
      </c>
      <c r="C1462" s="48" t="s">
        <v>1112</v>
      </c>
      <c r="D1462" s="48" t="s">
        <v>1095</v>
      </c>
      <c r="E1462" s="48">
        <v>102</v>
      </c>
      <c r="F1462" s="48">
        <v>192</v>
      </c>
      <c r="G1462" s="48">
        <v>21</v>
      </c>
      <c r="H1462" s="48">
        <v>49</v>
      </c>
      <c r="I1462" s="48">
        <v>7</v>
      </c>
      <c r="J1462" s="48">
        <v>3</v>
      </c>
      <c r="K1462" s="48">
        <v>0</v>
      </c>
      <c r="L1462" s="48">
        <v>8</v>
      </c>
      <c r="M1462" s="48">
        <v>4</v>
      </c>
      <c r="N1462" s="48">
        <v>5</v>
      </c>
      <c r="O1462" s="48">
        <v>18</v>
      </c>
      <c r="P1462" s="48">
        <v>44</v>
      </c>
    </row>
    <row r="1463" spans="1:16" x14ac:dyDescent="0.3">
      <c r="A1463" s="48" t="s">
        <v>1680</v>
      </c>
      <c r="B1463" s="48">
        <v>2013</v>
      </c>
      <c r="C1463" s="48" t="s">
        <v>1128</v>
      </c>
      <c r="D1463" s="48" t="s">
        <v>1095</v>
      </c>
      <c r="E1463" s="48">
        <v>70</v>
      </c>
      <c r="F1463" s="48">
        <v>192</v>
      </c>
      <c r="G1463" s="48">
        <v>19</v>
      </c>
      <c r="H1463" s="48">
        <v>51</v>
      </c>
      <c r="I1463" s="48">
        <v>13</v>
      </c>
      <c r="J1463" s="48">
        <v>2</v>
      </c>
      <c r="K1463" s="48">
        <v>6</v>
      </c>
      <c r="L1463" s="48">
        <v>19</v>
      </c>
      <c r="M1463" s="48">
        <v>1</v>
      </c>
      <c r="N1463" s="48">
        <v>0</v>
      </c>
      <c r="O1463" s="48">
        <v>17</v>
      </c>
      <c r="P1463" s="48">
        <v>31</v>
      </c>
    </row>
    <row r="1464" spans="1:16" x14ac:dyDescent="0.3">
      <c r="A1464" s="48" t="s">
        <v>2019</v>
      </c>
      <c r="B1464" s="48">
        <v>2013</v>
      </c>
      <c r="C1464" s="48" t="s">
        <v>1130</v>
      </c>
      <c r="D1464" s="48" t="s">
        <v>1095</v>
      </c>
      <c r="E1464" s="48">
        <v>69</v>
      </c>
      <c r="F1464" s="48">
        <v>194</v>
      </c>
      <c r="G1464" s="48">
        <v>32</v>
      </c>
      <c r="H1464" s="48">
        <v>51</v>
      </c>
      <c r="I1464" s="48">
        <v>13</v>
      </c>
      <c r="J1464" s="48">
        <v>5</v>
      </c>
      <c r="K1464" s="48">
        <v>5</v>
      </c>
      <c r="L1464" s="48">
        <v>17</v>
      </c>
      <c r="M1464" s="48">
        <v>2</v>
      </c>
      <c r="N1464" s="48">
        <v>2</v>
      </c>
      <c r="O1464" s="48">
        <v>16</v>
      </c>
      <c r="P1464" s="48">
        <v>41</v>
      </c>
    </row>
    <row r="1465" spans="1:16" x14ac:dyDescent="0.3">
      <c r="A1465" s="48" t="s">
        <v>2020</v>
      </c>
      <c r="B1465" s="48">
        <v>2013</v>
      </c>
      <c r="C1465" s="48" t="s">
        <v>1156</v>
      </c>
      <c r="D1465" s="48" t="s">
        <v>1091</v>
      </c>
      <c r="E1465" s="48">
        <v>58</v>
      </c>
      <c r="F1465" s="48">
        <v>195</v>
      </c>
      <c r="G1465" s="48">
        <v>29</v>
      </c>
      <c r="H1465" s="48">
        <v>55</v>
      </c>
      <c r="I1465" s="48">
        <v>7</v>
      </c>
      <c r="J1465" s="48">
        <v>2</v>
      </c>
      <c r="K1465" s="48">
        <v>8</v>
      </c>
      <c r="L1465" s="48">
        <v>32</v>
      </c>
      <c r="M1465" s="48">
        <v>2</v>
      </c>
      <c r="N1465" s="48">
        <v>2</v>
      </c>
      <c r="O1465" s="48">
        <v>21</v>
      </c>
      <c r="P1465" s="48">
        <v>41</v>
      </c>
    </row>
    <row r="1466" spans="1:16" x14ac:dyDescent="0.3">
      <c r="A1466" s="48" t="s">
        <v>1709</v>
      </c>
      <c r="B1466" s="48">
        <v>2013</v>
      </c>
      <c r="C1466" s="48" t="s">
        <v>1159</v>
      </c>
      <c r="D1466" s="48" t="s">
        <v>1095</v>
      </c>
      <c r="E1466" s="48">
        <v>70</v>
      </c>
      <c r="F1466" s="48">
        <v>195</v>
      </c>
      <c r="G1466" s="48">
        <v>10</v>
      </c>
      <c r="H1466" s="48">
        <v>50</v>
      </c>
      <c r="I1466" s="48">
        <v>10</v>
      </c>
      <c r="J1466" s="48">
        <v>3</v>
      </c>
      <c r="K1466" s="48">
        <v>1</v>
      </c>
      <c r="L1466" s="48">
        <v>10</v>
      </c>
      <c r="M1466" s="48">
        <v>2</v>
      </c>
      <c r="N1466" s="48">
        <v>0</v>
      </c>
      <c r="O1466" s="48">
        <v>17</v>
      </c>
      <c r="P1466" s="48">
        <v>43</v>
      </c>
    </row>
    <row r="1467" spans="1:16" x14ac:dyDescent="0.3">
      <c r="A1467" s="48" t="s">
        <v>1621</v>
      </c>
      <c r="B1467" s="48">
        <v>2013</v>
      </c>
      <c r="C1467" s="48" t="s">
        <v>1130</v>
      </c>
      <c r="D1467" s="48" t="s">
        <v>1095</v>
      </c>
      <c r="E1467" s="48">
        <v>81</v>
      </c>
      <c r="F1467" s="48">
        <v>195</v>
      </c>
      <c r="G1467" s="48">
        <v>16</v>
      </c>
      <c r="H1467" s="48">
        <v>57</v>
      </c>
      <c r="I1467" s="48">
        <v>7</v>
      </c>
      <c r="J1467" s="48">
        <v>2</v>
      </c>
      <c r="K1467" s="48">
        <v>1</v>
      </c>
      <c r="L1467" s="48">
        <v>16</v>
      </c>
      <c r="M1467" s="48">
        <v>3</v>
      </c>
      <c r="N1467" s="48">
        <v>2</v>
      </c>
      <c r="O1467" s="48">
        <v>14</v>
      </c>
      <c r="P1467" s="48">
        <v>24</v>
      </c>
    </row>
    <row r="1468" spans="1:16" x14ac:dyDescent="0.3">
      <c r="A1468" s="48" t="s">
        <v>1529</v>
      </c>
      <c r="B1468" s="48">
        <v>2013</v>
      </c>
      <c r="C1468" s="48" t="s">
        <v>1144</v>
      </c>
      <c r="D1468" s="48" t="s">
        <v>1095</v>
      </c>
      <c r="E1468" s="48">
        <v>71</v>
      </c>
      <c r="F1468" s="48">
        <v>195</v>
      </c>
      <c r="G1468" s="48">
        <v>16</v>
      </c>
      <c r="H1468" s="48">
        <v>58</v>
      </c>
      <c r="I1468" s="48">
        <v>11</v>
      </c>
      <c r="J1468" s="48">
        <v>0</v>
      </c>
      <c r="K1468" s="48">
        <v>1</v>
      </c>
      <c r="L1468" s="48">
        <v>22</v>
      </c>
      <c r="M1468" s="48">
        <v>0</v>
      </c>
      <c r="N1468" s="48">
        <v>0</v>
      </c>
      <c r="O1468" s="48">
        <v>8</v>
      </c>
      <c r="P1468" s="48">
        <v>32</v>
      </c>
    </row>
    <row r="1469" spans="1:16" x14ac:dyDescent="0.3">
      <c r="A1469" s="48" t="s">
        <v>1701</v>
      </c>
      <c r="B1469" s="48">
        <v>2013</v>
      </c>
      <c r="C1469" s="48" t="s">
        <v>1134</v>
      </c>
      <c r="D1469" s="48" t="s">
        <v>1091</v>
      </c>
      <c r="E1469" s="48">
        <v>96</v>
      </c>
      <c r="F1469" s="48">
        <v>195</v>
      </c>
      <c r="G1469" s="48">
        <v>21</v>
      </c>
      <c r="H1469" s="48">
        <v>48</v>
      </c>
      <c r="I1469" s="48">
        <v>10</v>
      </c>
      <c r="J1469" s="48">
        <v>1</v>
      </c>
      <c r="K1469" s="48">
        <v>5</v>
      </c>
      <c r="L1469" s="48">
        <v>23</v>
      </c>
      <c r="M1469" s="48">
        <v>1</v>
      </c>
      <c r="N1469" s="48">
        <v>3</v>
      </c>
      <c r="O1469" s="48">
        <v>17</v>
      </c>
      <c r="P1469" s="48">
        <v>59</v>
      </c>
    </row>
    <row r="1470" spans="1:16" x14ac:dyDescent="0.3">
      <c r="A1470" s="48" t="s">
        <v>1929</v>
      </c>
      <c r="B1470" s="48">
        <v>2013</v>
      </c>
      <c r="C1470" s="48" t="s">
        <v>1114</v>
      </c>
      <c r="D1470" s="48" t="s">
        <v>1095</v>
      </c>
      <c r="E1470" s="48">
        <v>68</v>
      </c>
      <c r="F1470" s="48">
        <v>197</v>
      </c>
      <c r="G1470" s="48">
        <v>21</v>
      </c>
      <c r="H1470" s="48">
        <v>42</v>
      </c>
      <c r="I1470" s="48">
        <v>7</v>
      </c>
      <c r="J1470" s="48">
        <v>0</v>
      </c>
      <c r="K1470" s="48">
        <v>9</v>
      </c>
      <c r="L1470" s="48">
        <v>26</v>
      </c>
      <c r="M1470" s="48">
        <v>0</v>
      </c>
      <c r="N1470" s="48">
        <v>0</v>
      </c>
      <c r="O1470" s="48">
        <v>18</v>
      </c>
      <c r="P1470" s="48">
        <v>45</v>
      </c>
    </row>
    <row r="1471" spans="1:16" x14ac:dyDescent="0.3">
      <c r="A1471" s="48" t="s">
        <v>1900</v>
      </c>
      <c r="B1471" s="48">
        <v>2013</v>
      </c>
      <c r="C1471" s="48" t="s">
        <v>1142</v>
      </c>
      <c r="D1471" s="48" t="s">
        <v>1095</v>
      </c>
      <c r="E1471" s="48">
        <v>86</v>
      </c>
      <c r="F1471" s="48">
        <v>200</v>
      </c>
      <c r="G1471" s="48">
        <v>12</v>
      </c>
      <c r="H1471" s="48">
        <v>56</v>
      </c>
      <c r="I1471" s="48">
        <v>13</v>
      </c>
      <c r="J1471" s="48">
        <v>1</v>
      </c>
      <c r="K1471" s="48">
        <v>2</v>
      </c>
      <c r="L1471" s="48">
        <v>16</v>
      </c>
      <c r="M1471" s="48">
        <v>0</v>
      </c>
      <c r="N1471" s="48">
        <v>1</v>
      </c>
      <c r="O1471" s="48">
        <v>11</v>
      </c>
      <c r="P1471" s="48">
        <v>34</v>
      </c>
    </row>
    <row r="1472" spans="1:16" x14ac:dyDescent="0.3">
      <c r="A1472" s="48" t="s">
        <v>2021</v>
      </c>
      <c r="B1472" s="48">
        <v>2013</v>
      </c>
      <c r="C1472" s="48" t="s">
        <v>1110</v>
      </c>
      <c r="D1472" s="48" t="s">
        <v>1091</v>
      </c>
      <c r="E1472" s="48">
        <v>88</v>
      </c>
      <c r="F1472" s="48">
        <v>204</v>
      </c>
      <c r="G1472" s="48">
        <v>23</v>
      </c>
      <c r="H1472" s="48">
        <v>48</v>
      </c>
      <c r="I1472" s="48">
        <v>12</v>
      </c>
      <c r="J1472" s="48">
        <v>1</v>
      </c>
      <c r="K1472" s="48">
        <v>7</v>
      </c>
      <c r="L1472" s="48">
        <v>36</v>
      </c>
      <c r="M1472" s="48">
        <v>0</v>
      </c>
      <c r="N1472" s="48">
        <v>0</v>
      </c>
      <c r="O1472" s="48">
        <v>28</v>
      </c>
      <c r="P1472" s="48">
        <v>49</v>
      </c>
    </row>
    <row r="1473" spans="1:16" x14ac:dyDescent="0.3">
      <c r="A1473" s="48" t="s">
        <v>1956</v>
      </c>
      <c r="B1473" s="48">
        <v>2013</v>
      </c>
      <c r="C1473" s="48" t="s">
        <v>1116</v>
      </c>
      <c r="D1473" s="48" t="s">
        <v>1091</v>
      </c>
      <c r="E1473" s="48">
        <v>72</v>
      </c>
      <c r="F1473" s="48">
        <v>204</v>
      </c>
      <c r="G1473" s="48">
        <v>22</v>
      </c>
      <c r="H1473" s="48">
        <v>45</v>
      </c>
      <c r="I1473" s="48">
        <v>8</v>
      </c>
      <c r="J1473" s="48">
        <v>0</v>
      </c>
      <c r="K1473" s="48">
        <v>4</v>
      </c>
      <c r="L1473" s="48">
        <v>14</v>
      </c>
      <c r="M1473" s="48">
        <v>6</v>
      </c>
      <c r="N1473" s="48">
        <v>2</v>
      </c>
      <c r="O1473" s="48">
        <v>9</v>
      </c>
      <c r="P1473" s="48">
        <v>37</v>
      </c>
    </row>
    <row r="1474" spans="1:16" x14ac:dyDescent="0.3">
      <c r="A1474" s="48" t="s">
        <v>1743</v>
      </c>
      <c r="B1474" s="48">
        <v>2013</v>
      </c>
      <c r="C1474" s="48" t="s">
        <v>1150</v>
      </c>
      <c r="D1474" s="48" t="s">
        <v>1095</v>
      </c>
      <c r="E1474" s="48">
        <v>96</v>
      </c>
      <c r="F1474" s="48">
        <v>204</v>
      </c>
      <c r="G1474" s="48">
        <v>17</v>
      </c>
      <c r="H1474" s="48">
        <v>43</v>
      </c>
      <c r="I1474" s="48">
        <v>7</v>
      </c>
      <c r="J1474" s="48">
        <v>0</v>
      </c>
      <c r="K1474" s="48">
        <v>2</v>
      </c>
      <c r="L1474" s="48">
        <v>22</v>
      </c>
      <c r="M1474" s="48">
        <v>0</v>
      </c>
      <c r="N1474" s="48">
        <v>0</v>
      </c>
      <c r="O1474" s="48">
        <v>14</v>
      </c>
      <c r="P1474" s="48">
        <v>22</v>
      </c>
    </row>
    <row r="1475" spans="1:16" x14ac:dyDescent="0.3">
      <c r="A1475" s="48" t="s">
        <v>2022</v>
      </c>
      <c r="B1475" s="48">
        <v>2013</v>
      </c>
      <c r="C1475" s="48" t="s">
        <v>1102</v>
      </c>
      <c r="D1475" s="48" t="s">
        <v>1091</v>
      </c>
      <c r="E1475" s="48">
        <v>65</v>
      </c>
      <c r="F1475" s="48">
        <v>204</v>
      </c>
      <c r="G1475" s="48">
        <v>14</v>
      </c>
      <c r="H1475" s="48">
        <v>42</v>
      </c>
      <c r="I1475" s="48">
        <v>7</v>
      </c>
      <c r="J1475" s="48">
        <v>0</v>
      </c>
      <c r="K1475" s="48">
        <v>4</v>
      </c>
      <c r="L1475" s="48">
        <v>22</v>
      </c>
      <c r="M1475" s="48">
        <v>2</v>
      </c>
      <c r="N1475" s="48">
        <v>0</v>
      </c>
      <c r="O1475" s="48">
        <v>5</v>
      </c>
      <c r="P1475" s="48">
        <v>41</v>
      </c>
    </row>
    <row r="1476" spans="1:16" x14ac:dyDescent="0.3">
      <c r="A1476" s="48" t="s">
        <v>1947</v>
      </c>
      <c r="B1476" s="48">
        <v>2013</v>
      </c>
      <c r="C1476" s="48" t="s">
        <v>1114</v>
      </c>
      <c r="D1476" s="48" t="s">
        <v>1095</v>
      </c>
      <c r="E1476" s="48">
        <v>70</v>
      </c>
      <c r="F1476" s="48">
        <v>205</v>
      </c>
      <c r="G1476" s="48">
        <v>13</v>
      </c>
      <c r="H1476" s="48">
        <v>48</v>
      </c>
      <c r="I1476" s="48">
        <v>5</v>
      </c>
      <c r="J1476" s="48">
        <v>4</v>
      </c>
      <c r="K1476" s="48">
        <v>6</v>
      </c>
      <c r="L1476" s="48">
        <v>19</v>
      </c>
      <c r="M1476" s="48">
        <v>1</v>
      </c>
      <c r="N1476" s="48">
        <v>0</v>
      </c>
      <c r="O1476" s="48">
        <v>13</v>
      </c>
      <c r="P1476" s="48">
        <v>45</v>
      </c>
    </row>
    <row r="1477" spans="1:16" x14ac:dyDescent="0.3">
      <c r="A1477" s="48" t="s">
        <v>1689</v>
      </c>
      <c r="B1477" s="48">
        <v>2013</v>
      </c>
      <c r="C1477" s="48" t="s">
        <v>1124</v>
      </c>
      <c r="D1477" s="48" t="s">
        <v>1091</v>
      </c>
      <c r="E1477" s="48">
        <v>80</v>
      </c>
      <c r="F1477" s="48">
        <v>205</v>
      </c>
      <c r="G1477" s="48">
        <v>27</v>
      </c>
      <c r="H1477" s="48">
        <v>46</v>
      </c>
      <c r="I1477" s="48">
        <v>8</v>
      </c>
      <c r="J1477" s="48">
        <v>1</v>
      </c>
      <c r="K1477" s="48">
        <v>1</v>
      </c>
      <c r="L1477" s="48">
        <v>14</v>
      </c>
      <c r="M1477" s="48">
        <v>0</v>
      </c>
      <c r="N1477" s="48">
        <v>1</v>
      </c>
      <c r="O1477" s="48">
        <v>21</v>
      </c>
      <c r="P1477" s="48">
        <v>32</v>
      </c>
    </row>
    <row r="1478" spans="1:16" x14ac:dyDescent="0.3">
      <c r="A1478" s="48" t="s">
        <v>1705</v>
      </c>
      <c r="B1478" s="48">
        <v>2013</v>
      </c>
      <c r="C1478" s="48" t="s">
        <v>1126</v>
      </c>
      <c r="D1478" s="48" t="s">
        <v>1091</v>
      </c>
      <c r="E1478" s="48">
        <v>68</v>
      </c>
      <c r="F1478" s="48">
        <v>206</v>
      </c>
      <c r="G1478" s="48">
        <v>30</v>
      </c>
      <c r="H1478" s="48">
        <v>42</v>
      </c>
      <c r="I1478" s="48">
        <v>6</v>
      </c>
      <c r="J1478" s="48">
        <v>0</v>
      </c>
      <c r="K1478" s="48">
        <v>11</v>
      </c>
      <c r="L1478" s="48">
        <v>20</v>
      </c>
      <c r="M1478" s="48">
        <v>3</v>
      </c>
      <c r="N1478" s="48">
        <v>1</v>
      </c>
      <c r="O1478" s="48">
        <v>26</v>
      </c>
      <c r="P1478" s="48">
        <v>62</v>
      </c>
    </row>
    <row r="1479" spans="1:16" x14ac:dyDescent="0.3">
      <c r="A1479" s="48" t="s">
        <v>1697</v>
      </c>
      <c r="B1479" s="48">
        <v>2013</v>
      </c>
      <c r="C1479" s="48" t="s">
        <v>1104</v>
      </c>
      <c r="D1479" s="48" t="s">
        <v>1091</v>
      </c>
      <c r="E1479" s="48">
        <v>70</v>
      </c>
      <c r="F1479" s="48">
        <v>207</v>
      </c>
      <c r="G1479" s="48">
        <v>31</v>
      </c>
      <c r="H1479" s="48">
        <v>56</v>
      </c>
      <c r="I1479" s="48">
        <v>12</v>
      </c>
      <c r="J1479" s="48">
        <v>0</v>
      </c>
      <c r="K1479" s="48">
        <v>3</v>
      </c>
      <c r="L1479" s="48">
        <v>21</v>
      </c>
      <c r="M1479" s="48">
        <v>2</v>
      </c>
      <c r="N1479" s="48">
        <v>1</v>
      </c>
      <c r="O1479" s="48">
        <v>38</v>
      </c>
      <c r="P1479" s="48">
        <v>45</v>
      </c>
    </row>
    <row r="1480" spans="1:16" x14ac:dyDescent="0.3">
      <c r="A1480" s="48" t="s">
        <v>1617</v>
      </c>
      <c r="B1480" s="48">
        <v>2013</v>
      </c>
      <c r="C1480" s="48" t="s">
        <v>1142</v>
      </c>
      <c r="D1480" s="48" t="s">
        <v>1095</v>
      </c>
      <c r="E1480" s="48">
        <v>57</v>
      </c>
      <c r="F1480" s="48">
        <v>208</v>
      </c>
      <c r="G1480" s="48">
        <v>20</v>
      </c>
      <c r="H1480" s="48">
        <v>42</v>
      </c>
      <c r="I1480" s="48">
        <v>12</v>
      </c>
      <c r="J1480" s="48">
        <v>0</v>
      </c>
      <c r="K1480" s="48">
        <v>0</v>
      </c>
      <c r="L1480" s="48">
        <v>10</v>
      </c>
      <c r="M1480" s="48">
        <v>2</v>
      </c>
      <c r="N1480" s="48">
        <v>1</v>
      </c>
      <c r="O1480" s="48">
        <v>15</v>
      </c>
      <c r="P1480" s="48">
        <v>24</v>
      </c>
    </row>
    <row r="1481" spans="1:16" x14ac:dyDescent="0.3">
      <c r="A1481" s="48" t="s">
        <v>1623</v>
      </c>
      <c r="B1481" s="48">
        <v>2013</v>
      </c>
      <c r="C1481" s="48" t="s">
        <v>1098</v>
      </c>
      <c r="D1481" s="48" t="s">
        <v>1091</v>
      </c>
      <c r="E1481" s="48">
        <v>78</v>
      </c>
      <c r="F1481" s="48">
        <v>209</v>
      </c>
      <c r="G1481" s="48">
        <v>29</v>
      </c>
      <c r="H1481" s="48">
        <v>46</v>
      </c>
      <c r="I1481" s="48">
        <v>6</v>
      </c>
      <c r="J1481" s="48">
        <v>1</v>
      </c>
      <c r="K1481" s="48">
        <v>1</v>
      </c>
      <c r="L1481" s="48">
        <v>18</v>
      </c>
      <c r="M1481" s="48">
        <v>16</v>
      </c>
      <c r="N1481" s="48">
        <v>3</v>
      </c>
      <c r="O1481" s="48">
        <v>20</v>
      </c>
      <c r="P1481" s="48">
        <v>24</v>
      </c>
    </row>
    <row r="1482" spans="1:16" x14ac:dyDescent="0.3">
      <c r="A1482" s="48" t="s">
        <v>1452</v>
      </c>
      <c r="B1482" s="48">
        <v>2013</v>
      </c>
      <c r="C1482" s="48" t="s">
        <v>1112</v>
      </c>
      <c r="D1482" s="48" t="s">
        <v>1095</v>
      </c>
      <c r="E1482" s="48">
        <v>97</v>
      </c>
      <c r="F1482" s="48">
        <v>209</v>
      </c>
      <c r="G1482" s="48">
        <v>24</v>
      </c>
      <c r="H1482" s="48">
        <v>51</v>
      </c>
      <c r="I1482" s="48">
        <v>12</v>
      </c>
      <c r="J1482" s="48">
        <v>0</v>
      </c>
      <c r="K1482" s="48">
        <v>7</v>
      </c>
      <c r="L1482" s="48">
        <v>32</v>
      </c>
      <c r="M1482" s="48">
        <v>0</v>
      </c>
      <c r="N1482" s="48">
        <v>1</v>
      </c>
      <c r="O1482" s="48">
        <v>27</v>
      </c>
      <c r="P1482" s="48">
        <v>53</v>
      </c>
    </row>
    <row r="1483" spans="1:16" x14ac:dyDescent="0.3">
      <c r="A1483" s="48" t="s">
        <v>2023</v>
      </c>
      <c r="B1483" s="48">
        <v>2013</v>
      </c>
      <c r="C1483" s="48" t="s">
        <v>1116</v>
      </c>
      <c r="D1483" s="48" t="s">
        <v>1091</v>
      </c>
      <c r="E1483" s="48">
        <v>58</v>
      </c>
      <c r="F1483" s="48">
        <v>210</v>
      </c>
      <c r="G1483" s="48">
        <v>26</v>
      </c>
      <c r="H1483" s="48">
        <v>51</v>
      </c>
      <c r="I1483" s="48">
        <v>9</v>
      </c>
      <c r="J1483" s="48">
        <v>2</v>
      </c>
      <c r="K1483" s="48">
        <v>1</v>
      </c>
      <c r="L1483" s="48">
        <v>8</v>
      </c>
      <c r="M1483" s="48">
        <v>18</v>
      </c>
      <c r="N1483" s="48">
        <v>8</v>
      </c>
      <c r="O1483" s="48">
        <v>24</v>
      </c>
      <c r="P1483" s="48">
        <v>71</v>
      </c>
    </row>
    <row r="1484" spans="1:16" x14ac:dyDescent="0.3">
      <c r="A1484" s="48" t="s">
        <v>1972</v>
      </c>
      <c r="B1484" s="48">
        <v>2013</v>
      </c>
      <c r="C1484" s="48" t="s">
        <v>1098</v>
      </c>
      <c r="D1484" s="48" t="s">
        <v>1091</v>
      </c>
      <c r="E1484" s="48">
        <v>87</v>
      </c>
      <c r="F1484" s="48">
        <v>213</v>
      </c>
      <c r="G1484" s="48">
        <v>30</v>
      </c>
      <c r="H1484" s="48">
        <v>55</v>
      </c>
      <c r="I1484" s="48">
        <v>9</v>
      </c>
      <c r="J1484" s="48">
        <v>4</v>
      </c>
      <c r="K1484" s="48">
        <v>2</v>
      </c>
      <c r="L1484" s="48">
        <v>17</v>
      </c>
      <c r="M1484" s="48">
        <v>34</v>
      </c>
      <c r="N1484" s="48">
        <v>6</v>
      </c>
      <c r="O1484" s="48">
        <v>21</v>
      </c>
      <c r="P1484" s="48">
        <v>45</v>
      </c>
    </row>
    <row r="1485" spans="1:16" x14ac:dyDescent="0.3">
      <c r="A1485" s="48" t="s">
        <v>2024</v>
      </c>
      <c r="B1485" s="48">
        <v>2013</v>
      </c>
      <c r="C1485" s="48" t="s">
        <v>1108</v>
      </c>
      <c r="D1485" s="48" t="s">
        <v>1095</v>
      </c>
      <c r="E1485" s="48">
        <v>69</v>
      </c>
      <c r="F1485" s="48">
        <v>213</v>
      </c>
      <c r="G1485" s="48">
        <v>29</v>
      </c>
      <c r="H1485" s="48">
        <v>69</v>
      </c>
      <c r="I1485" s="48">
        <v>11</v>
      </c>
      <c r="J1485" s="48">
        <v>2</v>
      </c>
      <c r="K1485" s="48">
        <v>6</v>
      </c>
      <c r="L1485" s="48">
        <v>21</v>
      </c>
      <c r="M1485" s="48">
        <v>2</v>
      </c>
      <c r="N1485" s="48">
        <v>1</v>
      </c>
      <c r="O1485" s="48">
        <v>10</v>
      </c>
      <c r="P1485" s="48">
        <v>42</v>
      </c>
    </row>
    <row r="1486" spans="1:16" x14ac:dyDescent="0.3">
      <c r="A1486" s="48" t="s">
        <v>1448</v>
      </c>
      <c r="B1486" s="48">
        <v>2013</v>
      </c>
      <c r="C1486" s="48" t="s">
        <v>1152</v>
      </c>
      <c r="D1486" s="48" t="s">
        <v>1091</v>
      </c>
      <c r="E1486" s="48">
        <v>61</v>
      </c>
      <c r="F1486" s="48">
        <v>214</v>
      </c>
      <c r="G1486" s="48">
        <v>31</v>
      </c>
      <c r="H1486" s="48">
        <v>49</v>
      </c>
      <c r="I1486" s="48">
        <v>13</v>
      </c>
      <c r="J1486" s="48">
        <v>2</v>
      </c>
      <c r="K1486" s="48">
        <v>7</v>
      </c>
      <c r="L1486" s="48">
        <v>15</v>
      </c>
      <c r="M1486" s="48">
        <v>8</v>
      </c>
      <c r="N1486" s="48">
        <v>2</v>
      </c>
      <c r="O1486" s="48">
        <v>27</v>
      </c>
      <c r="P1486" s="48">
        <v>69</v>
      </c>
    </row>
    <row r="1487" spans="1:16" x14ac:dyDescent="0.3">
      <c r="A1487" s="48" t="s">
        <v>2025</v>
      </c>
      <c r="B1487" s="48">
        <v>2013</v>
      </c>
      <c r="C1487" s="48" t="s">
        <v>1159</v>
      </c>
      <c r="D1487" s="48" t="s">
        <v>1095</v>
      </c>
      <c r="E1487" s="48">
        <v>57</v>
      </c>
      <c r="F1487" s="48">
        <v>215</v>
      </c>
      <c r="G1487" s="48">
        <v>32</v>
      </c>
      <c r="H1487" s="48">
        <v>46</v>
      </c>
      <c r="I1487" s="48">
        <v>10</v>
      </c>
      <c r="J1487" s="48">
        <v>2</v>
      </c>
      <c r="K1487" s="48">
        <v>9</v>
      </c>
      <c r="L1487" s="48">
        <v>23</v>
      </c>
      <c r="M1487" s="48">
        <v>1</v>
      </c>
      <c r="N1487" s="48">
        <v>0</v>
      </c>
      <c r="O1487" s="48">
        <v>11</v>
      </c>
      <c r="P1487" s="48">
        <v>56</v>
      </c>
    </row>
    <row r="1488" spans="1:16" x14ac:dyDescent="0.3">
      <c r="A1488" s="48" t="s">
        <v>2001</v>
      </c>
      <c r="B1488" s="48">
        <v>2013</v>
      </c>
      <c r="C1488" s="48" t="s">
        <v>1140</v>
      </c>
      <c r="D1488" s="48" t="s">
        <v>1091</v>
      </c>
      <c r="E1488" s="48">
        <v>63</v>
      </c>
      <c r="F1488" s="48">
        <v>215</v>
      </c>
      <c r="G1488" s="48">
        <v>27</v>
      </c>
      <c r="H1488" s="48">
        <v>71</v>
      </c>
      <c r="I1488" s="48">
        <v>10</v>
      </c>
      <c r="J1488" s="48">
        <v>2</v>
      </c>
      <c r="K1488" s="48">
        <v>1</v>
      </c>
      <c r="L1488" s="48">
        <v>19</v>
      </c>
      <c r="M1488" s="48">
        <v>3</v>
      </c>
      <c r="N1488" s="48">
        <v>1</v>
      </c>
      <c r="O1488" s="48">
        <v>11</v>
      </c>
      <c r="P1488" s="48">
        <v>30</v>
      </c>
    </row>
    <row r="1489" spans="1:16" x14ac:dyDescent="0.3">
      <c r="A1489" s="48" t="s">
        <v>1887</v>
      </c>
      <c r="B1489" s="48">
        <v>2013</v>
      </c>
      <c r="C1489" s="48" t="s">
        <v>1140</v>
      </c>
      <c r="D1489" s="48" t="s">
        <v>1091</v>
      </c>
      <c r="E1489" s="48">
        <v>86</v>
      </c>
      <c r="F1489" s="48">
        <v>216</v>
      </c>
      <c r="G1489" s="48">
        <v>34</v>
      </c>
      <c r="H1489" s="48">
        <v>64</v>
      </c>
      <c r="I1489" s="48">
        <v>18</v>
      </c>
      <c r="J1489" s="48">
        <v>2</v>
      </c>
      <c r="K1489" s="48">
        <v>9</v>
      </c>
      <c r="L1489" s="48">
        <v>43</v>
      </c>
      <c r="M1489" s="48">
        <v>1</v>
      </c>
      <c r="N1489" s="48">
        <v>0</v>
      </c>
      <c r="O1489" s="48">
        <v>22</v>
      </c>
      <c r="P1489" s="48">
        <v>67</v>
      </c>
    </row>
    <row r="1490" spans="1:16" x14ac:dyDescent="0.3">
      <c r="A1490" s="48" t="s">
        <v>1632</v>
      </c>
      <c r="B1490" s="48">
        <v>2013</v>
      </c>
      <c r="C1490" s="48" t="s">
        <v>1124</v>
      </c>
      <c r="D1490" s="48" t="s">
        <v>1091</v>
      </c>
      <c r="E1490" s="48">
        <v>112</v>
      </c>
      <c r="F1490" s="48">
        <v>216</v>
      </c>
      <c r="G1490" s="48">
        <v>33</v>
      </c>
      <c r="H1490" s="48">
        <v>48</v>
      </c>
      <c r="I1490" s="48">
        <v>6</v>
      </c>
      <c r="J1490" s="48">
        <v>1</v>
      </c>
      <c r="K1490" s="48">
        <v>6</v>
      </c>
      <c r="L1490" s="48">
        <v>23</v>
      </c>
      <c r="M1490" s="48">
        <v>2</v>
      </c>
      <c r="N1490" s="48">
        <v>0</v>
      </c>
      <c r="O1490" s="48">
        <v>27</v>
      </c>
      <c r="P1490" s="48">
        <v>28</v>
      </c>
    </row>
    <row r="1491" spans="1:16" x14ac:dyDescent="0.3">
      <c r="A1491" s="48" t="s">
        <v>1769</v>
      </c>
      <c r="B1491" s="48">
        <v>2013</v>
      </c>
      <c r="C1491" s="48" t="s">
        <v>1152</v>
      </c>
      <c r="D1491" s="48" t="s">
        <v>1091</v>
      </c>
      <c r="E1491" s="48">
        <v>58</v>
      </c>
      <c r="F1491" s="48">
        <v>219</v>
      </c>
      <c r="G1491" s="48">
        <v>37</v>
      </c>
      <c r="H1491" s="48">
        <v>56</v>
      </c>
      <c r="I1491" s="48">
        <v>8</v>
      </c>
      <c r="J1491" s="48">
        <v>0</v>
      </c>
      <c r="K1491" s="48">
        <v>17</v>
      </c>
      <c r="L1491" s="48">
        <v>50</v>
      </c>
      <c r="M1491" s="48">
        <v>8</v>
      </c>
      <c r="N1491" s="48">
        <v>4</v>
      </c>
      <c r="O1491" s="48">
        <v>21</v>
      </c>
      <c r="P1491" s="48">
        <v>67</v>
      </c>
    </row>
    <row r="1492" spans="1:16" x14ac:dyDescent="0.3">
      <c r="A1492" s="48" t="s">
        <v>1844</v>
      </c>
      <c r="B1492" s="48">
        <v>2013</v>
      </c>
      <c r="C1492" s="48" t="s">
        <v>1122</v>
      </c>
      <c r="D1492" s="48" t="s">
        <v>1095</v>
      </c>
      <c r="E1492" s="48">
        <v>75</v>
      </c>
      <c r="F1492" s="48">
        <v>220</v>
      </c>
      <c r="G1492" s="48">
        <v>22</v>
      </c>
      <c r="H1492" s="48">
        <v>47</v>
      </c>
      <c r="I1492" s="48">
        <v>6</v>
      </c>
      <c r="J1492" s="48">
        <v>1</v>
      </c>
      <c r="K1492" s="48">
        <v>6</v>
      </c>
      <c r="L1492" s="48">
        <v>19</v>
      </c>
      <c r="M1492" s="48">
        <v>6</v>
      </c>
      <c r="N1492" s="48">
        <v>1</v>
      </c>
      <c r="O1492" s="48">
        <v>19</v>
      </c>
      <c r="P1492" s="48">
        <v>54</v>
      </c>
    </row>
    <row r="1493" spans="1:16" x14ac:dyDescent="0.3">
      <c r="A1493" s="48" t="s">
        <v>1604</v>
      </c>
      <c r="B1493" s="48">
        <v>2013</v>
      </c>
      <c r="C1493" s="48" t="s">
        <v>1112</v>
      </c>
      <c r="D1493" s="48" t="s">
        <v>1095</v>
      </c>
      <c r="E1493" s="48">
        <v>75</v>
      </c>
      <c r="F1493" s="48">
        <v>222</v>
      </c>
      <c r="G1493" s="48">
        <v>17</v>
      </c>
      <c r="H1493" s="48">
        <v>44</v>
      </c>
      <c r="I1493" s="48">
        <v>8</v>
      </c>
      <c r="J1493" s="48">
        <v>0</v>
      </c>
      <c r="K1493" s="48">
        <v>2</v>
      </c>
      <c r="L1493" s="48">
        <v>21</v>
      </c>
      <c r="M1493" s="48">
        <v>0</v>
      </c>
      <c r="N1493" s="48">
        <v>1</v>
      </c>
      <c r="O1493" s="48">
        <v>29</v>
      </c>
      <c r="P1493" s="48">
        <v>27</v>
      </c>
    </row>
    <row r="1494" spans="1:16" x14ac:dyDescent="0.3">
      <c r="A1494" s="48" t="s">
        <v>1906</v>
      </c>
      <c r="B1494" s="48">
        <v>2013</v>
      </c>
      <c r="C1494" s="48" t="s">
        <v>1159</v>
      </c>
      <c r="D1494" s="48" t="s">
        <v>1095</v>
      </c>
      <c r="E1494" s="48">
        <v>67</v>
      </c>
      <c r="F1494" s="48">
        <v>223</v>
      </c>
      <c r="G1494" s="48">
        <v>11</v>
      </c>
      <c r="H1494" s="48">
        <v>47</v>
      </c>
      <c r="I1494" s="48">
        <v>9</v>
      </c>
      <c r="J1494" s="48">
        <v>0</v>
      </c>
      <c r="K1494" s="48">
        <v>1</v>
      </c>
      <c r="L1494" s="48">
        <v>18</v>
      </c>
      <c r="M1494" s="48">
        <v>0</v>
      </c>
      <c r="N1494" s="48">
        <v>0</v>
      </c>
      <c r="O1494" s="48">
        <v>15</v>
      </c>
      <c r="P1494" s="48">
        <v>53</v>
      </c>
    </row>
    <row r="1495" spans="1:16" x14ac:dyDescent="0.3">
      <c r="A1495" s="48" t="s">
        <v>1600</v>
      </c>
      <c r="B1495" s="48">
        <v>2013</v>
      </c>
      <c r="C1495" s="48" t="s">
        <v>1112</v>
      </c>
      <c r="D1495" s="48" t="s">
        <v>1095</v>
      </c>
      <c r="E1495" s="48">
        <v>87</v>
      </c>
      <c r="F1495" s="48">
        <v>224</v>
      </c>
      <c r="G1495" s="48">
        <v>29</v>
      </c>
      <c r="H1495" s="48">
        <v>53</v>
      </c>
      <c r="I1495" s="48">
        <v>11</v>
      </c>
      <c r="J1495" s="48">
        <v>1</v>
      </c>
      <c r="K1495" s="48">
        <v>9</v>
      </c>
      <c r="L1495" s="48">
        <v>23</v>
      </c>
      <c r="M1495" s="48">
        <v>3</v>
      </c>
      <c r="N1495" s="48">
        <v>0</v>
      </c>
      <c r="O1495" s="48">
        <v>9</v>
      </c>
      <c r="P1495" s="48">
        <v>51</v>
      </c>
    </row>
    <row r="1496" spans="1:16" x14ac:dyDescent="0.3">
      <c r="A1496" s="48" t="s">
        <v>1975</v>
      </c>
      <c r="B1496" s="48">
        <v>2013</v>
      </c>
      <c r="C1496" s="48" t="s">
        <v>1120</v>
      </c>
      <c r="D1496" s="48" t="s">
        <v>1095</v>
      </c>
      <c r="E1496" s="48">
        <v>102</v>
      </c>
      <c r="F1496" s="48">
        <v>225</v>
      </c>
      <c r="G1496" s="48">
        <v>17</v>
      </c>
      <c r="H1496" s="48">
        <v>61</v>
      </c>
      <c r="I1496" s="48">
        <v>9</v>
      </c>
      <c r="J1496" s="48">
        <v>2</v>
      </c>
      <c r="K1496" s="48">
        <v>1</v>
      </c>
      <c r="L1496" s="48">
        <v>19</v>
      </c>
      <c r="M1496" s="48">
        <v>1</v>
      </c>
      <c r="N1496" s="48">
        <v>0</v>
      </c>
      <c r="O1496" s="48">
        <v>4</v>
      </c>
      <c r="P1496" s="48">
        <v>33</v>
      </c>
    </row>
    <row r="1497" spans="1:16" x14ac:dyDescent="0.3">
      <c r="A1497" s="48" t="s">
        <v>1563</v>
      </c>
      <c r="B1497" s="48">
        <v>2013</v>
      </c>
      <c r="C1497" s="48" t="s">
        <v>1108</v>
      </c>
      <c r="D1497" s="48" t="s">
        <v>1095</v>
      </c>
      <c r="E1497" s="48">
        <v>61</v>
      </c>
      <c r="F1497" s="48">
        <v>225</v>
      </c>
      <c r="G1497" s="48">
        <v>30</v>
      </c>
      <c r="H1497" s="48">
        <v>67</v>
      </c>
      <c r="I1497" s="48">
        <v>14</v>
      </c>
      <c r="J1497" s="48">
        <v>2</v>
      </c>
      <c r="K1497" s="48">
        <v>9</v>
      </c>
      <c r="L1497" s="48">
        <v>38</v>
      </c>
      <c r="M1497" s="48">
        <v>4</v>
      </c>
      <c r="N1497" s="48">
        <v>5</v>
      </c>
      <c r="O1497" s="48">
        <v>27</v>
      </c>
      <c r="P1497" s="48">
        <v>56</v>
      </c>
    </row>
    <row r="1498" spans="1:16" x14ac:dyDescent="0.3">
      <c r="A1498" s="48" t="s">
        <v>1426</v>
      </c>
      <c r="B1498" s="48">
        <v>2013</v>
      </c>
      <c r="C1498" s="48" t="s">
        <v>1144</v>
      </c>
      <c r="D1498" s="48" t="s">
        <v>1095</v>
      </c>
      <c r="E1498" s="48">
        <v>80</v>
      </c>
      <c r="F1498" s="48">
        <v>228</v>
      </c>
      <c r="G1498" s="48">
        <v>28</v>
      </c>
      <c r="H1498" s="48">
        <v>64</v>
      </c>
      <c r="I1498" s="48">
        <v>14</v>
      </c>
      <c r="J1498" s="48">
        <v>2</v>
      </c>
      <c r="K1498" s="48">
        <v>9</v>
      </c>
      <c r="L1498" s="48">
        <v>44</v>
      </c>
      <c r="M1498" s="48">
        <v>1</v>
      </c>
      <c r="N1498" s="48">
        <v>0</v>
      </c>
      <c r="O1498" s="48">
        <v>19</v>
      </c>
      <c r="P1498" s="48">
        <v>45</v>
      </c>
    </row>
    <row r="1499" spans="1:16" x14ac:dyDescent="0.3">
      <c r="A1499" s="48" t="s">
        <v>1531</v>
      </c>
      <c r="B1499" s="48">
        <v>2013</v>
      </c>
      <c r="C1499" s="48" t="s">
        <v>1124</v>
      </c>
      <c r="D1499" s="48" t="s">
        <v>1091</v>
      </c>
      <c r="E1499" s="48">
        <v>71</v>
      </c>
      <c r="F1499" s="48">
        <v>229</v>
      </c>
      <c r="G1499" s="48">
        <v>19</v>
      </c>
      <c r="H1499" s="48">
        <v>68</v>
      </c>
      <c r="I1499" s="48">
        <v>11</v>
      </c>
      <c r="J1499" s="48">
        <v>0</v>
      </c>
      <c r="K1499" s="48">
        <v>4</v>
      </c>
      <c r="L1499" s="48">
        <v>22</v>
      </c>
      <c r="M1499" s="48">
        <v>0</v>
      </c>
      <c r="N1499" s="48">
        <v>2</v>
      </c>
      <c r="O1499" s="48">
        <v>6</v>
      </c>
      <c r="P1499" s="48">
        <v>26</v>
      </c>
    </row>
    <row r="1500" spans="1:16" x14ac:dyDescent="0.3">
      <c r="A1500" s="48" t="s">
        <v>1821</v>
      </c>
      <c r="B1500" s="48">
        <v>2013</v>
      </c>
      <c r="C1500" s="48" t="s">
        <v>1148</v>
      </c>
      <c r="D1500" s="48" t="s">
        <v>1095</v>
      </c>
      <c r="E1500" s="48">
        <v>94</v>
      </c>
      <c r="F1500" s="48">
        <v>231</v>
      </c>
      <c r="G1500" s="48">
        <v>32</v>
      </c>
      <c r="H1500" s="48">
        <v>57</v>
      </c>
      <c r="I1500" s="48">
        <v>8</v>
      </c>
      <c r="J1500" s="48">
        <v>3</v>
      </c>
      <c r="K1500" s="48">
        <v>3</v>
      </c>
      <c r="L1500" s="48">
        <v>21</v>
      </c>
      <c r="M1500" s="48">
        <v>22</v>
      </c>
      <c r="N1500" s="48">
        <v>6</v>
      </c>
      <c r="O1500" s="48">
        <v>29</v>
      </c>
      <c r="P1500" s="48">
        <v>73</v>
      </c>
    </row>
    <row r="1501" spans="1:16" x14ac:dyDescent="0.3">
      <c r="A1501" s="48" t="s">
        <v>1606</v>
      </c>
      <c r="B1501" s="48">
        <v>2013</v>
      </c>
      <c r="C1501" s="48" t="s">
        <v>1159</v>
      </c>
      <c r="D1501" s="48" t="s">
        <v>1095</v>
      </c>
      <c r="E1501" s="48">
        <v>73</v>
      </c>
      <c r="F1501" s="48">
        <v>232</v>
      </c>
      <c r="G1501" s="48">
        <v>14</v>
      </c>
      <c r="H1501" s="48">
        <v>42</v>
      </c>
      <c r="I1501" s="48">
        <v>7</v>
      </c>
      <c r="J1501" s="48">
        <v>1</v>
      </c>
      <c r="K1501" s="48">
        <v>5</v>
      </c>
      <c r="L1501" s="48">
        <v>29</v>
      </c>
      <c r="M1501" s="48">
        <v>0</v>
      </c>
      <c r="N1501" s="48">
        <v>0</v>
      </c>
      <c r="O1501" s="48">
        <v>21</v>
      </c>
      <c r="P1501" s="48">
        <v>76</v>
      </c>
    </row>
    <row r="1502" spans="1:16" x14ac:dyDescent="0.3">
      <c r="A1502" s="48" t="s">
        <v>1857</v>
      </c>
      <c r="B1502" s="48">
        <v>2013</v>
      </c>
      <c r="C1502" s="48" t="s">
        <v>1156</v>
      </c>
      <c r="D1502" s="48" t="s">
        <v>1091</v>
      </c>
      <c r="E1502" s="48">
        <v>92</v>
      </c>
      <c r="F1502" s="48">
        <v>233</v>
      </c>
      <c r="G1502" s="48">
        <v>23</v>
      </c>
      <c r="H1502" s="48">
        <v>58</v>
      </c>
      <c r="I1502" s="48">
        <v>13</v>
      </c>
      <c r="J1502" s="48">
        <v>1</v>
      </c>
      <c r="K1502" s="48">
        <v>7</v>
      </c>
      <c r="L1502" s="48">
        <v>21</v>
      </c>
      <c r="M1502" s="48">
        <v>0</v>
      </c>
      <c r="N1502" s="48">
        <v>1</v>
      </c>
      <c r="O1502" s="48">
        <v>17</v>
      </c>
      <c r="P1502" s="48">
        <v>61</v>
      </c>
    </row>
    <row r="1503" spans="1:16" x14ac:dyDescent="0.3">
      <c r="A1503" s="48" t="s">
        <v>2026</v>
      </c>
      <c r="B1503" s="48">
        <v>2013</v>
      </c>
      <c r="C1503" s="48" t="s">
        <v>1108</v>
      </c>
      <c r="D1503" s="48" t="s">
        <v>1095</v>
      </c>
      <c r="E1503" s="48">
        <v>100</v>
      </c>
      <c r="F1503" s="48">
        <v>236</v>
      </c>
      <c r="G1503" s="48">
        <v>22</v>
      </c>
      <c r="H1503" s="48">
        <v>56</v>
      </c>
      <c r="I1503" s="48">
        <v>8</v>
      </c>
      <c r="J1503" s="48">
        <v>1</v>
      </c>
      <c r="K1503" s="48">
        <v>1</v>
      </c>
      <c r="L1503" s="48">
        <v>25</v>
      </c>
      <c r="M1503" s="48">
        <v>4</v>
      </c>
      <c r="N1503" s="48">
        <v>4</v>
      </c>
      <c r="O1503" s="48">
        <v>11</v>
      </c>
      <c r="P1503" s="48">
        <v>46</v>
      </c>
    </row>
    <row r="1504" spans="1:16" x14ac:dyDescent="0.3">
      <c r="A1504" s="48" t="s">
        <v>2027</v>
      </c>
      <c r="B1504" s="48">
        <v>2013</v>
      </c>
      <c r="C1504" s="48" t="s">
        <v>1128</v>
      </c>
      <c r="D1504" s="48" t="s">
        <v>1095</v>
      </c>
      <c r="E1504" s="48">
        <v>64</v>
      </c>
      <c r="F1504" s="48">
        <v>236</v>
      </c>
      <c r="G1504" s="48">
        <v>26</v>
      </c>
      <c r="H1504" s="48">
        <v>67</v>
      </c>
      <c r="I1504" s="48">
        <v>16</v>
      </c>
      <c r="J1504" s="48">
        <v>0</v>
      </c>
      <c r="K1504" s="48">
        <v>6</v>
      </c>
      <c r="L1504" s="48">
        <v>16</v>
      </c>
      <c r="M1504" s="48">
        <v>4</v>
      </c>
      <c r="N1504" s="48">
        <v>4</v>
      </c>
      <c r="O1504" s="48">
        <v>13</v>
      </c>
      <c r="P1504" s="48">
        <v>68</v>
      </c>
    </row>
    <row r="1505" spans="1:16" x14ac:dyDescent="0.3">
      <c r="A1505" s="48" t="s">
        <v>1547</v>
      </c>
      <c r="B1505" s="48">
        <v>2013</v>
      </c>
      <c r="C1505" s="48" t="s">
        <v>1159</v>
      </c>
      <c r="D1505" s="48" t="s">
        <v>1095</v>
      </c>
      <c r="E1505" s="48">
        <v>114</v>
      </c>
      <c r="F1505" s="48">
        <v>237</v>
      </c>
      <c r="G1505" s="48">
        <v>21</v>
      </c>
      <c r="H1505" s="48">
        <v>54</v>
      </c>
      <c r="I1505" s="48">
        <v>11</v>
      </c>
      <c r="J1505" s="48">
        <v>0</v>
      </c>
      <c r="K1505" s="48">
        <v>2</v>
      </c>
      <c r="L1505" s="48">
        <v>22</v>
      </c>
      <c r="M1505" s="48">
        <v>1</v>
      </c>
      <c r="N1505" s="48">
        <v>1</v>
      </c>
      <c r="O1505" s="48">
        <v>22</v>
      </c>
      <c r="P1505" s="48">
        <v>40</v>
      </c>
    </row>
    <row r="1506" spans="1:16" x14ac:dyDescent="0.3">
      <c r="A1506" s="48" t="s">
        <v>1950</v>
      </c>
      <c r="B1506" s="48">
        <v>2013</v>
      </c>
      <c r="C1506" s="48" t="s">
        <v>1108</v>
      </c>
      <c r="D1506" s="48" t="s">
        <v>1095</v>
      </c>
      <c r="E1506" s="48">
        <v>89</v>
      </c>
      <c r="F1506" s="48">
        <v>240</v>
      </c>
      <c r="G1506" s="48">
        <v>26</v>
      </c>
      <c r="H1506" s="48">
        <v>53</v>
      </c>
      <c r="I1506" s="48">
        <v>10</v>
      </c>
      <c r="J1506" s="48">
        <v>1</v>
      </c>
      <c r="K1506" s="48">
        <v>13</v>
      </c>
      <c r="L1506" s="48">
        <v>32</v>
      </c>
      <c r="M1506" s="48">
        <v>0</v>
      </c>
      <c r="N1506" s="48">
        <v>1</v>
      </c>
      <c r="O1506" s="48">
        <v>25</v>
      </c>
      <c r="P1506" s="48">
        <v>95</v>
      </c>
    </row>
    <row r="1507" spans="1:16" x14ac:dyDescent="0.3">
      <c r="A1507" s="48" t="s">
        <v>1912</v>
      </c>
      <c r="B1507" s="48">
        <v>2013</v>
      </c>
      <c r="C1507" s="48" t="s">
        <v>1110</v>
      </c>
      <c r="D1507" s="48" t="s">
        <v>1091</v>
      </c>
      <c r="E1507" s="48">
        <v>96</v>
      </c>
      <c r="F1507" s="48">
        <v>240</v>
      </c>
      <c r="G1507" s="48">
        <v>27</v>
      </c>
      <c r="H1507" s="48">
        <v>55</v>
      </c>
      <c r="I1507" s="48">
        <v>6</v>
      </c>
      <c r="J1507" s="48">
        <v>5</v>
      </c>
      <c r="K1507" s="48">
        <v>1</v>
      </c>
      <c r="L1507" s="48">
        <v>24</v>
      </c>
      <c r="M1507" s="48">
        <v>7</v>
      </c>
      <c r="N1507" s="48">
        <v>1</v>
      </c>
      <c r="O1507" s="48">
        <v>32</v>
      </c>
      <c r="P1507" s="48">
        <v>41</v>
      </c>
    </row>
    <row r="1508" spans="1:16" x14ac:dyDescent="0.3">
      <c r="A1508" s="48" t="s">
        <v>1462</v>
      </c>
      <c r="B1508" s="48">
        <v>2013</v>
      </c>
      <c r="C1508" s="48" t="s">
        <v>1128</v>
      </c>
      <c r="D1508" s="48" t="s">
        <v>1095</v>
      </c>
      <c r="E1508" s="48">
        <v>89</v>
      </c>
      <c r="F1508" s="48">
        <v>240</v>
      </c>
      <c r="G1508" s="48">
        <v>31</v>
      </c>
      <c r="H1508" s="48">
        <v>72</v>
      </c>
      <c r="I1508" s="48">
        <v>7</v>
      </c>
      <c r="J1508" s="48">
        <v>0</v>
      </c>
      <c r="K1508" s="48">
        <v>13</v>
      </c>
      <c r="L1508" s="48">
        <v>34</v>
      </c>
      <c r="M1508" s="48">
        <v>0</v>
      </c>
      <c r="N1508" s="48">
        <v>1</v>
      </c>
      <c r="O1508" s="48">
        <v>23</v>
      </c>
      <c r="P1508" s="48">
        <v>36</v>
      </c>
    </row>
    <row r="1509" spans="1:16" x14ac:dyDescent="0.3">
      <c r="A1509" s="48" t="s">
        <v>2028</v>
      </c>
      <c r="B1509" s="48">
        <v>2013</v>
      </c>
      <c r="C1509" s="48" t="s">
        <v>1159</v>
      </c>
      <c r="D1509" s="48" t="s">
        <v>1095</v>
      </c>
      <c r="E1509" s="48">
        <v>62</v>
      </c>
      <c r="F1509" s="48">
        <v>240</v>
      </c>
      <c r="G1509" s="48">
        <v>34</v>
      </c>
      <c r="H1509" s="48">
        <v>69</v>
      </c>
      <c r="I1509" s="48">
        <v>12</v>
      </c>
      <c r="J1509" s="48">
        <v>1</v>
      </c>
      <c r="K1509" s="48">
        <v>4</v>
      </c>
      <c r="L1509" s="48">
        <v>16</v>
      </c>
      <c r="M1509" s="48">
        <v>10</v>
      </c>
      <c r="N1509" s="48">
        <v>0</v>
      </c>
      <c r="O1509" s="48">
        <v>31</v>
      </c>
      <c r="P1509" s="48">
        <v>66</v>
      </c>
    </row>
    <row r="1510" spans="1:16" x14ac:dyDescent="0.3">
      <c r="A1510" s="48" t="s">
        <v>1778</v>
      </c>
      <c r="B1510" s="48">
        <v>2013</v>
      </c>
      <c r="C1510" s="48" t="s">
        <v>1144</v>
      </c>
      <c r="D1510" s="48" t="s">
        <v>1095</v>
      </c>
      <c r="E1510" s="48">
        <v>89</v>
      </c>
      <c r="F1510" s="48">
        <v>241</v>
      </c>
      <c r="G1510" s="48">
        <v>21</v>
      </c>
      <c r="H1510" s="48">
        <v>53</v>
      </c>
      <c r="I1510" s="48">
        <v>8</v>
      </c>
      <c r="J1510" s="48">
        <v>1</v>
      </c>
      <c r="K1510" s="48">
        <v>5</v>
      </c>
      <c r="L1510" s="48">
        <v>32</v>
      </c>
      <c r="M1510" s="48">
        <v>0</v>
      </c>
      <c r="N1510" s="48">
        <v>1</v>
      </c>
      <c r="O1510" s="48">
        <v>24</v>
      </c>
      <c r="P1510" s="48">
        <v>82</v>
      </c>
    </row>
    <row r="1511" spans="1:16" x14ac:dyDescent="0.3">
      <c r="A1511" s="48" t="s">
        <v>1716</v>
      </c>
      <c r="B1511" s="48">
        <v>2013</v>
      </c>
      <c r="C1511" s="48" t="s">
        <v>1138</v>
      </c>
      <c r="D1511" s="48" t="s">
        <v>1091</v>
      </c>
      <c r="E1511" s="48">
        <v>87</v>
      </c>
      <c r="F1511" s="48">
        <v>243</v>
      </c>
      <c r="G1511" s="48">
        <v>40</v>
      </c>
      <c r="H1511" s="48">
        <v>66</v>
      </c>
      <c r="I1511" s="48">
        <v>18</v>
      </c>
      <c r="J1511" s="48">
        <v>0</v>
      </c>
      <c r="K1511" s="48">
        <v>16</v>
      </c>
      <c r="L1511" s="48">
        <v>55</v>
      </c>
      <c r="M1511" s="48">
        <v>0</v>
      </c>
      <c r="N1511" s="48">
        <v>0</v>
      </c>
      <c r="O1511" s="48">
        <v>29</v>
      </c>
      <c r="P1511" s="48">
        <v>67</v>
      </c>
    </row>
    <row r="1512" spans="1:16" x14ac:dyDescent="0.3">
      <c r="A1512" s="48" t="s">
        <v>1918</v>
      </c>
      <c r="B1512" s="48">
        <v>2013</v>
      </c>
      <c r="C1512" s="48" t="s">
        <v>1130</v>
      </c>
      <c r="D1512" s="48" t="s">
        <v>1095</v>
      </c>
      <c r="E1512" s="48">
        <v>82</v>
      </c>
      <c r="F1512" s="48">
        <v>246</v>
      </c>
      <c r="G1512" s="48">
        <v>35</v>
      </c>
      <c r="H1512" s="48">
        <v>76</v>
      </c>
      <c r="I1512" s="48">
        <v>17</v>
      </c>
      <c r="J1512" s="48">
        <v>2</v>
      </c>
      <c r="K1512" s="48">
        <v>6</v>
      </c>
      <c r="L1512" s="48">
        <v>22</v>
      </c>
      <c r="M1512" s="48">
        <v>7</v>
      </c>
      <c r="N1512" s="48">
        <v>0</v>
      </c>
      <c r="O1512" s="48">
        <v>7</v>
      </c>
      <c r="P1512" s="48">
        <v>49</v>
      </c>
    </row>
    <row r="1513" spans="1:16" x14ac:dyDescent="0.3">
      <c r="A1513" s="48" t="s">
        <v>1932</v>
      </c>
      <c r="B1513" s="48">
        <v>2013</v>
      </c>
      <c r="C1513" s="48" t="s">
        <v>1146</v>
      </c>
      <c r="D1513" s="48" t="s">
        <v>1091</v>
      </c>
      <c r="E1513" s="48">
        <v>85</v>
      </c>
      <c r="F1513" s="48">
        <v>246</v>
      </c>
      <c r="G1513" s="48">
        <v>28</v>
      </c>
      <c r="H1513" s="48">
        <v>55</v>
      </c>
      <c r="I1513" s="48">
        <v>11</v>
      </c>
      <c r="J1513" s="48">
        <v>0</v>
      </c>
      <c r="K1513" s="48">
        <v>10</v>
      </c>
      <c r="L1513" s="48">
        <v>27</v>
      </c>
      <c r="M1513" s="48">
        <v>2</v>
      </c>
      <c r="N1513" s="48">
        <v>0</v>
      </c>
      <c r="O1513" s="48">
        <v>19</v>
      </c>
      <c r="P1513" s="48">
        <v>62</v>
      </c>
    </row>
    <row r="1514" spans="1:16" x14ac:dyDescent="0.3">
      <c r="A1514" s="48" t="s">
        <v>1833</v>
      </c>
      <c r="B1514" s="48">
        <v>2013</v>
      </c>
      <c r="C1514" s="48" t="s">
        <v>1136</v>
      </c>
      <c r="D1514" s="48" t="s">
        <v>1091</v>
      </c>
      <c r="E1514" s="48">
        <v>106</v>
      </c>
      <c r="F1514" s="48">
        <v>246</v>
      </c>
      <c r="G1514" s="48">
        <v>39</v>
      </c>
      <c r="H1514" s="48">
        <v>69</v>
      </c>
      <c r="I1514" s="48">
        <v>12</v>
      </c>
      <c r="J1514" s="48">
        <v>4</v>
      </c>
      <c r="K1514" s="48">
        <v>2</v>
      </c>
      <c r="L1514" s="48">
        <v>22</v>
      </c>
      <c r="M1514" s="48">
        <v>24</v>
      </c>
      <c r="N1514" s="48">
        <v>3</v>
      </c>
      <c r="O1514" s="48">
        <v>29</v>
      </c>
      <c r="P1514" s="48">
        <v>46</v>
      </c>
    </row>
    <row r="1515" spans="1:16" x14ac:dyDescent="0.3">
      <c r="A1515" s="48" t="s">
        <v>1979</v>
      </c>
      <c r="B1515" s="48">
        <v>2013</v>
      </c>
      <c r="C1515" s="48" t="s">
        <v>1130</v>
      </c>
      <c r="D1515" s="48" t="s">
        <v>1095</v>
      </c>
      <c r="E1515" s="48">
        <v>95</v>
      </c>
      <c r="F1515" s="48">
        <v>247</v>
      </c>
      <c r="G1515" s="48">
        <v>23</v>
      </c>
      <c r="H1515" s="48">
        <v>59</v>
      </c>
      <c r="I1515" s="48">
        <v>15</v>
      </c>
      <c r="J1515" s="48">
        <v>0</v>
      </c>
      <c r="K1515" s="48">
        <v>1</v>
      </c>
      <c r="L1515" s="48">
        <v>22</v>
      </c>
      <c r="M1515" s="48">
        <v>0</v>
      </c>
      <c r="N1515" s="48">
        <v>0</v>
      </c>
      <c r="O1515" s="48">
        <v>10</v>
      </c>
      <c r="P1515" s="48">
        <v>38</v>
      </c>
    </row>
    <row r="1516" spans="1:16" x14ac:dyDescent="0.3">
      <c r="A1516" s="48" t="s">
        <v>2029</v>
      </c>
      <c r="B1516" s="48">
        <v>2013</v>
      </c>
      <c r="C1516" s="48" t="s">
        <v>1144</v>
      </c>
      <c r="D1516" s="48" t="s">
        <v>1095</v>
      </c>
      <c r="E1516" s="48">
        <v>66</v>
      </c>
      <c r="F1516" s="48">
        <v>250</v>
      </c>
      <c r="G1516" s="48">
        <v>40</v>
      </c>
      <c r="H1516" s="48">
        <v>63</v>
      </c>
      <c r="I1516" s="48">
        <v>10</v>
      </c>
      <c r="J1516" s="48">
        <v>4</v>
      </c>
      <c r="K1516" s="48">
        <v>3</v>
      </c>
      <c r="L1516" s="48">
        <v>22</v>
      </c>
      <c r="M1516" s="48">
        <v>5</v>
      </c>
      <c r="N1516" s="48">
        <v>2</v>
      </c>
      <c r="O1516" s="48">
        <v>17</v>
      </c>
      <c r="P1516" s="48">
        <v>44</v>
      </c>
    </row>
    <row r="1517" spans="1:16" x14ac:dyDescent="0.3">
      <c r="A1517" s="48" t="s">
        <v>2030</v>
      </c>
      <c r="B1517" s="48">
        <v>2013</v>
      </c>
      <c r="C1517" s="48" t="s">
        <v>1114</v>
      </c>
      <c r="D1517" s="48" t="s">
        <v>1095</v>
      </c>
      <c r="E1517" s="48">
        <v>73</v>
      </c>
      <c r="F1517" s="48">
        <v>251</v>
      </c>
      <c r="G1517" s="48">
        <v>36</v>
      </c>
      <c r="H1517" s="48">
        <v>62</v>
      </c>
      <c r="I1517" s="48">
        <v>11</v>
      </c>
      <c r="J1517" s="48">
        <v>0</v>
      </c>
      <c r="K1517" s="48">
        <v>14</v>
      </c>
      <c r="L1517" s="48">
        <v>30</v>
      </c>
      <c r="M1517" s="48">
        <v>0</v>
      </c>
      <c r="N1517" s="48">
        <v>0</v>
      </c>
      <c r="O1517" s="48">
        <v>33</v>
      </c>
      <c r="P1517" s="48">
        <v>91</v>
      </c>
    </row>
    <row r="1518" spans="1:16" x14ac:dyDescent="0.3">
      <c r="A1518" s="48" t="s">
        <v>1539</v>
      </c>
      <c r="B1518" s="48">
        <v>2013</v>
      </c>
      <c r="C1518" s="48" t="s">
        <v>1114</v>
      </c>
      <c r="D1518" s="48" t="s">
        <v>1095</v>
      </c>
      <c r="E1518" s="48">
        <v>119</v>
      </c>
      <c r="F1518" s="48">
        <v>252</v>
      </c>
      <c r="G1518" s="48">
        <v>27</v>
      </c>
      <c r="H1518" s="48">
        <v>59</v>
      </c>
      <c r="I1518" s="48">
        <v>10</v>
      </c>
      <c r="J1518" s="48">
        <v>1</v>
      </c>
      <c r="K1518" s="48">
        <v>5</v>
      </c>
      <c r="L1518" s="48">
        <v>26</v>
      </c>
      <c r="M1518" s="48">
        <v>1</v>
      </c>
      <c r="N1518" s="48">
        <v>0</v>
      </c>
      <c r="O1518" s="48">
        <v>12</v>
      </c>
      <c r="P1518" s="48">
        <v>29</v>
      </c>
    </row>
    <row r="1519" spans="1:16" x14ac:dyDescent="0.3">
      <c r="A1519" s="48" t="s">
        <v>1768</v>
      </c>
      <c r="B1519" s="48">
        <v>2013</v>
      </c>
      <c r="C1519" s="48" t="s">
        <v>1154</v>
      </c>
      <c r="D1519" s="48" t="s">
        <v>1095</v>
      </c>
      <c r="E1519" s="48">
        <v>79</v>
      </c>
      <c r="F1519" s="48">
        <v>252</v>
      </c>
      <c r="G1519" s="48">
        <v>19</v>
      </c>
      <c r="H1519" s="48">
        <v>56</v>
      </c>
      <c r="I1519" s="48">
        <v>11</v>
      </c>
      <c r="J1519" s="48">
        <v>1</v>
      </c>
      <c r="K1519" s="48">
        <v>3</v>
      </c>
      <c r="L1519" s="48">
        <v>25</v>
      </c>
      <c r="M1519" s="48">
        <v>2</v>
      </c>
      <c r="N1519" s="48">
        <v>0</v>
      </c>
      <c r="O1519" s="48">
        <v>20</v>
      </c>
      <c r="P1519" s="48">
        <v>32</v>
      </c>
    </row>
    <row r="1520" spans="1:16" x14ac:dyDescent="0.3">
      <c r="A1520" s="48" t="s">
        <v>1753</v>
      </c>
      <c r="B1520" s="48">
        <v>2013</v>
      </c>
      <c r="C1520" s="48" t="s">
        <v>1134</v>
      </c>
      <c r="D1520" s="48" t="s">
        <v>1091</v>
      </c>
      <c r="E1520" s="48">
        <v>91</v>
      </c>
      <c r="F1520" s="48">
        <v>253</v>
      </c>
      <c r="G1520" s="48">
        <v>27</v>
      </c>
      <c r="H1520" s="48">
        <v>61</v>
      </c>
      <c r="I1520" s="48">
        <v>13</v>
      </c>
      <c r="J1520" s="48">
        <v>2</v>
      </c>
      <c r="K1520" s="48">
        <v>9</v>
      </c>
      <c r="L1520" s="48">
        <v>40</v>
      </c>
      <c r="M1520" s="48">
        <v>1</v>
      </c>
      <c r="N1520" s="48">
        <v>1</v>
      </c>
      <c r="O1520" s="48">
        <v>30</v>
      </c>
      <c r="P1520" s="48">
        <v>63</v>
      </c>
    </row>
    <row r="1521" spans="1:16" x14ac:dyDescent="0.3">
      <c r="A1521" s="48" t="s">
        <v>1408</v>
      </c>
      <c r="B1521" s="48">
        <v>2013</v>
      </c>
      <c r="C1521" s="48" t="s">
        <v>1136</v>
      </c>
      <c r="D1521" s="48" t="s">
        <v>1091</v>
      </c>
      <c r="E1521" s="48">
        <v>73</v>
      </c>
      <c r="F1521" s="48">
        <v>256</v>
      </c>
      <c r="G1521" s="48">
        <v>27</v>
      </c>
      <c r="H1521" s="48">
        <v>62</v>
      </c>
      <c r="I1521" s="48">
        <v>10</v>
      </c>
      <c r="J1521" s="48">
        <v>1</v>
      </c>
      <c r="K1521" s="48">
        <v>6</v>
      </c>
      <c r="L1521" s="48">
        <v>34</v>
      </c>
      <c r="M1521" s="48">
        <v>0</v>
      </c>
      <c r="N1521" s="48">
        <v>0</v>
      </c>
      <c r="O1521" s="48">
        <v>38</v>
      </c>
      <c r="P1521" s="48">
        <v>52</v>
      </c>
    </row>
    <row r="1522" spans="1:16" x14ac:dyDescent="0.3">
      <c r="A1522" s="48" t="s">
        <v>1826</v>
      </c>
      <c r="B1522" s="48">
        <v>2013</v>
      </c>
      <c r="C1522" s="48" t="s">
        <v>1102</v>
      </c>
      <c r="D1522" s="48" t="s">
        <v>1091</v>
      </c>
      <c r="E1522" s="48">
        <v>84</v>
      </c>
      <c r="F1522" s="48">
        <v>256</v>
      </c>
      <c r="G1522" s="48">
        <v>24</v>
      </c>
      <c r="H1522" s="48">
        <v>50</v>
      </c>
      <c r="I1522" s="48">
        <v>11</v>
      </c>
      <c r="J1522" s="48">
        <v>0</v>
      </c>
      <c r="K1522" s="48">
        <v>10</v>
      </c>
      <c r="L1522" s="48">
        <v>24</v>
      </c>
      <c r="M1522" s="48">
        <v>0</v>
      </c>
      <c r="N1522" s="48">
        <v>1</v>
      </c>
      <c r="O1522" s="48">
        <v>14</v>
      </c>
      <c r="P1522" s="48">
        <v>94</v>
      </c>
    </row>
    <row r="1523" spans="1:16" x14ac:dyDescent="0.3">
      <c r="A1523" s="48" t="s">
        <v>2031</v>
      </c>
      <c r="B1523" s="48">
        <v>2013</v>
      </c>
      <c r="C1523" s="48" t="s">
        <v>1116</v>
      </c>
      <c r="D1523" s="48" t="s">
        <v>1091</v>
      </c>
      <c r="E1523" s="48">
        <v>63</v>
      </c>
      <c r="F1523" s="48">
        <v>257</v>
      </c>
      <c r="G1523" s="48">
        <v>29</v>
      </c>
      <c r="H1523" s="48">
        <v>69</v>
      </c>
      <c r="I1523" s="48">
        <v>14</v>
      </c>
      <c r="J1523" s="48">
        <v>0</v>
      </c>
      <c r="K1523" s="48">
        <v>4</v>
      </c>
      <c r="L1523" s="48">
        <v>21</v>
      </c>
      <c r="M1523" s="48">
        <v>6</v>
      </c>
      <c r="N1523" s="48">
        <v>7</v>
      </c>
      <c r="O1523" s="48">
        <v>23</v>
      </c>
      <c r="P1523" s="48">
        <v>70</v>
      </c>
    </row>
    <row r="1524" spans="1:16" x14ac:dyDescent="0.3">
      <c r="A1524" s="48" t="s">
        <v>1748</v>
      </c>
      <c r="B1524" s="48">
        <v>2013</v>
      </c>
      <c r="C1524" s="48" t="s">
        <v>1126</v>
      </c>
      <c r="D1524" s="48" t="s">
        <v>1091</v>
      </c>
      <c r="E1524" s="48">
        <v>87</v>
      </c>
      <c r="F1524" s="48">
        <v>260</v>
      </c>
      <c r="G1524" s="48">
        <v>23</v>
      </c>
      <c r="H1524" s="48">
        <v>50</v>
      </c>
      <c r="I1524" s="48">
        <v>10</v>
      </c>
      <c r="J1524" s="48">
        <v>0</v>
      </c>
      <c r="K1524" s="48">
        <v>3</v>
      </c>
      <c r="L1524" s="48">
        <v>21</v>
      </c>
      <c r="M1524" s="48">
        <v>4</v>
      </c>
      <c r="N1524" s="48">
        <v>2</v>
      </c>
      <c r="O1524" s="48">
        <v>21</v>
      </c>
      <c r="P1524" s="48">
        <v>60</v>
      </c>
    </row>
    <row r="1525" spans="1:16" x14ac:dyDescent="0.3">
      <c r="A1525" s="48" t="s">
        <v>1677</v>
      </c>
      <c r="B1525" s="48">
        <v>2013</v>
      </c>
      <c r="C1525" s="48" t="s">
        <v>1100</v>
      </c>
      <c r="D1525" s="48" t="s">
        <v>1095</v>
      </c>
      <c r="E1525" s="48">
        <v>111</v>
      </c>
      <c r="F1525" s="48">
        <v>261</v>
      </c>
      <c r="G1525" s="48">
        <v>28</v>
      </c>
      <c r="H1525" s="48">
        <v>56</v>
      </c>
      <c r="I1525" s="48">
        <v>12</v>
      </c>
      <c r="J1525" s="48">
        <v>2</v>
      </c>
      <c r="K1525" s="48">
        <v>5</v>
      </c>
      <c r="L1525" s="48">
        <v>25</v>
      </c>
      <c r="M1525" s="48">
        <v>2</v>
      </c>
      <c r="N1525" s="48">
        <v>3</v>
      </c>
      <c r="O1525" s="48">
        <v>24</v>
      </c>
      <c r="P1525" s="48">
        <v>75</v>
      </c>
    </row>
    <row r="1526" spans="1:16" x14ac:dyDescent="0.3">
      <c r="A1526" s="48" t="s">
        <v>1583</v>
      </c>
      <c r="B1526" s="48">
        <v>2013</v>
      </c>
      <c r="C1526" s="48" t="s">
        <v>1110</v>
      </c>
      <c r="D1526" s="48" t="s">
        <v>1091</v>
      </c>
      <c r="E1526" s="48">
        <v>94</v>
      </c>
      <c r="F1526" s="48">
        <v>262</v>
      </c>
      <c r="G1526" s="48">
        <v>33</v>
      </c>
      <c r="H1526" s="48">
        <v>57</v>
      </c>
      <c r="I1526" s="48">
        <v>16</v>
      </c>
      <c r="J1526" s="48">
        <v>1</v>
      </c>
      <c r="K1526" s="48">
        <v>3</v>
      </c>
      <c r="L1526" s="48">
        <v>20</v>
      </c>
      <c r="M1526" s="48">
        <v>12</v>
      </c>
      <c r="N1526" s="48">
        <v>6</v>
      </c>
      <c r="O1526" s="48">
        <v>13</v>
      </c>
      <c r="P1526" s="48">
        <v>66</v>
      </c>
    </row>
    <row r="1527" spans="1:16" x14ac:dyDescent="0.3">
      <c r="A1527" s="48" t="s">
        <v>1729</v>
      </c>
      <c r="B1527" s="48">
        <v>2013</v>
      </c>
      <c r="C1527" s="48" t="s">
        <v>1152</v>
      </c>
      <c r="D1527" s="48" t="s">
        <v>1091</v>
      </c>
      <c r="E1527" s="48">
        <v>82</v>
      </c>
      <c r="F1527" s="48">
        <v>262</v>
      </c>
      <c r="G1527" s="48">
        <v>31</v>
      </c>
      <c r="H1527" s="48">
        <v>53</v>
      </c>
      <c r="I1527" s="48">
        <v>8</v>
      </c>
      <c r="J1527" s="48">
        <v>1</v>
      </c>
      <c r="K1527" s="48">
        <v>12</v>
      </c>
      <c r="L1527" s="48">
        <v>37</v>
      </c>
      <c r="M1527" s="48">
        <v>2</v>
      </c>
      <c r="N1527" s="48">
        <v>0</v>
      </c>
      <c r="O1527" s="48">
        <v>32</v>
      </c>
      <c r="P1527" s="48">
        <v>79</v>
      </c>
    </row>
    <row r="1528" spans="1:16" x14ac:dyDescent="0.3">
      <c r="A1528" s="48" t="s">
        <v>1501</v>
      </c>
      <c r="B1528" s="48">
        <v>2013</v>
      </c>
      <c r="C1528" s="48" t="s">
        <v>1116</v>
      </c>
      <c r="D1528" s="48" t="s">
        <v>1091</v>
      </c>
      <c r="E1528" s="48">
        <v>79</v>
      </c>
      <c r="F1528" s="48">
        <v>262</v>
      </c>
      <c r="G1528" s="48">
        <v>35</v>
      </c>
      <c r="H1528" s="48">
        <v>58</v>
      </c>
      <c r="I1528" s="48">
        <v>14</v>
      </c>
      <c r="J1528" s="48">
        <v>1</v>
      </c>
      <c r="K1528" s="48">
        <v>13</v>
      </c>
      <c r="L1528" s="48">
        <v>36</v>
      </c>
      <c r="M1528" s="48">
        <v>1</v>
      </c>
      <c r="N1528" s="48">
        <v>1</v>
      </c>
      <c r="O1528" s="48">
        <v>18</v>
      </c>
      <c r="P1528" s="48">
        <v>104</v>
      </c>
    </row>
    <row r="1529" spans="1:16" x14ac:dyDescent="0.3">
      <c r="A1529" s="48" t="s">
        <v>1532</v>
      </c>
      <c r="B1529" s="48">
        <v>2013</v>
      </c>
      <c r="C1529" s="48" t="s">
        <v>1150</v>
      </c>
      <c r="D1529" s="48" t="s">
        <v>1095</v>
      </c>
      <c r="E1529" s="48">
        <v>73</v>
      </c>
      <c r="F1529" s="48">
        <v>263</v>
      </c>
      <c r="G1529" s="48">
        <v>35</v>
      </c>
      <c r="H1529" s="48">
        <v>71</v>
      </c>
      <c r="I1529" s="48">
        <v>15</v>
      </c>
      <c r="J1529" s="48">
        <v>0</v>
      </c>
      <c r="K1529" s="48">
        <v>6</v>
      </c>
      <c r="L1529" s="48">
        <v>33</v>
      </c>
      <c r="M1529" s="48">
        <v>9</v>
      </c>
      <c r="N1529" s="48">
        <v>0</v>
      </c>
      <c r="O1529" s="48">
        <v>22</v>
      </c>
      <c r="P1529" s="48">
        <v>76</v>
      </c>
    </row>
    <row r="1530" spans="1:16" x14ac:dyDescent="0.3">
      <c r="A1530" s="48" t="s">
        <v>1957</v>
      </c>
      <c r="B1530" s="48">
        <v>2013</v>
      </c>
      <c r="C1530" s="48" t="s">
        <v>1104</v>
      </c>
      <c r="D1530" s="48" t="s">
        <v>1091</v>
      </c>
      <c r="E1530" s="48">
        <v>98</v>
      </c>
      <c r="F1530" s="48">
        <v>264</v>
      </c>
      <c r="G1530" s="48">
        <v>41</v>
      </c>
      <c r="H1530" s="48">
        <v>65</v>
      </c>
      <c r="I1530" s="48">
        <v>16</v>
      </c>
      <c r="J1530" s="48">
        <v>0</v>
      </c>
      <c r="K1530" s="48">
        <v>9</v>
      </c>
      <c r="L1530" s="48">
        <v>30</v>
      </c>
      <c r="M1530" s="48">
        <v>5</v>
      </c>
      <c r="N1530" s="48">
        <v>0</v>
      </c>
      <c r="O1530" s="48">
        <v>37</v>
      </c>
      <c r="P1530" s="48">
        <v>71</v>
      </c>
    </row>
    <row r="1531" spans="1:16" x14ac:dyDescent="0.3">
      <c r="A1531" s="48" t="s">
        <v>1798</v>
      </c>
      <c r="B1531" s="48">
        <v>2013</v>
      </c>
      <c r="C1531" s="48" t="s">
        <v>1100</v>
      </c>
      <c r="D1531" s="48" t="s">
        <v>1095</v>
      </c>
      <c r="E1531" s="48">
        <v>136</v>
      </c>
      <c r="F1531" s="48">
        <v>264</v>
      </c>
      <c r="G1531" s="48">
        <v>29</v>
      </c>
      <c r="H1531" s="48">
        <v>67</v>
      </c>
      <c r="I1531" s="48">
        <v>18</v>
      </c>
      <c r="J1531" s="48">
        <v>0</v>
      </c>
      <c r="K1531" s="48">
        <v>7</v>
      </c>
      <c r="L1531" s="48">
        <v>36</v>
      </c>
      <c r="M1531" s="48">
        <v>1</v>
      </c>
      <c r="N1531" s="48">
        <v>0</v>
      </c>
      <c r="O1531" s="48">
        <v>44</v>
      </c>
      <c r="P1531" s="48">
        <v>51</v>
      </c>
    </row>
    <row r="1532" spans="1:16" x14ac:dyDescent="0.3">
      <c r="A1532" s="48" t="s">
        <v>1628</v>
      </c>
      <c r="B1532" s="48">
        <v>2013</v>
      </c>
      <c r="C1532" s="48" t="s">
        <v>1146</v>
      </c>
      <c r="D1532" s="48" t="s">
        <v>1091</v>
      </c>
      <c r="E1532" s="48">
        <v>77</v>
      </c>
      <c r="F1532" s="48">
        <v>265</v>
      </c>
      <c r="G1532" s="48">
        <v>33</v>
      </c>
      <c r="H1532" s="48">
        <v>66</v>
      </c>
      <c r="I1532" s="48">
        <v>12</v>
      </c>
      <c r="J1532" s="48">
        <v>1</v>
      </c>
      <c r="K1532" s="48">
        <v>8</v>
      </c>
      <c r="L1532" s="48">
        <v>39</v>
      </c>
      <c r="M1532" s="48">
        <v>3</v>
      </c>
      <c r="N1532" s="48">
        <v>1</v>
      </c>
      <c r="O1532" s="48">
        <v>26</v>
      </c>
      <c r="P1532" s="48">
        <v>44</v>
      </c>
    </row>
    <row r="1533" spans="1:16" x14ac:dyDescent="0.3">
      <c r="A1533" s="48" t="s">
        <v>1883</v>
      </c>
      <c r="B1533" s="48">
        <v>2013</v>
      </c>
      <c r="C1533" s="48" t="s">
        <v>1126</v>
      </c>
      <c r="D1533" s="48" t="s">
        <v>1091</v>
      </c>
      <c r="E1533" s="48">
        <v>97</v>
      </c>
      <c r="F1533" s="48">
        <v>266</v>
      </c>
      <c r="G1533" s="48">
        <v>22</v>
      </c>
      <c r="H1533" s="48">
        <v>71</v>
      </c>
      <c r="I1533" s="48">
        <v>10</v>
      </c>
      <c r="J1533" s="48">
        <v>0</v>
      </c>
      <c r="K1533" s="48">
        <v>2</v>
      </c>
      <c r="L1533" s="48">
        <v>14</v>
      </c>
      <c r="M1533" s="48">
        <v>1</v>
      </c>
      <c r="N1533" s="48">
        <v>3</v>
      </c>
      <c r="O1533" s="48">
        <v>9</v>
      </c>
      <c r="P1533" s="48">
        <v>31</v>
      </c>
    </row>
    <row r="1534" spans="1:16" x14ac:dyDescent="0.3">
      <c r="A1534" s="48" t="s">
        <v>1663</v>
      </c>
      <c r="B1534" s="48">
        <v>2013</v>
      </c>
      <c r="C1534" s="48" t="s">
        <v>1152</v>
      </c>
      <c r="D1534" s="48" t="s">
        <v>1091</v>
      </c>
      <c r="E1534" s="48">
        <v>87</v>
      </c>
      <c r="F1534" s="48">
        <v>267</v>
      </c>
      <c r="G1534" s="48">
        <v>32</v>
      </c>
      <c r="H1534" s="48">
        <v>63</v>
      </c>
      <c r="I1534" s="48">
        <v>9</v>
      </c>
      <c r="J1534" s="48">
        <v>1</v>
      </c>
      <c r="K1534" s="48">
        <v>3</v>
      </c>
      <c r="L1534" s="48">
        <v>24</v>
      </c>
      <c r="M1534" s="48">
        <v>13</v>
      </c>
      <c r="N1534" s="48">
        <v>1</v>
      </c>
      <c r="O1534" s="48">
        <v>24</v>
      </c>
      <c r="P1534" s="48">
        <v>80</v>
      </c>
    </row>
    <row r="1535" spans="1:16" x14ac:dyDescent="0.3">
      <c r="A1535" s="48" t="s">
        <v>1772</v>
      </c>
      <c r="B1535" s="48">
        <v>2013</v>
      </c>
      <c r="C1535" s="48" t="s">
        <v>1144</v>
      </c>
      <c r="D1535" s="48" t="s">
        <v>1095</v>
      </c>
      <c r="E1535" s="48">
        <v>96</v>
      </c>
      <c r="F1535" s="48">
        <v>269</v>
      </c>
      <c r="G1535" s="48">
        <v>25</v>
      </c>
      <c r="H1535" s="48">
        <v>65</v>
      </c>
      <c r="I1535" s="48">
        <v>13</v>
      </c>
      <c r="J1535" s="48">
        <v>1</v>
      </c>
      <c r="K1535" s="48">
        <v>1</v>
      </c>
      <c r="L1535" s="48">
        <v>18</v>
      </c>
      <c r="M1535" s="48">
        <v>2</v>
      </c>
      <c r="N1535" s="48">
        <v>0</v>
      </c>
      <c r="O1535" s="48">
        <v>26</v>
      </c>
      <c r="P1535" s="48">
        <v>54</v>
      </c>
    </row>
    <row r="1536" spans="1:16" x14ac:dyDescent="0.3">
      <c r="A1536" s="48" t="s">
        <v>1771</v>
      </c>
      <c r="B1536" s="48">
        <v>2013</v>
      </c>
      <c r="C1536" s="48" t="s">
        <v>1120</v>
      </c>
      <c r="D1536" s="48" t="s">
        <v>1095</v>
      </c>
      <c r="E1536" s="48">
        <v>103</v>
      </c>
      <c r="F1536" s="48">
        <v>272</v>
      </c>
      <c r="G1536" s="48">
        <v>33</v>
      </c>
      <c r="H1536" s="48">
        <v>68</v>
      </c>
      <c r="I1536" s="48">
        <v>17</v>
      </c>
      <c r="J1536" s="48">
        <v>1</v>
      </c>
      <c r="K1536" s="48">
        <v>2</v>
      </c>
      <c r="L1536" s="48">
        <v>21</v>
      </c>
      <c r="M1536" s="48">
        <v>4</v>
      </c>
      <c r="N1536" s="48">
        <v>3</v>
      </c>
      <c r="O1536" s="48">
        <v>22</v>
      </c>
      <c r="P1536" s="48">
        <v>61</v>
      </c>
    </row>
    <row r="1537" spans="1:16" x14ac:dyDescent="0.3">
      <c r="A1537" s="48" t="s">
        <v>1797</v>
      </c>
      <c r="B1537" s="48">
        <v>2013</v>
      </c>
      <c r="C1537" s="48" t="s">
        <v>1114</v>
      </c>
      <c r="D1537" s="48" t="s">
        <v>1095</v>
      </c>
      <c r="E1537" s="48">
        <v>80</v>
      </c>
      <c r="F1537" s="48">
        <v>272</v>
      </c>
      <c r="G1537" s="48">
        <v>22</v>
      </c>
      <c r="H1537" s="48">
        <v>71</v>
      </c>
      <c r="I1537" s="48">
        <v>13</v>
      </c>
      <c r="J1537" s="48">
        <v>0</v>
      </c>
      <c r="K1537" s="48">
        <v>8</v>
      </c>
      <c r="L1537" s="48">
        <v>31</v>
      </c>
      <c r="M1537" s="48">
        <v>0</v>
      </c>
      <c r="N1537" s="48">
        <v>0</v>
      </c>
      <c r="O1537" s="48">
        <v>14</v>
      </c>
      <c r="P1537" s="48">
        <v>69</v>
      </c>
    </row>
    <row r="1538" spans="1:16" x14ac:dyDescent="0.3">
      <c r="A1538" s="48" t="s">
        <v>2032</v>
      </c>
      <c r="B1538" s="48">
        <v>2013</v>
      </c>
      <c r="C1538" s="48" t="s">
        <v>1159</v>
      </c>
      <c r="D1538" s="48" t="s">
        <v>1095</v>
      </c>
      <c r="E1538" s="48">
        <v>70</v>
      </c>
      <c r="F1538" s="48">
        <v>275</v>
      </c>
      <c r="G1538" s="48">
        <v>31</v>
      </c>
      <c r="H1538" s="48">
        <v>73</v>
      </c>
      <c r="I1538" s="48">
        <v>17</v>
      </c>
      <c r="J1538" s="48">
        <v>4</v>
      </c>
      <c r="K1538" s="48">
        <v>3</v>
      </c>
      <c r="L1538" s="48">
        <v>32</v>
      </c>
      <c r="M1538" s="48">
        <v>5</v>
      </c>
      <c r="N1538" s="48">
        <v>1</v>
      </c>
      <c r="O1538" s="48">
        <v>13</v>
      </c>
      <c r="P1538" s="48">
        <v>57</v>
      </c>
    </row>
    <row r="1539" spans="1:16" x14ac:dyDescent="0.3">
      <c r="A1539" s="48" t="s">
        <v>1756</v>
      </c>
      <c r="B1539" s="48">
        <v>2013</v>
      </c>
      <c r="C1539" s="48" t="s">
        <v>1122</v>
      </c>
      <c r="D1539" s="48" t="s">
        <v>1095</v>
      </c>
      <c r="E1539" s="48">
        <v>82</v>
      </c>
      <c r="F1539" s="48">
        <v>276</v>
      </c>
      <c r="G1539" s="48">
        <v>42</v>
      </c>
      <c r="H1539" s="48">
        <v>76</v>
      </c>
      <c r="I1539" s="48">
        <v>21</v>
      </c>
      <c r="J1539" s="48">
        <v>0</v>
      </c>
      <c r="K1539" s="48">
        <v>13</v>
      </c>
      <c r="L1539" s="48">
        <v>44</v>
      </c>
      <c r="M1539" s="48">
        <v>0</v>
      </c>
      <c r="N1539" s="48">
        <v>0</v>
      </c>
      <c r="O1539" s="48">
        <v>31</v>
      </c>
      <c r="P1539" s="48">
        <v>55</v>
      </c>
    </row>
    <row r="1540" spans="1:16" x14ac:dyDescent="0.3">
      <c r="A1540" s="48" t="s">
        <v>1940</v>
      </c>
      <c r="B1540" s="48">
        <v>2013</v>
      </c>
      <c r="C1540" s="48" t="s">
        <v>1134</v>
      </c>
      <c r="D1540" s="48" t="s">
        <v>1091</v>
      </c>
      <c r="E1540" s="48">
        <v>100</v>
      </c>
      <c r="F1540" s="48">
        <v>277</v>
      </c>
      <c r="G1540" s="48">
        <v>38</v>
      </c>
      <c r="H1540" s="48">
        <v>69</v>
      </c>
      <c r="I1540" s="48">
        <v>15</v>
      </c>
      <c r="J1540" s="48">
        <v>2</v>
      </c>
      <c r="K1540" s="48">
        <v>7</v>
      </c>
      <c r="L1540" s="48">
        <v>32</v>
      </c>
      <c r="M1540" s="48">
        <v>0</v>
      </c>
      <c r="N1540" s="48">
        <v>1</v>
      </c>
      <c r="O1540" s="48">
        <v>30</v>
      </c>
      <c r="P1540" s="48">
        <v>65</v>
      </c>
    </row>
    <row r="1541" spans="1:16" x14ac:dyDescent="0.3">
      <c r="A1541" s="48" t="s">
        <v>1766</v>
      </c>
      <c r="B1541" s="48">
        <v>2013</v>
      </c>
      <c r="C1541" s="48" t="s">
        <v>1116</v>
      </c>
      <c r="D1541" s="48" t="s">
        <v>1091</v>
      </c>
      <c r="E1541" s="48">
        <v>85</v>
      </c>
      <c r="F1541" s="48">
        <v>277</v>
      </c>
      <c r="G1541" s="48">
        <v>38</v>
      </c>
      <c r="H1541" s="48">
        <v>58</v>
      </c>
      <c r="I1541" s="48">
        <v>13</v>
      </c>
      <c r="J1541" s="48">
        <v>1</v>
      </c>
      <c r="K1541" s="48">
        <v>8</v>
      </c>
      <c r="L1541" s="48">
        <v>25</v>
      </c>
      <c r="M1541" s="48">
        <v>1</v>
      </c>
      <c r="N1541" s="48">
        <v>3</v>
      </c>
      <c r="O1541" s="48">
        <v>43</v>
      </c>
      <c r="P1541" s="48">
        <v>89</v>
      </c>
    </row>
    <row r="1542" spans="1:16" x14ac:dyDescent="0.3">
      <c r="A1542" s="48" t="s">
        <v>1853</v>
      </c>
      <c r="B1542" s="48">
        <v>2013</v>
      </c>
      <c r="C1542" s="48" t="s">
        <v>1122</v>
      </c>
      <c r="D1542" s="48" t="s">
        <v>1095</v>
      </c>
      <c r="E1542" s="48">
        <v>88</v>
      </c>
      <c r="F1542" s="48">
        <v>280</v>
      </c>
      <c r="G1542" s="48">
        <v>31</v>
      </c>
      <c r="H1542" s="48">
        <v>68</v>
      </c>
      <c r="I1542" s="48">
        <v>14</v>
      </c>
      <c r="J1542" s="48">
        <v>0</v>
      </c>
      <c r="K1542" s="48">
        <v>8</v>
      </c>
      <c r="L1542" s="48">
        <v>35</v>
      </c>
      <c r="M1542" s="48">
        <v>1</v>
      </c>
      <c r="N1542" s="48">
        <v>1</v>
      </c>
      <c r="O1542" s="48">
        <v>21</v>
      </c>
      <c r="P1542" s="48">
        <v>85</v>
      </c>
    </row>
    <row r="1543" spans="1:16" x14ac:dyDescent="0.3">
      <c r="A1543" s="48" t="s">
        <v>1417</v>
      </c>
      <c r="B1543" s="48">
        <v>2013</v>
      </c>
      <c r="C1543" s="48" t="s">
        <v>1120</v>
      </c>
      <c r="D1543" s="48" t="s">
        <v>1095</v>
      </c>
      <c r="E1543" s="48">
        <v>71</v>
      </c>
      <c r="F1543" s="48">
        <v>280</v>
      </c>
      <c r="G1543" s="48">
        <v>44</v>
      </c>
      <c r="H1543" s="48">
        <v>79</v>
      </c>
      <c r="I1543" s="48">
        <v>16</v>
      </c>
      <c r="J1543" s="48">
        <v>3</v>
      </c>
      <c r="K1543" s="48">
        <v>5</v>
      </c>
      <c r="L1543" s="48">
        <v>30</v>
      </c>
      <c r="M1543" s="48">
        <v>9</v>
      </c>
      <c r="N1543" s="48">
        <v>4</v>
      </c>
      <c r="O1543" s="48">
        <v>23</v>
      </c>
      <c r="P1543" s="48">
        <v>36</v>
      </c>
    </row>
    <row r="1544" spans="1:16" x14ac:dyDescent="0.3">
      <c r="A1544" s="48" t="s">
        <v>2033</v>
      </c>
      <c r="B1544" s="48">
        <v>2013</v>
      </c>
      <c r="C1544" s="48" t="s">
        <v>1090</v>
      </c>
      <c r="D1544" s="48" t="s">
        <v>1091</v>
      </c>
      <c r="E1544" s="48">
        <v>81</v>
      </c>
      <c r="F1544" s="48">
        <v>281</v>
      </c>
      <c r="G1544" s="48">
        <v>37</v>
      </c>
      <c r="H1544" s="48">
        <v>54</v>
      </c>
      <c r="I1544" s="48">
        <v>11</v>
      </c>
      <c r="J1544" s="48">
        <v>3</v>
      </c>
      <c r="K1544" s="48">
        <v>8</v>
      </c>
      <c r="L1544" s="48">
        <v>27</v>
      </c>
      <c r="M1544" s="48">
        <v>9</v>
      </c>
      <c r="N1544" s="48">
        <v>3</v>
      </c>
      <c r="O1544" s="48">
        <v>24</v>
      </c>
      <c r="P1544" s="48">
        <v>84</v>
      </c>
    </row>
    <row r="1545" spans="1:16" x14ac:dyDescent="0.3">
      <c r="A1545" s="48" t="s">
        <v>1558</v>
      </c>
      <c r="B1545" s="48">
        <v>2013</v>
      </c>
      <c r="C1545" s="48" t="s">
        <v>1134</v>
      </c>
      <c r="D1545" s="48" t="s">
        <v>1091</v>
      </c>
      <c r="E1545" s="48">
        <v>99</v>
      </c>
      <c r="F1545" s="48">
        <v>283</v>
      </c>
      <c r="G1545" s="48">
        <v>26</v>
      </c>
      <c r="H1545" s="48">
        <v>66</v>
      </c>
      <c r="I1545" s="48">
        <v>14</v>
      </c>
      <c r="J1545" s="48">
        <v>0</v>
      </c>
      <c r="K1545" s="48">
        <v>2</v>
      </c>
      <c r="L1545" s="48">
        <v>18</v>
      </c>
      <c r="M1545" s="48">
        <v>2</v>
      </c>
      <c r="N1545" s="48">
        <v>1</v>
      </c>
      <c r="O1545" s="48">
        <v>22</v>
      </c>
      <c r="P1545" s="48">
        <v>63</v>
      </c>
    </row>
    <row r="1546" spans="1:16" x14ac:dyDescent="0.3">
      <c r="A1546" s="48" t="s">
        <v>1652</v>
      </c>
      <c r="B1546" s="48">
        <v>2013</v>
      </c>
      <c r="C1546" s="48" t="s">
        <v>1126</v>
      </c>
      <c r="D1546" s="48" t="s">
        <v>1091</v>
      </c>
      <c r="E1546" s="48">
        <v>76</v>
      </c>
      <c r="F1546" s="48">
        <v>283</v>
      </c>
      <c r="G1546" s="48">
        <v>31</v>
      </c>
      <c r="H1546" s="48">
        <v>64</v>
      </c>
      <c r="I1546" s="48">
        <v>13</v>
      </c>
      <c r="J1546" s="48">
        <v>0</v>
      </c>
      <c r="K1546" s="48">
        <v>13</v>
      </c>
      <c r="L1546" s="48">
        <v>27</v>
      </c>
      <c r="M1546" s="48">
        <v>0</v>
      </c>
      <c r="N1546" s="48">
        <v>0</v>
      </c>
      <c r="O1546" s="48">
        <v>20</v>
      </c>
      <c r="P1546" s="48">
        <v>80</v>
      </c>
    </row>
    <row r="1547" spans="1:16" x14ac:dyDescent="0.3">
      <c r="A1547" s="48" t="s">
        <v>1708</v>
      </c>
      <c r="B1547" s="48">
        <v>2013</v>
      </c>
      <c r="C1547" s="48" t="s">
        <v>1128</v>
      </c>
      <c r="D1547" s="48" t="s">
        <v>1095</v>
      </c>
      <c r="E1547" s="48">
        <v>84</v>
      </c>
      <c r="F1547" s="48">
        <v>284</v>
      </c>
      <c r="G1547" s="48">
        <v>39</v>
      </c>
      <c r="H1547" s="48">
        <v>71</v>
      </c>
      <c r="I1547" s="48">
        <v>19</v>
      </c>
      <c r="J1547" s="48">
        <v>3</v>
      </c>
      <c r="K1547" s="48">
        <v>6</v>
      </c>
      <c r="L1547" s="48">
        <v>27</v>
      </c>
      <c r="M1547" s="48">
        <v>3</v>
      </c>
      <c r="N1547" s="48">
        <v>0</v>
      </c>
      <c r="O1547" s="48">
        <v>29</v>
      </c>
      <c r="P1547" s="48">
        <v>55</v>
      </c>
    </row>
    <row r="1548" spans="1:16" x14ac:dyDescent="0.3">
      <c r="A1548" s="48" t="s">
        <v>1967</v>
      </c>
      <c r="B1548" s="48">
        <v>2013</v>
      </c>
      <c r="C1548" s="48" t="s">
        <v>1130</v>
      </c>
      <c r="D1548" s="48" t="s">
        <v>1095</v>
      </c>
      <c r="E1548" s="48">
        <v>88</v>
      </c>
      <c r="F1548" s="48">
        <v>285</v>
      </c>
      <c r="G1548" s="48">
        <v>45</v>
      </c>
      <c r="H1548" s="48">
        <v>67</v>
      </c>
      <c r="I1548" s="48">
        <v>6</v>
      </c>
      <c r="J1548" s="48">
        <v>1</v>
      </c>
      <c r="K1548" s="48">
        <v>7</v>
      </c>
      <c r="L1548" s="48">
        <v>19</v>
      </c>
      <c r="M1548" s="48">
        <v>12</v>
      </c>
      <c r="N1548" s="48">
        <v>0</v>
      </c>
      <c r="O1548" s="48">
        <v>22</v>
      </c>
      <c r="P1548" s="48">
        <v>62</v>
      </c>
    </row>
    <row r="1549" spans="1:16" x14ac:dyDescent="0.3">
      <c r="A1549" s="48" t="s">
        <v>1565</v>
      </c>
      <c r="B1549" s="48">
        <v>2013</v>
      </c>
      <c r="C1549" s="48" t="s">
        <v>1114</v>
      </c>
      <c r="D1549" s="48" t="s">
        <v>1095</v>
      </c>
      <c r="E1549" s="48">
        <v>80</v>
      </c>
      <c r="F1549" s="48">
        <v>286</v>
      </c>
      <c r="G1549" s="48">
        <v>34</v>
      </c>
      <c r="H1549" s="48">
        <v>76</v>
      </c>
      <c r="I1549" s="48">
        <v>20</v>
      </c>
      <c r="J1549" s="48">
        <v>2</v>
      </c>
      <c r="K1549" s="48">
        <v>11</v>
      </c>
      <c r="L1549" s="48">
        <v>43</v>
      </c>
      <c r="M1549" s="48">
        <v>0</v>
      </c>
      <c r="N1549" s="48">
        <v>0</v>
      </c>
      <c r="O1549" s="48">
        <v>23</v>
      </c>
      <c r="P1549" s="48">
        <v>95</v>
      </c>
    </row>
    <row r="1550" spans="1:16" x14ac:dyDescent="0.3">
      <c r="A1550" s="48" t="s">
        <v>2034</v>
      </c>
      <c r="B1550" s="48">
        <v>2013</v>
      </c>
      <c r="C1550" s="48" t="s">
        <v>1136</v>
      </c>
      <c r="D1550" s="48" t="s">
        <v>1091</v>
      </c>
      <c r="E1550" s="48">
        <v>85</v>
      </c>
      <c r="F1550" s="48">
        <v>286</v>
      </c>
      <c r="G1550" s="48">
        <v>30</v>
      </c>
      <c r="H1550" s="48">
        <v>67</v>
      </c>
      <c r="I1550" s="48">
        <v>11</v>
      </c>
      <c r="J1550" s="48">
        <v>0</v>
      </c>
      <c r="K1550" s="48">
        <v>6</v>
      </c>
      <c r="L1550" s="48">
        <v>26</v>
      </c>
      <c r="M1550" s="48">
        <v>2</v>
      </c>
      <c r="N1550" s="48">
        <v>4</v>
      </c>
      <c r="O1550" s="48">
        <v>26</v>
      </c>
      <c r="P1550" s="48">
        <v>63</v>
      </c>
    </row>
    <row r="1551" spans="1:16" x14ac:dyDescent="0.3">
      <c r="A1551" s="48" t="s">
        <v>1897</v>
      </c>
      <c r="B1551" s="48">
        <v>2013</v>
      </c>
      <c r="C1551" s="48" t="s">
        <v>1154</v>
      </c>
      <c r="D1551" s="48" t="s">
        <v>1095</v>
      </c>
      <c r="E1551" s="48">
        <v>78</v>
      </c>
      <c r="F1551" s="48">
        <v>287</v>
      </c>
      <c r="G1551" s="48">
        <v>29</v>
      </c>
      <c r="H1551" s="48">
        <v>78</v>
      </c>
      <c r="I1551" s="48">
        <v>9</v>
      </c>
      <c r="J1551" s="48">
        <v>0</v>
      </c>
      <c r="K1551" s="48">
        <v>16</v>
      </c>
      <c r="L1551" s="48">
        <v>59</v>
      </c>
      <c r="M1551" s="48">
        <v>0</v>
      </c>
      <c r="N1551" s="48">
        <v>1</v>
      </c>
      <c r="O1551" s="48">
        <v>15</v>
      </c>
      <c r="P1551" s="48">
        <v>42</v>
      </c>
    </row>
    <row r="1552" spans="1:16" x14ac:dyDescent="0.3">
      <c r="A1552" s="48" t="s">
        <v>1880</v>
      </c>
      <c r="B1552" s="48">
        <v>2013</v>
      </c>
      <c r="C1552" s="48" t="s">
        <v>1122</v>
      </c>
      <c r="D1552" s="48" t="s">
        <v>1095</v>
      </c>
      <c r="E1552" s="48">
        <v>126</v>
      </c>
      <c r="F1552" s="48">
        <v>288</v>
      </c>
      <c r="G1552" s="48">
        <v>33</v>
      </c>
      <c r="H1552" s="48">
        <v>65</v>
      </c>
      <c r="I1552" s="48">
        <v>17</v>
      </c>
      <c r="J1552" s="48">
        <v>0</v>
      </c>
      <c r="K1552" s="48">
        <v>9</v>
      </c>
      <c r="L1552" s="48">
        <v>35</v>
      </c>
      <c r="M1552" s="48">
        <v>3</v>
      </c>
      <c r="N1552" s="48">
        <v>0</v>
      </c>
      <c r="O1552" s="48">
        <v>27</v>
      </c>
      <c r="P1552" s="48">
        <v>79</v>
      </c>
    </row>
    <row r="1553" spans="1:16" x14ac:dyDescent="0.3">
      <c r="A1553" s="48" t="s">
        <v>1875</v>
      </c>
      <c r="B1553" s="48">
        <v>2013</v>
      </c>
      <c r="C1553" s="48" t="s">
        <v>1138</v>
      </c>
      <c r="D1553" s="48" t="s">
        <v>1091</v>
      </c>
      <c r="E1553" s="48">
        <v>94</v>
      </c>
      <c r="F1553" s="48">
        <v>289</v>
      </c>
      <c r="G1553" s="48">
        <v>30</v>
      </c>
      <c r="H1553" s="48">
        <v>65</v>
      </c>
      <c r="I1553" s="48">
        <v>17</v>
      </c>
      <c r="J1553" s="48">
        <v>0</v>
      </c>
      <c r="K1553" s="48">
        <v>11</v>
      </c>
      <c r="L1553" s="48">
        <v>36</v>
      </c>
      <c r="M1553" s="48">
        <v>1</v>
      </c>
      <c r="N1553" s="48">
        <v>0</v>
      </c>
      <c r="O1553" s="48">
        <v>16</v>
      </c>
      <c r="P1553" s="48">
        <v>56</v>
      </c>
    </row>
    <row r="1554" spans="1:16" x14ac:dyDescent="0.3">
      <c r="A1554" s="48" t="s">
        <v>1977</v>
      </c>
      <c r="B1554" s="48">
        <v>2013</v>
      </c>
      <c r="C1554" s="48" t="s">
        <v>1154</v>
      </c>
      <c r="D1554" s="48" t="s">
        <v>1095</v>
      </c>
      <c r="E1554" s="48">
        <v>118</v>
      </c>
      <c r="F1554" s="48">
        <v>290</v>
      </c>
      <c r="G1554" s="48">
        <v>25</v>
      </c>
      <c r="H1554" s="48">
        <v>75</v>
      </c>
      <c r="I1554" s="48">
        <v>15</v>
      </c>
      <c r="J1554" s="48">
        <v>1</v>
      </c>
      <c r="K1554" s="48">
        <v>2</v>
      </c>
      <c r="L1554" s="48">
        <v>22</v>
      </c>
      <c r="M1554" s="48">
        <v>4</v>
      </c>
      <c r="N1554" s="48">
        <v>3</v>
      </c>
      <c r="O1554" s="48">
        <v>8</v>
      </c>
      <c r="P1554" s="48">
        <v>34</v>
      </c>
    </row>
    <row r="1555" spans="1:16" x14ac:dyDescent="0.3">
      <c r="A1555" s="48" t="s">
        <v>2035</v>
      </c>
      <c r="B1555" s="48">
        <v>2013</v>
      </c>
      <c r="C1555" s="48" t="s">
        <v>1090</v>
      </c>
      <c r="D1555" s="48" t="s">
        <v>1091</v>
      </c>
      <c r="E1555" s="48">
        <v>92</v>
      </c>
      <c r="F1555" s="48">
        <v>290</v>
      </c>
      <c r="G1555" s="48">
        <v>39</v>
      </c>
      <c r="H1555" s="48">
        <v>62</v>
      </c>
      <c r="I1555" s="48">
        <v>15</v>
      </c>
      <c r="J1555" s="48">
        <v>0</v>
      </c>
      <c r="K1555" s="48">
        <v>4</v>
      </c>
      <c r="L1555" s="48">
        <v>13</v>
      </c>
      <c r="M1555" s="48">
        <v>1</v>
      </c>
      <c r="N1555" s="48">
        <v>3</v>
      </c>
      <c r="O1555" s="48">
        <v>30</v>
      </c>
      <c r="P1555" s="48">
        <v>92</v>
      </c>
    </row>
    <row r="1556" spans="1:16" x14ac:dyDescent="0.3">
      <c r="A1556" s="48" t="s">
        <v>2036</v>
      </c>
      <c r="B1556" s="48">
        <v>2013</v>
      </c>
      <c r="C1556" s="48" t="s">
        <v>1138</v>
      </c>
      <c r="D1556" s="48" t="s">
        <v>1091</v>
      </c>
      <c r="E1556" s="48">
        <v>88</v>
      </c>
      <c r="F1556" s="48">
        <v>293</v>
      </c>
      <c r="G1556" s="48">
        <v>45</v>
      </c>
      <c r="H1556" s="48">
        <v>86</v>
      </c>
      <c r="I1556" s="48">
        <v>18</v>
      </c>
      <c r="J1556" s="48">
        <v>2</v>
      </c>
      <c r="K1556" s="48">
        <v>11</v>
      </c>
      <c r="L1556" s="48">
        <v>38</v>
      </c>
      <c r="M1556" s="48">
        <v>2</v>
      </c>
      <c r="N1556" s="48">
        <v>0</v>
      </c>
      <c r="O1556" s="48">
        <v>18</v>
      </c>
      <c r="P1556" s="48">
        <v>67</v>
      </c>
    </row>
    <row r="1557" spans="1:16" x14ac:dyDescent="0.3">
      <c r="A1557" s="48" t="s">
        <v>1638</v>
      </c>
      <c r="B1557" s="48">
        <v>2013</v>
      </c>
      <c r="C1557" s="48" t="s">
        <v>1159</v>
      </c>
      <c r="D1557" s="48" t="s">
        <v>1095</v>
      </c>
      <c r="E1557" s="48">
        <v>85</v>
      </c>
      <c r="F1557" s="48">
        <v>293</v>
      </c>
      <c r="G1557" s="48">
        <v>32</v>
      </c>
      <c r="H1557" s="48">
        <v>71</v>
      </c>
      <c r="I1557" s="48">
        <v>13</v>
      </c>
      <c r="J1557" s="48">
        <v>4</v>
      </c>
      <c r="K1557" s="48">
        <v>6</v>
      </c>
      <c r="L1557" s="48">
        <v>36</v>
      </c>
      <c r="M1557" s="48">
        <v>0</v>
      </c>
      <c r="N1557" s="48">
        <v>0</v>
      </c>
      <c r="O1557" s="48">
        <v>38</v>
      </c>
      <c r="P1557" s="48">
        <v>56</v>
      </c>
    </row>
    <row r="1558" spans="1:16" x14ac:dyDescent="0.3">
      <c r="A1558" s="48" t="s">
        <v>1402</v>
      </c>
      <c r="B1558" s="48">
        <v>2013</v>
      </c>
      <c r="C1558" s="48" t="s">
        <v>1156</v>
      </c>
      <c r="D1558" s="48" t="s">
        <v>1091</v>
      </c>
      <c r="E1558" s="48">
        <v>86</v>
      </c>
      <c r="F1558" s="48">
        <v>294</v>
      </c>
      <c r="G1558" s="48">
        <v>32</v>
      </c>
      <c r="H1558" s="48">
        <v>74</v>
      </c>
      <c r="I1558" s="48">
        <v>13</v>
      </c>
      <c r="J1558" s="48">
        <v>0</v>
      </c>
      <c r="K1558" s="48">
        <v>5</v>
      </c>
      <c r="L1558" s="48">
        <v>36</v>
      </c>
      <c r="M1558" s="48">
        <v>0</v>
      </c>
      <c r="N1558" s="48">
        <v>2</v>
      </c>
      <c r="O1558" s="48">
        <v>34</v>
      </c>
      <c r="P1558" s="48">
        <v>22</v>
      </c>
    </row>
    <row r="1559" spans="1:16" x14ac:dyDescent="0.3">
      <c r="A1559" s="48" t="s">
        <v>1952</v>
      </c>
      <c r="B1559" s="48">
        <v>2013</v>
      </c>
      <c r="C1559" s="48" t="s">
        <v>1090</v>
      </c>
      <c r="D1559" s="48" t="s">
        <v>1091</v>
      </c>
      <c r="E1559" s="48">
        <v>101</v>
      </c>
      <c r="F1559" s="48">
        <v>294</v>
      </c>
      <c r="G1559" s="48">
        <v>21</v>
      </c>
      <c r="H1559" s="48">
        <v>67</v>
      </c>
      <c r="I1559" s="48">
        <v>13</v>
      </c>
      <c r="J1559" s="48">
        <v>0</v>
      </c>
      <c r="K1559" s="48">
        <v>8</v>
      </c>
      <c r="L1559" s="48">
        <v>24</v>
      </c>
      <c r="M1559" s="48">
        <v>1</v>
      </c>
      <c r="N1559" s="48">
        <v>1</v>
      </c>
      <c r="O1559" s="48">
        <v>33</v>
      </c>
      <c r="P1559" s="48">
        <v>81</v>
      </c>
    </row>
    <row r="1560" spans="1:16" x14ac:dyDescent="0.3">
      <c r="A1560" s="48" t="s">
        <v>1643</v>
      </c>
      <c r="B1560" s="48">
        <v>2013</v>
      </c>
      <c r="C1560" s="48" t="s">
        <v>1150</v>
      </c>
      <c r="D1560" s="48" t="s">
        <v>1095</v>
      </c>
      <c r="E1560" s="48">
        <v>116</v>
      </c>
      <c r="F1560" s="48">
        <v>294</v>
      </c>
      <c r="G1560" s="48">
        <v>34</v>
      </c>
      <c r="H1560" s="48">
        <v>75</v>
      </c>
      <c r="I1560" s="48">
        <v>15</v>
      </c>
      <c r="J1560" s="48">
        <v>0</v>
      </c>
      <c r="K1560" s="48">
        <v>2</v>
      </c>
      <c r="L1560" s="48">
        <v>21</v>
      </c>
      <c r="M1560" s="48">
        <v>3</v>
      </c>
      <c r="N1560" s="48">
        <v>3</v>
      </c>
      <c r="O1560" s="48">
        <v>33</v>
      </c>
      <c r="P1560" s="48">
        <v>67</v>
      </c>
    </row>
    <row r="1561" spans="1:16" x14ac:dyDescent="0.3">
      <c r="A1561" s="48" t="s">
        <v>1850</v>
      </c>
      <c r="B1561" s="48">
        <v>2013</v>
      </c>
      <c r="C1561" s="48" t="s">
        <v>1152</v>
      </c>
      <c r="D1561" s="48" t="s">
        <v>1091</v>
      </c>
      <c r="E1561" s="48">
        <v>109</v>
      </c>
      <c r="F1561" s="48">
        <v>294</v>
      </c>
      <c r="G1561" s="48">
        <v>28</v>
      </c>
      <c r="H1561" s="48">
        <v>62</v>
      </c>
      <c r="I1561" s="48">
        <v>6</v>
      </c>
      <c r="J1561" s="48">
        <v>0</v>
      </c>
      <c r="K1561" s="48">
        <v>4</v>
      </c>
      <c r="L1561" s="48">
        <v>25</v>
      </c>
      <c r="M1561" s="48">
        <v>4</v>
      </c>
      <c r="N1561" s="48">
        <v>0</v>
      </c>
      <c r="O1561" s="48">
        <v>30</v>
      </c>
      <c r="P1561" s="48">
        <v>49</v>
      </c>
    </row>
    <row r="1562" spans="1:16" x14ac:dyDescent="0.3">
      <c r="A1562" s="48" t="s">
        <v>2037</v>
      </c>
      <c r="B1562" s="48">
        <v>2013</v>
      </c>
      <c r="C1562" s="48" t="s">
        <v>1132</v>
      </c>
      <c r="D1562" s="48" t="s">
        <v>1095</v>
      </c>
      <c r="E1562" s="48">
        <v>108</v>
      </c>
      <c r="F1562" s="48">
        <v>296</v>
      </c>
      <c r="G1562" s="48">
        <v>46</v>
      </c>
      <c r="H1562" s="48">
        <v>84</v>
      </c>
      <c r="I1562" s="48">
        <v>14</v>
      </c>
      <c r="J1562" s="48">
        <v>0</v>
      </c>
      <c r="K1562" s="48">
        <v>17</v>
      </c>
      <c r="L1562" s="48">
        <v>51</v>
      </c>
      <c r="M1562" s="48">
        <v>0</v>
      </c>
      <c r="N1562" s="48">
        <v>1</v>
      </c>
      <c r="O1562" s="48">
        <v>23</v>
      </c>
      <c r="P1562" s="48">
        <v>80</v>
      </c>
    </row>
    <row r="1563" spans="1:16" x14ac:dyDescent="0.3">
      <c r="A1563" s="48" t="s">
        <v>1872</v>
      </c>
      <c r="B1563" s="48">
        <v>2013</v>
      </c>
      <c r="C1563" s="48" t="s">
        <v>1116</v>
      </c>
      <c r="D1563" s="48" t="s">
        <v>1091</v>
      </c>
      <c r="E1563" s="48">
        <v>86</v>
      </c>
      <c r="F1563" s="48">
        <v>296</v>
      </c>
      <c r="G1563" s="48">
        <v>24</v>
      </c>
      <c r="H1563" s="48">
        <v>74</v>
      </c>
      <c r="I1563" s="48">
        <v>17</v>
      </c>
      <c r="J1563" s="48">
        <v>0</v>
      </c>
      <c r="K1563" s="48">
        <v>7</v>
      </c>
      <c r="L1563" s="48">
        <v>36</v>
      </c>
      <c r="M1563" s="48">
        <v>2</v>
      </c>
      <c r="N1563" s="48">
        <v>0</v>
      </c>
      <c r="O1563" s="48">
        <v>10</v>
      </c>
      <c r="P1563" s="48">
        <v>82</v>
      </c>
    </row>
    <row r="1564" spans="1:16" x14ac:dyDescent="0.3">
      <c r="A1564" s="48" t="s">
        <v>2038</v>
      </c>
      <c r="B1564" s="48">
        <v>2013</v>
      </c>
      <c r="C1564" s="48" t="s">
        <v>1108</v>
      </c>
      <c r="D1564" s="48" t="s">
        <v>1095</v>
      </c>
      <c r="E1564" s="48">
        <v>134</v>
      </c>
      <c r="F1564" s="48">
        <v>298</v>
      </c>
      <c r="G1564" s="48">
        <v>29</v>
      </c>
      <c r="H1564" s="48">
        <v>63</v>
      </c>
      <c r="I1564" s="48">
        <v>15</v>
      </c>
      <c r="J1564" s="48">
        <v>3</v>
      </c>
      <c r="K1564" s="48">
        <v>4</v>
      </c>
      <c r="L1564" s="48">
        <v>33</v>
      </c>
      <c r="M1564" s="48">
        <v>7</v>
      </c>
      <c r="N1564" s="48">
        <v>1</v>
      </c>
      <c r="O1564" s="48">
        <v>25</v>
      </c>
      <c r="P1564" s="48">
        <v>60</v>
      </c>
    </row>
    <row r="1565" spans="1:16" x14ac:dyDescent="0.3">
      <c r="A1565" s="48" t="s">
        <v>1726</v>
      </c>
      <c r="B1565" s="48">
        <v>2013</v>
      </c>
      <c r="C1565" s="48" t="s">
        <v>1100</v>
      </c>
      <c r="D1565" s="48" t="s">
        <v>1095</v>
      </c>
      <c r="E1565" s="48">
        <v>108</v>
      </c>
      <c r="F1565" s="48">
        <v>304</v>
      </c>
      <c r="G1565" s="48">
        <v>22</v>
      </c>
      <c r="H1565" s="48">
        <v>64</v>
      </c>
      <c r="I1565" s="48">
        <v>15</v>
      </c>
      <c r="J1565" s="48">
        <v>0</v>
      </c>
      <c r="K1565" s="48">
        <v>5</v>
      </c>
      <c r="L1565" s="48">
        <v>23</v>
      </c>
      <c r="M1565" s="48">
        <v>0</v>
      </c>
      <c r="N1565" s="48">
        <v>0</v>
      </c>
      <c r="O1565" s="48">
        <v>14</v>
      </c>
      <c r="P1565" s="48">
        <v>70</v>
      </c>
    </row>
    <row r="1566" spans="1:16" x14ac:dyDescent="0.3">
      <c r="A1566" s="48" t="s">
        <v>1890</v>
      </c>
      <c r="B1566" s="48">
        <v>2013</v>
      </c>
      <c r="C1566" s="48" t="s">
        <v>1152</v>
      </c>
      <c r="D1566" s="48" t="s">
        <v>1091</v>
      </c>
      <c r="E1566" s="48">
        <v>90</v>
      </c>
      <c r="F1566" s="48">
        <v>304</v>
      </c>
      <c r="G1566" s="48">
        <v>38</v>
      </c>
      <c r="H1566" s="48">
        <v>79</v>
      </c>
      <c r="I1566" s="48">
        <v>17</v>
      </c>
      <c r="J1566" s="48">
        <v>4</v>
      </c>
      <c r="K1566" s="48">
        <v>3</v>
      </c>
      <c r="L1566" s="48">
        <v>28</v>
      </c>
      <c r="M1566" s="48">
        <v>10</v>
      </c>
      <c r="N1566" s="48">
        <v>3</v>
      </c>
      <c r="O1566" s="48">
        <v>20</v>
      </c>
      <c r="P1566" s="48">
        <v>51</v>
      </c>
    </row>
    <row r="1567" spans="1:16" x14ac:dyDescent="0.3">
      <c r="A1567" s="48" t="s">
        <v>1419</v>
      </c>
      <c r="B1567" s="48">
        <v>2013</v>
      </c>
      <c r="C1567" s="48" t="s">
        <v>1108</v>
      </c>
      <c r="D1567" s="48" t="s">
        <v>1095</v>
      </c>
      <c r="E1567" s="48">
        <v>92</v>
      </c>
      <c r="F1567" s="48">
        <v>304</v>
      </c>
      <c r="G1567" s="48">
        <v>43</v>
      </c>
      <c r="H1567" s="48">
        <v>86</v>
      </c>
      <c r="I1567" s="48">
        <v>18</v>
      </c>
      <c r="J1567" s="48">
        <v>0</v>
      </c>
      <c r="K1567" s="48">
        <v>12</v>
      </c>
      <c r="L1567" s="48">
        <v>49</v>
      </c>
      <c r="M1567" s="48">
        <v>0</v>
      </c>
      <c r="N1567" s="48">
        <v>1</v>
      </c>
      <c r="O1567" s="48">
        <v>36</v>
      </c>
      <c r="P1567" s="48">
        <v>55</v>
      </c>
    </row>
    <row r="1568" spans="1:16" x14ac:dyDescent="0.3">
      <c r="A1568" s="48" t="s">
        <v>1480</v>
      </c>
      <c r="B1568" s="48">
        <v>2013</v>
      </c>
      <c r="C1568" s="48" t="s">
        <v>1150</v>
      </c>
      <c r="D1568" s="48" t="s">
        <v>1095</v>
      </c>
      <c r="E1568" s="48">
        <v>86</v>
      </c>
      <c r="F1568" s="48">
        <v>304</v>
      </c>
      <c r="G1568" s="48">
        <v>62</v>
      </c>
      <c r="H1568" s="48">
        <v>105</v>
      </c>
      <c r="I1568" s="48">
        <v>25</v>
      </c>
      <c r="J1568" s="48">
        <v>2</v>
      </c>
      <c r="K1568" s="48">
        <v>20</v>
      </c>
      <c r="L1568" s="48">
        <v>57</v>
      </c>
      <c r="M1568" s="48">
        <v>10</v>
      </c>
      <c r="N1568" s="48">
        <v>2</v>
      </c>
      <c r="O1568" s="48">
        <v>27</v>
      </c>
      <c r="P1568" s="48">
        <v>52</v>
      </c>
    </row>
    <row r="1569" spans="1:16" x14ac:dyDescent="0.3">
      <c r="A1569" s="48" t="s">
        <v>2039</v>
      </c>
      <c r="B1569" s="48">
        <v>2013</v>
      </c>
      <c r="C1569" s="48" t="s">
        <v>1126</v>
      </c>
      <c r="D1569" s="48" t="s">
        <v>1091</v>
      </c>
      <c r="E1569" s="48">
        <v>76</v>
      </c>
      <c r="F1569" s="48">
        <v>306</v>
      </c>
      <c r="G1569" s="48">
        <v>41</v>
      </c>
      <c r="H1569" s="48">
        <v>81</v>
      </c>
      <c r="I1569" s="48">
        <v>11</v>
      </c>
      <c r="J1569" s="48">
        <v>6</v>
      </c>
      <c r="K1569" s="48">
        <v>8</v>
      </c>
      <c r="L1569" s="48">
        <v>36</v>
      </c>
      <c r="M1569" s="48">
        <v>5</v>
      </c>
      <c r="N1569" s="48">
        <v>3</v>
      </c>
      <c r="O1569" s="48">
        <v>24</v>
      </c>
      <c r="P1569" s="48">
        <v>52</v>
      </c>
    </row>
    <row r="1570" spans="1:16" x14ac:dyDescent="0.3">
      <c r="A1570" s="48" t="s">
        <v>1814</v>
      </c>
      <c r="B1570" s="48">
        <v>2013</v>
      </c>
      <c r="C1570" s="48" t="s">
        <v>1159</v>
      </c>
      <c r="D1570" s="48" t="s">
        <v>1095</v>
      </c>
      <c r="E1570" s="48">
        <v>113</v>
      </c>
      <c r="F1570" s="48">
        <v>308</v>
      </c>
      <c r="G1570" s="48">
        <v>36</v>
      </c>
      <c r="H1570" s="48">
        <v>76</v>
      </c>
      <c r="I1570" s="48">
        <v>11</v>
      </c>
      <c r="J1570" s="48">
        <v>2</v>
      </c>
      <c r="K1570" s="48">
        <v>1</v>
      </c>
      <c r="L1570" s="48">
        <v>8</v>
      </c>
      <c r="M1570" s="48">
        <v>23</v>
      </c>
      <c r="N1570" s="48">
        <v>6</v>
      </c>
      <c r="O1570" s="48">
        <v>13</v>
      </c>
      <c r="P1570" s="48">
        <v>27</v>
      </c>
    </row>
    <row r="1571" spans="1:16" x14ac:dyDescent="0.3">
      <c r="A1571" s="48" t="s">
        <v>1733</v>
      </c>
      <c r="B1571" s="48">
        <v>2013</v>
      </c>
      <c r="C1571" s="48" t="s">
        <v>1100</v>
      </c>
      <c r="D1571" s="48" t="s">
        <v>1095</v>
      </c>
      <c r="E1571" s="48">
        <v>106</v>
      </c>
      <c r="F1571" s="48">
        <v>308</v>
      </c>
      <c r="G1571" s="48">
        <v>35</v>
      </c>
      <c r="H1571" s="48">
        <v>87</v>
      </c>
      <c r="I1571" s="48">
        <v>17</v>
      </c>
      <c r="J1571" s="48">
        <v>5</v>
      </c>
      <c r="K1571" s="48">
        <v>6</v>
      </c>
      <c r="L1571" s="48">
        <v>33</v>
      </c>
      <c r="M1571" s="48">
        <v>3</v>
      </c>
      <c r="N1571" s="48">
        <v>1</v>
      </c>
      <c r="O1571" s="48">
        <v>23</v>
      </c>
      <c r="P1571" s="48">
        <v>45</v>
      </c>
    </row>
    <row r="1572" spans="1:16" x14ac:dyDescent="0.3">
      <c r="A1572" s="48" t="s">
        <v>1717</v>
      </c>
      <c r="B1572" s="48">
        <v>2013</v>
      </c>
      <c r="C1572" s="48" t="s">
        <v>1114</v>
      </c>
      <c r="D1572" s="48" t="s">
        <v>1095</v>
      </c>
      <c r="E1572" s="48">
        <v>92</v>
      </c>
      <c r="F1572" s="48">
        <v>310</v>
      </c>
      <c r="G1572" s="48">
        <v>30</v>
      </c>
      <c r="H1572" s="48">
        <v>83</v>
      </c>
      <c r="I1572" s="48">
        <v>16</v>
      </c>
      <c r="J1572" s="48">
        <v>0</v>
      </c>
      <c r="K1572" s="48">
        <v>5</v>
      </c>
      <c r="L1572" s="48">
        <v>37</v>
      </c>
      <c r="M1572" s="48">
        <v>1</v>
      </c>
      <c r="N1572" s="48">
        <v>0</v>
      </c>
      <c r="O1572" s="48">
        <v>18</v>
      </c>
      <c r="P1572" s="48">
        <v>39</v>
      </c>
    </row>
    <row r="1573" spans="1:16" x14ac:dyDescent="0.3">
      <c r="A1573" s="48" t="s">
        <v>1775</v>
      </c>
      <c r="B1573" s="48">
        <v>2013</v>
      </c>
      <c r="C1573" s="48" t="s">
        <v>1140</v>
      </c>
      <c r="D1573" s="48" t="s">
        <v>1091</v>
      </c>
      <c r="E1573" s="48">
        <v>116</v>
      </c>
      <c r="F1573" s="48">
        <v>312</v>
      </c>
      <c r="G1573" s="48">
        <v>49</v>
      </c>
      <c r="H1573" s="48">
        <v>77</v>
      </c>
      <c r="I1573" s="48">
        <v>17</v>
      </c>
      <c r="J1573" s="48">
        <v>0</v>
      </c>
      <c r="K1573" s="48">
        <v>13</v>
      </c>
      <c r="L1573" s="48">
        <v>52</v>
      </c>
      <c r="M1573" s="48">
        <v>1</v>
      </c>
      <c r="N1573" s="48">
        <v>0</v>
      </c>
      <c r="O1573" s="48">
        <v>43</v>
      </c>
      <c r="P1573" s="48">
        <v>89</v>
      </c>
    </row>
    <row r="1574" spans="1:16" x14ac:dyDescent="0.3">
      <c r="A1574" s="48" t="s">
        <v>2040</v>
      </c>
      <c r="B1574" s="48">
        <v>2013</v>
      </c>
      <c r="C1574" s="48" t="s">
        <v>1098</v>
      </c>
      <c r="D1574" s="48" t="s">
        <v>1091</v>
      </c>
      <c r="E1574" s="48">
        <v>96</v>
      </c>
      <c r="F1574" s="48">
        <v>315</v>
      </c>
      <c r="G1574" s="48">
        <v>35</v>
      </c>
      <c r="H1574" s="48">
        <v>90</v>
      </c>
      <c r="I1574" s="48">
        <v>17</v>
      </c>
      <c r="J1574" s="48">
        <v>4</v>
      </c>
      <c r="K1574" s="48">
        <v>5</v>
      </c>
      <c r="L1574" s="48">
        <v>33</v>
      </c>
      <c r="M1574" s="48">
        <v>5</v>
      </c>
      <c r="N1574" s="48">
        <v>2</v>
      </c>
      <c r="O1574" s="48">
        <v>10</v>
      </c>
      <c r="P1574" s="48">
        <v>52</v>
      </c>
    </row>
    <row r="1575" spans="1:16" x14ac:dyDescent="0.3">
      <c r="A1575" s="48" t="s">
        <v>2041</v>
      </c>
      <c r="B1575" s="48">
        <v>2013</v>
      </c>
      <c r="C1575" s="48" t="s">
        <v>1142</v>
      </c>
      <c r="D1575" s="48" t="s">
        <v>1095</v>
      </c>
      <c r="E1575" s="48">
        <v>95</v>
      </c>
      <c r="F1575" s="48">
        <v>315</v>
      </c>
      <c r="G1575" s="48">
        <v>28</v>
      </c>
      <c r="H1575" s="48">
        <v>70</v>
      </c>
      <c r="I1575" s="48">
        <v>9</v>
      </c>
      <c r="J1575" s="48">
        <v>2</v>
      </c>
      <c r="K1575" s="48">
        <v>2</v>
      </c>
      <c r="L1575" s="48">
        <v>21</v>
      </c>
      <c r="M1575" s="48">
        <v>2</v>
      </c>
      <c r="N1575" s="48">
        <v>0</v>
      </c>
      <c r="O1575" s="48">
        <v>38</v>
      </c>
      <c r="P1575" s="48">
        <v>70</v>
      </c>
    </row>
    <row r="1576" spans="1:16" x14ac:dyDescent="0.3">
      <c r="A1576" s="48" t="s">
        <v>1902</v>
      </c>
      <c r="B1576" s="48">
        <v>2013</v>
      </c>
      <c r="C1576" s="48" t="s">
        <v>1114</v>
      </c>
      <c r="D1576" s="48" t="s">
        <v>1095</v>
      </c>
      <c r="E1576" s="48">
        <v>88</v>
      </c>
      <c r="F1576" s="48">
        <v>315</v>
      </c>
      <c r="G1576" s="48">
        <v>37</v>
      </c>
      <c r="H1576" s="48">
        <v>96</v>
      </c>
      <c r="I1576" s="48">
        <v>9</v>
      </c>
      <c r="J1576" s="48">
        <v>3</v>
      </c>
      <c r="K1576" s="48">
        <v>0</v>
      </c>
      <c r="L1576" s="48">
        <v>17</v>
      </c>
      <c r="M1576" s="48">
        <v>22</v>
      </c>
      <c r="N1576" s="48">
        <v>8</v>
      </c>
      <c r="O1576" s="48">
        <v>16</v>
      </c>
      <c r="P1576" s="48">
        <v>36</v>
      </c>
    </row>
    <row r="1577" spans="1:16" x14ac:dyDescent="0.3">
      <c r="A1577" s="48" t="s">
        <v>1781</v>
      </c>
      <c r="B1577" s="48">
        <v>2013</v>
      </c>
      <c r="C1577" s="48" t="s">
        <v>1142</v>
      </c>
      <c r="D1577" s="48" t="s">
        <v>1095</v>
      </c>
      <c r="E1577" s="48">
        <v>103</v>
      </c>
      <c r="F1577" s="48">
        <v>317</v>
      </c>
      <c r="G1577" s="48">
        <v>37</v>
      </c>
      <c r="H1577" s="48">
        <v>65</v>
      </c>
      <c r="I1577" s="48">
        <v>14</v>
      </c>
      <c r="J1577" s="48">
        <v>0</v>
      </c>
      <c r="K1577" s="48">
        <v>9</v>
      </c>
      <c r="L1577" s="48">
        <v>33</v>
      </c>
      <c r="M1577" s="48">
        <v>4</v>
      </c>
      <c r="N1577" s="48">
        <v>0</v>
      </c>
      <c r="O1577" s="48">
        <v>57</v>
      </c>
      <c r="P1577" s="48">
        <v>101</v>
      </c>
    </row>
    <row r="1578" spans="1:16" x14ac:dyDescent="0.3">
      <c r="A1578" s="48" t="s">
        <v>1754</v>
      </c>
      <c r="B1578" s="48">
        <v>2013</v>
      </c>
      <c r="C1578" s="48" t="s">
        <v>1144</v>
      </c>
      <c r="D1578" s="48" t="s">
        <v>1095</v>
      </c>
      <c r="E1578" s="48">
        <v>94</v>
      </c>
      <c r="F1578" s="48">
        <v>317</v>
      </c>
      <c r="G1578" s="48">
        <v>33</v>
      </c>
      <c r="H1578" s="48">
        <v>88</v>
      </c>
      <c r="I1578" s="48">
        <v>17</v>
      </c>
      <c r="J1578" s="48">
        <v>1</v>
      </c>
      <c r="K1578" s="48">
        <v>8</v>
      </c>
      <c r="L1578" s="48">
        <v>38</v>
      </c>
      <c r="M1578" s="48">
        <v>3</v>
      </c>
      <c r="N1578" s="48">
        <v>2</v>
      </c>
      <c r="O1578" s="48">
        <v>25</v>
      </c>
      <c r="P1578" s="48">
        <v>50</v>
      </c>
    </row>
    <row r="1579" spans="1:16" x14ac:dyDescent="0.3">
      <c r="A1579" s="48" t="s">
        <v>1888</v>
      </c>
      <c r="B1579" s="48">
        <v>2013</v>
      </c>
      <c r="C1579" s="48" t="s">
        <v>1142</v>
      </c>
      <c r="D1579" s="48" t="s">
        <v>1095</v>
      </c>
      <c r="E1579" s="48">
        <v>100</v>
      </c>
      <c r="F1579" s="48">
        <v>318</v>
      </c>
      <c r="G1579" s="48">
        <v>42</v>
      </c>
      <c r="H1579" s="48">
        <v>71</v>
      </c>
      <c r="I1579" s="48">
        <v>16</v>
      </c>
      <c r="J1579" s="48">
        <v>0</v>
      </c>
      <c r="K1579" s="48">
        <v>15</v>
      </c>
      <c r="L1579" s="48">
        <v>33</v>
      </c>
      <c r="M1579" s="48">
        <v>0</v>
      </c>
      <c r="N1579" s="48">
        <v>3</v>
      </c>
      <c r="O1579" s="48">
        <v>55</v>
      </c>
      <c r="P1579" s="48">
        <v>102</v>
      </c>
    </row>
    <row r="1580" spans="1:16" x14ac:dyDescent="0.3">
      <c r="A1580" s="48" t="s">
        <v>1763</v>
      </c>
      <c r="B1580" s="48">
        <v>2013</v>
      </c>
      <c r="C1580" s="48" t="s">
        <v>1150</v>
      </c>
      <c r="D1580" s="48" t="s">
        <v>1095</v>
      </c>
      <c r="E1580" s="48">
        <v>125</v>
      </c>
      <c r="F1580" s="48">
        <v>319</v>
      </c>
      <c r="G1580" s="48">
        <v>31</v>
      </c>
      <c r="H1580" s="48">
        <v>84</v>
      </c>
      <c r="I1580" s="48">
        <v>16</v>
      </c>
      <c r="J1580" s="48">
        <v>0</v>
      </c>
      <c r="K1580" s="48">
        <v>2</v>
      </c>
      <c r="L1580" s="48">
        <v>30</v>
      </c>
      <c r="M1580" s="48">
        <v>2</v>
      </c>
      <c r="N1580" s="48">
        <v>2</v>
      </c>
      <c r="O1580" s="48">
        <v>28</v>
      </c>
      <c r="P1580" s="48">
        <v>54</v>
      </c>
    </row>
    <row r="1581" spans="1:16" x14ac:dyDescent="0.3">
      <c r="A1581" s="48" t="s">
        <v>1936</v>
      </c>
      <c r="B1581" s="48">
        <v>2013</v>
      </c>
      <c r="C1581" s="48" t="s">
        <v>1112</v>
      </c>
      <c r="D1581" s="48" t="s">
        <v>1095</v>
      </c>
      <c r="E1581" s="48">
        <v>103</v>
      </c>
      <c r="F1581" s="48">
        <v>323</v>
      </c>
      <c r="G1581" s="48">
        <v>31</v>
      </c>
      <c r="H1581" s="48">
        <v>77</v>
      </c>
      <c r="I1581" s="48">
        <v>13</v>
      </c>
      <c r="J1581" s="48">
        <v>0</v>
      </c>
      <c r="K1581" s="48">
        <v>9</v>
      </c>
      <c r="L1581" s="48">
        <v>42</v>
      </c>
      <c r="M1581" s="48">
        <v>0</v>
      </c>
      <c r="N1581" s="48">
        <v>2</v>
      </c>
      <c r="O1581" s="48">
        <v>24</v>
      </c>
      <c r="P1581" s="48">
        <v>61</v>
      </c>
    </row>
    <row r="1582" spans="1:16" x14ac:dyDescent="0.3">
      <c r="A1582" s="48" t="s">
        <v>1589</v>
      </c>
      <c r="B1582" s="48">
        <v>2013</v>
      </c>
      <c r="C1582" s="48" t="s">
        <v>1156</v>
      </c>
      <c r="D1582" s="48" t="s">
        <v>1091</v>
      </c>
      <c r="E1582" s="48">
        <v>115</v>
      </c>
      <c r="F1582" s="48">
        <v>325</v>
      </c>
      <c r="G1582" s="48">
        <v>40</v>
      </c>
      <c r="H1582" s="48">
        <v>73</v>
      </c>
      <c r="I1582" s="48">
        <v>15</v>
      </c>
      <c r="J1582" s="48">
        <v>0</v>
      </c>
      <c r="K1582" s="48">
        <v>11</v>
      </c>
      <c r="L1582" s="48">
        <v>39</v>
      </c>
      <c r="M1582" s="48">
        <v>0</v>
      </c>
      <c r="N1582" s="48">
        <v>1</v>
      </c>
      <c r="O1582" s="48">
        <v>68</v>
      </c>
      <c r="P1582" s="48">
        <v>100</v>
      </c>
    </row>
    <row r="1583" spans="1:16" x14ac:dyDescent="0.3">
      <c r="A1583" s="48" t="s">
        <v>1783</v>
      </c>
      <c r="B1583" s="48">
        <v>2013</v>
      </c>
      <c r="C1583" s="48" t="s">
        <v>1144</v>
      </c>
      <c r="D1583" s="48" t="s">
        <v>1095</v>
      </c>
      <c r="E1583" s="48">
        <v>87</v>
      </c>
      <c r="F1583" s="48">
        <v>327</v>
      </c>
      <c r="G1583" s="48">
        <v>45</v>
      </c>
      <c r="H1583" s="48">
        <v>95</v>
      </c>
      <c r="I1583" s="48">
        <v>21</v>
      </c>
      <c r="J1583" s="48">
        <v>1</v>
      </c>
      <c r="K1583" s="48">
        <v>11</v>
      </c>
      <c r="L1583" s="48">
        <v>41</v>
      </c>
      <c r="M1583" s="48">
        <v>1</v>
      </c>
      <c r="N1583" s="48">
        <v>4</v>
      </c>
      <c r="O1583" s="48">
        <v>29</v>
      </c>
      <c r="P1583" s="48">
        <v>48</v>
      </c>
    </row>
    <row r="1584" spans="1:16" x14ac:dyDescent="0.3">
      <c r="A1584" s="48" t="s">
        <v>1892</v>
      </c>
      <c r="B1584" s="48">
        <v>2013</v>
      </c>
      <c r="C1584" s="48" t="s">
        <v>1132</v>
      </c>
      <c r="D1584" s="48" t="s">
        <v>1095</v>
      </c>
      <c r="E1584" s="48">
        <v>123</v>
      </c>
      <c r="F1584" s="48">
        <v>328</v>
      </c>
      <c r="G1584" s="48">
        <v>43</v>
      </c>
      <c r="H1584" s="48">
        <v>78</v>
      </c>
      <c r="I1584" s="48">
        <v>25</v>
      </c>
      <c r="J1584" s="48">
        <v>1</v>
      </c>
      <c r="K1584" s="48">
        <v>5</v>
      </c>
      <c r="L1584" s="48">
        <v>43</v>
      </c>
      <c r="M1584" s="48">
        <v>6</v>
      </c>
      <c r="N1584" s="48">
        <v>3</v>
      </c>
      <c r="O1584" s="48">
        <v>22</v>
      </c>
      <c r="P1584" s="48">
        <v>56</v>
      </c>
    </row>
    <row r="1585" spans="1:16" x14ac:dyDescent="0.3">
      <c r="A1585" s="48" t="s">
        <v>1673</v>
      </c>
      <c r="B1585" s="48">
        <v>2013</v>
      </c>
      <c r="C1585" s="48" t="s">
        <v>1124</v>
      </c>
      <c r="D1585" s="48" t="s">
        <v>1091</v>
      </c>
      <c r="E1585" s="48">
        <v>102</v>
      </c>
      <c r="F1585" s="48">
        <v>330</v>
      </c>
      <c r="G1585" s="48">
        <v>39</v>
      </c>
      <c r="H1585" s="48">
        <v>75</v>
      </c>
      <c r="I1585" s="48">
        <v>14</v>
      </c>
      <c r="J1585" s="48">
        <v>1</v>
      </c>
      <c r="K1585" s="48">
        <v>11</v>
      </c>
      <c r="L1585" s="48">
        <v>47</v>
      </c>
      <c r="M1585" s="48">
        <v>0</v>
      </c>
      <c r="N1585" s="48">
        <v>0</v>
      </c>
      <c r="O1585" s="48">
        <v>44</v>
      </c>
      <c r="P1585" s="48">
        <v>112</v>
      </c>
    </row>
    <row r="1586" spans="1:16" x14ac:dyDescent="0.3">
      <c r="A1586" s="48" t="s">
        <v>1782</v>
      </c>
      <c r="B1586" s="48">
        <v>2013</v>
      </c>
      <c r="C1586" s="48" t="s">
        <v>1110</v>
      </c>
      <c r="D1586" s="48" t="s">
        <v>1091</v>
      </c>
      <c r="E1586" s="48">
        <v>108</v>
      </c>
      <c r="F1586" s="48">
        <v>331</v>
      </c>
      <c r="G1586" s="48">
        <v>49</v>
      </c>
      <c r="H1586" s="48">
        <v>86</v>
      </c>
      <c r="I1586" s="48">
        <v>16</v>
      </c>
      <c r="J1586" s="48">
        <v>2</v>
      </c>
      <c r="K1586" s="48">
        <v>6</v>
      </c>
      <c r="L1586" s="48">
        <v>24</v>
      </c>
      <c r="M1586" s="48">
        <v>45</v>
      </c>
      <c r="N1586" s="48">
        <v>6</v>
      </c>
      <c r="O1586" s="48">
        <v>21</v>
      </c>
      <c r="P1586" s="48">
        <v>67</v>
      </c>
    </row>
    <row r="1587" spans="1:16" x14ac:dyDescent="0.3">
      <c r="A1587" s="48" t="s">
        <v>1657</v>
      </c>
      <c r="B1587" s="48">
        <v>2013</v>
      </c>
      <c r="C1587" s="48" t="s">
        <v>1128</v>
      </c>
      <c r="D1587" s="48" t="s">
        <v>1095</v>
      </c>
      <c r="E1587" s="48">
        <v>108</v>
      </c>
      <c r="F1587" s="48">
        <v>331</v>
      </c>
      <c r="G1587" s="48">
        <v>34</v>
      </c>
      <c r="H1587" s="48">
        <v>72</v>
      </c>
      <c r="I1587" s="48">
        <v>15</v>
      </c>
      <c r="J1587" s="48">
        <v>1</v>
      </c>
      <c r="K1587" s="48">
        <v>12</v>
      </c>
      <c r="L1587" s="48">
        <v>37</v>
      </c>
      <c r="M1587" s="48">
        <v>1</v>
      </c>
      <c r="N1587" s="48">
        <v>4</v>
      </c>
      <c r="O1587" s="48">
        <v>53</v>
      </c>
      <c r="P1587" s="48">
        <v>63</v>
      </c>
    </row>
    <row r="1588" spans="1:16" x14ac:dyDescent="0.3">
      <c r="A1588" s="48" t="s">
        <v>2042</v>
      </c>
      <c r="B1588" s="48">
        <v>2013</v>
      </c>
      <c r="C1588" s="48" t="s">
        <v>1100</v>
      </c>
      <c r="D1588" s="48" t="s">
        <v>1095</v>
      </c>
      <c r="E1588" s="48">
        <v>103</v>
      </c>
      <c r="F1588" s="48">
        <v>333</v>
      </c>
      <c r="G1588" s="48">
        <v>33</v>
      </c>
      <c r="H1588" s="48">
        <v>95</v>
      </c>
      <c r="I1588" s="48">
        <v>22</v>
      </c>
      <c r="J1588" s="48">
        <v>2</v>
      </c>
      <c r="K1588" s="48">
        <v>8</v>
      </c>
      <c r="L1588" s="48">
        <v>27</v>
      </c>
      <c r="M1588" s="48">
        <v>3</v>
      </c>
      <c r="N1588" s="48">
        <v>2</v>
      </c>
      <c r="O1588" s="48">
        <v>22</v>
      </c>
      <c r="P1588" s="48">
        <v>62</v>
      </c>
    </row>
    <row r="1589" spans="1:16" x14ac:dyDescent="0.3">
      <c r="A1589" s="48" t="s">
        <v>1983</v>
      </c>
      <c r="B1589" s="48">
        <v>2013</v>
      </c>
      <c r="C1589" s="48" t="s">
        <v>1122</v>
      </c>
      <c r="D1589" s="48" t="s">
        <v>1095</v>
      </c>
      <c r="E1589" s="48">
        <v>97</v>
      </c>
      <c r="F1589" s="48">
        <v>334</v>
      </c>
      <c r="G1589" s="48">
        <v>34</v>
      </c>
      <c r="H1589" s="48">
        <v>94</v>
      </c>
      <c r="I1589" s="48">
        <v>11</v>
      </c>
      <c r="J1589" s="48">
        <v>0</v>
      </c>
      <c r="K1589" s="48">
        <v>6</v>
      </c>
      <c r="L1589" s="48">
        <v>45</v>
      </c>
      <c r="M1589" s="48">
        <v>6</v>
      </c>
      <c r="N1589" s="48">
        <v>0</v>
      </c>
      <c r="O1589" s="48">
        <v>32</v>
      </c>
      <c r="P1589" s="48">
        <v>47</v>
      </c>
    </row>
    <row r="1590" spans="1:16" x14ac:dyDescent="0.3">
      <c r="A1590" s="48" t="s">
        <v>2043</v>
      </c>
      <c r="B1590" s="48">
        <v>2013</v>
      </c>
      <c r="C1590" s="48" t="s">
        <v>1134</v>
      </c>
      <c r="D1590" s="48" t="s">
        <v>1091</v>
      </c>
      <c r="E1590" s="48">
        <v>88</v>
      </c>
      <c r="F1590" s="48">
        <v>335</v>
      </c>
      <c r="G1590" s="48">
        <v>50</v>
      </c>
      <c r="H1590" s="48">
        <v>98</v>
      </c>
      <c r="I1590" s="48">
        <v>23</v>
      </c>
      <c r="J1590" s="48">
        <v>0</v>
      </c>
      <c r="K1590" s="48">
        <v>13</v>
      </c>
      <c r="L1590" s="48">
        <v>53</v>
      </c>
      <c r="M1590" s="48">
        <v>5</v>
      </c>
      <c r="N1590" s="48">
        <v>2</v>
      </c>
      <c r="O1590" s="48">
        <v>33</v>
      </c>
      <c r="P1590" s="48">
        <v>91</v>
      </c>
    </row>
    <row r="1591" spans="1:16" x14ac:dyDescent="0.3">
      <c r="A1591" s="48" t="s">
        <v>1522</v>
      </c>
      <c r="B1591" s="48">
        <v>2013</v>
      </c>
      <c r="C1591" s="48" t="s">
        <v>1138</v>
      </c>
      <c r="D1591" s="48" t="s">
        <v>1091</v>
      </c>
      <c r="E1591" s="48">
        <v>99</v>
      </c>
      <c r="F1591" s="48">
        <v>335</v>
      </c>
      <c r="G1591" s="48">
        <v>40</v>
      </c>
      <c r="H1591" s="48">
        <v>72</v>
      </c>
      <c r="I1591" s="48">
        <v>8</v>
      </c>
      <c r="J1591" s="48">
        <v>0</v>
      </c>
      <c r="K1591" s="48">
        <v>15</v>
      </c>
      <c r="L1591" s="48">
        <v>48</v>
      </c>
      <c r="M1591" s="48">
        <v>3</v>
      </c>
      <c r="N1591" s="48">
        <v>0</v>
      </c>
      <c r="O1591" s="48">
        <v>43</v>
      </c>
      <c r="P1591" s="48">
        <v>123</v>
      </c>
    </row>
    <row r="1592" spans="1:16" x14ac:dyDescent="0.3">
      <c r="A1592" s="48" t="s">
        <v>1801</v>
      </c>
      <c r="B1592" s="48">
        <v>2013</v>
      </c>
      <c r="C1592" s="48" t="s">
        <v>1104</v>
      </c>
      <c r="D1592" s="48" t="s">
        <v>1091</v>
      </c>
      <c r="E1592" s="48">
        <v>107</v>
      </c>
      <c r="F1592" s="48">
        <v>335</v>
      </c>
      <c r="G1592" s="48">
        <v>46</v>
      </c>
      <c r="H1592" s="48">
        <v>67</v>
      </c>
      <c r="I1592" s="48">
        <v>18</v>
      </c>
      <c r="J1592" s="48">
        <v>3</v>
      </c>
      <c r="K1592" s="48">
        <v>12</v>
      </c>
      <c r="L1592" s="48">
        <v>40</v>
      </c>
      <c r="M1592" s="48">
        <v>10</v>
      </c>
      <c r="N1592" s="48">
        <v>3</v>
      </c>
      <c r="O1592" s="48">
        <v>36</v>
      </c>
      <c r="P1592" s="48">
        <v>93</v>
      </c>
    </row>
    <row r="1593" spans="1:16" x14ac:dyDescent="0.3">
      <c r="A1593" s="48" t="s">
        <v>1534</v>
      </c>
      <c r="B1593" s="48">
        <v>2013</v>
      </c>
      <c r="C1593" s="48" t="s">
        <v>1110</v>
      </c>
      <c r="D1593" s="48" t="s">
        <v>1091</v>
      </c>
      <c r="E1593" s="48">
        <v>88</v>
      </c>
      <c r="F1593" s="48">
        <v>344</v>
      </c>
      <c r="G1593" s="48">
        <v>39</v>
      </c>
      <c r="H1593" s="48">
        <v>96</v>
      </c>
      <c r="I1593" s="48">
        <v>15</v>
      </c>
      <c r="J1593" s="48">
        <v>2</v>
      </c>
      <c r="K1593" s="48">
        <v>3</v>
      </c>
      <c r="L1593" s="48">
        <v>30</v>
      </c>
      <c r="M1593" s="48">
        <v>2</v>
      </c>
      <c r="N1593" s="48">
        <v>2</v>
      </c>
      <c r="O1593" s="48">
        <v>23</v>
      </c>
      <c r="P1593" s="48">
        <v>47</v>
      </c>
    </row>
    <row r="1594" spans="1:16" x14ac:dyDescent="0.3">
      <c r="A1594" s="48" t="s">
        <v>1964</v>
      </c>
      <c r="B1594" s="48">
        <v>2013</v>
      </c>
      <c r="C1594" s="48" t="s">
        <v>1140</v>
      </c>
      <c r="D1594" s="48" t="s">
        <v>1091</v>
      </c>
      <c r="E1594" s="48">
        <v>94</v>
      </c>
      <c r="F1594" s="48">
        <v>348</v>
      </c>
      <c r="G1594" s="48">
        <v>41</v>
      </c>
      <c r="H1594" s="48">
        <v>79</v>
      </c>
      <c r="I1594" s="48">
        <v>18</v>
      </c>
      <c r="J1594" s="48">
        <v>0</v>
      </c>
      <c r="K1594" s="48">
        <v>17</v>
      </c>
      <c r="L1594" s="48">
        <v>49</v>
      </c>
      <c r="M1594" s="48">
        <v>3</v>
      </c>
      <c r="N1594" s="48">
        <v>1</v>
      </c>
      <c r="O1594" s="48">
        <v>20</v>
      </c>
      <c r="P1594" s="48">
        <v>98</v>
      </c>
    </row>
    <row r="1595" spans="1:16" x14ac:dyDescent="0.3">
      <c r="A1595" s="48" t="s">
        <v>1815</v>
      </c>
      <c r="B1595" s="48">
        <v>2013</v>
      </c>
      <c r="C1595" s="48" t="s">
        <v>1108</v>
      </c>
      <c r="D1595" s="48" t="s">
        <v>1095</v>
      </c>
      <c r="E1595" s="48">
        <v>104</v>
      </c>
      <c r="F1595" s="48">
        <v>350</v>
      </c>
      <c r="G1595" s="48">
        <v>40</v>
      </c>
      <c r="H1595" s="48">
        <v>73</v>
      </c>
      <c r="I1595" s="48">
        <v>20</v>
      </c>
      <c r="J1595" s="48">
        <v>1</v>
      </c>
      <c r="K1595" s="48">
        <v>10</v>
      </c>
      <c r="L1595" s="48">
        <v>24</v>
      </c>
      <c r="M1595" s="48">
        <v>7</v>
      </c>
      <c r="N1595" s="48">
        <v>3</v>
      </c>
      <c r="O1595" s="48">
        <v>40</v>
      </c>
      <c r="P1595" s="48">
        <v>105</v>
      </c>
    </row>
    <row r="1596" spans="1:16" x14ac:dyDescent="0.3">
      <c r="A1596" s="48" t="s">
        <v>2044</v>
      </c>
      <c r="B1596" s="48">
        <v>2013</v>
      </c>
      <c r="C1596" s="48" t="s">
        <v>1090</v>
      </c>
      <c r="D1596" s="48" t="s">
        <v>1091</v>
      </c>
      <c r="E1596" s="48">
        <v>97</v>
      </c>
      <c r="F1596" s="48">
        <v>351</v>
      </c>
      <c r="G1596" s="48">
        <v>34</v>
      </c>
      <c r="H1596" s="48">
        <v>88</v>
      </c>
      <c r="I1596" s="48">
        <v>17</v>
      </c>
      <c r="J1596" s="48">
        <v>2</v>
      </c>
      <c r="K1596" s="48">
        <v>14</v>
      </c>
      <c r="L1596" s="48">
        <v>43</v>
      </c>
      <c r="M1596" s="48">
        <v>1</v>
      </c>
      <c r="N1596" s="48">
        <v>2</v>
      </c>
      <c r="O1596" s="48">
        <v>23</v>
      </c>
      <c r="P1596" s="48">
        <v>117</v>
      </c>
    </row>
    <row r="1597" spans="1:16" x14ac:dyDescent="0.3">
      <c r="A1597" s="48" t="s">
        <v>2045</v>
      </c>
      <c r="B1597" s="48">
        <v>2013</v>
      </c>
      <c r="C1597" s="48" t="s">
        <v>1159</v>
      </c>
      <c r="D1597" s="48" t="s">
        <v>1095</v>
      </c>
      <c r="E1597" s="48">
        <v>94</v>
      </c>
      <c r="F1597" s="48">
        <v>351</v>
      </c>
      <c r="G1597" s="48">
        <v>43</v>
      </c>
      <c r="H1597" s="48">
        <v>90</v>
      </c>
      <c r="I1597" s="48">
        <v>14</v>
      </c>
      <c r="J1597" s="48">
        <v>1</v>
      </c>
      <c r="K1597" s="48">
        <v>4</v>
      </c>
      <c r="L1597" s="48">
        <v>28</v>
      </c>
      <c r="M1597" s="48">
        <v>1</v>
      </c>
      <c r="N1597" s="48">
        <v>1</v>
      </c>
      <c r="O1597" s="48">
        <v>26</v>
      </c>
      <c r="P1597" s="48">
        <v>78</v>
      </c>
    </row>
    <row r="1598" spans="1:16" x14ac:dyDescent="0.3">
      <c r="A1598" s="48" t="s">
        <v>2046</v>
      </c>
      <c r="B1598" s="48">
        <v>2013</v>
      </c>
      <c r="C1598" s="48" t="s">
        <v>1154</v>
      </c>
      <c r="D1598" s="48" t="s">
        <v>1095</v>
      </c>
      <c r="E1598" s="48">
        <v>98</v>
      </c>
      <c r="F1598" s="48">
        <v>351</v>
      </c>
      <c r="G1598" s="48">
        <v>40</v>
      </c>
      <c r="H1598" s="48">
        <v>93</v>
      </c>
      <c r="I1598" s="48">
        <v>23</v>
      </c>
      <c r="J1598" s="48">
        <v>1</v>
      </c>
      <c r="K1598" s="48">
        <v>7</v>
      </c>
      <c r="L1598" s="48">
        <v>35</v>
      </c>
      <c r="M1598" s="48">
        <v>1</v>
      </c>
      <c r="N1598" s="48">
        <v>1</v>
      </c>
      <c r="O1598" s="48">
        <v>31</v>
      </c>
      <c r="P1598" s="48">
        <v>69</v>
      </c>
    </row>
    <row r="1599" spans="1:16" x14ac:dyDescent="0.3">
      <c r="A1599" s="48" t="s">
        <v>1884</v>
      </c>
      <c r="B1599" s="48">
        <v>2013</v>
      </c>
      <c r="C1599" s="48" t="s">
        <v>1114</v>
      </c>
      <c r="D1599" s="48" t="s">
        <v>1095</v>
      </c>
      <c r="E1599" s="48">
        <v>134</v>
      </c>
      <c r="F1599" s="48">
        <v>353</v>
      </c>
      <c r="G1599" s="48">
        <v>47</v>
      </c>
      <c r="H1599" s="48">
        <v>80</v>
      </c>
      <c r="I1599" s="48">
        <v>23</v>
      </c>
      <c r="J1599" s="48">
        <v>1</v>
      </c>
      <c r="K1599" s="48">
        <v>11</v>
      </c>
      <c r="L1599" s="48">
        <v>39</v>
      </c>
      <c r="M1599" s="48">
        <v>5</v>
      </c>
      <c r="N1599" s="48">
        <v>3</v>
      </c>
      <c r="O1599" s="48">
        <v>27</v>
      </c>
      <c r="P1599" s="48">
        <v>90</v>
      </c>
    </row>
    <row r="1600" spans="1:16" x14ac:dyDescent="0.3">
      <c r="A1600" s="48" t="s">
        <v>2047</v>
      </c>
      <c r="B1600" s="48">
        <v>2013</v>
      </c>
      <c r="C1600" s="48" t="s">
        <v>1148</v>
      </c>
      <c r="D1600" s="48" t="s">
        <v>1095</v>
      </c>
      <c r="E1600" s="48">
        <v>105</v>
      </c>
      <c r="F1600" s="48">
        <v>354</v>
      </c>
      <c r="G1600" s="48">
        <v>44</v>
      </c>
      <c r="H1600" s="48">
        <v>86</v>
      </c>
      <c r="I1600" s="48">
        <v>21</v>
      </c>
      <c r="J1600" s="48">
        <v>0</v>
      </c>
      <c r="K1600" s="48">
        <v>21</v>
      </c>
      <c r="L1600" s="48">
        <v>65</v>
      </c>
      <c r="M1600" s="48">
        <v>0</v>
      </c>
      <c r="N1600" s="48">
        <v>0</v>
      </c>
      <c r="O1600" s="48">
        <v>21</v>
      </c>
      <c r="P1600" s="48">
        <v>81</v>
      </c>
    </row>
    <row r="1601" spans="1:16" x14ac:dyDescent="0.3">
      <c r="A1601" s="48" t="s">
        <v>1433</v>
      </c>
      <c r="B1601" s="48">
        <v>2013</v>
      </c>
      <c r="C1601" s="48" t="s">
        <v>1148</v>
      </c>
      <c r="D1601" s="48" t="s">
        <v>1095</v>
      </c>
      <c r="E1601" s="48">
        <v>102</v>
      </c>
      <c r="F1601" s="48">
        <v>356</v>
      </c>
      <c r="G1601" s="48">
        <v>43</v>
      </c>
      <c r="H1601" s="48">
        <v>91</v>
      </c>
      <c r="I1601" s="48">
        <v>13</v>
      </c>
      <c r="J1601" s="48">
        <v>0</v>
      </c>
      <c r="K1601" s="48">
        <v>20</v>
      </c>
      <c r="L1601" s="48">
        <v>57</v>
      </c>
      <c r="M1601" s="48">
        <v>0</v>
      </c>
      <c r="N1601" s="48">
        <v>1</v>
      </c>
      <c r="O1601" s="48">
        <v>39</v>
      </c>
      <c r="P1601" s="48">
        <v>66</v>
      </c>
    </row>
    <row r="1602" spans="1:16" x14ac:dyDescent="0.3">
      <c r="A1602" s="48" t="s">
        <v>2048</v>
      </c>
      <c r="B1602" s="48">
        <v>2013</v>
      </c>
      <c r="C1602" s="48" t="s">
        <v>1144</v>
      </c>
      <c r="D1602" s="48" t="s">
        <v>1095</v>
      </c>
      <c r="E1602" s="48">
        <v>103</v>
      </c>
      <c r="F1602" s="48">
        <v>357</v>
      </c>
      <c r="G1602" s="48">
        <v>47</v>
      </c>
      <c r="H1602" s="48">
        <v>90</v>
      </c>
      <c r="I1602" s="48">
        <v>16</v>
      </c>
      <c r="J1602" s="48">
        <v>3</v>
      </c>
      <c r="K1602" s="48">
        <v>7</v>
      </c>
      <c r="L1602" s="48">
        <v>28</v>
      </c>
      <c r="M1602" s="48">
        <v>0</v>
      </c>
      <c r="N1602" s="48">
        <v>2</v>
      </c>
      <c r="O1602" s="48">
        <v>37</v>
      </c>
      <c r="P1602" s="48">
        <v>65</v>
      </c>
    </row>
    <row r="1603" spans="1:16" x14ac:dyDescent="0.3">
      <c r="A1603" s="48" t="s">
        <v>1741</v>
      </c>
      <c r="B1603" s="48">
        <v>2013</v>
      </c>
      <c r="C1603" s="48" t="s">
        <v>1138</v>
      </c>
      <c r="D1603" s="48" t="s">
        <v>1091</v>
      </c>
      <c r="E1603" s="48">
        <v>124</v>
      </c>
      <c r="F1603" s="48">
        <v>361</v>
      </c>
      <c r="G1603" s="48">
        <v>54</v>
      </c>
      <c r="H1603" s="48">
        <v>91</v>
      </c>
      <c r="I1603" s="48">
        <v>15</v>
      </c>
      <c r="J1603" s="48">
        <v>0</v>
      </c>
      <c r="K1603" s="48">
        <v>9</v>
      </c>
      <c r="L1603" s="48">
        <v>46</v>
      </c>
      <c r="M1603" s="48">
        <v>8</v>
      </c>
      <c r="N1603" s="48">
        <v>5</v>
      </c>
      <c r="O1603" s="48">
        <v>15</v>
      </c>
      <c r="P1603" s="48">
        <v>41</v>
      </c>
    </row>
    <row r="1604" spans="1:16" x14ac:dyDescent="0.3">
      <c r="A1604" s="48" t="s">
        <v>1970</v>
      </c>
      <c r="B1604" s="48">
        <v>2013</v>
      </c>
      <c r="C1604" s="48" t="s">
        <v>1159</v>
      </c>
      <c r="D1604" s="48" t="s">
        <v>1095</v>
      </c>
      <c r="E1604" s="48">
        <v>102</v>
      </c>
      <c r="F1604" s="48">
        <v>361</v>
      </c>
      <c r="G1604" s="48">
        <v>33</v>
      </c>
      <c r="H1604" s="48">
        <v>90</v>
      </c>
      <c r="I1604" s="48">
        <v>13</v>
      </c>
      <c r="J1604" s="48">
        <v>1</v>
      </c>
      <c r="K1604" s="48">
        <v>3</v>
      </c>
      <c r="L1604" s="48">
        <v>34</v>
      </c>
      <c r="M1604" s="48">
        <v>3</v>
      </c>
      <c r="N1604" s="48">
        <v>1</v>
      </c>
      <c r="O1604" s="48">
        <v>23</v>
      </c>
      <c r="P1604" s="48">
        <v>57</v>
      </c>
    </row>
    <row r="1605" spans="1:16" x14ac:dyDescent="0.3">
      <c r="A1605" s="48" t="s">
        <v>1769</v>
      </c>
      <c r="B1605" s="48">
        <v>2013</v>
      </c>
      <c r="C1605" s="48" t="s">
        <v>1128</v>
      </c>
      <c r="D1605" s="48" t="s">
        <v>1095</v>
      </c>
      <c r="E1605" s="48">
        <v>93</v>
      </c>
      <c r="F1605" s="48">
        <v>362</v>
      </c>
      <c r="G1605" s="48">
        <v>47</v>
      </c>
      <c r="H1605" s="48">
        <v>92</v>
      </c>
      <c r="I1605" s="48">
        <v>24</v>
      </c>
      <c r="J1605" s="48">
        <v>1</v>
      </c>
      <c r="K1605" s="48">
        <v>17</v>
      </c>
      <c r="L1605" s="48">
        <v>51</v>
      </c>
      <c r="M1605" s="48">
        <v>10</v>
      </c>
      <c r="N1605" s="48">
        <v>5</v>
      </c>
      <c r="O1605" s="48">
        <v>15</v>
      </c>
      <c r="P1605" s="48">
        <v>89</v>
      </c>
    </row>
    <row r="1606" spans="1:16" x14ac:dyDescent="0.3">
      <c r="A1606" s="48" t="s">
        <v>1612</v>
      </c>
      <c r="B1606" s="48">
        <v>2013</v>
      </c>
      <c r="C1606" s="48" t="s">
        <v>1110</v>
      </c>
      <c r="D1606" s="48" t="s">
        <v>1091</v>
      </c>
      <c r="E1606" s="48">
        <v>107</v>
      </c>
      <c r="F1606" s="48">
        <v>365</v>
      </c>
      <c r="G1606" s="48">
        <v>33</v>
      </c>
      <c r="H1606" s="48">
        <v>86</v>
      </c>
      <c r="I1606" s="48">
        <v>12</v>
      </c>
      <c r="J1606" s="48">
        <v>0</v>
      </c>
      <c r="K1606" s="48">
        <v>5</v>
      </c>
      <c r="L1606" s="48">
        <v>32</v>
      </c>
      <c r="M1606" s="48">
        <v>1</v>
      </c>
      <c r="N1606" s="48">
        <v>5</v>
      </c>
      <c r="O1606" s="48">
        <v>27</v>
      </c>
      <c r="P1606" s="48">
        <v>38</v>
      </c>
    </row>
    <row r="1607" spans="1:16" x14ac:dyDescent="0.3">
      <c r="A1607" s="48" t="s">
        <v>1802</v>
      </c>
      <c r="B1607" s="48">
        <v>2013</v>
      </c>
      <c r="C1607" s="48" t="s">
        <v>1134</v>
      </c>
      <c r="D1607" s="48" t="s">
        <v>1091</v>
      </c>
      <c r="E1607" s="48">
        <v>118</v>
      </c>
      <c r="F1607" s="48">
        <v>366</v>
      </c>
      <c r="G1607" s="48">
        <v>41</v>
      </c>
      <c r="H1607" s="48">
        <v>86</v>
      </c>
      <c r="I1607" s="48">
        <v>12</v>
      </c>
      <c r="J1607" s="48">
        <v>2</v>
      </c>
      <c r="K1607" s="48">
        <v>16</v>
      </c>
      <c r="L1607" s="48">
        <v>52</v>
      </c>
      <c r="M1607" s="48">
        <v>7</v>
      </c>
      <c r="N1607" s="48">
        <v>4</v>
      </c>
      <c r="O1607" s="48">
        <v>35</v>
      </c>
      <c r="P1607" s="48">
        <v>99</v>
      </c>
    </row>
    <row r="1608" spans="1:16" x14ac:dyDescent="0.3">
      <c r="A1608" s="48" t="s">
        <v>1965</v>
      </c>
      <c r="B1608" s="48">
        <v>2013</v>
      </c>
      <c r="C1608" s="48" t="s">
        <v>1122</v>
      </c>
      <c r="D1608" s="48" t="s">
        <v>1095</v>
      </c>
      <c r="E1608" s="48">
        <v>146</v>
      </c>
      <c r="F1608" s="48">
        <v>368</v>
      </c>
      <c r="G1608" s="48">
        <v>35</v>
      </c>
      <c r="H1608" s="48">
        <v>87</v>
      </c>
      <c r="I1608" s="48">
        <v>14</v>
      </c>
      <c r="J1608" s="48">
        <v>4</v>
      </c>
      <c r="K1608" s="48">
        <v>5</v>
      </c>
      <c r="L1608" s="48">
        <v>32</v>
      </c>
      <c r="M1608" s="48">
        <v>4</v>
      </c>
      <c r="N1608" s="48">
        <v>2</v>
      </c>
      <c r="O1608" s="48">
        <v>22</v>
      </c>
      <c r="P1608" s="48">
        <v>57</v>
      </c>
    </row>
    <row r="1609" spans="1:16" x14ac:dyDescent="0.3">
      <c r="A1609" s="48" t="s">
        <v>1735</v>
      </c>
      <c r="B1609" s="48">
        <v>2013</v>
      </c>
      <c r="C1609" s="48" t="s">
        <v>1142</v>
      </c>
      <c r="D1609" s="48" t="s">
        <v>1095</v>
      </c>
      <c r="E1609" s="48">
        <v>101</v>
      </c>
      <c r="F1609" s="48">
        <v>368</v>
      </c>
      <c r="G1609" s="48">
        <v>38</v>
      </c>
      <c r="H1609" s="48">
        <v>79</v>
      </c>
      <c r="I1609" s="48">
        <v>11</v>
      </c>
      <c r="J1609" s="48">
        <v>0</v>
      </c>
      <c r="K1609" s="48">
        <v>15</v>
      </c>
      <c r="L1609" s="48">
        <v>60</v>
      </c>
      <c r="M1609" s="48">
        <v>2</v>
      </c>
      <c r="N1609" s="48">
        <v>1</v>
      </c>
      <c r="O1609" s="48">
        <v>29</v>
      </c>
      <c r="P1609" s="48">
        <v>99</v>
      </c>
    </row>
    <row r="1610" spans="1:16" x14ac:dyDescent="0.3">
      <c r="A1610" s="48" t="s">
        <v>1712</v>
      </c>
      <c r="B1610" s="48">
        <v>2013</v>
      </c>
      <c r="C1610" s="48" t="s">
        <v>1104</v>
      </c>
      <c r="D1610" s="48" t="s">
        <v>1091</v>
      </c>
      <c r="E1610" s="48">
        <v>117</v>
      </c>
      <c r="F1610" s="48">
        <v>368</v>
      </c>
      <c r="G1610" s="48">
        <v>49</v>
      </c>
      <c r="H1610" s="48">
        <v>93</v>
      </c>
      <c r="I1610" s="48">
        <v>27</v>
      </c>
      <c r="J1610" s="48">
        <v>0</v>
      </c>
      <c r="K1610" s="48">
        <v>8</v>
      </c>
      <c r="L1610" s="48">
        <v>40</v>
      </c>
      <c r="M1610" s="48">
        <v>0</v>
      </c>
      <c r="N1610" s="48">
        <v>0</v>
      </c>
      <c r="O1610" s="48">
        <v>39</v>
      </c>
      <c r="P1610" s="48">
        <v>94</v>
      </c>
    </row>
    <row r="1611" spans="1:16" x14ac:dyDescent="0.3">
      <c r="A1611" s="48" t="s">
        <v>1909</v>
      </c>
      <c r="B1611" s="48">
        <v>2013</v>
      </c>
      <c r="C1611" s="48" t="s">
        <v>1104</v>
      </c>
      <c r="D1611" s="48" t="s">
        <v>1091</v>
      </c>
      <c r="E1611" s="48">
        <v>130</v>
      </c>
      <c r="F1611" s="48">
        <v>368</v>
      </c>
      <c r="G1611" s="48">
        <v>45</v>
      </c>
      <c r="H1611" s="48">
        <v>98</v>
      </c>
      <c r="I1611" s="48">
        <v>24</v>
      </c>
      <c r="J1611" s="48">
        <v>3</v>
      </c>
      <c r="K1611" s="48">
        <v>2</v>
      </c>
      <c r="L1611" s="48">
        <v>35</v>
      </c>
      <c r="M1611" s="48">
        <v>10</v>
      </c>
      <c r="N1611" s="48">
        <v>5</v>
      </c>
      <c r="O1611" s="48">
        <v>27</v>
      </c>
      <c r="P1611" s="48">
        <v>51</v>
      </c>
    </row>
    <row r="1612" spans="1:16" x14ac:dyDescent="0.3">
      <c r="A1612" s="48" t="s">
        <v>2049</v>
      </c>
      <c r="B1612" s="48">
        <v>2013</v>
      </c>
      <c r="C1612" s="48" t="s">
        <v>1126</v>
      </c>
      <c r="D1612" s="48" t="s">
        <v>1091</v>
      </c>
      <c r="E1612" s="48">
        <v>102</v>
      </c>
      <c r="F1612" s="48">
        <v>369</v>
      </c>
      <c r="G1612" s="48">
        <v>38</v>
      </c>
      <c r="H1612" s="48">
        <v>83</v>
      </c>
      <c r="I1612" s="48">
        <v>20</v>
      </c>
      <c r="J1612" s="48">
        <v>1</v>
      </c>
      <c r="K1612" s="48">
        <v>12</v>
      </c>
      <c r="L1612" s="48">
        <v>45</v>
      </c>
      <c r="M1612" s="48">
        <v>6</v>
      </c>
      <c r="N1612" s="48">
        <v>1</v>
      </c>
      <c r="O1612" s="48">
        <v>42</v>
      </c>
      <c r="P1612" s="48">
        <v>113</v>
      </c>
    </row>
    <row r="1613" spans="1:16" x14ac:dyDescent="0.3">
      <c r="A1613" s="48" t="s">
        <v>1751</v>
      </c>
      <c r="B1613" s="48">
        <v>2013</v>
      </c>
      <c r="C1613" s="48" t="s">
        <v>1102</v>
      </c>
      <c r="D1613" s="48" t="s">
        <v>1091</v>
      </c>
      <c r="E1613" s="48">
        <v>103</v>
      </c>
      <c r="F1613" s="48">
        <v>371</v>
      </c>
      <c r="G1613" s="48">
        <v>46</v>
      </c>
      <c r="H1613" s="48">
        <v>99</v>
      </c>
      <c r="I1613" s="48">
        <v>22</v>
      </c>
      <c r="J1613" s="48">
        <v>1</v>
      </c>
      <c r="K1613" s="48">
        <v>5</v>
      </c>
      <c r="L1613" s="48">
        <v>24</v>
      </c>
      <c r="M1613" s="48">
        <v>5</v>
      </c>
      <c r="N1613" s="48">
        <v>1</v>
      </c>
      <c r="O1613" s="48">
        <v>28</v>
      </c>
      <c r="P1613" s="48">
        <v>56</v>
      </c>
    </row>
    <row r="1614" spans="1:16" x14ac:dyDescent="0.3">
      <c r="A1614" s="48" t="s">
        <v>1656</v>
      </c>
      <c r="B1614" s="48">
        <v>2013</v>
      </c>
      <c r="C1614" s="48" t="s">
        <v>1122</v>
      </c>
      <c r="D1614" s="48" t="s">
        <v>1095</v>
      </c>
      <c r="E1614" s="48">
        <v>114</v>
      </c>
      <c r="F1614" s="48">
        <v>373</v>
      </c>
      <c r="G1614" s="48">
        <v>35</v>
      </c>
      <c r="H1614" s="48">
        <v>87</v>
      </c>
      <c r="I1614" s="48">
        <v>19</v>
      </c>
      <c r="J1614" s="48">
        <v>0</v>
      </c>
      <c r="K1614" s="48">
        <v>13</v>
      </c>
      <c r="L1614" s="48">
        <v>44</v>
      </c>
      <c r="M1614" s="48">
        <v>1</v>
      </c>
      <c r="N1614" s="48">
        <v>0</v>
      </c>
      <c r="O1614" s="48">
        <v>26</v>
      </c>
      <c r="P1614" s="48">
        <v>98</v>
      </c>
    </row>
    <row r="1615" spans="1:16" x14ac:dyDescent="0.3">
      <c r="A1615" s="48" t="s">
        <v>1574</v>
      </c>
      <c r="B1615" s="48">
        <v>2013</v>
      </c>
      <c r="C1615" s="48" t="s">
        <v>1142</v>
      </c>
      <c r="D1615" s="48" t="s">
        <v>1095</v>
      </c>
      <c r="E1615" s="48">
        <v>91</v>
      </c>
      <c r="F1615" s="48">
        <v>374</v>
      </c>
      <c r="G1615" s="48">
        <v>48</v>
      </c>
      <c r="H1615" s="48">
        <v>94</v>
      </c>
      <c r="I1615" s="48">
        <v>18</v>
      </c>
      <c r="J1615" s="48">
        <v>4</v>
      </c>
      <c r="K1615" s="48">
        <v>1</v>
      </c>
      <c r="L1615" s="48">
        <v>26</v>
      </c>
      <c r="M1615" s="48">
        <v>38</v>
      </c>
      <c r="N1615" s="48">
        <v>7</v>
      </c>
      <c r="O1615" s="48">
        <v>35</v>
      </c>
      <c r="P1615" s="48">
        <v>67</v>
      </c>
    </row>
    <row r="1616" spans="1:16" x14ac:dyDescent="0.3">
      <c r="A1616" s="48" t="s">
        <v>1788</v>
      </c>
      <c r="B1616" s="48">
        <v>2013</v>
      </c>
      <c r="C1616" s="48" t="s">
        <v>1159</v>
      </c>
      <c r="D1616" s="48" t="s">
        <v>1095</v>
      </c>
      <c r="E1616" s="48">
        <v>118</v>
      </c>
      <c r="F1616" s="48">
        <v>377</v>
      </c>
      <c r="G1616" s="48">
        <v>33</v>
      </c>
      <c r="H1616" s="48">
        <v>98</v>
      </c>
      <c r="I1616" s="48">
        <v>13</v>
      </c>
      <c r="J1616" s="48">
        <v>0</v>
      </c>
      <c r="K1616" s="48">
        <v>1</v>
      </c>
      <c r="L1616" s="48">
        <v>23</v>
      </c>
      <c r="M1616" s="48">
        <v>2</v>
      </c>
      <c r="N1616" s="48">
        <v>0</v>
      </c>
      <c r="O1616" s="48">
        <v>23</v>
      </c>
      <c r="P1616" s="48">
        <v>31</v>
      </c>
    </row>
    <row r="1617" spans="1:16" x14ac:dyDescent="0.3">
      <c r="A1617" s="48" t="s">
        <v>1944</v>
      </c>
      <c r="B1617" s="48">
        <v>2013</v>
      </c>
      <c r="C1617" s="48" t="s">
        <v>1128</v>
      </c>
      <c r="D1617" s="48" t="s">
        <v>1095</v>
      </c>
      <c r="E1617" s="48">
        <v>113</v>
      </c>
      <c r="F1617" s="48">
        <v>380</v>
      </c>
      <c r="G1617" s="48">
        <v>41</v>
      </c>
      <c r="H1617" s="48">
        <v>104</v>
      </c>
      <c r="I1617" s="48">
        <v>23</v>
      </c>
      <c r="J1617" s="48">
        <v>0</v>
      </c>
      <c r="K1617" s="48">
        <v>8</v>
      </c>
      <c r="L1617" s="48">
        <v>32</v>
      </c>
      <c r="M1617" s="48">
        <v>2</v>
      </c>
      <c r="N1617" s="48">
        <v>0</v>
      </c>
      <c r="O1617" s="48">
        <v>34</v>
      </c>
      <c r="P1617" s="48">
        <v>97</v>
      </c>
    </row>
    <row r="1618" spans="1:16" x14ac:dyDescent="0.3">
      <c r="A1618" s="48" t="s">
        <v>1611</v>
      </c>
      <c r="B1618" s="48">
        <v>2013</v>
      </c>
      <c r="C1618" s="48" t="s">
        <v>1122</v>
      </c>
      <c r="D1618" s="48" t="s">
        <v>1095</v>
      </c>
      <c r="E1618" s="48">
        <v>95</v>
      </c>
      <c r="F1618" s="48">
        <v>381</v>
      </c>
      <c r="G1618" s="48">
        <v>54</v>
      </c>
      <c r="H1618" s="48">
        <v>108</v>
      </c>
      <c r="I1618" s="48">
        <v>15</v>
      </c>
      <c r="J1618" s="48">
        <v>5</v>
      </c>
      <c r="K1618" s="48">
        <v>4</v>
      </c>
      <c r="L1618" s="48">
        <v>31</v>
      </c>
      <c r="M1618" s="48">
        <v>37</v>
      </c>
      <c r="N1618" s="48">
        <v>12</v>
      </c>
      <c r="O1618" s="48">
        <v>41</v>
      </c>
      <c r="P1618" s="48">
        <v>69</v>
      </c>
    </row>
    <row r="1619" spans="1:16" x14ac:dyDescent="0.3">
      <c r="A1619" s="48" t="s">
        <v>1498</v>
      </c>
      <c r="B1619" s="48">
        <v>2013</v>
      </c>
      <c r="C1619" s="48" t="s">
        <v>1148</v>
      </c>
      <c r="D1619" s="48" t="s">
        <v>1095</v>
      </c>
      <c r="E1619" s="48">
        <v>104</v>
      </c>
      <c r="F1619" s="48">
        <v>382</v>
      </c>
      <c r="G1619" s="48">
        <v>67</v>
      </c>
      <c r="H1619" s="48">
        <v>97</v>
      </c>
      <c r="I1619" s="48">
        <v>22</v>
      </c>
      <c r="J1619" s="48">
        <v>1</v>
      </c>
      <c r="K1619" s="48">
        <v>14</v>
      </c>
      <c r="L1619" s="48">
        <v>38</v>
      </c>
      <c r="M1619" s="48">
        <v>2</v>
      </c>
      <c r="N1619" s="48">
        <v>4</v>
      </c>
      <c r="O1619" s="48">
        <v>48</v>
      </c>
      <c r="P1619" s="48">
        <v>73</v>
      </c>
    </row>
    <row r="1620" spans="1:16" x14ac:dyDescent="0.3">
      <c r="A1620" s="48" t="s">
        <v>2050</v>
      </c>
      <c r="B1620" s="48">
        <v>2013</v>
      </c>
      <c r="C1620" s="48" t="s">
        <v>1150</v>
      </c>
      <c r="D1620" s="48" t="s">
        <v>1095</v>
      </c>
      <c r="E1620" s="48">
        <v>104</v>
      </c>
      <c r="F1620" s="48">
        <v>382</v>
      </c>
      <c r="G1620" s="48">
        <v>66</v>
      </c>
      <c r="H1620" s="48">
        <v>122</v>
      </c>
      <c r="I1620" s="48">
        <v>21</v>
      </c>
      <c r="J1620" s="48">
        <v>2</v>
      </c>
      <c r="K1620" s="48">
        <v>19</v>
      </c>
      <c r="L1620" s="48">
        <v>42</v>
      </c>
      <c r="M1620" s="48">
        <v>11</v>
      </c>
      <c r="N1620" s="48">
        <v>8</v>
      </c>
      <c r="O1620" s="48">
        <v>36</v>
      </c>
      <c r="P1620" s="48">
        <v>97</v>
      </c>
    </row>
    <row r="1621" spans="1:16" x14ac:dyDescent="0.3">
      <c r="A1621" s="48" t="s">
        <v>1514</v>
      </c>
      <c r="B1621" s="48">
        <v>2013</v>
      </c>
      <c r="C1621" s="48" t="s">
        <v>1110</v>
      </c>
      <c r="D1621" s="48" t="s">
        <v>1091</v>
      </c>
      <c r="E1621" s="48">
        <v>93</v>
      </c>
      <c r="F1621" s="48">
        <v>382</v>
      </c>
      <c r="G1621" s="48">
        <v>58</v>
      </c>
      <c r="H1621" s="48">
        <v>113</v>
      </c>
      <c r="I1621" s="48">
        <v>20</v>
      </c>
      <c r="J1621" s="48">
        <v>0</v>
      </c>
      <c r="K1621" s="48">
        <v>10</v>
      </c>
      <c r="L1621" s="48">
        <v>37</v>
      </c>
      <c r="M1621" s="48">
        <v>15</v>
      </c>
      <c r="N1621" s="48">
        <v>6</v>
      </c>
      <c r="O1621" s="48">
        <v>34</v>
      </c>
      <c r="P1621" s="48">
        <v>47</v>
      </c>
    </row>
    <row r="1622" spans="1:16" x14ac:dyDescent="0.3">
      <c r="A1622" s="48" t="s">
        <v>1893</v>
      </c>
      <c r="B1622" s="48">
        <v>2013</v>
      </c>
      <c r="C1622" s="48" t="s">
        <v>1126</v>
      </c>
      <c r="D1622" s="48" t="s">
        <v>1091</v>
      </c>
      <c r="E1622" s="48">
        <v>113</v>
      </c>
      <c r="F1622" s="48">
        <v>384</v>
      </c>
      <c r="G1622" s="48">
        <v>40</v>
      </c>
      <c r="H1622" s="48">
        <v>97</v>
      </c>
      <c r="I1622" s="48">
        <v>18</v>
      </c>
      <c r="J1622" s="48">
        <v>2</v>
      </c>
      <c r="K1622" s="48">
        <v>4</v>
      </c>
      <c r="L1622" s="48">
        <v>31</v>
      </c>
      <c r="M1622" s="48">
        <v>2</v>
      </c>
      <c r="N1622" s="48">
        <v>3</v>
      </c>
      <c r="O1622" s="48">
        <v>37</v>
      </c>
      <c r="P1622" s="48">
        <v>72</v>
      </c>
    </row>
    <row r="1623" spans="1:16" x14ac:dyDescent="0.3">
      <c r="A1623" s="48" t="s">
        <v>1882</v>
      </c>
      <c r="B1623" s="48">
        <v>2013</v>
      </c>
      <c r="C1623" s="48" t="s">
        <v>1104</v>
      </c>
      <c r="D1623" s="48" t="s">
        <v>1091</v>
      </c>
      <c r="E1623" s="48">
        <v>114</v>
      </c>
      <c r="F1623" s="48">
        <v>385</v>
      </c>
      <c r="G1623" s="48">
        <v>54</v>
      </c>
      <c r="H1623" s="48">
        <v>87</v>
      </c>
      <c r="I1623" s="48">
        <v>19</v>
      </c>
      <c r="J1623" s="48">
        <v>2</v>
      </c>
      <c r="K1623" s="48">
        <v>12</v>
      </c>
      <c r="L1623" s="48">
        <v>56</v>
      </c>
      <c r="M1623" s="48">
        <v>9</v>
      </c>
      <c r="N1623" s="48">
        <v>2</v>
      </c>
      <c r="O1623" s="48">
        <v>46</v>
      </c>
      <c r="P1623" s="48">
        <v>86</v>
      </c>
    </row>
    <row r="1624" spans="1:16" x14ac:dyDescent="0.3">
      <c r="A1624" s="48" t="s">
        <v>1779</v>
      </c>
      <c r="B1624" s="48">
        <v>2013</v>
      </c>
      <c r="C1624" s="48" t="s">
        <v>1150</v>
      </c>
      <c r="D1624" s="48" t="s">
        <v>1095</v>
      </c>
      <c r="E1624" s="48">
        <v>132</v>
      </c>
      <c r="F1624" s="48">
        <v>388</v>
      </c>
      <c r="G1624" s="48">
        <v>47</v>
      </c>
      <c r="H1624" s="48">
        <v>108</v>
      </c>
      <c r="I1624" s="48">
        <v>22</v>
      </c>
      <c r="J1624" s="48">
        <v>2</v>
      </c>
      <c r="K1624" s="48">
        <v>12</v>
      </c>
      <c r="L1624" s="48">
        <v>50</v>
      </c>
      <c r="M1624" s="48">
        <v>5</v>
      </c>
      <c r="N1624" s="48">
        <v>0</v>
      </c>
      <c r="O1624" s="48">
        <v>30</v>
      </c>
      <c r="P1624" s="48">
        <v>81</v>
      </c>
    </row>
    <row r="1625" spans="1:16" x14ac:dyDescent="0.3">
      <c r="A1625" s="48" t="s">
        <v>1715</v>
      </c>
      <c r="B1625" s="48">
        <v>2013</v>
      </c>
      <c r="C1625" s="48" t="s">
        <v>1090</v>
      </c>
      <c r="D1625" s="48" t="s">
        <v>1091</v>
      </c>
      <c r="E1625" s="48">
        <v>111</v>
      </c>
      <c r="F1625" s="48">
        <v>389</v>
      </c>
      <c r="G1625" s="48">
        <v>42</v>
      </c>
      <c r="H1625" s="48">
        <v>81</v>
      </c>
      <c r="I1625" s="48">
        <v>20</v>
      </c>
      <c r="J1625" s="48">
        <v>0</v>
      </c>
      <c r="K1625" s="48">
        <v>14</v>
      </c>
      <c r="L1625" s="48">
        <v>48</v>
      </c>
      <c r="M1625" s="48">
        <v>1</v>
      </c>
      <c r="N1625" s="48">
        <v>0</v>
      </c>
      <c r="O1625" s="48">
        <v>66</v>
      </c>
      <c r="P1625" s="48">
        <v>128</v>
      </c>
    </row>
    <row r="1626" spans="1:16" x14ac:dyDescent="0.3">
      <c r="A1626" s="48" t="s">
        <v>1416</v>
      </c>
      <c r="B1626" s="48">
        <v>2013</v>
      </c>
      <c r="C1626" s="48" t="s">
        <v>1150</v>
      </c>
      <c r="D1626" s="48" t="s">
        <v>1095</v>
      </c>
      <c r="E1626" s="48">
        <v>115</v>
      </c>
      <c r="F1626" s="48">
        <v>390</v>
      </c>
      <c r="G1626" s="48">
        <v>43</v>
      </c>
      <c r="H1626" s="48">
        <v>93</v>
      </c>
      <c r="I1626" s="48">
        <v>17</v>
      </c>
      <c r="J1626" s="48">
        <v>1</v>
      </c>
      <c r="K1626" s="48">
        <v>10</v>
      </c>
      <c r="L1626" s="48">
        <v>52</v>
      </c>
      <c r="M1626" s="48">
        <v>0</v>
      </c>
      <c r="N1626" s="48">
        <v>2</v>
      </c>
      <c r="O1626" s="48">
        <v>45</v>
      </c>
      <c r="P1626" s="48">
        <v>78</v>
      </c>
    </row>
    <row r="1627" spans="1:16" x14ac:dyDescent="0.3">
      <c r="A1627" s="48" t="s">
        <v>1790</v>
      </c>
      <c r="B1627" s="48">
        <v>2013</v>
      </c>
      <c r="C1627" s="48" t="s">
        <v>1108</v>
      </c>
      <c r="D1627" s="48" t="s">
        <v>1095</v>
      </c>
      <c r="E1627" s="48">
        <v>137</v>
      </c>
      <c r="F1627" s="48">
        <v>391</v>
      </c>
      <c r="G1627" s="48">
        <v>35</v>
      </c>
      <c r="H1627" s="48">
        <v>83</v>
      </c>
      <c r="I1627" s="48">
        <v>15</v>
      </c>
      <c r="J1627" s="48">
        <v>1</v>
      </c>
      <c r="K1627" s="48">
        <v>13</v>
      </c>
      <c r="L1627" s="48">
        <v>46</v>
      </c>
      <c r="M1627" s="48">
        <v>0</v>
      </c>
      <c r="N1627" s="48">
        <v>0</v>
      </c>
      <c r="O1627" s="48">
        <v>14</v>
      </c>
      <c r="P1627" s="48">
        <v>71</v>
      </c>
    </row>
    <row r="1628" spans="1:16" x14ac:dyDescent="0.3">
      <c r="A1628" s="48" t="s">
        <v>1169</v>
      </c>
      <c r="B1628" s="48">
        <v>2013</v>
      </c>
      <c r="C1628" s="48" t="s">
        <v>1130</v>
      </c>
      <c r="D1628" s="48" t="s">
        <v>1095</v>
      </c>
      <c r="E1628" s="48">
        <v>110</v>
      </c>
      <c r="F1628" s="48">
        <v>391</v>
      </c>
      <c r="G1628" s="48">
        <v>72</v>
      </c>
      <c r="H1628" s="48">
        <v>118</v>
      </c>
      <c r="I1628" s="48">
        <v>23</v>
      </c>
      <c r="J1628" s="48">
        <v>6</v>
      </c>
      <c r="K1628" s="48">
        <v>26</v>
      </c>
      <c r="L1628" s="48">
        <v>70</v>
      </c>
      <c r="M1628" s="48">
        <v>21</v>
      </c>
      <c r="N1628" s="48">
        <v>3</v>
      </c>
      <c r="O1628" s="48">
        <v>41</v>
      </c>
      <c r="P1628" s="48">
        <v>118</v>
      </c>
    </row>
    <row r="1629" spans="1:16" x14ac:dyDescent="0.3">
      <c r="A1629" s="48" t="s">
        <v>1168</v>
      </c>
      <c r="B1629" s="48">
        <v>2013</v>
      </c>
      <c r="C1629" s="48" t="s">
        <v>1156</v>
      </c>
      <c r="D1629" s="48" t="s">
        <v>1091</v>
      </c>
      <c r="E1629" s="48">
        <v>99</v>
      </c>
      <c r="F1629" s="48">
        <v>391</v>
      </c>
      <c r="G1629" s="48">
        <v>49</v>
      </c>
      <c r="H1629" s="48">
        <v>101</v>
      </c>
      <c r="I1629" s="48">
        <v>19</v>
      </c>
      <c r="J1629" s="48">
        <v>0</v>
      </c>
      <c r="K1629" s="48">
        <v>17</v>
      </c>
      <c r="L1629" s="48">
        <v>64</v>
      </c>
      <c r="M1629" s="48">
        <v>1</v>
      </c>
      <c r="N1629" s="48">
        <v>1</v>
      </c>
      <c r="O1629" s="48">
        <v>40</v>
      </c>
      <c r="P1629" s="48">
        <v>55</v>
      </c>
    </row>
    <row r="1630" spans="1:16" x14ac:dyDescent="0.3">
      <c r="A1630" s="48" t="s">
        <v>1536</v>
      </c>
      <c r="B1630" s="48">
        <v>2013</v>
      </c>
      <c r="C1630" s="48" t="s">
        <v>1148</v>
      </c>
      <c r="D1630" s="48" t="s">
        <v>1095</v>
      </c>
      <c r="E1630" s="48">
        <v>126</v>
      </c>
      <c r="F1630" s="48">
        <v>391</v>
      </c>
      <c r="G1630" s="48">
        <v>30</v>
      </c>
      <c r="H1630" s="48">
        <v>72</v>
      </c>
      <c r="I1630" s="48">
        <v>14</v>
      </c>
      <c r="J1630" s="48">
        <v>0</v>
      </c>
      <c r="K1630" s="48">
        <v>9</v>
      </c>
      <c r="L1630" s="48">
        <v>26</v>
      </c>
      <c r="M1630" s="48">
        <v>12</v>
      </c>
      <c r="N1630" s="48">
        <v>5</v>
      </c>
      <c r="O1630" s="48">
        <v>44</v>
      </c>
      <c r="P1630" s="48">
        <v>151</v>
      </c>
    </row>
    <row r="1631" spans="1:16" x14ac:dyDescent="0.3">
      <c r="A1631" s="48" t="s">
        <v>2051</v>
      </c>
      <c r="B1631" s="48">
        <v>2013</v>
      </c>
      <c r="C1631" s="48" t="s">
        <v>1142</v>
      </c>
      <c r="D1631" s="48" t="s">
        <v>1095</v>
      </c>
      <c r="E1631" s="48">
        <v>121</v>
      </c>
      <c r="F1631" s="48">
        <v>392</v>
      </c>
      <c r="G1631" s="48">
        <v>35</v>
      </c>
      <c r="H1631" s="48">
        <v>95</v>
      </c>
      <c r="I1631" s="48">
        <v>21</v>
      </c>
      <c r="J1631" s="48">
        <v>5</v>
      </c>
      <c r="K1631" s="48">
        <v>4</v>
      </c>
      <c r="L1631" s="48">
        <v>34</v>
      </c>
      <c r="M1631" s="48">
        <v>6</v>
      </c>
      <c r="N1631" s="48">
        <v>3</v>
      </c>
      <c r="O1631" s="48">
        <v>20</v>
      </c>
      <c r="P1631" s="48">
        <v>96</v>
      </c>
    </row>
    <row r="1632" spans="1:16" x14ac:dyDescent="0.3">
      <c r="A1632" s="48" t="s">
        <v>1730</v>
      </c>
      <c r="B1632" s="48">
        <v>2013</v>
      </c>
      <c r="C1632" s="48" t="s">
        <v>1130</v>
      </c>
      <c r="D1632" s="48" t="s">
        <v>1095</v>
      </c>
      <c r="E1632" s="48">
        <v>124</v>
      </c>
      <c r="F1632" s="48">
        <v>397</v>
      </c>
      <c r="G1632" s="48">
        <v>41</v>
      </c>
      <c r="H1632" s="48">
        <v>99</v>
      </c>
      <c r="I1632" s="48">
        <v>22</v>
      </c>
      <c r="J1632" s="48">
        <v>1</v>
      </c>
      <c r="K1632" s="48">
        <v>15</v>
      </c>
      <c r="L1632" s="48">
        <v>61</v>
      </c>
      <c r="M1632" s="48">
        <v>0</v>
      </c>
      <c r="N1632" s="48">
        <v>0</v>
      </c>
      <c r="O1632" s="48">
        <v>40</v>
      </c>
      <c r="P1632" s="48">
        <v>87</v>
      </c>
    </row>
    <row r="1633" spans="1:16" x14ac:dyDescent="0.3">
      <c r="A1633" s="48" t="s">
        <v>1507</v>
      </c>
      <c r="B1633" s="48">
        <v>2013</v>
      </c>
      <c r="C1633" s="48" t="s">
        <v>1098</v>
      </c>
      <c r="D1633" s="48" t="s">
        <v>1091</v>
      </c>
      <c r="E1633" s="48">
        <v>115</v>
      </c>
      <c r="F1633" s="48">
        <v>399</v>
      </c>
      <c r="G1633" s="48">
        <v>54</v>
      </c>
      <c r="H1633" s="48">
        <v>100</v>
      </c>
      <c r="I1633" s="48">
        <v>21</v>
      </c>
      <c r="J1633" s="48">
        <v>3</v>
      </c>
      <c r="K1633" s="48">
        <v>4</v>
      </c>
      <c r="L1633" s="48">
        <v>46</v>
      </c>
      <c r="M1633" s="48">
        <v>14</v>
      </c>
      <c r="N1633" s="48">
        <v>6</v>
      </c>
      <c r="O1633" s="48">
        <v>33</v>
      </c>
      <c r="P1633" s="48">
        <v>90</v>
      </c>
    </row>
    <row r="1634" spans="1:16" x14ac:dyDescent="0.3">
      <c r="A1634" s="48" t="s">
        <v>1845</v>
      </c>
      <c r="B1634" s="48">
        <v>2013</v>
      </c>
      <c r="C1634" s="48" t="s">
        <v>1110</v>
      </c>
      <c r="D1634" s="48" t="s">
        <v>1091</v>
      </c>
      <c r="E1634" s="48">
        <v>107</v>
      </c>
      <c r="F1634" s="48">
        <v>401</v>
      </c>
      <c r="G1634" s="48">
        <v>41</v>
      </c>
      <c r="H1634" s="48">
        <v>102</v>
      </c>
      <c r="I1634" s="48">
        <v>18</v>
      </c>
      <c r="J1634" s="48">
        <v>3</v>
      </c>
      <c r="K1634" s="48">
        <v>11</v>
      </c>
      <c r="L1634" s="48">
        <v>46</v>
      </c>
      <c r="M1634" s="48">
        <v>9</v>
      </c>
      <c r="N1634" s="48">
        <v>5</v>
      </c>
      <c r="O1634" s="48">
        <v>30</v>
      </c>
      <c r="P1634" s="48">
        <v>68</v>
      </c>
    </row>
    <row r="1635" spans="1:16" x14ac:dyDescent="0.3">
      <c r="A1635" s="48" t="s">
        <v>1927</v>
      </c>
      <c r="B1635" s="48">
        <v>2013</v>
      </c>
      <c r="C1635" s="48" t="s">
        <v>1090</v>
      </c>
      <c r="D1635" s="48" t="s">
        <v>1091</v>
      </c>
      <c r="E1635" s="48">
        <v>134</v>
      </c>
      <c r="F1635" s="48">
        <v>403</v>
      </c>
      <c r="G1635" s="48">
        <v>44</v>
      </c>
      <c r="H1635" s="48">
        <v>89</v>
      </c>
      <c r="I1635" s="48">
        <v>17</v>
      </c>
      <c r="J1635" s="48">
        <v>0</v>
      </c>
      <c r="K1635" s="48">
        <v>9</v>
      </c>
      <c r="L1635" s="48">
        <v>44</v>
      </c>
      <c r="M1635" s="48">
        <v>15</v>
      </c>
      <c r="N1635" s="48">
        <v>6</v>
      </c>
      <c r="O1635" s="48">
        <v>33</v>
      </c>
      <c r="P1635" s="48">
        <v>115</v>
      </c>
    </row>
    <row r="1636" spans="1:16" x14ac:dyDescent="0.3">
      <c r="A1636" s="48" t="s">
        <v>1474</v>
      </c>
      <c r="B1636" s="48">
        <v>2013</v>
      </c>
      <c r="C1636" s="48" t="s">
        <v>1100</v>
      </c>
      <c r="D1636" s="48" t="s">
        <v>1095</v>
      </c>
      <c r="E1636" s="48">
        <v>144</v>
      </c>
      <c r="F1636" s="48">
        <v>403</v>
      </c>
      <c r="G1636" s="48">
        <v>41</v>
      </c>
      <c r="H1636" s="48">
        <v>94</v>
      </c>
      <c r="I1636" s="48">
        <v>26</v>
      </c>
      <c r="J1636" s="48">
        <v>2</v>
      </c>
      <c r="K1636" s="48">
        <v>15</v>
      </c>
      <c r="L1636" s="48">
        <v>51</v>
      </c>
      <c r="M1636" s="48">
        <v>2</v>
      </c>
      <c r="N1636" s="48">
        <v>0</v>
      </c>
      <c r="O1636" s="48">
        <v>31</v>
      </c>
      <c r="P1636" s="48">
        <v>101</v>
      </c>
    </row>
    <row r="1637" spans="1:16" x14ac:dyDescent="0.3">
      <c r="A1637" s="48" t="s">
        <v>1960</v>
      </c>
      <c r="B1637" s="48">
        <v>2013</v>
      </c>
      <c r="C1637" s="48" t="s">
        <v>1130</v>
      </c>
      <c r="D1637" s="48" t="s">
        <v>1095</v>
      </c>
      <c r="E1637" s="48">
        <v>109</v>
      </c>
      <c r="F1637" s="48">
        <v>404</v>
      </c>
      <c r="G1637" s="48">
        <v>39</v>
      </c>
      <c r="H1637" s="48">
        <v>113</v>
      </c>
      <c r="I1637" s="48">
        <v>21</v>
      </c>
      <c r="J1637" s="48">
        <v>3</v>
      </c>
      <c r="K1637" s="48">
        <v>2</v>
      </c>
      <c r="L1637" s="48">
        <v>28</v>
      </c>
      <c r="M1637" s="48">
        <v>18</v>
      </c>
      <c r="N1637" s="48">
        <v>7</v>
      </c>
      <c r="O1637" s="48">
        <v>19</v>
      </c>
      <c r="P1637" s="48">
        <v>67</v>
      </c>
    </row>
    <row r="1638" spans="1:16" x14ac:dyDescent="0.3">
      <c r="A1638" s="48" t="s">
        <v>1669</v>
      </c>
      <c r="B1638" s="48">
        <v>2013</v>
      </c>
      <c r="C1638" s="48" t="s">
        <v>1126</v>
      </c>
      <c r="D1638" s="48" t="s">
        <v>1091</v>
      </c>
      <c r="E1638" s="48">
        <v>132</v>
      </c>
      <c r="F1638" s="48">
        <v>406</v>
      </c>
      <c r="G1638" s="48">
        <v>59</v>
      </c>
      <c r="H1638" s="48">
        <v>96</v>
      </c>
      <c r="I1638" s="48">
        <v>23</v>
      </c>
      <c r="J1638" s="48">
        <v>3</v>
      </c>
      <c r="K1638" s="48">
        <v>12</v>
      </c>
      <c r="L1638" s="48">
        <v>46</v>
      </c>
      <c r="M1638" s="48">
        <v>13</v>
      </c>
      <c r="N1638" s="48">
        <v>5</v>
      </c>
      <c r="O1638" s="48">
        <v>54</v>
      </c>
      <c r="P1638" s="48">
        <v>118</v>
      </c>
    </row>
    <row r="1639" spans="1:16" x14ac:dyDescent="0.3">
      <c r="A1639" s="48" t="s">
        <v>2052</v>
      </c>
      <c r="B1639" s="48">
        <v>2013</v>
      </c>
      <c r="C1639" s="48" t="s">
        <v>1116</v>
      </c>
      <c r="D1639" s="48" t="s">
        <v>1091</v>
      </c>
      <c r="E1639" s="48">
        <v>136</v>
      </c>
      <c r="F1639" s="48">
        <v>408</v>
      </c>
      <c r="G1639" s="48">
        <v>46</v>
      </c>
      <c r="H1639" s="48">
        <v>98</v>
      </c>
      <c r="I1639" s="48">
        <v>17</v>
      </c>
      <c r="J1639" s="48">
        <v>1</v>
      </c>
      <c r="K1639" s="48">
        <v>8</v>
      </c>
      <c r="L1639" s="48">
        <v>41</v>
      </c>
      <c r="M1639" s="48">
        <v>11</v>
      </c>
      <c r="N1639" s="48">
        <v>11</v>
      </c>
      <c r="O1639" s="48">
        <v>21</v>
      </c>
      <c r="P1639" s="48">
        <v>127</v>
      </c>
    </row>
    <row r="1640" spans="1:16" x14ac:dyDescent="0.3">
      <c r="A1640" s="48" t="s">
        <v>2053</v>
      </c>
      <c r="B1640" s="48">
        <v>2013</v>
      </c>
      <c r="C1640" s="48" t="s">
        <v>1102</v>
      </c>
      <c r="D1640" s="48" t="s">
        <v>1091</v>
      </c>
      <c r="E1640" s="48">
        <v>134</v>
      </c>
      <c r="F1640" s="48">
        <v>408</v>
      </c>
      <c r="G1640" s="48">
        <v>46</v>
      </c>
      <c r="H1640" s="48">
        <v>100</v>
      </c>
      <c r="I1640" s="48">
        <v>14</v>
      </c>
      <c r="J1640" s="48">
        <v>3</v>
      </c>
      <c r="K1640" s="48">
        <v>13</v>
      </c>
      <c r="L1640" s="48">
        <v>40</v>
      </c>
      <c r="M1640" s="48">
        <v>0</v>
      </c>
      <c r="N1640" s="48">
        <v>1</v>
      </c>
      <c r="O1640" s="48">
        <v>37</v>
      </c>
      <c r="P1640" s="48">
        <v>79</v>
      </c>
    </row>
    <row r="1641" spans="1:16" x14ac:dyDescent="0.3">
      <c r="A1641" s="48" t="s">
        <v>1504</v>
      </c>
      <c r="B1641" s="48">
        <v>2013</v>
      </c>
      <c r="C1641" s="48" t="s">
        <v>1124</v>
      </c>
      <c r="D1641" s="48" t="s">
        <v>1091</v>
      </c>
      <c r="E1641" s="48">
        <v>107</v>
      </c>
      <c r="F1641" s="48">
        <v>409</v>
      </c>
      <c r="G1641" s="48">
        <v>50</v>
      </c>
      <c r="H1641" s="48">
        <v>124</v>
      </c>
      <c r="I1641" s="48">
        <v>30</v>
      </c>
      <c r="J1641" s="48">
        <v>0</v>
      </c>
      <c r="K1641" s="48">
        <v>11</v>
      </c>
      <c r="L1641" s="48">
        <v>55</v>
      </c>
      <c r="M1641" s="48">
        <v>3</v>
      </c>
      <c r="N1641" s="48">
        <v>3</v>
      </c>
      <c r="O1641" s="48">
        <v>35</v>
      </c>
      <c r="P1641" s="48">
        <v>98</v>
      </c>
    </row>
    <row r="1642" spans="1:16" x14ac:dyDescent="0.3">
      <c r="A1642" s="48" t="s">
        <v>2054</v>
      </c>
      <c r="B1642" s="48">
        <v>2013</v>
      </c>
      <c r="C1642" s="48" t="s">
        <v>1132</v>
      </c>
      <c r="D1642" s="48" t="s">
        <v>1095</v>
      </c>
      <c r="E1642" s="48">
        <v>143</v>
      </c>
      <c r="F1642" s="48">
        <v>410</v>
      </c>
      <c r="G1642" s="48">
        <v>44</v>
      </c>
      <c r="H1642" s="48">
        <v>89</v>
      </c>
      <c r="I1642" s="48">
        <v>20</v>
      </c>
      <c r="J1642" s="48">
        <v>0</v>
      </c>
      <c r="K1642" s="48">
        <v>1</v>
      </c>
      <c r="L1642" s="48">
        <v>35</v>
      </c>
      <c r="M1642" s="48">
        <v>3</v>
      </c>
      <c r="N1642" s="48">
        <v>1</v>
      </c>
      <c r="O1642" s="48">
        <v>34</v>
      </c>
      <c r="P1642" s="48">
        <v>91</v>
      </c>
    </row>
    <row r="1643" spans="1:16" x14ac:dyDescent="0.3">
      <c r="A1643" s="48" t="s">
        <v>1163</v>
      </c>
      <c r="B1643" s="48">
        <v>2013</v>
      </c>
      <c r="C1643" s="48" t="s">
        <v>1136</v>
      </c>
      <c r="D1643" s="48" t="s">
        <v>1091</v>
      </c>
      <c r="E1643" s="48">
        <v>109</v>
      </c>
      <c r="F1643" s="48">
        <v>413</v>
      </c>
      <c r="G1643" s="48">
        <v>49</v>
      </c>
      <c r="H1643" s="48">
        <v>110</v>
      </c>
      <c r="I1643" s="48">
        <v>18</v>
      </c>
      <c r="J1643" s="48">
        <v>0</v>
      </c>
      <c r="K1643" s="48">
        <v>27</v>
      </c>
      <c r="L1643" s="48">
        <v>76</v>
      </c>
      <c r="M1643" s="48">
        <v>5</v>
      </c>
      <c r="N1643" s="48">
        <v>1</v>
      </c>
      <c r="O1643" s="48">
        <v>35</v>
      </c>
      <c r="P1643" s="48">
        <v>109</v>
      </c>
    </row>
    <row r="1644" spans="1:16" x14ac:dyDescent="0.3">
      <c r="A1644" s="48" t="s">
        <v>1616</v>
      </c>
      <c r="B1644" s="48">
        <v>2013</v>
      </c>
      <c r="C1644" s="48" t="s">
        <v>1134</v>
      </c>
      <c r="D1644" s="48" t="s">
        <v>1091</v>
      </c>
      <c r="E1644" s="48">
        <v>140</v>
      </c>
      <c r="F1644" s="48">
        <v>413</v>
      </c>
      <c r="G1644" s="48">
        <v>61</v>
      </c>
      <c r="H1644" s="48">
        <v>97</v>
      </c>
      <c r="I1644" s="48">
        <v>22</v>
      </c>
      <c r="J1644" s="48">
        <v>0</v>
      </c>
      <c r="K1644" s="48">
        <v>18</v>
      </c>
      <c r="L1644" s="48">
        <v>47</v>
      </c>
      <c r="M1644" s="48">
        <v>7</v>
      </c>
      <c r="N1644" s="48">
        <v>3</v>
      </c>
      <c r="O1644" s="48">
        <v>59</v>
      </c>
      <c r="P1644" s="48">
        <v>87</v>
      </c>
    </row>
    <row r="1645" spans="1:16" x14ac:dyDescent="0.3">
      <c r="A1645" s="48" t="s">
        <v>1546</v>
      </c>
      <c r="B1645" s="48">
        <v>2013</v>
      </c>
      <c r="C1645" s="48" t="s">
        <v>1144</v>
      </c>
      <c r="D1645" s="48" t="s">
        <v>1095</v>
      </c>
      <c r="E1645" s="48">
        <v>116</v>
      </c>
      <c r="F1645" s="48">
        <v>413</v>
      </c>
      <c r="G1645" s="48">
        <v>44</v>
      </c>
      <c r="H1645" s="48">
        <v>95</v>
      </c>
      <c r="I1645" s="48">
        <v>14</v>
      </c>
      <c r="J1645" s="48">
        <v>0</v>
      </c>
      <c r="K1645" s="48">
        <v>11</v>
      </c>
      <c r="L1645" s="48">
        <v>42</v>
      </c>
      <c r="M1645" s="48">
        <v>0</v>
      </c>
      <c r="N1645" s="48">
        <v>0</v>
      </c>
      <c r="O1645" s="48">
        <v>51</v>
      </c>
      <c r="P1645" s="48">
        <v>110</v>
      </c>
    </row>
    <row r="1646" spans="1:16" x14ac:dyDescent="0.3">
      <c r="A1646" s="48" t="s">
        <v>1457</v>
      </c>
      <c r="B1646" s="48">
        <v>2013</v>
      </c>
      <c r="C1646" s="48" t="s">
        <v>1130</v>
      </c>
      <c r="D1646" s="48" t="s">
        <v>1095</v>
      </c>
      <c r="E1646" s="48">
        <v>119</v>
      </c>
      <c r="F1646" s="48">
        <v>415</v>
      </c>
      <c r="G1646" s="48">
        <v>71</v>
      </c>
      <c r="H1646" s="48">
        <v>109</v>
      </c>
      <c r="I1646" s="48">
        <v>18</v>
      </c>
      <c r="J1646" s="48">
        <v>3</v>
      </c>
      <c r="K1646" s="48">
        <v>12</v>
      </c>
      <c r="L1646" s="48">
        <v>42</v>
      </c>
      <c r="M1646" s="48">
        <v>19</v>
      </c>
      <c r="N1646" s="48">
        <v>9</v>
      </c>
      <c r="O1646" s="48">
        <v>65</v>
      </c>
      <c r="P1646" s="48">
        <v>105</v>
      </c>
    </row>
    <row r="1647" spans="1:16" x14ac:dyDescent="0.3">
      <c r="A1647" s="48" t="s">
        <v>1446</v>
      </c>
      <c r="B1647" s="48">
        <v>2013</v>
      </c>
      <c r="C1647" s="48" t="s">
        <v>1110</v>
      </c>
      <c r="D1647" s="48" t="s">
        <v>1091</v>
      </c>
      <c r="E1647" s="48">
        <v>118</v>
      </c>
      <c r="F1647" s="48">
        <v>417</v>
      </c>
      <c r="G1647" s="48">
        <v>57</v>
      </c>
      <c r="H1647" s="48">
        <v>115</v>
      </c>
      <c r="I1647" s="48">
        <v>26</v>
      </c>
      <c r="J1647" s="48">
        <v>1</v>
      </c>
      <c r="K1647" s="48">
        <v>22</v>
      </c>
      <c r="L1647" s="48">
        <v>66</v>
      </c>
      <c r="M1647" s="48">
        <v>0</v>
      </c>
      <c r="N1647" s="48">
        <v>1</v>
      </c>
      <c r="O1647" s="48">
        <v>37</v>
      </c>
      <c r="P1647" s="48">
        <v>135</v>
      </c>
    </row>
    <row r="1648" spans="1:16" x14ac:dyDescent="0.3">
      <c r="A1648" s="48" t="s">
        <v>1777</v>
      </c>
      <c r="B1648" s="48">
        <v>2013</v>
      </c>
      <c r="C1648" s="48" t="s">
        <v>1102</v>
      </c>
      <c r="D1648" s="48" t="s">
        <v>1091</v>
      </c>
      <c r="E1648" s="48">
        <v>117</v>
      </c>
      <c r="F1648" s="48">
        <v>423</v>
      </c>
      <c r="G1648" s="48">
        <v>38</v>
      </c>
      <c r="H1648" s="48">
        <v>107</v>
      </c>
      <c r="I1648" s="48">
        <v>13</v>
      </c>
      <c r="J1648" s="48">
        <v>1</v>
      </c>
      <c r="K1648" s="48">
        <v>4</v>
      </c>
      <c r="L1648" s="48">
        <v>40</v>
      </c>
      <c r="M1648" s="48">
        <v>0</v>
      </c>
      <c r="N1648" s="48">
        <v>1</v>
      </c>
      <c r="O1648" s="48">
        <v>20</v>
      </c>
      <c r="P1648" s="48">
        <v>41</v>
      </c>
    </row>
    <row r="1649" spans="1:16" x14ac:dyDescent="0.3">
      <c r="A1649" s="48" t="s">
        <v>1164</v>
      </c>
      <c r="B1649" s="48">
        <v>2013</v>
      </c>
      <c r="C1649" s="48" t="s">
        <v>1154</v>
      </c>
      <c r="D1649" s="48" t="s">
        <v>1095</v>
      </c>
      <c r="E1649" s="48">
        <v>118</v>
      </c>
      <c r="F1649" s="48">
        <v>424</v>
      </c>
      <c r="G1649" s="48">
        <v>71</v>
      </c>
      <c r="H1649" s="48">
        <v>116</v>
      </c>
      <c r="I1649" s="48">
        <v>24</v>
      </c>
      <c r="J1649" s="48">
        <v>3</v>
      </c>
      <c r="K1649" s="48">
        <v>20</v>
      </c>
      <c r="L1649" s="48">
        <v>58</v>
      </c>
      <c r="M1649" s="48">
        <v>11</v>
      </c>
      <c r="N1649" s="48">
        <v>4</v>
      </c>
      <c r="O1649" s="48">
        <v>61</v>
      </c>
      <c r="P1649" s="48">
        <v>94</v>
      </c>
    </row>
    <row r="1650" spans="1:16" x14ac:dyDescent="0.3">
      <c r="A1650" s="48" t="s">
        <v>1820</v>
      </c>
      <c r="B1650" s="48">
        <v>2013</v>
      </c>
      <c r="C1650" s="48" t="s">
        <v>1159</v>
      </c>
      <c r="D1650" s="48" t="s">
        <v>1095</v>
      </c>
      <c r="E1650" s="48">
        <v>128</v>
      </c>
      <c r="F1650" s="48">
        <v>424</v>
      </c>
      <c r="G1650" s="48">
        <v>49</v>
      </c>
      <c r="H1650" s="48">
        <v>94</v>
      </c>
      <c r="I1650" s="48">
        <v>18</v>
      </c>
      <c r="J1650" s="48">
        <v>1</v>
      </c>
      <c r="K1650" s="48">
        <v>18</v>
      </c>
      <c r="L1650" s="48">
        <v>50</v>
      </c>
      <c r="M1650" s="48">
        <v>15</v>
      </c>
      <c r="N1650" s="48">
        <v>8</v>
      </c>
      <c r="O1650" s="48">
        <v>41</v>
      </c>
      <c r="P1650" s="48">
        <v>114</v>
      </c>
    </row>
    <row r="1651" spans="1:16" x14ac:dyDescent="0.3">
      <c r="A1651" s="48" t="s">
        <v>1805</v>
      </c>
      <c r="B1651" s="48">
        <v>2013</v>
      </c>
      <c r="C1651" s="48" t="s">
        <v>1152</v>
      </c>
      <c r="D1651" s="48" t="s">
        <v>1091</v>
      </c>
      <c r="E1651" s="48">
        <v>130</v>
      </c>
      <c r="F1651" s="48">
        <v>424</v>
      </c>
      <c r="G1651" s="48">
        <v>45</v>
      </c>
      <c r="H1651" s="48">
        <v>99</v>
      </c>
      <c r="I1651" s="48">
        <v>16</v>
      </c>
      <c r="J1651" s="48">
        <v>0</v>
      </c>
      <c r="K1651" s="48">
        <v>11</v>
      </c>
      <c r="L1651" s="48">
        <v>50</v>
      </c>
      <c r="M1651" s="48">
        <v>7</v>
      </c>
      <c r="N1651" s="48">
        <v>3</v>
      </c>
      <c r="O1651" s="48">
        <v>30</v>
      </c>
      <c r="P1651" s="48">
        <v>73</v>
      </c>
    </row>
    <row r="1652" spans="1:16" x14ac:dyDescent="0.3">
      <c r="A1652" s="48" t="s">
        <v>1526</v>
      </c>
      <c r="B1652" s="48">
        <v>2013</v>
      </c>
      <c r="C1652" s="48" t="s">
        <v>1142</v>
      </c>
      <c r="D1652" s="48" t="s">
        <v>1095</v>
      </c>
      <c r="E1652" s="48">
        <v>117</v>
      </c>
      <c r="F1652" s="48">
        <v>425</v>
      </c>
      <c r="G1652" s="48">
        <v>61</v>
      </c>
      <c r="H1652" s="48">
        <v>121</v>
      </c>
      <c r="I1652" s="48">
        <v>26</v>
      </c>
      <c r="J1652" s="48">
        <v>5</v>
      </c>
      <c r="K1652" s="48">
        <v>21</v>
      </c>
      <c r="L1652" s="48">
        <v>71</v>
      </c>
      <c r="M1652" s="48">
        <v>2</v>
      </c>
      <c r="N1652" s="48">
        <v>4</v>
      </c>
      <c r="O1652" s="48">
        <v>25</v>
      </c>
      <c r="P1652" s="48">
        <v>124</v>
      </c>
    </row>
    <row r="1653" spans="1:16" x14ac:dyDescent="0.3">
      <c r="A1653" s="48" t="s">
        <v>1895</v>
      </c>
      <c r="B1653" s="48">
        <v>2013</v>
      </c>
      <c r="C1653" s="48" t="s">
        <v>1140</v>
      </c>
      <c r="D1653" s="48" t="s">
        <v>1091</v>
      </c>
      <c r="E1653" s="48">
        <v>121</v>
      </c>
      <c r="F1653" s="48">
        <v>425</v>
      </c>
      <c r="G1653" s="48">
        <v>68</v>
      </c>
      <c r="H1653" s="48">
        <v>116</v>
      </c>
      <c r="I1653" s="48">
        <v>40</v>
      </c>
      <c r="J1653" s="48">
        <v>0</v>
      </c>
      <c r="K1653" s="48">
        <v>14</v>
      </c>
      <c r="L1653" s="48">
        <v>65</v>
      </c>
      <c r="M1653" s="48">
        <v>4</v>
      </c>
      <c r="N1653" s="48">
        <v>1</v>
      </c>
      <c r="O1653" s="48">
        <v>43</v>
      </c>
      <c r="P1653" s="48">
        <v>139</v>
      </c>
    </row>
    <row r="1654" spans="1:16" x14ac:dyDescent="0.3">
      <c r="A1654" s="48" t="s">
        <v>1478</v>
      </c>
      <c r="B1654" s="48">
        <v>2013</v>
      </c>
      <c r="C1654" s="48" t="s">
        <v>1159</v>
      </c>
      <c r="D1654" s="48" t="s">
        <v>1095</v>
      </c>
      <c r="E1654" s="48">
        <v>116</v>
      </c>
      <c r="F1654" s="48">
        <v>425</v>
      </c>
      <c r="G1654" s="48">
        <v>62</v>
      </c>
      <c r="H1654" s="48">
        <v>106</v>
      </c>
      <c r="I1654" s="48">
        <v>26</v>
      </c>
      <c r="J1654" s="48">
        <v>0</v>
      </c>
      <c r="K1654" s="48">
        <v>24</v>
      </c>
      <c r="L1654" s="48">
        <v>62</v>
      </c>
      <c r="M1654" s="48">
        <v>1</v>
      </c>
      <c r="N1654" s="48">
        <v>0</v>
      </c>
      <c r="O1654" s="48">
        <v>74</v>
      </c>
      <c r="P1654" s="48">
        <v>140</v>
      </c>
    </row>
    <row r="1655" spans="1:16" x14ac:dyDescent="0.3">
      <c r="A1655" s="48" t="s">
        <v>1407</v>
      </c>
      <c r="B1655" s="48">
        <v>2013</v>
      </c>
      <c r="C1655" s="48" t="s">
        <v>1102</v>
      </c>
      <c r="D1655" s="48" t="s">
        <v>1091</v>
      </c>
      <c r="E1655" s="48">
        <v>109</v>
      </c>
      <c r="F1655" s="48">
        <v>430</v>
      </c>
      <c r="G1655" s="48">
        <v>57</v>
      </c>
      <c r="H1655" s="48">
        <v>119</v>
      </c>
      <c r="I1655" s="48">
        <v>22</v>
      </c>
      <c r="J1655" s="48">
        <v>2</v>
      </c>
      <c r="K1655" s="48">
        <v>12</v>
      </c>
      <c r="L1655" s="48">
        <v>55</v>
      </c>
      <c r="M1655" s="48">
        <v>26</v>
      </c>
      <c r="N1655" s="48">
        <v>6</v>
      </c>
      <c r="O1655" s="48">
        <v>32</v>
      </c>
      <c r="P1655" s="48">
        <v>78</v>
      </c>
    </row>
    <row r="1656" spans="1:16" x14ac:dyDescent="0.3">
      <c r="A1656" s="48" t="s">
        <v>1459</v>
      </c>
      <c r="B1656" s="48">
        <v>2013</v>
      </c>
      <c r="C1656" s="48" t="s">
        <v>1138</v>
      </c>
      <c r="D1656" s="48" t="s">
        <v>1091</v>
      </c>
      <c r="E1656" s="48">
        <v>146</v>
      </c>
      <c r="F1656" s="48">
        <v>430</v>
      </c>
      <c r="G1656" s="48">
        <v>59</v>
      </c>
      <c r="H1656" s="48">
        <v>100</v>
      </c>
      <c r="I1656" s="48">
        <v>21</v>
      </c>
      <c r="J1656" s="48">
        <v>2</v>
      </c>
      <c r="K1656" s="48">
        <v>10</v>
      </c>
      <c r="L1656" s="48">
        <v>45</v>
      </c>
      <c r="M1656" s="48">
        <v>17</v>
      </c>
      <c r="N1656" s="48">
        <v>2</v>
      </c>
      <c r="O1656" s="48">
        <v>44</v>
      </c>
      <c r="P1656" s="48">
        <v>141</v>
      </c>
    </row>
    <row r="1657" spans="1:16" x14ac:dyDescent="0.3">
      <c r="A1657" s="48" t="s">
        <v>1453</v>
      </c>
      <c r="B1657" s="48">
        <v>2013</v>
      </c>
      <c r="C1657" s="48" t="s">
        <v>1142</v>
      </c>
      <c r="D1657" s="48" t="s">
        <v>1095</v>
      </c>
      <c r="E1657" s="48">
        <v>112</v>
      </c>
      <c r="F1657" s="48">
        <v>430</v>
      </c>
      <c r="G1657" s="48">
        <v>63</v>
      </c>
      <c r="H1657" s="48">
        <v>132</v>
      </c>
      <c r="I1657" s="48">
        <v>23</v>
      </c>
      <c r="J1657" s="48">
        <v>6</v>
      </c>
      <c r="K1657" s="48">
        <v>18</v>
      </c>
      <c r="L1657" s="48">
        <v>58</v>
      </c>
      <c r="M1657" s="48">
        <v>17</v>
      </c>
      <c r="N1657" s="48">
        <v>3</v>
      </c>
      <c r="O1657" s="48">
        <v>55</v>
      </c>
      <c r="P1657" s="48">
        <v>79</v>
      </c>
    </row>
    <row r="1658" spans="1:16" x14ac:dyDescent="0.3">
      <c r="A1658" s="48" t="s">
        <v>1746</v>
      </c>
      <c r="B1658" s="48">
        <v>2013</v>
      </c>
      <c r="C1658" s="48" t="s">
        <v>1150</v>
      </c>
      <c r="D1658" s="48" t="s">
        <v>1095</v>
      </c>
      <c r="E1658" s="48">
        <v>126</v>
      </c>
      <c r="F1658" s="48">
        <v>433</v>
      </c>
      <c r="G1658" s="48">
        <v>46</v>
      </c>
      <c r="H1658" s="48">
        <v>117</v>
      </c>
      <c r="I1658" s="48">
        <v>13</v>
      </c>
      <c r="J1658" s="48">
        <v>2</v>
      </c>
      <c r="K1658" s="48">
        <v>6</v>
      </c>
      <c r="L1658" s="48">
        <v>48</v>
      </c>
      <c r="M1658" s="48">
        <v>4</v>
      </c>
      <c r="N1658" s="48">
        <v>1</v>
      </c>
      <c r="O1658" s="48">
        <v>26</v>
      </c>
      <c r="P1658" s="48">
        <v>74</v>
      </c>
    </row>
    <row r="1659" spans="1:16" x14ac:dyDescent="0.3">
      <c r="A1659" s="48" t="s">
        <v>1595</v>
      </c>
      <c r="B1659" s="48">
        <v>2013</v>
      </c>
      <c r="C1659" s="48" t="s">
        <v>1116</v>
      </c>
      <c r="D1659" s="48" t="s">
        <v>1091</v>
      </c>
      <c r="E1659" s="48">
        <v>120</v>
      </c>
      <c r="F1659" s="48">
        <v>435</v>
      </c>
      <c r="G1659" s="48">
        <v>63</v>
      </c>
      <c r="H1659" s="48">
        <v>120</v>
      </c>
      <c r="I1659" s="48">
        <v>35</v>
      </c>
      <c r="J1659" s="48">
        <v>1</v>
      </c>
      <c r="K1659" s="48">
        <v>18</v>
      </c>
      <c r="L1659" s="48">
        <v>56</v>
      </c>
      <c r="M1659" s="48">
        <v>2</v>
      </c>
      <c r="N1659" s="48">
        <v>1</v>
      </c>
      <c r="O1659" s="48">
        <v>50</v>
      </c>
      <c r="P1659" s="48">
        <v>130</v>
      </c>
    </row>
    <row r="1660" spans="1:16" x14ac:dyDescent="0.3">
      <c r="A1660" s="48" t="s">
        <v>1808</v>
      </c>
      <c r="B1660" s="48">
        <v>2013</v>
      </c>
      <c r="C1660" s="48" t="s">
        <v>1150</v>
      </c>
      <c r="D1660" s="48" t="s">
        <v>1095</v>
      </c>
      <c r="E1660" s="48">
        <v>116</v>
      </c>
      <c r="F1660" s="48">
        <v>435</v>
      </c>
      <c r="G1660" s="48">
        <v>62</v>
      </c>
      <c r="H1660" s="48">
        <v>123</v>
      </c>
      <c r="I1660" s="48">
        <v>30</v>
      </c>
      <c r="J1660" s="48">
        <v>3</v>
      </c>
      <c r="K1660" s="48">
        <v>6</v>
      </c>
      <c r="L1660" s="48">
        <v>31</v>
      </c>
      <c r="M1660" s="48">
        <v>15</v>
      </c>
      <c r="N1660" s="48">
        <v>4</v>
      </c>
      <c r="O1660" s="48">
        <v>28</v>
      </c>
      <c r="P1660" s="48">
        <v>66</v>
      </c>
    </row>
    <row r="1661" spans="1:16" x14ac:dyDescent="0.3">
      <c r="A1661" s="48" t="s">
        <v>1740</v>
      </c>
      <c r="B1661" s="48">
        <v>2013</v>
      </c>
      <c r="C1661" s="48" t="s">
        <v>1136</v>
      </c>
      <c r="D1661" s="48" t="s">
        <v>1091</v>
      </c>
      <c r="E1661" s="48">
        <v>142</v>
      </c>
      <c r="F1661" s="48">
        <v>436</v>
      </c>
      <c r="G1661" s="48">
        <v>51</v>
      </c>
      <c r="H1661" s="48">
        <v>96</v>
      </c>
      <c r="I1661" s="48">
        <v>26</v>
      </c>
      <c r="J1661" s="48">
        <v>1</v>
      </c>
      <c r="K1661" s="48">
        <v>13</v>
      </c>
      <c r="L1661" s="48">
        <v>45</v>
      </c>
      <c r="M1661" s="48">
        <v>1</v>
      </c>
      <c r="N1661" s="48">
        <v>4</v>
      </c>
      <c r="O1661" s="48">
        <v>37</v>
      </c>
      <c r="P1661" s="48">
        <v>59</v>
      </c>
    </row>
    <row r="1662" spans="1:16" x14ac:dyDescent="0.3">
      <c r="A1662" s="48" t="s">
        <v>2055</v>
      </c>
      <c r="B1662" s="48">
        <v>2013</v>
      </c>
      <c r="C1662" s="48" t="s">
        <v>1156</v>
      </c>
      <c r="D1662" s="48" t="s">
        <v>1091</v>
      </c>
      <c r="E1662" s="48">
        <v>129</v>
      </c>
      <c r="F1662" s="48">
        <v>437</v>
      </c>
      <c r="G1662" s="48">
        <v>60</v>
      </c>
      <c r="H1662" s="48">
        <v>128</v>
      </c>
      <c r="I1662" s="48">
        <v>20</v>
      </c>
      <c r="J1662" s="48">
        <v>3</v>
      </c>
      <c r="K1662" s="48">
        <v>2</v>
      </c>
      <c r="L1662" s="48">
        <v>39</v>
      </c>
      <c r="M1662" s="48">
        <v>8</v>
      </c>
      <c r="N1662" s="48">
        <v>4</v>
      </c>
      <c r="O1662" s="48">
        <v>27</v>
      </c>
      <c r="P1662" s="48">
        <v>54</v>
      </c>
    </row>
    <row r="1663" spans="1:16" x14ac:dyDescent="0.3">
      <c r="A1663" s="48" t="s">
        <v>1877</v>
      </c>
      <c r="B1663" s="48">
        <v>2013</v>
      </c>
      <c r="C1663" s="48" t="s">
        <v>1124</v>
      </c>
      <c r="D1663" s="48" t="s">
        <v>1091</v>
      </c>
      <c r="E1663" s="48">
        <v>131</v>
      </c>
      <c r="F1663" s="48">
        <v>438</v>
      </c>
      <c r="G1663" s="48">
        <v>60</v>
      </c>
      <c r="H1663" s="48">
        <v>112</v>
      </c>
      <c r="I1663" s="48">
        <v>16</v>
      </c>
      <c r="J1663" s="48">
        <v>2</v>
      </c>
      <c r="K1663" s="48">
        <v>9</v>
      </c>
      <c r="L1663" s="48">
        <v>37</v>
      </c>
      <c r="M1663" s="48">
        <v>7</v>
      </c>
      <c r="N1663" s="48">
        <v>1</v>
      </c>
      <c r="O1663" s="48">
        <v>42</v>
      </c>
      <c r="P1663" s="48">
        <v>84</v>
      </c>
    </row>
    <row r="1664" spans="1:16" x14ac:dyDescent="0.3">
      <c r="A1664" s="48" t="s">
        <v>1694</v>
      </c>
      <c r="B1664" s="48">
        <v>2013</v>
      </c>
      <c r="C1664" s="48" t="s">
        <v>1100</v>
      </c>
      <c r="D1664" s="48" t="s">
        <v>1095</v>
      </c>
      <c r="E1664" s="48">
        <v>127</v>
      </c>
      <c r="F1664" s="48">
        <v>438</v>
      </c>
      <c r="G1664" s="48">
        <v>51</v>
      </c>
      <c r="H1664" s="48">
        <v>99</v>
      </c>
      <c r="I1664" s="48">
        <v>21</v>
      </c>
      <c r="J1664" s="48">
        <v>0</v>
      </c>
      <c r="K1664" s="48">
        <v>15</v>
      </c>
      <c r="L1664" s="48">
        <v>55</v>
      </c>
      <c r="M1664" s="48">
        <v>9</v>
      </c>
      <c r="N1664" s="48">
        <v>5</v>
      </c>
      <c r="O1664" s="48">
        <v>58</v>
      </c>
      <c r="P1664" s="48">
        <v>108</v>
      </c>
    </row>
    <row r="1665" spans="1:16" x14ac:dyDescent="0.3">
      <c r="A1665" s="48" t="s">
        <v>1405</v>
      </c>
      <c r="B1665" s="48">
        <v>2013</v>
      </c>
      <c r="C1665" s="48" t="s">
        <v>1102</v>
      </c>
      <c r="D1665" s="48" t="s">
        <v>1091</v>
      </c>
      <c r="E1665" s="48">
        <v>124</v>
      </c>
      <c r="F1665" s="48">
        <v>441</v>
      </c>
      <c r="G1665" s="48">
        <v>43</v>
      </c>
      <c r="H1665" s="48">
        <v>117</v>
      </c>
      <c r="I1665" s="48">
        <v>23</v>
      </c>
      <c r="J1665" s="48">
        <v>3</v>
      </c>
      <c r="K1665" s="48">
        <v>14</v>
      </c>
      <c r="L1665" s="48">
        <v>56</v>
      </c>
      <c r="M1665" s="48">
        <v>0</v>
      </c>
      <c r="N1665" s="48">
        <v>0</v>
      </c>
      <c r="O1665" s="48">
        <v>24</v>
      </c>
      <c r="P1665" s="48">
        <v>98</v>
      </c>
    </row>
    <row r="1666" spans="1:16" x14ac:dyDescent="0.3">
      <c r="A1666" s="48" t="s">
        <v>1794</v>
      </c>
      <c r="B1666" s="48">
        <v>2013</v>
      </c>
      <c r="C1666" s="48" t="s">
        <v>1140</v>
      </c>
      <c r="D1666" s="48" t="s">
        <v>1091</v>
      </c>
      <c r="E1666" s="48">
        <v>124</v>
      </c>
      <c r="F1666" s="48">
        <v>442</v>
      </c>
      <c r="G1666" s="48">
        <v>57</v>
      </c>
      <c r="H1666" s="48">
        <v>112</v>
      </c>
      <c r="I1666" s="48">
        <v>29</v>
      </c>
      <c r="J1666" s="48">
        <v>8</v>
      </c>
      <c r="K1666" s="48">
        <v>13</v>
      </c>
      <c r="L1666" s="48">
        <v>67</v>
      </c>
      <c r="M1666" s="48">
        <v>6</v>
      </c>
      <c r="N1666" s="48">
        <v>0</v>
      </c>
      <c r="O1666" s="48">
        <v>54</v>
      </c>
      <c r="P1666" s="48">
        <v>124</v>
      </c>
    </row>
    <row r="1667" spans="1:16" x14ac:dyDescent="0.3">
      <c r="A1667" s="48" t="s">
        <v>2056</v>
      </c>
      <c r="B1667" s="48">
        <v>2013</v>
      </c>
      <c r="C1667" s="48" t="s">
        <v>1144</v>
      </c>
      <c r="D1667" s="48" t="s">
        <v>1095</v>
      </c>
      <c r="E1667" s="48">
        <v>137</v>
      </c>
      <c r="F1667" s="48">
        <v>443</v>
      </c>
      <c r="G1667" s="48">
        <v>64</v>
      </c>
      <c r="H1667" s="48">
        <v>119</v>
      </c>
      <c r="I1667" s="48">
        <v>28</v>
      </c>
      <c r="J1667" s="48">
        <v>5</v>
      </c>
      <c r="K1667" s="48">
        <v>8</v>
      </c>
      <c r="L1667" s="48">
        <v>38</v>
      </c>
      <c r="M1667" s="48">
        <v>12</v>
      </c>
      <c r="N1667" s="48">
        <v>3</v>
      </c>
      <c r="O1667" s="48">
        <v>33</v>
      </c>
      <c r="P1667" s="48">
        <v>82</v>
      </c>
    </row>
    <row r="1668" spans="1:16" x14ac:dyDescent="0.3">
      <c r="A1668" s="48" t="s">
        <v>1508</v>
      </c>
      <c r="B1668" s="48">
        <v>2013</v>
      </c>
      <c r="C1668" s="48" t="s">
        <v>1090</v>
      </c>
      <c r="D1668" s="48" t="s">
        <v>1091</v>
      </c>
      <c r="E1668" s="48">
        <v>113</v>
      </c>
      <c r="F1668" s="48">
        <v>445</v>
      </c>
      <c r="G1668" s="48">
        <v>62</v>
      </c>
      <c r="H1668" s="48">
        <v>144</v>
      </c>
      <c r="I1668" s="48">
        <v>35</v>
      </c>
      <c r="J1668" s="48">
        <v>0</v>
      </c>
      <c r="K1668" s="48">
        <v>11</v>
      </c>
      <c r="L1668" s="48">
        <v>47</v>
      </c>
      <c r="M1668" s="48">
        <v>0</v>
      </c>
      <c r="N1668" s="48">
        <v>1</v>
      </c>
      <c r="O1668" s="48">
        <v>61</v>
      </c>
      <c r="P1668" s="48">
        <v>89</v>
      </c>
    </row>
    <row r="1669" spans="1:16" x14ac:dyDescent="0.3">
      <c r="A1669" s="48" t="s">
        <v>1784</v>
      </c>
      <c r="B1669" s="48">
        <v>2013</v>
      </c>
      <c r="C1669" s="48" t="s">
        <v>1152</v>
      </c>
      <c r="D1669" s="48" t="s">
        <v>1091</v>
      </c>
      <c r="E1669" s="48">
        <v>142</v>
      </c>
      <c r="F1669" s="48">
        <v>445</v>
      </c>
      <c r="G1669" s="48">
        <v>43</v>
      </c>
      <c r="H1669" s="48">
        <v>107</v>
      </c>
      <c r="I1669" s="48">
        <v>24</v>
      </c>
      <c r="J1669" s="48">
        <v>1</v>
      </c>
      <c r="K1669" s="48">
        <v>14</v>
      </c>
      <c r="L1669" s="48">
        <v>59</v>
      </c>
      <c r="M1669" s="48">
        <v>2</v>
      </c>
      <c r="N1669" s="48">
        <v>0</v>
      </c>
      <c r="O1669" s="48">
        <v>36</v>
      </c>
      <c r="P1669" s="48">
        <v>111</v>
      </c>
    </row>
    <row r="1670" spans="1:16" x14ac:dyDescent="0.3">
      <c r="A1670" s="48" t="s">
        <v>1963</v>
      </c>
      <c r="B1670" s="48">
        <v>2013</v>
      </c>
      <c r="C1670" s="48" t="s">
        <v>1104</v>
      </c>
      <c r="D1670" s="48" t="s">
        <v>1091</v>
      </c>
      <c r="E1670" s="48">
        <v>145</v>
      </c>
      <c r="F1670" s="48">
        <v>446</v>
      </c>
      <c r="G1670" s="48">
        <v>73</v>
      </c>
      <c r="H1670" s="48">
        <v>114</v>
      </c>
      <c r="I1670" s="48">
        <v>23</v>
      </c>
      <c r="J1670" s="48">
        <v>3</v>
      </c>
      <c r="K1670" s="48">
        <v>30</v>
      </c>
      <c r="L1670" s="48">
        <v>87</v>
      </c>
      <c r="M1670" s="48">
        <v>4</v>
      </c>
      <c r="N1670" s="48">
        <v>2</v>
      </c>
      <c r="O1670" s="48">
        <v>50</v>
      </c>
      <c r="P1670" s="48">
        <v>140</v>
      </c>
    </row>
    <row r="1671" spans="1:16" x14ac:dyDescent="0.3">
      <c r="A1671" s="48" t="s">
        <v>1760</v>
      </c>
      <c r="B1671" s="48">
        <v>2013</v>
      </c>
      <c r="C1671" s="48" t="s">
        <v>1130</v>
      </c>
      <c r="D1671" s="48" t="s">
        <v>1095</v>
      </c>
      <c r="E1671" s="48">
        <v>126</v>
      </c>
      <c r="F1671" s="48">
        <v>446</v>
      </c>
      <c r="G1671" s="48">
        <v>72</v>
      </c>
      <c r="H1671" s="48">
        <v>139</v>
      </c>
      <c r="I1671" s="48">
        <v>27</v>
      </c>
      <c r="J1671" s="48">
        <v>0</v>
      </c>
      <c r="K1671" s="48">
        <v>25</v>
      </c>
      <c r="L1671" s="48">
        <v>82</v>
      </c>
      <c r="M1671" s="48">
        <v>1</v>
      </c>
      <c r="N1671" s="48">
        <v>0</v>
      </c>
      <c r="O1671" s="48">
        <v>57</v>
      </c>
      <c r="P1671" s="48">
        <v>85</v>
      </c>
    </row>
    <row r="1672" spans="1:16" x14ac:dyDescent="0.3">
      <c r="A1672" s="48" t="s">
        <v>1804</v>
      </c>
      <c r="B1672" s="48">
        <v>2013</v>
      </c>
      <c r="C1672" s="48" t="s">
        <v>1148</v>
      </c>
      <c r="D1672" s="48" t="s">
        <v>1095</v>
      </c>
      <c r="E1672" s="48">
        <v>136</v>
      </c>
      <c r="F1672" s="48">
        <v>448</v>
      </c>
      <c r="G1672" s="48">
        <v>60</v>
      </c>
      <c r="H1672" s="48">
        <v>80</v>
      </c>
      <c r="I1672" s="48">
        <v>10</v>
      </c>
      <c r="J1672" s="48">
        <v>3</v>
      </c>
      <c r="K1672" s="48">
        <v>22</v>
      </c>
      <c r="L1672" s="48">
        <v>55</v>
      </c>
      <c r="M1672" s="48">
        <v>2</v>
      </c>
      <c r="N1672" s="48">
        <v>0</v>
      </c>
      <c r="O1672" s="48">
        <v>77</v>
      </c>
      <c r="P1672" s="48">
        <v>171</v>
      </c>
    </row>
    <row r="1673" spans="1:16" x14ac:dyDescent="0.3">
      <c r="A1673" s="48" t="s">
        <v>1978</v>
      </c>
      <c r="B1673" s="48">
        <v>2013</v>
      </c>
      <c r="C1673" s="48" t="s">
        <v>1130</v>
      </c>
      <c r="D1673" s="48" t="s">
        <v>1095</v>
      </c>
      <c r="E1673" s="48">
        <v>121</v>
      </c>
      <c r="F1673" s="48">
        <v>449</v>
      </c>
      <c r="G1673" s="48">
        <v>63</v>
      </c>
      <c r="H1673" s="48">
        <v>131</v>
      </c>
      <c r="I1673" s="48">
        <v>22</v>
      </c>
      <c r="J1673" s="48">
        <v>1</v>
      </c>
      <c r="K1673" s="48">
        <v>21</v>
      </c>
      <c r="L1673" s="48">
        <v>79</v>
      </c>
      <c r="M1673" s="48">
        <v>4</v>
      </c>
      <c r="N1673" s="48">
        <v>1</v>
      </c>
      <c r="O1673" s="48">
        <v>15</v>
      </c>
      <c r="P1673" s="48">
        <v>109</v>
      </c>
    </row>
    <row r="1674" spans="1:16" x14ac:dyDescent="0.3">
      <c r="A1674" s="48" t="s">
        <v>1167</v>
      </c>
      <c r="B1674" s="48">
        <v>2013</v>
      </c>
      <c r="C1674" s="48" t="s">
        <v>1110</v>
      </c>
      <c r="D1674" s="48" t="s">
        <v>1091</v>
      </c>
      <c r="E1674" s="48">
        <v>118</v>
      </c>
      <c r="F1674" s="48">
        <v>452</v>
      </c>
      <c r="G1674" s="48">
        <v>82</v>
      </c>
      <c r="H1674" s="48">
        <v>117</v>
      </c>
      <c r="I1674" s="48">
        <v>24</v>
      </c>
      <c r="J1674" s="48">
        <v>0</v>
      </c>
      <c r="K1674" s="48">
        <v>28</v>
      </c>
      <c r="L1674" s="48">
        <v>73</v>
      </c>
      <c r="M1674" s="48">
        <v>7</v>
      </c>
      <c r="N1674" s="48">
        <v>2</v>
      </c>
      <c r="O1674" s="48">
        <v>69</v>
      </c>
      <c r="P1674" s="48">
        <v>84</v>
      </c>
    </row>
    <row r="1675" spans="1:16" x14ac:dyDescent="0.3">
      <c r="A1675" s="48" t="s">
        <v>1581</v>
      </c>
      <c r="B1675" s="48">
        <v>2013</v>
      </c>
      <c r="C1675" s="48" t="s">
        <v>1120</v>
      </c>
      <c r="D1675" s="48" t="s">
        <v>1095</v>
      </c>
      <c r="E1675" s="48">
        <v>141</v>
      </c>
      <c r="F1675" s="48">
        <v>452</v>
      </c>
      <c r="G1675" s="48">
        <v>50</v>
      </c>
      <c r="H1675" s="48">
        <v>120</v>
      </c>
      <c r="I1675" s="48">
        <v>17</v>
      </c>
      <c r="J1675" s="48">
        <v>6</v>
      </c>
      <c r="K1675" s="48">
        <v>3</v>
      </c>
      <c r="L1675" s="48">
        <v>41</v>
      </c>
      <c r="M1675" s="48">
        <v>14</v>
      </c>
      <c r="N1675" s="48">
        <v>9</v>
      </c>
      <c r="O1675" s="48">
        <v>52</v>
      </c>
      <c r="P1675" s="48">
        <v>95</v>
      </c>
    </row>
    <row r="1676" spans="1:16" x14ac:dyDescent="0.3">
      <c r="A1676" s="48" t="s">
        <v>1555</v>
      </c>
      <c r="B1676" s="48">
        <v>2013</v>
      </c>
      <c r="C1676" s="48" t="s">
        <v>1124</v>
      </c>
      <c r="D1676" s="48" t="s">
        <v>1091</v>
      </c>
      <c r="E1676" s="48">
        <v>118</v>
      </c>
      <c r="F1676" s="48">
        <v>453</v>
      </c>
      <c r="G1676" s="48">
        <v>54</v>
      </c>
      <c r="H1676" s="48">
        <v>144</v>
      </c>
      <c r="I1676" s="48">
        <v>24</v>
      </c>
      <c r="J1676" s="48">
        <v>3</v>
      </c>
      <c r="K1676" s="48">
        <v>10</v>
      </c>
      <c r="L1676" s="48">
        <v>51</v>
      </c>
      <c r="M1676" s="48">
        <v>5</v>
      </c>
      <c r="N1676" s="48">
        <v>2</v>
      </c>
      <c r="O1676" s="48">
        <v>20</v>
      </c>
      <c r="P1676" s="48">
        <v>44</v>
      </c>
    </row>
    <row r="1677" spans="1:16" x14ac:dyDescent="0.3">
      <c r="A1677" s="48" t="s">
        <v>1793</v>
      </c>
      <c r="B1677" s="48">
        <v>2013</v>
      </c>
      <c r="C1677" s="48" t="s">
        <v>1126</v>
      </c>
      <c r="D1677" s="48" t="s">
        <v>1091</v>
      </c>
      <c r="E1677" s="48">
        <v>124</v>
      </c>
      <c r="F1677" s="48">
        <v>454</v>
      </c>
      <c r="G1677" s="48">
        <v>54</v>
      </c>
      <c r="H1677" s="48">
        <v>110</v>
      </c>
      <c r="I1677" s="48">
        <v>20</v>
      </c>
      <c r="J1677" s="48">
        <v>2</v>
      </c>
      <c r="K1677" s="48">
        <v>29</v>
      </c>
      <c r="L1677" s="48">
        <v>65</v>
      </c>
      <c r="M1677" s="48">
        <v>0</v>
      </c>
      <c r="N1677" s="48">
        <v>0</v>
      </c>
      <c r="O1677" s="48">
        <v>42</v>
      </c>
      <c r="P1677" s="48">
        <v>128</v>
      </c>
    </row>
    <row r="1678" spans="1:16" x14ac:dyDescent="0.3">
      <c r="A1678" s="48" t="s">
        <v>1438</v>
      </c>
      <c r="B1678" s="48">
        <v>2013</v>
      </c>
      <c r="C1678" s="48" t="s">
        <v>1126</v>
      </c>
      <c r="D1678" s="48" t="s">
        <v>1091</v>
      </c>
      <c r="E1678" s="48">
        <v>131</v>
      </c>
      <c r="F1678" s="48">
        <v>454</v>
      </c>
      <c r="G1678" s="48">
        <v>53</v>
      </c>
      <c r="H1678" s="48">
        <v>108</v>
      </c>
      <c r="I1678" s="48">
        <v>19</v>
      </c>
      <c r="J1678" s="48">
        <v>0</v>
      </c>
      <c r="K1678" s="48">
        <v>20</v>
      </c>
      <c r="L1678" s="48">
        <v>50</v>
      </c>
      <c r="M1678" s="48">
        <v>0</v>
      </c>
      <c r="N1678" s="48">
        <v>0</v>
      </c>
      <c r="O1678" s="48">
        <v>64</v>
      </c>
      <c r="P1678" s="48">
        <v>119</v>
      </c>
    </row>
    <row r="1679" spans="1:16" x14ac:dyDescent="0.3">
      <c r="A1679" s="48" t="s">
        <v>2057</v>
      </c>
      <c r="B1679" s="48">
        <v>2013</v>
      </c>
      <c r="C1679" s="48" t="s">
        <v>1136</v>
      </c>
      <c r="D1679" s="48" t="s">
        <v>1091</v>
      </c>
      <c r="E1679" s="48">
        <v>147</v>
      </c>
      <c r="F1679" s="48">
        <v>457</v>
      </c>
      <c r="G1679" s="48">
        <v>66</v>
      </c>
      <c r="H1679" s="48">
        <v>119</v>
      </c>
      <c r="I1679" s="48">
        <v>21</v>
      </c>
      <c r="J1679" s="48">
        <v>6</v>
      </c>
      <c r="K1679" s="48">
        <v>8</v>
      </c>
      <c r="L1679" s="48">
        <v>49</v>
      </c>
      <c r="M1679" s="48">
        <v>36</v>
      </c>
      <c r="N1679" s="48">
        <v>9</v>
      </c>
      <c r="O1679" s="48">
        <v>28</v>
      </c>
      <c r="P1679" s="48">
        <v>104</v>
      </c>
    </row>
    <row r="1680" spans="1:16" x14ac:dyDescent="0.3">
      <c r="A1680" s="48" t="s">
        <v>1541</v>
      </c>
      <c r="B1680" s="48">
        <v>2013</v>
      </c>
      <c r="C1680" s="48" t="s">
        <v>1140</v>
      </c>
      <c r="D1680" s="48" t="s">
        <v>1091</v>
      </c>
      <c r="E1680" s="48">
        <v>134</v>
      </c>
      <c r="F1680" s="48">
        <v>458</v>
      </c>
      <c r="G1680" s="48">
        <v>77</v>
      </c>
      <c r="H1680" s="48">
        <v>139</v>
      </c>
      <c r="I1680" s="48">
        <v>29</v>
      </c>
      <c r="J1680" s="48">
        <v>0</v>
      </c>
      <c r="K1680" s="48">
        <v>12</v>
      </c>
      <c r="L1680" s="48">
        <v>66</v>
      </c>
      <c r="M1680" s="48">
        <v>0</v>
      </c>
      <c r="N1680" s="48">
        <v>2</v>
      </c>
      <c r="O1680" s="48">
        <v>51</v>
      </c>
      <c r="P1680" s="48">
        <v>93</v>
      </c>
    </row>
    <row r="1681" spans="1:16" x14ac:dyDescent="0.3">
      <c r="A1681" s="48" t="s">
        <v>1633</v>
      </c>
      <c r="B1681" s="48">
        <v>2013</v>
      </c>
      <c r="C1681" s="48" t="s">
        <v>1132</v>
      </c>
      <c r="D1681" s="48" t="s">
        <v>1095</v>
      </c>
      <c r="E1681" s="48">
        <v>138</v>
      </c>
      <c r="F1681" s="48">
        <v>462</v>
      </c>
      <c r="G1681" s="48">
        <v>53</v>
      </c>
      <c r="H1681" s="48">
        <v>121</v>
      </c>
      <c r="I1681" s="48">
        <v>26</v>
      </c>
      <c r="J1681" s="48">
        <v>1</v>
      </c>
      <c r="K1681" s="48">
        <v>9</v>
      </c>
      <c r="L1681" s="48">
        <v>60</v>
      </c>
      <c r="M1681" s="48">
        <v>1</v>
      </c>
      <c r="N1681" s="48">
        <v>2</v>
      </c>
      <c r="O1681" s="48">
        <v>47</v>
      </c>
      <c r="P1681" s="48">
        <v>106</v>
      </c>
    </row>
    <row r="1682" spans="1:16" x14ac:dyDescent="0.3">
      <c r="A1682" s="48" t="s">
        <v>1505</v>
      </c>
      <c r="B1682" s="48">
        <v>2013</v>
      </c>
      <c r="C1682" s="48" t="s">
        <v>1136</v>
      </c>
      <c r="D1682" s="48" t="s">
        <v>1091</v>
      </c>
      <c r="E1682" s="48">
        <v>147</v>
      </c>
      <c r="F1682" s="48">
        <v>462</v>
      </c>
      <c r="G1682" s="48">
        <v>60</v>
      </c>
      <c r="H1682" s="48">
        <v>107</v>
      </c>
      <c r="I1682" s="48">
        <v>24</v>
      </c>
      <c r="J1682" s="48">
        <v>1</v>
      </c>
      <c r="K1682" s="48">
        <v>23</v>
      </c>
      <c r="L1682" s="48">
        <v>60</v>
      </c>
      <c r="M1682" s="48">
        <v>0</v>
      </c>
      <c r="N1682" s="48">
        <v>0</v>
      </c>
      <c r="O1682" s="48">
        <v>45</v>
      </c>
      <c r="P1682" s="48">
        <v>117</v>
      </c>
    </row>
    <row r="1683" spans="1:16" x14ac:dyDescent="0.3">
      <c r="A1683" s="48" t="s">
        <v>1626</v>
      </c>
      <c r="B1683" s="48">
        <v>2013</v>
      </c>
      <c r="C1683" s="48" t="s">
        <v>1128</v>
      </c>
      <c r="D1683" s="48" t="s">
        <v>1095</v>
      </c>
      <c r="E1683" s="48">
        <v>137</v>
      </c>
      <c r="F1683" s="48">
        <v>462</v>
      </c>
      <c r="G1683" s="48">
        <v>56</v>
      </c>
      <c r="H1683" s="48">
        <v>116</v>
      </c>
      <c r="I1683" s="48">
        <v>32</v>
      </c>
      <c r="J1683" s="48">
        <v>3</v>
      </c>
      <c r="K1683" s="48">
        <v>21</v>
      </c>
      <c r="L1683" s="48">
        <v>68</v>
      </c>
      <c r="M1683" s="48">
        <v>6</v>
      </c>
      <c r="N1683" s="48">
        <v>3</v>
      </c>
      <c r="O1683" s="48">
        <v>29</v>
      </c>
      <c r="P1683" s="48">
        <v>94</v>
      </c>
    </row>
    <row r="1684" spans="1:16" x14ac:dyDescent="0.3">
      <c r="A1684" s="48" t="s">
        <v>1502</v>
      </c>
      <c r="B1684" s="48">
        <v>2013</v>
      </c>
      <c r="C1684" s="48" t="s">
        <v>1154</v>
      </c>
      <c r="D1684" s="48" t="s">
        <v>1095</v>
      </c>
      <c r="E1684" s="48">
        <v>129</v>
      </c>
      <c r="F1684" s="48">
        <v>462</v>
      </c>
      <c r="G1684" s="48">
        <v>84</v>
      </c>
      <c r="H1684" s="48">
        <v>147</v>
      </c>
      <c r="I1684" s="48">
        <v>24</v>
      </c>
      <c r="J1684" s="48">
        <v>0</v>
      </c>
      <c r="K1684" s="48">
        <v>25</v>
      </c>
      <c r="L1684" s="48">
        <v>82</v>
      </c>
      <c r="M1684" s="48">
        <v>10</v>
      </c>
      <c r="N1684" s="48">
        <v>1</v>
      </c>
      <c r="O1684" s="48">
        <v>60</v>
      </c>
      <c r="P1684" s="48">
        <v>101</v>
      </c>
    </row>
    <row r="1685" spans="1:16" x14ac:dyDescent="0.3">
      <c r="A1685" s="48" t="s">
        <v>1395</v>
      </c>
      <c r="B1685" s="48">
        <v>2013</v>
      </c>
      <c r="C1685" s="48" t="s">
        <v>1110</v>
      </c>
      <c r="D1685" s="48" t="s">
        <v>1091</v>
      </c>
      <c r="E1685" s="48">
        <v>143</v>
      </c>
      <c r="F1685" s="48">
        <v>465</v>
      </c>
      <c r="G1685" s="48">
        <v>67</v>
      </c>
      <c r="H1685" s="48">
        <v>134</v>
      </c>
      <c r="I1685" s="48">
        <v>26</v>
      </c>
      <c r="J1685" s="48">
        <v>1</v>
      </c>
      <c r="K1685" s="48">
        <v>23</v>
      </c>
      <c r="L1685" s="48">
        <v>67</v>
      </c>
      <c r="M1685" s="48">
        <v>1</v>
      </c>
      <c r="N1685" s="48">
        <v>0</v>
      </c>
      <c r="O1685" s="48">
        <v>51</v>
      </c>
      <c r="P1685" s="48">
        <v>103</v>
      </c>
    </row>
    <row r="1686" spans="1:16" x14ac:dyDescent="0.3">
      <c r="A1686" s="48" t="s">
        <v>1786</v>
      </c>
      <c r="B1686" s="48">
        <v>2013</v>
      </c>
      <c r="C1686" s="48" t="s">
        <v>1102</v>
      </c>
      <c r="D1686" s="48" t="s">
        <v>1091</v>
      </c>
      <c r="E1686" s="48">
        <v>126</v>
      </c>
      <c r="F1686" s="48">
        <v>467</v>
      </c>
      <c r="G1686" s="48">
        <v>41</v>
      </c>
      <c r="H1686" s="48">
        <v>114</v>
      </c>
      <c r="I1686" s="48">
        <v>16</v>
      </c>
      <c r="J1686" s="48">
        <v>0</v>
      </c>
      <c r="K1686" s="48">
        <v>12</v>
      </c>
      <c r="L1686" s="48">
        <v>54</v>
      </c>
      <c r="M1686" s="48">
        <v>0</v>
      </c>
      <c r="N1686" s="48">
        <v>0</v>
      </c>
      <c r="O1686" s="48">
        <v>45</v>
      </c>
      <c r="P1686" s="48">
        <v>74</v>
      </c>
    </row>
    <row r="1687" spans="1:16" x14ac:dyDescent="0.3">
      <c r="A1687" s="48" t="s">
        <v>1816</v>
      </c>
      <c r="B1687" s="48">
        <v>2013</v>
      </c>
      <c r="C1687" s="48" t="s">
        <v>1114</v>
      </c>
      <c r="D1687" s="48" t="s">
        <v>1095</v>
      </c>
      <c r="E1687" s="48">
        <v>126</v>
      </c>
      <c r="F1687" s="48">
        <v>468</v>
      </c>
      <c r="G1687" s="48">
        <v>49</v>
      </c>
      <c r="H1687" s="48">
        <v>129</v>
      </c>
      <c r="I1687" s="48">
        <v>24</v>
      </c>
      <c r="J1687" s="48">
        <v>4</v>
      </c>
      <c r="K1687" s="48">
        <v>8</v>
      </c>
      <c r="L1687" s="48">
        <v>42</v>
      </c>
      <c r="M1687" s="48">
        <v>1</v>
      </c>
      <c r="N1687" s="48">
        <v>0</v>
      </c>
      <c r="O1687" s="48">
        <v>42</v>
      </c>
      <c r="P1687" s="48">
        <v>78</v>
      </c>
    </row>
    <row r="1688" spans="1:16" x14ac:dyDescent="0.3">
      <c r="A1688" s="48" t="s">
        <v>1894</v>
      </c>
      <c r="B1688" s="48">
        <v>2013</v>
      </c>
      <c r="C1688" s="48" t="s">
        <v>1098</v>
      </c>
      <c r="D1688" s="48" t="s">
        <v>1091</v>
      </c>
      <c r="E1688" s="48">
        <v>136</v>
      </c>
      <c r="F1688" s="48">
        <v>472</v>
      </c>
      <c r="G1688" s="48">
        <v>42</v>
      </c>
      <c r="H1688" s="48">
        <v>110</v>
      </c>
      <c r="I1688" s="48">
        <v>26</v>
      </c>
      <c r="J1688" s="48">
        <v>0</v>
      </c>
      <c r="K1688" s="48">
        <v>12</v>
      </c>
      <c r="L1688" s="48">
        <v>42</v>
      </c>
      <c r="M1688" s="48">
        <v>2</v>
      </c>
      <c r="N1688" s="48">
        <v>4</v>
      </c>
      <c r="O1688" s="48">
        <v>32</v>
      </c>
      <c r="P1688" s="48">
        <v>83</v>
      </c>
    </row>
    <row r="1689" spans="1:16" x14ac:dyDescent="0.3">
      <c r="A1689" s="48" t="s">
        <v>1664</v>
      </c>
      <c r="B1689" s="48">
        <v>2013</v>
      </c>
      <c r="C1689" s="48" t="s">
        <v>1122</v>
      </c>
      <c r="D1689" s="48" t="s">
        <v>1095</v>
      </c>
      <c r="E1689" s="48">
        <v>144</v>
      </c>
      <c r="F1689" s="48">
        <v>473</v>
      </c>
      <c r="G1689" s="48">
        <v>67</v>
      </c>
      <c r="H1689" s="48">
        <v>132</v>
      </c>
      <c r="I1689" s="48">
        <v>21</v>
      </c>
      <c r="J1689" s="48">
        <v>2</v>
      </c>
      <c r="K1689" s="48">
        <v>10</v>
      </c>
      <c r="L1689" s="48">
        <v>47</v>
      </c>
      <c r="M1689" s="48">
        <v>11</v>
      </c>
      <c r="N1689" s="48">
        <v>0</v>
      </c>
      <c r="O1689" s="48">
        <v>42</v>
      </c>
      <c r="P1689" s="48">
        <v>84</v>
      </c>
    </row>
    <row r="1690" spans="1:16" x14ac:dyDescent="0.3">
      <c r="A1690" s="48" t="s">
        <v>1901</v>
      </c>
      <c r="B1690" s="48">
        <v>2013</v>
      </c>
      <c r="C1690" s="48" t="s">
        <v>1110</v>
      </c>
      <c r="D1690" s="48" t="s">
        <v>1091</v>
      </c>
      <c r="E1690" s="48">
        <v>138</v>
      </c>
      <c r="F1690" s="48">
        <v>474</v>
      </c>
      <c r="G1690" s="48">
        <v>45</v>
      </c>
      <c r="H1690" s="48">
        <v>92</v>
      </c>
      <c r="I1690" s="48">
        <v>18</v>
      </c>
      <c r="J1690" s="48">
        <v>0</v>
      </c>
      <c r="K1690" s="48">
        <v>21</v>
      </c>
      <c r="L1690" s="48">
        <v>55</v>
      </c>
      <c r="M1690" s="48">
        <v>0</v>
      </c>
      <c r="N1690" s="48">
        <v>2</v>
      </c>
      <c r="O1690" s="48">
        <v>18</v>
      </c>
      <c r="P1690" s="48">
        <v>148</v>
      </c>
    </row>
    <row r="1691" spans="1:16" x14ac:dyDescent="0.3">
      <c r="A1691" s="48" t="s">
        <v>1444</v>
      </c>
      <c r="B1691" s="48">
        <v>2013</v>
      </c>
      <c r="C1691" s="48" t="s">
        <v>1114</v>
      </c>
      <c r="D1691" s="48" t="s">
        <v>1095</v>
      </c>
      <c r="E1691" s="48">
        <v>131</v>
      </c>
      <c r="F1691" s="48">
        <v>476</v>
      </c>
      <c r="G1691" s="48">
        <v>73</v>
      </c>
      <c r="H1691" s="48">
        <v>135</v>
      </c>
      <c r="I1691" s="48">
        <v>25</v>
      </c>
      <c r="J1691" s="48">
        <v>6</v>
      </c>
      <c r="K1691" s="48">
        <v>18</v>
      </c>
      <c r="L1691" s="48">
        <v>69</v>
      </c>
      <c r="M1691" s="48">
        <v>8</v>
      </c>
      <c r="N1691" s="48">
        <v>3</v>
      </c>
      <c r="O1691" s="48">
        <v>45</v>
      </c>
      <c r="P1691" s="48">
        <v>79</v>
      </c>
    </row>
    <row r="1692" spans="1:16" x14ac:dyDescent="0.3">
      <c r="A1692" s="48" t="s">
        <v>1885</v>
      </c>
      <c r="B1692" s="48">
        <v>2013</v>
      </c>
      <c r="C1692" s="48" t="s">
        <v>1090</v>
      </c>
      <c r="D1692" s="48" t="s">
        <v>1091</v>
      </c>
      <c r="E1692" s="48">
        <v>129</v>
      </c>
      <c r="F1692" s="48">
        <v>477</v>
      </c>
      <c r="G1692" s="48">
        <v>44</v>
      </c>
      <c r="H1692" s="48">
        <v>121</v>
      </c>
      <c r="I1692" s="48">
        <v>22</v>
      </c>
      <c r="J1692" s="48">
        <v>1</v>
      </c>
      <c r="K1692" s="48">
        <v>14</v>
      </c>
      <c r="L1692" s="48">
        <v>52</v>
      </c>
      <c r="M1692" s="48">
        <v>2</v>
      </c>
      <c r="N1692" s="48">
        <v>1</v>
      </c>
      <c r="O1692" s="48">
        <v>34</v>
      </c>
      <c r="P1692" s="48">
        <v>112</v>
      </c>
    </row>
    <row r="1693" spans="1:16" x14ac:dyDescent="0.3">
      <c r="A1693" s="48" t="s">
        <v>1803</v>
      </c>
      <c r="B1693" s="48">
        <v>2013</v>
      </c>
      <c r="C1693" s="48" t="s">
        <v>1140</v>
      </c>
      <c r="D1693" s="48" t="s">
        <v>1091</v>
      </c>
      <c r="E1693" s="48">
        <v>122</v>
      </c>
      <c r="F1693" s="48">
        <v>477</v>
      </c>
      <c r="G1693" s="48">
        <v>82</v>
      </c>
      <c r="H1693" s="48">
        <v>140</v>
      </c>
      <c r="I1693" s="48">
        <v>26</v>
      </c>
      <c r="J1693" s="48">
        <v>2</v>
      </c>
      <c r="K1693" s="48">
        <v>15</v>
      </c>
      <c r="L1693" s="48">
        <v>61</v>
      </c>
      <c r="M1693" s="48">
        <v>21</v>
      </c>
      <c r="N1693" s="48">
        <v>3</v>
      </c>
      <c r="O1693" s="48">
        <v>25</v>
      </c>
      <c r="P1693" s="48">
        <v>75</v>
      </c>
    </row>
    <row r="1694" spans="1:16" x14ac:dyDescent="0.3">
      <c r="A1694" s="48" t="s">
        <v>1482</v>
      </c>
      <c r="B1694" s="48">
        <v>2013</v>
      </c>
      <c r="C1694" s="48" t="s">
        <v>1156</v>
      </c>
      <c r="D1694" s="48" t="s">
        <v>1091</v>
      </c>
      <c r="E1694" s="48">
        <v>122</v>
      </c>
      <c r="F1694" s="48">
        <v>478</v>
      </c>
      <c r="G1694" s="48">
        <v>55</v>
      </c>
      <c r="H1694" s="48">
        <v>142</v>
      </c>
      <c r="I1694" s="48">
        <v>21</v>
      </c>
      <c r="J1694" s="48">
        <v>4</v>
      </c>
      <c r="K1694" s="48">
        <v>13</v>
      </c>
      <c r="L1694" s="48">
        <v>54</v>
      </c>
      <c r="M1694" s="48">
        <v>6</v>
      </c>
      <c r="N1694" s="48">
        <v>3</v>
      </c>
      <c r="O1694" s="48">
        <v>23</v>
      </c>
      <c r="P1694" s="48">
        <v>89</v>
      </c>
    </row>
    <row r="1695" spans="1:16" x14ac:dyDescent="0.3">
      <c r="A1695" s="48" t="s">
        <v>1548</v>
      </c>
      <c r="B1695" s="48">
        <v>2013</v>
      </c>
      <c r="C1695" s="48" t="s">
        <v>1100</v>
      </c>
      <c r="D1695" s="48" t="s">
        <v>1095</v>
      </c>
      <c r="E1695" s="48">
        <v>133</v>
      </c>
      <c r="F1695" s="48">
        <v>478</v>
      </c>
      <c r="G1695" s="48">
        <v>62</v>
      </c>
      <c r="H1695" s="48">
        <v>120</v>
      </c>
      <c r="I1695" s="48">
        <v>24</v>
      </c>
      <c r="J1695" s="48">
        <v>4</v>
      </c>
      <c r="K1695" s="48">
        <v>16</v>
      </c>
      <c r="L1695" s="48">
        <v>53</v>
      </c>
      <c r="M1695" s="48">
        <v>1</v>
      </c>
      <c r="N1695" s="48">
        <v>2</v>
      </c>
      <c r="O1695" s="48">
        <v>50</v>
      </c>
      <c r="P1695" s="48">
        <v>85</v>
      </c>
    </row>
    <row r="1696" spans="1:16" x14ac:dyDescent="0.3">
      <c r="A1696" s="48" t="s">
        <v>1727</v>
      </c>
      <c r="B1696" s="48">
        <v>2013</v>
      </c>
      <c r="C1696" s="48" t="s">
        <v>1122</v>
      </c>
      <c r="D1696" s="48" t="s">
        <v>1095</v>
      </c>
      <c r="E1696" s="48">
        <v>151</v>
      </c>
      <c r="F1696" s="48">
        <v>481</v>
      </c>
      <c r="G1696" s="48">
        <v>64</v>
      </c>
      <c r="H1696" s="48">
        <v>129</v>
      </c>
      <c r="I1696" s="48">
        <v>22</v>
      </c>
      <c r="J1696" s="48">
        <v>8</v>
      </c>
      <c r="K1696" s="48">
        <v>22</v>
      </c>
      <c r="L1696" s="48">
        <v>53</v>
      </c>
      <c r="M1696" s="48">
        <v>22</v>
      </c>
      <c r="N1696" s="48">
        <v>6</v>
      </c>
      <c r="O1696" s="48">
        <v>29</v>
      </c>
      <c r="P1696" s="48">
        <v>118</v>
      </c>
    </row>
    <row r="1697" spans="1:16" x14ac:dyDescent="0.3">
      <c r="A1697" s="48" t="s">
        <v>1413</v>
      </c>
      <c r="B1697" s="48">
        <v>2013</v>
      </c>
      <c r="C1697" s="48" t="s">
        <v>1150</v>
      </c>
      <c r="D1697" s="48" t="s">
        <v>1095</v>
      </c>
      <c r="E1697" s="48">
        <v>142</v>
      </c>
      <c r="F1697" s="48">
        <v>482</v>
      </c>
      <c r="G1697" s="48">
        <v>54</v>
      </c>
      <c r="H1697" s="48">
        <v>131</v>
      </c>
      <c r="I1697" s="48">
        <v>33</v>
      </c>
      <c r="J1697" s="48">
        <v>2</v>
      </c>
      <c r="K1697" s="48">
        <v>12</v>
      </c>
      <c r="L1697" s="48">
        <v>52</v>
      </c>
      <c r="M1697" s="48">
        <v>4</v>
      </c>
      <c r="N1697" s="48">
        <v>3</v>
      </c>
      <c r="O1697" s="48">
        <v>61</v>
      </c>
      <c r="P1697" s="48">
        <v>95</v>
      </c>
    </row>
    <row r="1698" spans="1:16" x14ac:dyDescent="0.3">
      <c r="A1698" s="48" t="s">
        <v>1734</v>
      </c>
      <c r="B1698" s="48">
        <v>2013</v>
      </c>
      <c r="C1698" s="48" t="s">
        <v>1090</v>
      </c>
      <c r="D1698" s="48" t="s">
        <v>1091</v>
      </c>
      <c r="E1698" s="48">
        <v>135</v>
      </c>
      <c r="F1698" s="48">
        <v>485</v>
      </c>
      <c r="G1698" s="48">
        <v>49</v>
      </c>
      <c r="H1698" s="48">
        <v>120</v>
      </c>
      <c r="I1698" s="48">
        <v>28</v>
      </c>
      <c r="J1698" s="48">
        <v>1</v>
      </c>
      <c r="K1698" s="48">
        <v>14</v>
      </c>
      <c r="L1698" s="48">
        <v>55</v>
      </c>
      <c r="M1698" s="48">
        <v>1</v>
      </c>
      <c r="N1698" s="48">
        <v>0</v>
      </c>
      <c r="O1698" s="48">
        <v>48</v>
      </c>
      <c r="P1698" s="48">
        <v>99</v>
      </c>
    </row>
    <row r="1699" spans="1:16" x14ac:dyDescent="0.3">
      <c r="A1699" s="48" t="s">
        <v>2058</v>
      </c>
      <c r="B1699" s="48">
        <v>2013</v>
      </c>
      <c r="C1699" s="48" t="s">
        <v>1130</v>
      </c>
      <c r="D1699" s="48" t="s">
        <v>1095</v>
      </c>
      <c r="E1699" s="48">
        <v>133</v>
      </c>
      <c r="F1699" s="48">
        <v>486</v>
      </c>
      <c r="G1699" s="48">
        <v>49</v>
      </c>
      <c r="H1699" s="48">
        <v>130</v>
      </c>
      <c r="I1699" s="48">
        <v>29</v>
      </c>
      <c r="J1699" s="48">
        <v>4</v>
      </c>
      <c r="K1699" s="48">
        <v>10</v>
      </c>
      <c r="L1699" s="48">
        <v>52</v>
      </c>
      <c r="M1699" s="48">
        <v>2</v>
      </c>
      <c r="N1699" s="48">
        <v>0</v>
      </c>
      <c r="O1699" s="48">
        <v>23</v>
      </c>
      <c r="P1699" s="48">
        <v>72</v>
      </c>
    </row>
    <row r="1700" spans="1:16" x14ac:dyDescent="0.3">
      <c r="A1700" s="48" t="s">
        <v>2059</v>
      </c>
      <c r="B1700" s="48">
        <v>2013</v>
      </c>
      <c r="C1700" s="48" t="s">
        <v>1122</v>
      </c>
      <c r="D1700" s="48" t="s">
        <v>1095</v>
      </c>
      <c r="E1700" s="48">
        <v>125</v>
      </c>
      <c r="F1700" s="48">
        <v>486</v>
      </c>
      <c r="G1700" s="48">
        <v>62</v>
      </c>
      <c r="H1700" s="48">
        <v>121</v>
      </c>
      <c r="I1700" s="48">
        <v>26</v>
      </c>
      <c r="J1700" s="48">
        <v>0</v>
      </c>
      <c r="K1700" s="48">
        <v>23</v>
      </c>
      <c r="L1700" s="48">
        <v>63</v>
      </c>
      <c r="M1700" s="48">
        <v>1</v>
      </c>
      <c r="N1700" s="48">
        <v>1</v>
      </c>
      <c r="O1700" s="48">
        <v>33</v>
      </c>
      <c r="P1700" s="48">
        <v>123</v>
      </c>
    </row>
    <row r="1701" spans="1:16" x14ac:dyDescent="0.3">
      <c r="A1701" s="48" t="s">
        <v>1813</v>
      </c>
      <c r="B1701" s="48">
        <v>2013</v>
      </c>
      <c r="C1701" s="48" t="s">
        <v>1120</v>
      </c>
      <c r="D1701" s="48" t="s">
        <v>1095</v>
      </c>
      <c r="E1701" s="48">
        <v>127</v>
      </c>
      <c r="F1701" s="48">
        <v>488</v>
      </c>
      <c r="G1701" s="48">
        <v>57</v>
      </c>
      <c r="H1701" s="48">
        <v>145</v>
      </c>
      <c r="I1701" s="48">
        <v>23</v>
      </c>
      <c r="J1701" s="48">
        <v>3</v>
      </c>
      <c r="K1701" s="48">
        <v>2</v>
      </c>
      <c r="L1701" s="48">
        <v>31</v>
      </c>
      <c r="M1701" s="48">
        <v>2</v>
      </c>
      <c r="N1701" s="48">
        <v>0</v>
      </c>
      <c r="O1701" s="48">
        <v>45</v>
      </c>
      <c r="P1701" s="48">
        <v>34</v>
      </c>
    </row>
    <row r="1702" spans="1:16" x14ac:dyDescent="0.3">
      <c r="A1702" s="48" t="s">
        <v>1542</v>
      </c>
      <c r="B1702" s="48">
        <v>2013</v>
      </c>
      <c r="C1702" s="48" t="s">
        <v>1130</v>
      </c>
      <c r="D1702" s="48" t="s">
        <v>1095</v>
      </c>
      <c r="E1702" s="48">
        <v>130</v>
      </c>
      <c r="F1702" s="48">
        <v>489</v>
      </c>
      <c r="G1702" s="48">
        <v>74</v>
      </c>
      <c r="H1702" s="48">
        <v>162</v>
      </c>
      <c r="I1702" s="48">
        <v>31</v>
      </c>
      <c r="J1702" s="48">
        <v>3</v>
      </c>
      <c r="K1702" s="48">
        <v>20</v>
      </c>
      <c r="L1702" s="48">
        <v>84</v>
      </c>
      <c r="M1702" s="48">
        <v>10</v>
      </c>
      <c r="N1702" s="48">
        <v>3</v>
      </c>
      <c r="O1702" s="48">
        <v>46</v>
      </c>
      <c r="P1702" s="48">
        <v>100</v>
      </c>
    </row>
    <row r="1703" spans="1:16" x14ac:dyDescent="0.3">
      <c r="A1703" s="48" t="s">
        <v>1676</v>
      </c>
      <c r="B1703" s="48">
        <v>2013</v>
      </c>
      <c r="C1703" s="48" t="s">
        <v>1090</v>
      </c>
      <c r="D1703" s="48" t="s">
        <v>1091</v>
      </c>
      <c r="E1703" s="48">
        <v>127</v>
      </c>
      <c r="F1703" s="48">
        <v>495</v>
      </c>
      <c r="G1703" s="48">
        <v>56</v>
      </c>
      <c r="H1703" s="48">
        <v>128</v>
      </c>
      <c r="I1703" s="48">
        <v>32</v>
      </c>
      <c r="J1703" s="48">
        <v>0</v>
      </c>
      <c r="K1703" s="48">
        <v>17</v>
      </c>
      <c r="L1703" s="48">
        <v>74</v>
      </c>
      <c r="M1703" s="48">
        <v>0</v>
      </c>
      <c r="N1703" s="48">
        <v>0</v>
      </c>
      <c r="O1703" s="48">
        <v>37</v>
      </c>
      <c r="P1703" s="48">
        <v>98</v>
      </c>
    </row>
    <row r="1704" spans="1:16" x14ac:dyDescent="0.3">
      <c r="A1704" s="48" t="s">
        <v>1861</v>
      </c>
      <c r="B1704" s="48">
        <v>2013</v>
      </c>
      <c r="C1704" s="48" t="s">
        <v>1114</v>
      </c>
      <c r="D1704" s="48" t="s">
        <v>1095</v>
      </c>
      <c r="E1704" s="48">
        <v>139</v>
      </c>
      <c r="F1704" s="48">
        <v>496</v>
      </c>
      <c r="G1704" s="48">
        <v>65</v>
      </c>
      <c r="H1704" s="48">
        <v>135</v>
      </c>
      <c r="I1704" s="48">
        <v>21</v>
      </c>
      <c r="J1704" s="48">
        <v>4</v>
      </c>
      <c r="K1704" s="48">
        <v>27</v>
      </c>
      <c r="L1704" s="48">
        <v>83</v>
      </c>
      <c r="M1704" s="48">
        <v>8</v>
      </c>
      <c r="N1704" s="48">
        <v>3</v>
      </c>
      <c r="O1704" s="48">
        <v>39</v>
      </c>
      <c r="P1704" s="48">
        <v>97</v>
      </c>
    </row>
    <row r="1705" spans="1:16" x14ac:dyDescent="0.3">
      <c r="A1705" s="48" t="s">
        <v>1842</v>
      </c>
      <c r="B1705" s="48">
        <v>2013</v>
      </c>
      <c r="C1705" s="48" t="s">
        <v>1098</v>
      </c>
      <c r="D1705" s="48" t="s">
        <v>1091</v>
      </c>
      <c r="E1705" s="48">
        <v>138</v>
      </c>
      <c r="F1705" s="48">
        <v>496</v>
      </c>
      <c r="G1705" s="48">
        <v>48</v>
      </c>
      <c r="H1705" s="48">
        <v>145</v>
      </c>
      <c r="I1705" s="48">
        <v>25</v>
      </c>
      <c r="J1705" s="48">
        <v>3</v>
      </c>
      <c r="K1705" s="48">
        <v>13</v>
      </c>
      <c r="L1705" s="48">
        <v>79</v>
      </c>
      <c r="M1705" s="48">
        <v>0</v>
      </c>
      <c r="N1705" s="48">
        <v>0</v>
      </c>
      <c r="O1705" s="48">
        <v>21</v>
      </c>
      <c r="P1705" s="48">
        <v>63</v>
      </c>
    </row>
    <row r="1706" spans="1:16" x14ac:dyDescent="0.3">
      <c r="A1706" s="48" t="s">
        <v>1755</v>
      </c>
      <c r="B1706" s="48">
        <v>2013</v>
      </c>
      <c r="C1706" s="48" t="s">
        <v>1140</v>
      </c>
      <c r="D1706" s="48" t="s">
        <v>1091</v>
      </c>
      <c r="E1706" s="48">
        <v>139</v>
      </c>
      <c r="F1706" s="48">
        <v>498</v>
      </c>
      <c r="G1706" s="48">
        <v>79</v>
      </c>
      <c r="H1706" s="48">
        <v>129</v>
      </c>
      <c r="I1706" s="48">
        <v>38</v>
      </c>
      <c r="J1706" s="48">
        <v>2</v>
      </c>
      <c r="K1706" s="48">
        <v>23</v>
      </c>
      <c r="L1706" s="48">
        <v>92</v>
      </c>
      <c r="M1706" s="48">
        <v>1</v>
      </c>
      <c r="N1706" s="48">
        <v>1</v>
      </c>
      <c r="O1706" s="48">
        <v>73</v>
      </c>
      <c r="P1706" s="48">
        <v>187</v>
      </c>
    </row>
    <row r="1707" spans="1:16" x14ac:dyDescent="0.3">
      <c r="A1707" s="48" t="s">
        <v>1865</v>
      </c>
      <c r="B1707" s="48">
        <v>2013</v>
      </c>
      <c r="C1707" s="48" t="s">
        <v>1120</v>
      </c>
      <c r="D1707" s="48" t="s">
        <v>1095</v>
      </c>
      <c r="E1707" s="48">
        <v>149</v>
      </c>
      <c r="F1707" s="48">
        <v>499</v>
      </c>
      <c r="G1707" s="48">
        <v>52</v>
      </c>
      <c r="H1707" s="48">
        <v>124</v>
      </c>
      <c r="I1707" s="48">
        <v>24</v>
      </c>
      <c r="J1707" s="48">
        <v>3</v>
      </c>
      <c r="K1707" s="48">
        <v>9</v>
      </c>
      <c r="L1707" s="48">
        <v>43</v>
      </c>
      <c r="M1707" s="48">
        <v>1</v>
      </c>
      <c r="N1707" s="48">
        <v>2</v>
      </c>
      <c r="O1707" s="48">
        <v>42</v>
      </c>
      <c r="P1707" s="48">
        <v>96</v>
      </c>
    </row>
    <row r="1708" spans="1:16" x14ac:dyDescent="0.3">
      <c r="A1708" s="48" t="s">
        <v>1905</v>
      </c>
      <c r="B1708" s="48">
        <v>2013</v>
      </c>
      <c r="C1708" s="48" t="s">
        <v>1128</v>
      </c>
      <c r="D1708" s="48" t="s">
        <v>1095</v>
      </c>
      <c r="E1708" s="48">
        <v>141</v>
      </c>
      <c r="F1708" s="48">
        <v>501</v>
      </c>
      <c r="G1708" s="48">
        <v>49</v>
      </c>
      <c r="H1708" s="48">
        <v>104</v>
      </c>
      <c r="I1708" s="48">
        <v>25</v>
      </c>
      <c r="J1708" s="48">
        <v>1</v>
      </c>
      <c r="K1708" s="48">
        <v>7</v>
      </c>
      <c r="L1708" s="48">
        <v>41</v>
      </c>
      <c r="M1708" s="48">
        <v>4</v>
      </c>
      <c r="N1708" s="48">
        <v>2</v>
      </c>
      <c r="O1708" s="48">
        <v>36</v>
      </c>
      <c r="P1708" s="48">
        <v>64</v>
      </c>
    </row>
    <row r="1709" spans="1:16" x14ac:dyDescent="0.3">
      <c r="A1709" s="48" t="s">
        <v>1385</v>
      </c>
      <c r="B1709" s="48">
        <v>2013</v>
      </c>
      <c r="C1709" s="48" t="s">
        <v>1136</v>
      </c>
      <c r="D1709" s="48" t="s">
        <v>1091</v>
      </c>
      <c r="E1709" s="48">
        <v>134</v>
      </c>
      <c r="F1709" s="48">
        <v>503</v>
      </c>
      <c r="G1709" s="48">
        <v>48</v>
      </c>
      <c r="H1709" s="48">
        <v>137</v>
      </c>
      <c r="I1709" s="48">
        <v>24</v>
      </c>
      <c r="J1709" s="48">
        <v>1</v>
      </c>
      <c r="K1709" s="48">
        <v>17</v>
      </c>
      <c r="L1709" s="48">
        <v>70</v>
      </c>
      <c r="M1709" s="48">
        <v>1</v>
      </c>
      <c r="N1709" s="48">
        <v>1</v>
      </c>
      <c r="O1709" s="48">
        <v>11</v>
      </c>
      <c r="P1709" s="48">
        <v>76</v>
      </c>
    </row>
    <row r="1710" spans="1:16" x14ac:dyDescent="0.3">
      <c r="A1710" s="48" t="s">
        <v>1577</v>
      </c>
      <c r="B1710" s="48">
        <v>2013</v>
      </c>
      <c r="C1710" s="48" t="s">
        <v>1132</v>
      </c>
      <c r="D1710" s="48" t="s">
        <v>1095</v>
      </c>
      <c r="E1710" s="48">
        <v>136</v>
      </c>
      <c r="F1710" s="48">
        <v>505</v>
      </c>
      <c r="G1710" s="48">
        <v>68</v>
      </c>
      <c r="H1710" s="48">
        <v>161</v>
      </c>
      <c r="I1710" s="48">
        <v>44</v>
      </c>
      <c r="J1710" s="48">
        <v>0</v>
      </c>
      <c r="K1710" s="48">
        <v>12</v>
      </c>
      <c r="L1710" s="48">
        <v>80</v>
      </c>
      <c r="M1710" s="48">
        <v>3</v>
      </c>
      <c r="N1710" s="48">
        <v>2</v>
      </c>
      <c r="O1710" s="48">
        <v>30</v>
      </c>
      <c r="P1710" s="48">
        <v>55</v>
      </c>
    </row>
    <row r="1711" spans="1:16" x14ac:dyDescent="0.3">
      <c r="A1711" s="48" t="s">
        <v>1556</v>
      </c>
      <c r="B1711" s="48">
        <v>2013</v>
      </c>
      <c r="C1711" s="48" t="s">
        <v>1116</v>
      </c>
      <c r="D1711" s="48" t="s">
        <v>1091</v>
      </c>
      <c r="E1711" s="48">
        <v>148</v>
      </c>
      <c r="F1711" s="48">
        <v>506</v>
      </c>
      <c r="G1711" s="48">
        <v>64</v>
      </c>
      <c r="H1711" s="48">
        <v>113</v>
      </c>
      <c r="I1711" s="48">
        <v>24</v>
      </c>
      <c r="J1711" s="48">
        <v>2</v>
      </c>
      <c r="K1711" s="48">
        <v>29</v>
      </c>
      <c r="L1711" s="48">
        <v>82</v>
      </c>
      <c r="M1711" s="48">
        <v>2</v>
      </c>
      <c r="N1711" s="48">
        <v>0</v>
      </c>
      <c r="O1711" s="48">
        <v>70</v>
      </c>
      <c r="P1711" s="48">
        <v>212</v>
      </c>
    </row>
    <row r="1712" spans="1:16" x14ac:dyDescent="0.3">
      <c r="A1712" s="48" t="s">
        <v>1421</v>
      </c>
      <c r="B1712" s="48">
        <v>2013</v>
      </c>
      <c r="C1712" s="48" t="s">
        <v>1138</v>
      </c>
      <c r="D1712" s="48" t="s">
        <v>1091</v>
      </c>
      <c r="E1712" s="48">
        <v>136</v>
      </c>
      <c r="F1712" s="48">
        <v>508</v>
      </c>
      <c r="G1712" s="48">
        <v>66</v>
      </c>
      <c r="H1712" s="48">
        <v>123</v>
      </c>
      <c r="I1712" s="48">
        <v>35</v>
      </c>
      <c r="J1712" s="48">
        <v>2</v>
      </c>
      <c r="K1712" s="48">
        <v>14</v>
      </c>
      <c r="L1712" s="48">
        <v>64</v>
      </c>
      <c r="M1712" s="48">
        <v>9</v>
      </c>
      <c r="N1712" s="48">
        <v>3</v>
      </c>
      <c r="O1712" s="48">
        <v>35</v>
      </c>
      <c r="P1712" s="48">
        <v>114</v>
      </c>
    </row>
    <row r="1713" spans="1:16" x14ac:dyDescent="0.3">
      <c r="A1713" s="48" t="s">
        <v>1439</v>
      </c>
      <c r="B1713" s="48">
        <v>2013</v>
      </c>
      <c r="C1713" s="48" t="s">
        <v>1132</v>
      </c>
      <c r="D1713" s="48" t="s">
        <v>1095</v>
      </c>
      <c r="E1713" s="48">
        <v>134</v>
      </c>
      <c r="F1713" s="48">
        <v>508</v>
      </c>
      <c r="G1713" s="48">
        <v>71</v>
      </c>
      <c r="H1713" s="48">
        <v>160</v>
      </c>
      <c r="I1713" s="48">
        <v>29</v>
      </c>
      <c r="J1713" s="48">
        <v>2</v>
      </c>
      <c r="K1713" s="48">
        <v>13</v>
      </c>
      <c r="L1713" s="48">
        <v>97</v>
      </c>
      <c r="M1713" s="48">
        <v>2</v>
      </c>
      <c r="N1713" s="48">
        <v>0</v>
      </c>
      <c r="O1713" s="48">
        <v>40</v>
      </c>
      <c r="P1713" s="48">
        <v>100</v>
      </c>
    </row>
    <row r="1714" spans="1:16" x14ac:dyDescent="0.3">
      <c r="A1714" s="48" t="s">
        <v>1579</v>
      </c>
      <c r="B1714" s="48">
        <v>2013</v>
      </c>
      <c r="C1714" s="48" t="s">
        <v>1134</v>
      </c>
      <c r="D1714" s="48" t="s">
        <v>1091</v>
      </c>
      <c r="E1714" s="48">
        <v>153</v>
      </c>
      <c r="F1714" s="48">
        <v>508</v>
      </c>
      <c r="G1714" s="48">
        <v>61</v>
      </c>
      <c r="H1714" s="48">
        <v>130</v>
      </c>
      <c r="I1714" s="48">
        <v>27</v>
      </c>
      <c r="J1714" s="48">
        <v>1</v>
      </c>
      <c r="K1714" s="48">
        <v>9</v>
      </c>
      <c r="L1714" s="48">
        <v>56</v>
      </c>
      <c r="M1714" s="48">
        <v>4</v>
      </c>
      <c r="N1714" s="48">
        <v>4</v>
      </c>
      <c r="O1714" s="48">
        <v>57</v>
      </c>
      <c r="P1714" s="48">
        <v>73</v>
      </c>
    </row>
    <row r="1715" spans="1:16" x14ac:dyDescent="0.3">
      <c r="A1715" s="48" t="s">
        <v>1863</v>
      </c>
      <c r="B1715" s="48">
        <v>2013</v>
      </c>
      <c r="C1715" s="48" t="s">
        <v>1120</v>
      </c>
      <c r="D1715" s="48" t="s">
        <v>1095</v>
      </c>
      <c r="E1715" s="48">
        <v>150</v>
      </c>
      <c r="F1715" s="48">
        <v>509</v>
      </c>
      <c r="G1715" s="48">
        <v>76</v>
      </c>
      <c r="H1715" s="48">
        <v>147</v>
      </c>
      <c r="I1715" s="48">
        <v>39</v>
      </c>
      <c r="J1715" s="48">
        <v>4</v>
      </c>
      <c r="K1715" s="48">
        <v>17</v>
      </c>
      <c r="L1715" s="48">
        <v>67</v>
      </c>
      <c r="M1715" s="48">
        <v>5</v>
      </c>
      <c r="N1715" s="48">
        <v>2</v>
      </c>
      <c r="O1715" s="48">
        <v>52</v>
      </c>
      <c r="P1715" s="48">
        <v>125</v>
      </c>
    </row>
    <row r="1716" spans="1:16" x14ac:dyDescent="0.3">
      <c r="A1716" s="48" t="s">
        <v>1941</v>
      </c>
      <c r="B1716" s="48">
        <v>2013</v>
      </c>
      <c r="C1716" s="48" t="s">
        <v>1100</v>
      </c>
      <c r="D1716" s="48" t="s">
        <v>1095</v>
      </c>
      <c r="E1716" s="48">
        <v>135</v>
      </c>
      <c r="F1716" s="48">
        <v>510</v>
      </c>
      <c r="G1716" s="48">
        <v>83</v>
      </c>
      <c r="H1716" s="48">
        <v>143</v>
      </c>
      <c r="I1716" s="48">
        <v>26</v>
      </c>
      <c r="J1716" s="48">
        <v>10</v>
      </c>
      <c r="K1716" s="48">
        <v>12</v>
      </c>
      <c r="L1716" s="48">
        <v>35</v>
      </c>
      <c r="M1716" s="48">
        <v>41</v>
      </c>
      <c r="N1716" s="48">
        <v>15</v>
      </c>
      <c r="O1716" s="48">
        <v>25</v>
      </c>
      <c r="P1716" s="48">
        <v>138</v>
      </c>
    </row>
    <row r="1717" spans="1:16" x14ac:dyDescent="0.3">
      <c r="A1717" s="48" t="s">
        <v>1393</v>
      </c>
      <c r="B1717" s="48">
        <v>2013</v>
      </c>
      <c r="C1717" s="48" t="s">
        <v>1154</v>
      </c>
      <c r="D1717" s="48" t="s">
        <v>1095</v>
      </c>
      <c r="E1717" s="48">
        <v>152</v>
      </c>
      <c r="F1717" s="48">
        <v>511</v>
      </c>
      <c r="G1717" s="48">
        <v>70</v>
      </c>
      <c r="H1717" s="48">
        <v>121</v>
      </c>
      <c r="I1717" s="48">
        <v>19</v>
      </c>
      <c r="J1717" s="48">
        <v>3</v>
      </c>
      <c r="K1717" s="48">
        <v>20</v>
      </c>
      <c r="L1717" s="48">
        <v>62</v>
      </c>
      <c r="M1717" s="48">
        <v>4</v>
      </c>
      <c r="N1717" s="48">
        <v>1</v>
      </c>
      <c r="O1717" s="48">
        <v>72</v>
      </c>
      <c r="P1717" s="48">
        <v>131</v>
      </c>
    </row>
    <row r="1718" spans="1:16" x14ac:dyDescent="0.3">
      <c r="A1718" s="48" t="s">
        <v>1670</v>
      </c>
      <c r="B1718" s="48">
        <v>2013</v>
      </c>
      <c r="C1718" s="48" t="s">
        <v>1104</v>
      </c>
      <c r="D1718" s="48" t="s">
        <v>1091</v>
      </c>
      <c r="E1718" s="48">
        <v>131</v>
      </c>
      <c r="F1718" s="48">
        <v>513</v>
      </c>
      <c r="G1718" s="48">
        <v>93</v>
      </c>
      <c r="H1718" s="48">
        <v>134</v>
      </c>
      <c r="I1718" s="48">
        <v>22</v>
      </c>
      <c r="J1718" s="48">
        <v>3</v>
      </c>
      <c r="K1718" s="48">
        <v>22</v>
      </c>
      <c r="L1718" s="48">
        <v>66</v>
      </c>
      <c r="M1718" s="48">
        <v>21</v>
      </c>
      <c r="N1718" s="48">
        <v>5</v>
      </c>
      <c r="O1718" s="48">
        <v>61</v>
      </c>
      <c r="P1718" s="48">
        <v>65</v>
      </c>
    </row>
    <row r="1719" spans="1:16" x14ac:dyDescent="0.3">
      <c r="A1719" s="48" t="s">
        <v>1698</v>
      </c>
      <c r="B1719" s="48">
        <v>2013</v>
      </c>
      <c r="C1719" s="48" t="s">
        <v>1148</v>
      </c>
      <c r="D1719" s="48" t="s">
        <v>1095</v>
      </c>
      <c r="E1719" s="48">
        <v>142</v>
      </c>
      <c r="F1719" s="48">
        <v>514</v>
      </c>
      <c r="G1719" s="48">
        <v>54</v>
      </c>
      <c r="H1719" s="48">
        <v>165</v>
      </c>
      <c r="I1719" s="48">
        <v>34</v>
      </c>
      <c r="J1719" s="48">
        <v>0</v>
      </c>
      <c r="K1719" s="48">
        <v>12</v>
      </c>
      <c r="L1719" s="48">
        <v>68</v>
      </c>
      <c r="M1719" s="48">
        <v>0</v>
      </c>
      <c r="N1719" s="48">
        <v>0</v>
      </c>
      <c r="O1719" s="48">
        <v>29</v>
      </c>
      <c r="P1719" s="48">
        <v>116</v>
      </c>
    </row>
    <row r="1720" spans="1:16" x14ac:dyDescent="0.3">
      <c r="A1720" s="48" t="s">
        <v>1451</v>
      </c>
      <c r="B1720" s="48">
        <v>2013</v>
      </c>
      <c r="C1720" s="48" t="s">
        <v>1140</v>
      </c>
      <c r="D1720" s="48" t="s">
        <v>1091</v>
      </c>
      <c r="E1720" s="48">
        <v>137</v>
      </c>
      <c r="F1720" s="48">
        <v>518</v>
      </c>
      <c r="G1720" s="48">
        <v>84</v>
      </c>
      <c r="H1720" s="48">
        <v>160</v>
      </c>
      <c r="I1720" s="48">
        <v>38</v>
      </c>
      <c r="J1720" s="48">
        <v>2</v>
      </c>
      <c r="K1720" s="48">
        <v>30</v>
      </c>
      <c r="L1720" s="48">
        <v>103</v>
      </c>
      <c r="M1720" s="48">
        <v>4</v>
      </c>
      <c r="N1720" s="48">
        <v>0</v>
      </c>
      <c r="O1720" s="48">
        <v>76</v>
      </c>
      <c r="P1720" s="48">
        <v>88</v>
      </c>
    </row>
    <row r="1721" spans="1:16" x14ac:dyDescent="0.3">
      <c r="A1721" s="48" t="s">
        <v>1442</v>
      </c>
      <c r="B1721" s="48">
        <v>2013</v>
      </c>
      <c r="C1721" s="48" t="s">
        <v>1122</v>
      </c>
      <c r="D1721" s="48" t="s">
        <v>1095</v>
      </c>
      <c r="E1721" s="48">
        <v>141</v>
      </c>
      <c r="F1721" s="48">
        <v>520</v>
      </c>
      <c r="G1721" s="48">
        <v>59</v>
      </c>
      <c r="H1721" s="48">
        <v>130</v>
      </c>
      <c r="I1721" s="48">
        <v>35</v>
      </c>
      <c r="J1721" s="48">
        <v>2</v>
      </c>
      <c r="K1721" s="48">
        <v>13</v>
      </c>
      <c r="L1721" s="48">
        <v>50</v>
      </c>
      <c r="M1721" s="48">
        <v>8</v>
      </c>
      <c r="N1721" s="48">
        <v>4</v>
      </c>
      <c r="O1721" s="48">
        <v>67</v>
      </c>
      <c r="P1721" s="48">
        <v>142</v>
      </c>
    </row>
    <row r="1722" spans="1:16" x14ac:dyDescent="0.3">
      <c r="A1722" s="48" t="s">
        <v>1530</v>
      </c>
      <c r="B1722" s="48">
        <v>2013</v>
      </c>
      <c r="C1722" s="48" t="s">
        <v>1132</v>
      </c>
      <c r="D1722" s="48" t="s">
        <v>1095</v>
      </c>
      <c r="E1722" s="48">
        <v>141</v>
      </c>
      <c r="F1722" s="48">
        <v>520</v>
      </c>
      <c r="G1722" s="48">
        <v>103</v>
      </c>
      <c r="H1722" s="48">
        <v>156</v>
      </c>
      <c r="I1722" s="48">
        <v>31</v>
      </c>
      <c r="J1722" s="48">
        <v>1</v>
      </c>
      <c r="K1722" s="48">
        <v>22</v>
      </c>
      <c r="L1722" s="48">
        <v>94</v>
      </c>
      <c r="M1722" s="48">
        <v>6</v>
      </c>
      <c r="N1722" s="48">
        <v>1</v>
      </c>
      <c r="O1722" s="48">
        <v>69</v>
      </c>
      <c r="P1722" s="48">
        <v>86</v>
      </c>
    </row>
    <row r="1723" spans="1:16" x14ac:dyDescent="0.3">
      <c r="A1723" s="48" t="s">
        <v>1435</v>
      </c>
      <c r="B1723" s="48">
        <v>2013</v>
      </c>
      <c r="C1723" s="48" t="s">
        <v>1120</v>
      </c>
      <c r="D1723" s="48" t="s">
        <v>1095</v>
      </c>
      <c r="E1723" s="48">
        <v>148</v>
      </c>
      <c r="F1723" s="48">
        <v>520</v>
      </c>
      <c r="G1723" s="48">
        <v>61</v>
      </c>
      <c r="H1723" s="48">
        <v>153</v>
      </c>
      <c r="I1723" s="48">
        <v>34</v>
      </c>
      <c r="J1723" s="48">
        <v>1</v>
      </c>
      <c r="K1723" s="48">
        <v>15</v>
      </c>
      <c r="L1723" s="48">
        <v>72</v>
      </c>
      <c r="M1723" s="48">
        <v>2</v>
      </c>
      <c r="N1723" s="48">
        <v>1</v>
      </c>
      <c r="O1723" s="48">
        <v>60</v>
      </c>
      <c r="P1723" s="48">
        <v>70</v>
      </c>
    </row>
    <row r="1724" spans="1:16" x14ac:dyDescent="0.3">
      <c r="A1724" s="48" t="s">
        <v>1490</v>
      </c>
      <c r="B1724" s="48">
        <v>2013</v>
      </c>
      <c r="C1724" s="48" t="s">
        <v>1152</v>
      </c>
      <c r="D1724" s="48" t="s">
        <v>1091</v>
      </c>
      <c r="E1724" s="48">
        <v>150</v>
      </c>
      <c r="F1724" s="48">
        <v>520</v>
      </c>
      <c r="G1724" s="48">
        <v>57</v>
      </c>
      <c r="H1724" s="48">
        <v>136</v>
      </c>
      <c r="I1724" s="48">
        <v>15</v>
      </c>
      <c r="J1724" s="48">
        <v>3</v>
      </c>
      <c r="K1724" s="48">
        <v>7</v>
      </c>
      <c r="L1724" s="48">
        <v>35</v>
      </c>
      <c r="M1724" s="48">
        <v>20</v>
      </c>
      <c r="N1724" s="48">
        <v>4</v>
      </c>
      <c r="O1724" s="48">
        <v>26</v>
      </c>
      <c r="P1724" s="48">
        <v>63</v>
      </c>
    </row>
    <row r="1725" spans="1:16" x14ac:dyDescent="0.3">
      <c r="A1725" s="48" t="s">
        <v>1660</v>
      </c>
      <c r="B1725" s="48">
        <v>2013</v>
      </c>
      <c r="C1725" s="48" t="s">
        <v>1108</v>
      </c>
      <c r="D1725" s="48" t="s">
        <v>1095</v>
      </c>
      <c r="E1725" s="48">
        <v>147</v>
      </c>
      <c r="F1725" s="48">
        <v>521</v>
      </c>
      <c r="G1725" s="48">
        <v>59</v>
      </c>
      <c r="H1725" s="48">
        <v>146</v>
      </c>
      <c r="I1725" s="48">
        <v>25</v>
      </c>
      <c r="J1725" s="48">
        <v>6</v>
      </c>
      <c r="K1725" s="48">
        <v>18</v>
      </c>
      <c r="L1725" s="48">
        <v>82</v>
      </c>
      <c r="M1725" s="48">
        <v>9</v>
      </c>
      <c r="N1725" s="48">
        <v>1</v>
      </c>
      <c r="O1725" s="48">
        <v>46</v>
      </c>
      <c r="P1725" s="48">
        <v>69</v>
      </c>
    </row>
    <row r="1726" spans="1:16" x14ac:dyDescent="0.3">
      <c r="A1726" s="48" t="s">
        <v>1752</v>
      </c>
      <c r="B1726" s="48">
        <v>2013</v>
      </c>
      <c r="C1726" s="48" t="s">
        <v>1146</v>
      </c>
      <c r="D1726" s="48" t="s">
        <v>1091</v>
      </c>
      <c r="E1726" s="48">
        <v>148</v>
      </c>
      <c r="F1726" s="48">
        <v>523</v>
      </c>
      <c r="G1726" s="48">
        <v>59</v>
      </c>
      <c r="H1726" s="48">
        <v>123</v>
      </c>
      <c r="I1726" s="48">
        <v>29</v>
      </c>
      <c r="J1726" s="48">
        <v>0</v>
      </c>
      <c r="K1726" s="48">
        <v>22</v>
      </c>
      <c r="L1726" s="48">
        <v>79</v>
      </c>
      <c r="M1726" s="48">
        <v>2</v>
      </c>
      <c r="N1726" s="48">
        <v>0</v>
      </c>
      <c r="O1726" s="48">
        <v>43</v>
      </c>
      <c r="P1726" s="48">
        <v>104</v>
      </c>
    </row>
    <row r="1727" spans="1:16" x14ac:dyDescent="0.3">
      <c r="A1727" s="48" t="s">
        <v>1538</v>
      </c>
      <c r="B1727" s="48">
        <v>2013</v>
      </c>
      <c r="C1727" s="48" t="s">
        <v>1138</v>
      </c>
      <c r="D1727" s="48" t="s">
        <v>1091</v>
      </c>
      <c r="E1727" s="48">
        <v>130</v>
      </c>
      <c r="F1727" s="48">
        <v>525</v>
      </c>
      <c r="G1727" s="48">
        <v>75</v>
      </c>
      <c r="H1727" s="48">
        <v>138</v>
      </c>
      <c r="I1727" s="48">
        <v>21</v>
      </c>
      <c r="J1727" s="48">
        <v>6</v>
      </c>
      <c r="K1727" s="48">
        <v>6</v>
      </c>
      <c r="L1727" s="48">
        <v>50</v>
      </c>
      <c r="M1727" s="48">
        <v>23</v>
      </c>
      <c r="N1727" s="48">
        <v>12</v>
      </c>
      <c r="O1727" s="48">
        <v>40</v>
      </c>
      <c r="P1727" s="48">
        <v>132</v>
      </c>
    </row>
    <row r="1728" spans="1:16" x14ac:dyDescent="0.3">
      <c r="A1728" s="48" t="s">
        <v>1791</v>
      </c>
      <c r="B1728" s="48">
        <v>2013</v>
      </c>
      <c r="C1728" s="48" t="s">
        <v>1102</v>
      </c>
      <c r="D1728" s="48" t="s">
        <v>1091</v>
      </c>
      <c r="E1728" s="48">
        <v>149</v>
      </c>
      <c r="F1728" s="48">
        <v>525</v>
      </c>
      <c r="G1728" s="48">
        <v>60</v>
      </c>
      <c r="H1728" s="48">
        <v>115</v>
      </c>
      <c r="I1728" s="48">
        <v>15</v>
      </c>
      <c r="J1728" s="48">
        <v>0</v>
      </c>
      <c r="K1728" s="48">
        <v>34</v>
      </c>
      <c r="L1728" s="48">
        <v>86</v>
      </c>
      <c r="M1728" s="48">
        <v>1</v>
      </c>
      <c r="N1728" s="48">
        <v>1</v>
      </c>
      <c r="O1728" s="48">
        <v>76</v>
      </c>
      <c r="P1728" s="48">
        <v>189</v>
      </c>
    </row>
    <row r="1729" spans="1:16" x14ac:dyDescent="0.3">
      <c r="A1729" s="48" t="s">
        <v>1557</v>
      </c>
      <c r="B1729" s="48">
        <v>2013</v>
      </c>
      <c r="C1729" s="48" t="s">
        <v>1120</v>
      </c>
      <c r="D1729" s="48" t="s">
        <v>1095</v>
      </c>
      <c r="E1729" s="48">
        <v>141</v>
      </c>
      <c r="F1729" s="48">
        <v>525</v>
      </c>
      <c r="G1729" s="48">
        <v>52</v>
      </c>
      <c r="H1729" s="48">
        <v>146</v>
      </c>
      <c r="I1729" s="48">
        <v>27</v>
      </c>
      <c r="J1729" s="48">
        <v>2</v>
      </c>
      <c r="K1729" s="48">
        <v>14</v>
      </c>
      <c r="L1729" s="48">
        <v>79</v>
      </c>
      <c r="M1729" s="48">
        <v>0</v>
      </c>
      <c r="N1729" s="48">
        <v>0</v>
      </c>
      <c r="O1729" s="48">
        <v>47</v>
      </c>
      <c r="P1729" s="48">
        <v>79</v>
      </c>
    </row>
    <row r="1730" spans="1:16" x14ac:dyDescent="0.3">
      <c r="A1730" s="48" t="s">
        <v>1881</v>
      </c>
      <c r="B1730" s="48">
        <v>2013</v>
      </c>
      <c r="C1730" s="48" t="s">
        <v>1134</v>
      </c>
      <c r="D1730" s="48" t="s">
        <v>1091</v>
      </c>
      <c r="E1730" s="48">
        <v>139</v>
      </c>
      <c r="F1730" s="48">
        <v>527</v>
      </c>
      <c r="G1730" s="48">
        <v>82</v>
      </c>
      <c r="H1730" s="48">
        <v>133</v>
      </c>
      <c r="I1730" s="48">
        <v>31</v>
      </c>
      <c r="J1730" s="48">
        <v>6</v>
      </c>
      <c r="K1730" s="48">
        <v>14</v>
      </c>
      <c r="L1730" s="48">
        <v>54</v>
      </c>
      <c r="M1730" s="48">
        <v>20</v>
      </c>
      <c r="N1730" s="48">
        <v>8</v>
      </c>
      <c r="O1730" s="48">
        <v>64</v>
      </c>
      <c r="P1730" s="48">
        <v>115</v>
      </c>
    </row>
    <row r="1731" spans="1:16" x14ac:dyDescent="0.3">
      <c r="A1731" s="48" t="s">
        <v>1980</v>
      </c>
      <c r="B1731" s="48">
        <v>2013</v>
      </c>
      <c r="C1731" s="48" t="s">
        <v>1104</v>
      </c>
      <c r="D1731" s="48" t="s">
        <v>1091</v>
      </c>
      <c r="E1731" s="48">
        <v>135</v>
      </c>
      <c r="F1731" s="48">
        <v>529</v>
      </c>
      <c r="G1731" s="48">
        <v>74</v>
      </c>
      <c r="H1731" s="48">
        <v>127</v>
      </c>
      <c r="I1731" s="48">
        <v>21</v>
      </c>
      <c r="J1731" s="48">
        <v>4</v>
      </c>
      <c r="K1731" s="48">
        <v>26</v>
      </c>
      <c r="L1731" s="48">
        <v>80</v>
      </c>
      <c r="M1731" s="48">
        <v>7</v>
      </c>
      <c r="N1731" s="48">
        <v>7</v>
      </c>
      <c r="O1731" s="48">
        <v>37</v>
      </c>
      <c r="P1731" s="48">
        <v>137</v>
      </c>
    </row>
    <row r="1732" spans="1:16" x14ac:dyDescent="0.3">
      <c r="A1732" s="48" t="s">
        <v>1170</v>
      </c>
      <c r="B1732" s="48">
        <v>2013</v>
      </c>
      <c r="C1732" s="48" t="s">
        <v>1110</v>
      </c>
      <c r="D1732" s="48" t="s">
        <v>1091</v>
      </c>
      <c r="E1732" s="48">
        <v>142</v>
      </c>
      <c r="F1732" s="48">
        <v>530</v>
      </c>
      <c r="G1732" s="48">
        <v>90</v>
      </c>
      <c r="H1732" s="48">
        <v>144</v>
      </c>
      <c r="I1732" s="48">
        <v>29</v>
      </c>
      <c r="J1732" s="48">
        <v>1</v>
      </c>
      <c r="K1732" s="48">
        <v>36</v>
      </c>
      <c r="L1732" s="48">
        <v>104</v>
      </c>
      <c r="M1732" s="48">
        <v>7</v>
      </c>
      <c r="N1732" s="48">
        <v>1</v>
      </c>
      <c r="O1732" s="48">
        <v>82</v>
      </c>
      <c r="P1732" s="48">
        <v>62</v>
      </c>
    </row>
    <row r="1733" spans="1:16" x14ac:dyDescent="0.3">
      <c r="A1733" s="48" t="s">
        <v>1828</v>
      </c>
      <c r="B1733" s="48">
        <v>2013</v>
      </c>
      <c r="C1733" s="48" t="s">
        <v>1112</v>
      </c>
      <c r="D1733" s="48" t="s">
        <v>1095</v>
      </c>
      <c r="E1733" s="48">
        <v>150</v>
      </c>
      <c r="F1733" s="48">
        <v>531</v>
      </c>
      <c r="G1733" s="48">
        <v>63</v>
      </c>
      <c r="H1733" s="48">
        <v>124</v>
      </c>
      <c r="I1733" s="48">
        <v>29</v>
      </c>
      <c r="J1733" s="48">
        <v>3</v>
      </c>
      <c r="K1733" s="48">
        <v>19</v>
      </c>
      <c r="L1733" s="48">
        <v>73</v>
      </c>
      <c r="M1733" s="48">
        <v>6</v>
      </c>
      <c r="N1733" s="48">
        <v>5</v>
      </c>
      <c r="O1733" s="48">
        <v>50</v>
      </c>
      <c r="P1733" s="48">
        <v>125</v>
      </c>
    </row>
    <row r="1734" spans="1:16" x14ac:dyDescent="0.3">
      <c r="A1734" s="48" t="s">
        <v>1635</v>
      </c>
      <c r="B1734" s="48">
        <v>2013</v>
      </c>
      <c r="C1734" s="48" t="s">
        <v>1146</v>
      </c>
      <c r="D1734" s="48" t="s">
        <v>1091</v>
      </c>
      <c r="E1734" s="48">
        <v>146</v>
      </c>
      <c r="F1734" s="48">
        <v>531</v>
      </c>
      <c r="G1734" s="48">
        <v>76</v>
      </c>
      <c r="H1734" s="48">
        <v>137</v>
      </c>
      <c r="I1734" s="48">
        <v>31</v>
      </c>
      <c r="J1734" s="48">
        <v>4</v>
      </c>
      <c r="K1734" s="48">
        <v>12</v>
      </c>
      <c r="L1734" s="48">
        <v>36</v>
      </c>
      <c r="M1734" s="48">
        <v>30</v>
      </c>
      <c r="N1734" s="48">
        <v>7</v>
      </c>
      <c r="O1734" s="48">
        <v>53</v>
      </c>
      <c r="P1734" s="48">
        <v>86</v>
      </c>
    </row>
    <row r="1735" spans="1:16" x14ac:dyDescent="0.3">
      <c r="A1735" s="48" t="s">
        <v>1671</v>
      </c>
      <c r="B1735" s="48">
        <v>2013</v>
      </c>
      <c r="C1735" s="48" t="s">
        <v>1108</v>
      </c>
      <c r="D1735" s="48" t="s">
        <v>1095</v>
      </c>
      <c r="E1735" s="48">
        <v>147</v>
      </c>
      <c r="F1735" s="48">
        <v>536</v>
      </c>
      <c r="G1735" s="48">
        <v>80</v>
      </c>
      <c r="H1735" s="48">
        <v>152</v>
      </c>
      <c r="I1735" s="48">
        <v>27</v>
      </c>
      <c r="J1735" s="48">
        <v>10</v>
      </c>
      <c r="K1735" s="48">
        <v>24</v>
      </c>
      <c r="L1735" s="48">
        <v>73</v>
      </c>
      <c r="M1735" s="48">
        <v>40</v>
      </c>
      <c r="N1735" s="48">
        <v>7</v>
      </c>
      <c r="O1735" s="48">
        <v>37</v>
      </c>
      <c r="P1735" s="48">
        <v>146</v>
      </c>
    </row>
    <row r="1736" spans="1:16" x14ac:dyDescent="0.3">
      <c r="A1736" s="48" t="s">
        <v>1431</v>
      </c>
      <c r="B1736" s="48">
        <v>2013</v>
      </c>
      <c r="C1736" s="48" t="s">
        <v>1152</v>
      </c>
      <c r="D1736" s="48" t="s">
        <v>1091</v>
      </c>
      <c r="E1736" s="48">
        <v>145</v>
      </c>
      <c r="F1736" s="48">
        <v>539</v>
      </c>
      <c r="G1736" s="48">
        <v>81</v>
      </c>
      <c r="H1736" s="48">
        <v>147</v>
      </c>
      <c r="I1736" s="48">
        <v>33</v>
      </c>
      <c r="J1736" s="48">
        <v>10</v>
      </c>
      <c r="K1736" s="48">
        <v>8</v>
      </c>
      <c r="L1736" s="48">
        <v>52</v>
      </c>
      <c r="M1736" s="48">
        <v>24</v>
      </c>
      <c r="N1736" s="48">
        <v>8</v>
      </c>
      <c r="O1736" s="48">
        <v>52</v>
      </c>
      <c r="P1736" s="48">
        <v>127</v>
      </c>
    </row>
    <row r="1737" spans="1:16" x14ac:dyDescent="0.3">
      <c r="A1737" s="48" t="s">
        <v>1440</v>
      </c>
      <c r="B1737" s="48">
        <v>2013</v>
      </c>
      <c r="C1737" s="48" t="s">
        <v>1138</v>
      </c>
      <c r="D1737" s="48" t="s">
        <v>1091</v>
      </c>
      <c r="E1737" s="48">
        <v>154</v>
      </c>
      <c r="F1737" s="48">
        <v>541</v>
      </c>
      <c r="G1737" s="48">
        <v>75</v>
      </c>
      <c r="H1737" s="48">
        <v>145</v>
      </c>
      <c r="I1737" s="48">
        <v>39</v>
      </c>
      <c r="J1737" s="48">
        <v>1</v>
      </c>
      <c r="K1737" s="48">
        <v>20</v>
      </c>
      <c r="L1737" s="48">
        <v>74</v>
      </c>
      <c r="M1737" s="48">
        <v>3</v>
      </c>
      <c r="N1737" s="48">
        <v>1</v>
      </c>
      <c r="O1737" s="48">
        <v>93</v>
      </c>
      <c r="P1737" s="48">
        <v>110</v>
      </c>
    </row>
    <row r="1738" spans="1:16" x14ac:dyDescent="0.3">
      <c r="A1738" s="48" t="s">
        <v>1914</v>
      </c>
      <c r="B1738" s="48">
        <v>2013</v>
      </c>
      <c r="C1738" s="48" t="s">
        <v>1116</v>
      </c>
      <c r="D1738" s="48" t="s">
        <v>1091</v>
      </c>
      <c r="E1738" s="48">
        <v>152</v>
      </c>
      <c r="F1738" s="48">
        <v>543</v>
      </c>
      <c r="G1738" s="48">
        <v>56</v>
      </c>
      <c r="H1738" s="48">
        <v>131</v>
      </c>
      <c r="I1738" s="48">
        <v>25</v>
      </c>
      <c r="J1738" s="48">
        <v>0</v>
      </c>
      <c r="K1738" s="48">
        <v>21</v>
      </c>
      <c r="L1738" s="48">
        <v>77</v>
      </c>
      <c r="M1738" s="48">
        <v>0</v>
      </c>
      <c r="N1738" s="48">
        <v>1</v>
      </c>
      <c r="O1738" s="48">
        <v>30</v>
      </c>
      <c r="P1738" s="48">
        <v>96</v>
      </c>
    </row>
    <row r="1739" spans="1:16" x14ac:dyDescent="0.3">
      <c r="A1739" s="48" t="s">
        <v>1925</v>
      </c>
      <c r="B1739" s="48">
        <v>2013</v>
      </c>
      <c r="C1739" s="48" t="s">
        <v>1159</v>
      </c>
      <c r="D1739" s="48" t="s">
        <v>1095</v>
      </c>
      <c r="E1739" s="48">
        <v>148</v>
      </c>
      <c r="F1739" s="48">
        <v>543</v>
      </c>
      <c r="G1739" s="48">
        <v>30</v>
      </c>
      <c r="H1739" s="48">
        <v>123</v>
      </c>
      <c r="I1739" s="48">
        <v>14</v>
      </c>
      <c r="J1739" s="48">
        <v>8</v>
      </c>
      <c r="K1739" s="48">
        <v>3</v>
      </c>
      <c r="L1739" s="48">
        <v>42</v>
      </c>
      <c r="M1739" s="48">
        <v>11</v>
      </c>
      <c r="N1739" s="48">
        <v>10</v>
      </c>
      <c r="O1739" s="48">
        <v>30</v>
      </c>
      <c r="P1739" s="48">
        <v>96</v>
      </c>
    </row>
    <row r="1740" spans="1:16" x14ac:dyDescent="0.3">
      <c r="A1740" s="48" t="s">
        <v>1488</v>
      </c>
      <c r="B1740" s="48">
        <v>2013</v>
      </c>
      <c r="C1740" s="48" t="s">
        <v>1136</v>
      </c>
      <c r="D1740" s="48" t="s">
        <v>1091</v>
      </c>
      <c r="E1740" s="48">
        <v>136</v>
      </c>
      <c r="F1740" s="48">
        <v>545</v>
      </c>
      <c r="G1740" s="48">
        <v>85</v>
      </c>
      <c r="H1740" s="48">
        <v>151</v>
      </c>
      <c r="I1740" s="48">
        <v>31</v>
      </c>
      <c r="J1740" s="48">
        <v>2</v>
      </c>
      <c r="K1740" s="48">
        <v>13</v>
      </c>
      <c r="L1740" s="48">
        <v>72</v>
      </c>
      <c r="M1740" s="48">
        <v>15</v>
      </c>
      <c r="N1740" s="48">
        <v>11</v>
      </c>
      <c r="O1740" s="48">
        <v>51</v>
      </c>
      <c r="P1740" s="48">
        <v>59</v>
      </c>
    </row>
    <row r="1741" spans="1:16" x14ac:dyDescent="0.3">
      <c r="A1741" s="48" t="s">
        <v>1665</v>
      </c>
      <c r="B1741" s="48">
        <v>2013</v>
      </c>
      <c r="C1741" s="48" t="s">
        <v>1132</v>
      </c>
      <c r="D1741" s="48" t="s">
        <v>1095</v>
      </c>
      <c r="E1741" s="48">
        <v>157</v>
      </c>
      <c r="F1741" s="48">
        <v>548</v>
      </c>
      <c r="G1741" s="48">
        <v>75</v>
      </c>
      <c r="H1741" s="48">
        <v>151</v>
      </c>
      <c r="I1741" s="48">
        <v>27</v>
      </c>
      <c r="J1741" s="48">
        <v>2</v>
      </c>
      <c r="K1741" s="48">
        <v>7</v>
      </c>
      <c r="L1741" s="48">
        <v>67</v>
      </c>
      <c r="M1741" s="48">
        <v>10</v>
      </c>
      <c r="N1741" s="48">
        <v>5</v>
      </c>
      <c r="O1741" s="48">
        <v>52</v>
      </c>
      <c r="P1741" s="48">
        <v>103</v>
      </c>
    </row>
    <row r="1742" spans="1:16" x14ac:dyDescent="0.3">
      <c r="A1742" s="48" t="s">
        <v>1496</v>
      </c>
      <c r="B1742" s="48">
        <v>2013</v>
      </c>
      <c r="C1742" s="48" t="s">
        <v>1134</v>
      </c>
      <c r="D1742" s="48" t="s">
        <v>1091</v>
      </c>
      <c r="E1742" s="48">
        <v>158</v>
      </c>
      <c r="F1742" s="48">
        <v>549</v>
      </c>
      <c r="G1742" s="48">
        <v>54</v>
      </c>
      <c r="H1742" s="48">
        <v>164</v>
      </c>
      <c r="I1742" s="48">
        <v>33</v>
      </c>
      <c r="J1742" s="48">
        <v>0</v>
      </c>
      <c r="K1742" s="48">
        <v>13</v>
      </c>
      <c r="L1742" s="48">
        <v>75</v>
      </c>
      <c r="M1742" s="48">
        <v>3</v>
      </c>
      <c r="N1742" s="48">
        <v>1</v>
      </c>
      <c r="O1742" s="48">
        <v>44</v>
      </c>
      <c r="P1742" s="48">
        <v>77</v>
      </c>
    </row>
    <row r="1743" spans="1:16" x14ac:dyDescent="0.3">
      <c r="A1743" s="48" t="s">
        <v>1553</v>
      </c>
      <c r="B1743" s="48">
        <v>2013</v>
      </c>
      <c r="C1743" s="48" t="s">
        <v>1138</v>
      </c>
      <c r="D1743" s="48" t="s">
        <v>1091</v>
      </c>
      <c r="E1743" s="48">
        <v>145</v>
      </c>
      <c r="F1743" s="48">
        <v>549</v>
      </c>
      <c r="G1743" s="48">
        <v>74</v>
      </c>
      <c r="H1743" s="48">
        <v>135</v>
      </c>
      <c r="I1743" s="48">
        <v>27</v>
      </c>
      <c r="J1743" s="48">
        <v>2</v>
      </c>
      <c r="K1743" s="48">
        <v>22</v>
      </c>
      <c r="L1743" s="48">
        <v>63</v>
      </c>
      <c r="M1743" s="48">
        <v>1</v>
      </c>
      <c r="N1743" s="48">
        <v>0</v>
      </c>
      <c r="O1743" s="48">
        <v>77</v>
      </c>
      <c r="P1743" s="48">
        <v>138</v>
      </c>
    </row>
    <row r="1744" spans="1:16" x14ac:dyDescent="0.3">
      <c r="A1744" s="48" t="s">
        <v>1468</v>
      </c>
      <c r="B1744" s="48">
        <v>2013</v>
      </c>
      <c r="C1744" s="48" t="s">
        <v>1156</v>
      </c>
      <c r="D1744" s="48" t="s">
        <v>1091</v>
      </c>
      <c r="E1744" s="48">
        <v>138</v>
      </c>
      <c r="F1744" s="48">
        <v>550</v>
      </c>
      <c r="G1744" s="48">
        <v>68</v>
      </c>
      <c r="H1744" s="48">
        <v>149</v>
      </c>
      <c r="I1744" s="48">
        <v>33</v>
      </c>
      <c r="J1744" s="48">
        <v>5</v>
      </c>
      <c r="K1744" s="48">
        <v>6</v>
      </c>
      <c r="L1744" s="48">
        <v>54</v>
      </c>
      <c r="M1744" s="48">
        <v>12</v>
      </c>
      <c r="N1744" s="48">
        <v>7</v>
      </c>
      <c r="O1744" s="48">
        <v>23</v>
      </c>
      <c r="P1744" s="48">
        <v>59</v>
      </c>
    </row>
    <row r="1745" spans="1:16" x14ac:dyDescent="0.3">
      <c r="A1745" s="48" t="s">
        <v>1472</v>
      </c>
      <c r="B1745" s="48">
        <v>2013</v>
      </c>
      <c r="C1745" s="48" t="s">
        <v>1148</v>
      </c>
      <c r="D1745" s="48" t="s">
        <v>1095</v>
      </c>
      <c r="E1745" s="48">
        <v>147</v>
      </c>
      <c r="F1745" s="48">
        <v>551</v>
      </c>
      <c r="G1745" s="48">
        <v>89</v>
      </c>
      <c r="H1745" s="48">
        <v>176</v>
      </c>
      <c r="I1745" s="48">
        <v>27</v>
      </c>
      <c r="J1745" s="48">
        <v>2</v>
      </c>
      <c r="K1745" s="48">
        <v>23</v>
      </c>
      <c r="L1745" s="48">
        <v>109</v>
      </c>
      <c r="M1745" s="48">
        <v>1</v>
      </c>
      <c r="N1745" s="48">
        <v>0</v>
      </c>
      <c r="O1745" s="48">
        <v>66</v>
      </c>
      <c r="P1745" s="48">
        <v>121</v>
      </c>
    </row>
    <row r="1746" spans="1:16" x14ac:dyDescent="0.3">
      <c r="A1746" s="48" t="s">
        <v>1423</v>
      </c>
      <c r="B1746" s="48">
        <v>2013</v>
      </c>
      <c r="C1746" s="48" t="s">
        <v>1124</v>
      </c>
      <c r="D1746" s="48" t="s">
        <v>1091</v>
      </c>
      <c r="E1746" s="48">
        <v>129</v>
      </c>
      <c r="F1746" s="48">
        <v>552</v>
      </c>
      <c r="G1746" s="48">
        <v>99</v>
      </c>
      <c r="H1746" s="48">
        <v>150</v>
      </c>
      <c r="I1746" s="48">
        <v>30</v>
      </c>
      <c r="J1746" s="48">
        <v>7</v>
      </c>
      <c r="K1746" s="48">
        <v>12</v>
      </c>
      <c r="L1746" s="48">
        <v>49</v>
      </c>
      <c r="M1746" s="48">
        <v>8</v>
      </c>
      <c r="N1746" s="48">
        <v>4</v>
      </c>
      <c r="O1746" s="48">
        <v>52</v>
      </c>
      <c r="P1746" s="48">
        <v>129</v>
      </c>
    </row>
    <row r="1747" spans="1:16" x14ac:dyDescent="0.3">
      <c r="A1747" s="48" t="s">
        <v>1437</v>
      </c>
      <c r="B1747" s="48">
        <v>2013</v>
      </c>
      <c r="C1747" s="48" t="s">
        <v>1132</v>
      </c>
      <c r="D1747" s="48" t="s">
        <v>1095</v>
      </c>
      <c r="E1747" s="48">
        <v>145</v>
      </c>
      <c r="F1747" s="48">
        <v>554</v>
      </c>
      <c r="G1747" s="48">
        <v>79</v>
      </c>
      <c r="H1747" s="48">
        <v>164</v>
      </c>
      <c r="I1747" s="48">
        <v>30</v>
      </c>
      <c r="J1747" s="48">
        <v>3</v>
      </c>
      <c r="K1747" s="48">
        <v>24</v>
      </c>
      <c r="L1747" s="48">
        <v>84</v>
      </c>
      <c r="M1747" s="48">
        <v>2</v>
      </c>
      <c r="N1747" s="48">
        <v>1</v>
      </c>
      <c r="O1747" s="48">
        <v>38</v>
      </c>
      <c r="P1747" s="48">
        <v>90</v>
      </c>
    </row>
    <row r="1748" spans="1:16" x14ac:dyDescent="0.3">
      <c r="A1748" s="48" t="s">
        <v>1544</v>
      </c>
      <c r="B1748" s="48">
        <v>2013</v>
      </c>
      <c r="C1748" s="48" t="s">
        <v>1124</v>
      </c>
      <c r="D1748" s="48" t="s">
        <v>1091</v>
      </c>
      <c r="E1748" s="48">
        <v>148</v>
      </c>
      <c r="F1748" s="48">
        <v>555</v>
      </c>
      <c r="G1748" s="48">
        <v>103</v>
      </c>
      <c r="H1748" s="48">
        <v>193</v>
      </c>
      <c r="I1748" s="48">
        <v>26</v>
      </c>
      <c r="J1748" s="48">
        <v>1</v>
      </c>
      <c r="K1748" s="48">
        <v>44</v>
      </c>
      <c r="L1748" s="48">
        <v>137</v>
      </c>
      <c r="M1748" s="48">
        <v>3</v>
      </c>
      <c r="N1748" s="48">
        <v>0</v>
      </c>
      <c r="O1748" s="48">
        <v>90</v>
      </c>
      <c r="P1748" s="48">
        <v>94</v>
      </c>
    </row>
    <row r="1749" spans="1:16" x14ac:dyDescent="0.3">
      <c r="A1749" s="48" t="s">
        <v>1540</v>
      </c>
      <c r="B1749" s="48">
        <v>2013</v>
      </c>
      <c r="C1749" s="48" t="s">
        <v>1138</v>
      </c>
      <c r="D1749" s="48" t="s">
        <v>1091</v>
      </c>
      <c r="E1749" s="48">
        <v>151</v>
      </c>
      <c r="F1749" s="48">
        <v>556</v>
      </c>
      <c r="G1749" s="48">
        <v>66</v>
      </c>
      <c r="H1749" s="48">
        <v>158</v>
      </c>
      <c r="I1749" s="48">
        <v>26</v>
      </c>
      <c r="J1749" s="48">
        <v>3</v>
      </c>
      <c r="K1749" s="48">
        <v>10</v>
      </c>
      <c r="L1749" s="48">
        <v>73</v>
      </c>
      <c r="M1749" s="48">
        <v>17</v>
      </c>
      <c r="N1749" s="48">
        <v>4</v>
      </c>
      <c r="O1749" s="48">
        <v>40</v>
      </c>
      <c r="P1749" s="48">
        <v>67</v>
      </c>
    </row>
    <row r="1750" spans="1:16" x14ac:dyDescent="0.3">
      <c r="A1750" s="48" t="s">
        <v>1704</v>
      </c>
      <c r="B1750" s="48">
        <v>2013</v>
      </c>
      <c r="C1750" s="48" t="s">
        <v>1100</v>
      </c>
      <c r="D1750" s="48" t="s">
        <v>1095</v>
      </c>
      <c r="E1750" s="48">
        <v>152</v>
      </c>
      <c r="F1750" s="48">
        <v>558</v>
      </c>
      <c r="G1750" s="48">
        <v>70</v>
      </c>
      <c r="H1750" s="48">
        <v>130</v>
      </c>
      <c r="I1750" s="48">
        <v>22</v>
      </c>
      <c r="J1750" s="48">
        <v>2</v>
      </c>
      <c r="K1750" s="48">
        <v>36</v>
      </c>
      <c r="L1750" s="48">
        <v>100</v>
      </c>
      <c r="M1750" s="48">
        <v>2</v>
      </c>
      <c r="N1750" s="48">
        <v>0</v>
      </c>
      <c r="O1750" s="48">
        <v>48</v>
      </c>
      <c r="P1750" s="48">
        <v>186</v>
      </c>
    </row>
    <row r="1751" spans="1:16" x14ac:dyDescent="0.3">
      <c r="A1751" s="48" t="s">
        <v>1974</v>
      </c>
      <c r="B1751" s="48">
        <v>2013</v>
      </c>
      <c r="C1751" s="48" t="s">
        <v>1090</v>
      </c>
      <c r="D1751" s="48" t="s">
        <v>1091</v>
      </c>
      <c r="E1751" s="48">
        <v>147</v>
      </c>
      <c r="F1751" s="48">
        <v>558</v>
      </c>
      <c r="G1751" s="48">
        <v>72</v>
      </c>
      <c r="H1751" s="48">
        <v>136</v>
      </c>
      <c r="I1751" s="48">
        <v>33</v>
      </c>
      <c r="J1751" s="48">
        <v>4</v>
      </c>
      <c r="K1751" s="48">
        <v>18</v>
      </c>
      <c r="L1751" s="48">
        <v>66</v>
      </c>
      <c r="M1751" s="48">
        <v>14</v>
      </c>
      <c r="N1751" s="48">
        <v>7</v>
      </c>
      <c r="O1751" s="48">
        <v>51</v>
      </c>
      <c r="P1751" s="48">
        <v>120</v>
      </c>
    </row>
    <row r="1752" spans="1:16" x14ac:dyDescent="0.3">
      <c r="A1752" s="48" t="s">
        <v>1518</v>
      </c>
      <c r="B1752" s="48">
        <v>2013</v>
      </c>
      <c r="C1752" s="48" t="s">
        <v>1148</v>
      </c>
      <c r="D1752" s="48" t="s">
        <v>1095</v>
      </c>
      <c r="E1752" s="48">
        <v>149</v>
      </c>
      <c r="F1752" s="48">
        <v>558</v>
      </c>
      <c r="G1752" s="48">
        <v>94</v>
      </c>
      <c r="H1752" s="48">
        <v>147</v>
      </c>
      <c r="I1752" s="48">
        <v>27</v>
      </c>
      <c r="J1752" s="48">
        <v>2</v>
      </c>
      <c r="K1752" s="48">
        <v>27</v>
      </c>
      <c r="L1752" s="48">
        <v>70</v>
      </c>
      <c r="M1752" s="48">
        <v>8</v>
      </c>
      <c r="N1752" s="48">
        <v>1</v>
      </c>
      <c r="O1752" s="48">
        <v>75</v>
      </c>
      <c r="P1752" s="48">
        <v>161</v>
      </c>
    </row>
    <row r="1753" spans="1:16" x14ac:dyDescent="0.3">
      <c r="A1753" s="48" t="s">
        <v>1834</v>
      </c>
      <c r="B1753" s="48">
        <v>2013</v>
      </c>
      <c r="C1753" s="48" t="s">
        <v>1138</v>
      </c>
      <c r="D1753" s="48" t="s">
        <v>1091</v>
      </c>
      <c r="E1753" s="48">
        <v>149</v>
      </c>
      <c r="F1753" s="48">
        <v>564</v>
      </c>
      <c r="G1753" s="48">
        <v>86</v>
      </c>
      <c r="H1753" s="48">
        <v>160</v>
      </c>
      <c r="I1753" s="48">
        <v>36</v>
      </c>
      <c r="J1753" s="48">
        <v>4</v>
      </c>
      <c r="K1753" s="48">
        <v>17</v>
      </c>
      <c r="L1753" s="48">
        <v>84</v>
      </c>
      <c r="M1753" s="48">
        <v>30</v>
      </c>
      <c r="N1753" s="48">
        <v>7</v>
      </c>
      <c r="O1753" s="48">
        <v>76</v>
      </c>
      <c r="P1753" s="48">
        <v>143</v>
      </c>
    </row>
    <row r="1754" spans="1:16" x14ac:dyDescent="0.3">
      <c r="A1754" s="48" t="s">
        <v>1984</v>
      </c>
      <c r="B1754" s="48">
        <v>2013</v>
      </c>
      <c r="C1754" s="48" t="s">
        <v>1112</v>
      </c>
      <c r="D1754" s="48" t="s">
        <v>1095</v>
      </c>
      <c r="E1754" s="48">
        <v>151</v>
      </c>
      <c r="F1754" s="48">
        <v>567</v>
      </c>
      <c r="G1754" s="48">
        <v>74</v>
      </c>
      <c r="H1754" s="48">
        <v>144</v>
      </c>
      <c r="I1754" s="48">
        <v>30</v>
      </c>
      <c r="J1754" s="48">
        <v>3</v>
      </c>
      <c r="K1754" s="48">
        <v>12</v>
      </c>
      <c r="L1754" s="48">
        <v>63</v>
      </c>
      <c r="M1754" s="48">
        <v>0</v>
      </c>
      <c r="N1754" s="48">
        <v>0</v>
      </c>
      <c r="O1754" s="48">
        <v>26</v>
      </c>
      <c r="P1754" s="48">
        <v>102</v>
      </c>
    </row>
    <row r="1755" spans="1:16" x14ac:dyDescent="0.3">
      <c r="A1755" s="48" t="s">
        <v>1567</v>
      </c>
      <c r="B1755" s="48">
        <v>2013</v>
      </c>
      <c r="C1755" s="48" t="s">
        <v>1154</v>
      </c>
      <c r="D1755" s="48" t="s">
        <v>1095</v>
      </c>
      <c r="E1755" s="48">
        <v>147</v>
      </c>
      <c r="F1755" s="48">
        <v>568</v>
      </c>
      <c r="G1755" s="48">
        <v>84</v>
      </c>
      <c r="H1755" s="48">
        <v>156</v>
      </c>
      <c r="I1755" s="48">
        <v>26</v>
      </c>
      <c r="J1755" s="48">
        <v>2</v>
      </c>
      <c r="K1755" s="48">
        <v>26</v>
      </c>
      <c r="L1755" s="48">
        <v>79</v>
      </c>
      <c r="M1755" s="48">
        <v>6</v>
      </c>
      <c r="N1755" s="48">
        <v>0</v>
      </c>
      <c r="O1755" s="48">
        <v>60</v>
      </c>
      <c r="P1755" s="48">
        <v>133</v>
      </c>
    </row>
    <row r="1756" spans="1:16" x14ac:dyDescent="0.3">
      <c r="A1756" s="48" t="s">
        <v>1569</v>
      </c>
      <c r="B1756" s="48">
        <v>2013</v>
      </c>
      <c r="C1756" s="48" t="s">
        <v>1112</v>
      </c>
      <c r="D1756" s="48" t="s">
        <v>1095</v>
      </c>
      <c r="E1756" s="48">
        <v>154</v>
      </c>
      <c r="F1756" s="48">
        <v>569</v>
      </c>
      <c r="G1756" s="48">
        <v>107</v>
      </c>
      <c r="H1756" s="48">
        <v>162</v>
      </c>
      <c r="I1756" s="48">
        <v>34</v>
      </c>
      <c r="J1756" s="48">
        <v>2</v>
      </c>
      <c r="K1756" s="48">
        <v>21</v>
      </c>
      <c r="L1756" s="48">
        <v>54</v>
      </c>
      <c r="M1756" s="48">
        <v>20</v>
      </c>
      <c r="N1756" s="48">
        <v>11</v>
      </c>
      <c r="O1756" s="48">
        <v>112</v>
      </c>
      <c r="P1756" s="48">
        <v>133</v>
      </c>
    </row>
    <row r="1757" spans="1:16" x14ac:dyDescent="0.3">
      <c r="A1757" s="48" t="s">
        <v>1516</v>
      </c>
      <c r="B1757" s="48">
        <v>2013</v>
      </c>
      <c r="C1757" s="48" t="s">
        <v>1156</v>
      </c>
      <c r="D1757" s="48" t="s">
        <v>1091</v>
      </c>
      <c r="E1757" s="48">
        <v>151</v>
      </c>
      <c r="F1757" s="48">
        <v>576</v>
      </c>
      <c r="G1757" s="48">
        <v>73</v>
      </c>
      <c r="H1757" s="48">
        <v>144</v>
      </c>
      <c r="I1757" s="48">
        <v>32</v>
      </c>
      <c r="J1757" s="48">
        <v>5</v>
      </c>
      <c r="K1757" s="48">
        <v>21</v>
      </c>
      <c r="L1757" s="48">
        <v>79</v>
      </c>
      <c r="M1757" s="48">
        <v>4</v>
      </c>
      <c r="N1757" s="48">
        <v>0</v>
      </c>
      <c r="O1757" s="48">
        <v>47</v>
      </c>
      <c r="P1757" s="48">
        <v>158</v>
      </c>
    </row>
    <row r="1758" spans="1:16" x14ac:dyDescent="0.3">
      <c r="A1758" s="48" t="s">
        <v>1494</v>
      </c>
      <c r="B1758" s="48">
        <v>2013</v>
      </c>
      <c r="C1758" s="48" t="s">
        <v>1140</v>
      </c>
      <c r="D1758" s="48" t="s">
        <v>1091</v>
      </c>
      <c r="E1758" s="48">
        <v>134</v>
      </c>
      <c r="F1758" s="48">
        <v>577</v>
      </c>
      <c r="G1758" s="48">
        <v>92</v>
      </c>
      <c r="H1758" s="48">
        <v>172</v>
      </c>
      <c r="I1758" s="48">
        <v>31</v>
      </c>
      <c r="J1758" s="48">
        <v>8</v>
      </c>
      <c r="K1758" s="48">
        <v>9</v>
      </c>
      <c r="L1758" s="48">
        <v>53</v>
      </c>
      <c r="M1758" s="48">
        <v>52</v>
      </c>
      <c r="N1758" s="48">
        <v>4</v>
      </c>
      <c r="O1758" s="48">
        <v>47</v>
      </c>
      <c r="P1758" s="48">
        <v>92</v>
      </c>
    </row>
    <row r="1759" spans="1:16" x14ac:dyDescent="0.3">
      <c r="A1759" s="48" t="s">
        <v>1165</v>
      </c>
      <c r="B1759" s="48">
        <v>2013</v>
      </c>
      <c r="C1759" s="48" t="s">
        <v>1104</v>
      </c>
      <c r="D1759" s="48" t="s">
        <v>1091</v>
      </c>
      <c r="E1759" s="48">
        <v>158</v>
      </c>
      <c r="F1759" s="48">
        <v>579</v>
      </c>
      <c r="G1759" s="48">
        <v>89</v>
      </c>
      <c r="H1759" s="48">
        <v>174</v>
      </c>
      <c r="I1759" s="48">
        <v>37</v>
      </c>
      <c r="J1759" s="48">
        <v>3</v>
      </c>
      <c r="K1759" s="48">
        <v>24</v>
      </c>
      <c r="L1759" s="48">
        <v>93</v>
      </c>
      <c r="M1759" s="48">
        <v>5</v>
      </c>
      <c r="N1759" s="48">
        <v>2</v>
      </c>
      <c r="O1759" s="48">
        <v>76</v>
      </c>
      <c r="P1759" s="48">
        <v>110</v>
      </c>
    </row>
    <row r="1760" spans="1:16" x14ac:dyDescent="0.3">
      <c r="A1760" s="48" t="s">
        <v>1510</v>
      </c>
      <c r="B1760" s="48">
        <v>2013</v>
      </c>
      <c r="C1760" s="48" t="s">
        <v>1112</v>
      </c>
      <c r="D1760" s="48" t="s">
        <v>1095</v>
      </c>
      <c r="E1760" s="48">
        <v>162</v>
      </c>
      <c r="F1760" s="48">
        <v>581</v>
      </c>
      <c r="G1760" s="48">
        <v>101</v>
      </c>
      <c r="H1760" s="48">
        <v>177</v>
      </c>
      <c r="I1760" s="48">
        <v>30</v>
      </c>
      <c r="J1760" s="48">
        <v>3</v>
      </c>
      <c r="K1760" s="48">
        <v>24</v>
      </c>
      <c r="L1760" s="48">
        <v>73</v>
      </c>
      <c r="M1760" s="48">
        <v>6</v>
      </c>
      <c r="N1760" s="48">
        <v>3</v>
      </c>
      <c r="O1760" s="48">
        <v>135</v>
      </c>
      <c r="P1760" s="48">
        <v>138</v>
      </c>
    </row>
    <row r="1761" spans="1:16" x14ac:dyDescent="0.3">
      <c r="A1761" s="48" t="s">
        <v>1427</v>
      </c>
      <c r="B1761" s="48">
        <v>2013</v>
      </c>
      <c r="C1761" s="48" t="s">
        <v>1098</v>
      </c>
      <c r="D1761" s="48" t="s">
        <v>1091</v>
      </c>
      <c r="E1761" s="48">
        <v>162</v>
      </c>
      <c r="F1761" s="48">
        <v>582</v>
      </c>
      <c r="G1761" s="48">
        <v>62</v>
      </c>
      <c r="H1761" s="48">
        <v>168</v>
      </c>
      <c r="I1761" s="48">
        <v>27</v>
      </c>
      <c r="J1761" s="48">
        <v>0</v>
      </c>
      <c r="K1761" s="48">
        <v>15</v>
      </c>
      <c r="L1761" s="48">
        <v>82</v>
      </c>
      <c r="M1761" s="48">
        <v>0</v>
      </c>
      <c r="N1761" s="48">
        <v>0</v>
      </c>
      <c r="O1761" s="48">
        <v>79</v>
      </c>
      <c r="P1761" s="48">
        <v>102</v>
      </c>
    </row>
    <row r="1762" spans="1:16" x14ac:dyDescent="0.3">
      <c r="A1762" s="48" t="s">
        <v>1399</v>
      </c>
      <c r="B1762" s="48">
        <v>2013</v>
      </c>
      <c r="C1762" s="48" t="s">
        <v>1150</v>
      </c>
      <c r="D1762" s="48" t="s">
        <v>1095</v>
      </c>
      <c r="E1762" s="48">
        <v>157</v>
      </c>
      <c r="F1762" s="48">
        <v>583</v>
      </c>
      <c r="G1762" s="48">
        <v>69</v>
      </c>
      <c r="H1762" s="48">
        <v>171</v>
      </c>
      <c r="I1762" s="48">
        <v>32</v>
      </c>
      <c r="J1762" s="48">
        <v>0</v>
      </c>
      <c r="K1762" s="48">
        <v>22</v>
      </c>
      <c r="L1762" s="48">
        <v>100</v>
      </c>
      <c r="M1762" s="48">
        <v>1</v>
      </c>
      <c r="N1762" s="48">
        <v>0</v>
      </c>
      <c r="O1762" s="48">
        <v>47</v>
      </c>
      <c r="P1762" s="48">
        <v>98</v>
      </c>
    </row>
    <row r="1763" spans="1:16" x14ac:dyDescent="0.3">
      <c r="A1763" s="48" t="s">
        <v>1415</v>
      </c>
      <c r="B1763" s="48">
        <v>2013</v>
      </c>
      <c r="C1763" s="48" t="s">
        <v>1100</v>
      </c>
      <c r="D1763" s="48" t="s">
        <v>1095</v>
      </c>
      <c r="E1763" s="48">
        <v>157</v>
      </c>
      <c r="F1763" s="48">
        <v>583</v>
      </c>
      <c r="G1763" s="48">
        <v>97</v>
      </c>
      <c r="H1763" s="48">
        <v>185</v>
      </c>
      <c r="I1763" s="48">
        <v>38</v>
      </c>
      <c r="J1763" s="48">
        <v>5</v>
      </c>
      <c r="K1763" s="48">
        <v>21</v>
      </c>
      <c r="L1763" s="48">
        <v>84</v>
      </c>
      <c r="M1763" s="48">
        <v>27</v>
      </c>
      <c r="N1763" s="48">
        <v>10</v>
      </c>
      <c r="O1763" s="48">
        <v>78</v>
      </c>
      <c r="P1763" s="48">
        <v>101</v>
      </c>
    </row>
    <row r="1764" spans="1:16" x14ac:dyDescent="0.3">
      <c r="A1764" s="48" t="s">
        <v>1162</v>
      </c>
      <c r="B1764" s="48">
        <v>2013</v>
      </c>
      <c r="C1764" s="48" t="s">
        <v>1146</v>
      </c>
      <c r="D1764" s="48" t="s">
        <v>1091</v>
      </c>
      <c r="E1764" s="48">
        <v>160</v>
      </c>
      <c r="F1764" s="48">
        <v>584</v>
      </c>
      <c r="G1764" s="48">
        <v>103</v>
      </c>
      <c r="H1764" s="48">
        <v>167</v>
      </c>
      <c r="I1764" s="48">
        <v>42</v>
      </c>
      <c r="J1764" s="48">
        <v>1</v>
      </c>
      <c r="K1764" s="48">
        <v>53</v>
      </c>
      <c r="L1764" s="48">
        <v>138</v>
      </c>
      <c r="M1764" s="48">
        <v>4</v>
      </c>
      <c r="N1764" s="48">
        <v>1</v>
      </c>
      <c r="O1764" s="48">
        <v>72</v>
      </c>
      <c r="P1764" s="48">
        <v>199</v>
      </c>
    </row>
    <row r="1765" spans="1:16" x14ac:dyDescent="0.3">
      <c r="A1765" s="48" t="s">
        <v>1931</v>
      </c>
      <c r="B1765" s="48">
        <v>2013</v>
      </c>
      <c r="C1765" s="48" t="s">
        <v>1108</v>
      </c>
      <c r="D1765" s="48" t="s">
        <v>1095</v>
      </c>
      <c r="E1765" s="48">
        <v>146</v>
      </c>
      <c r="F1765" s="48">
        <v>588</v>
      </c>
      <c r="G1765" s="48">
        <v>74</v>
      </c>
      <c r="H1765" s="48">
        <v>173</v>
      </c>
      <c r="I1765" s="48">
        <v>20</v>
      </c>
      <c r="J1765" s="48">
        <v>10</v>
      </c>
      <c r="K1765" s="48">
        <v>12</v>
      </c>
      <c r="L1765" s="48">
        <v>49</v>
      </c>
      <c r="M1765" s="48">
        <v>44</v>
      </c>
      <c r="N1765" s="48">
        <v>13</v>
      </c>
      <c r="O1765" s="48">
        <v>25</v>
      </c>
      <c r="P1765" s="48">
        <v>84</v>
      </c>
    </row>
    <row r="1766" spans="1:16" x14ac:dyDescent="0.3">
      <c r="A1766" s="48" t="s">
        <v>1166</v>
      </c>
      <c r="B1766" s="48">
        <v>2013</v>
      </c>
      <c r="C1766" s="48" t="s">
        <v>1156</v>
      </c>
      <c r="D1766" s="48" t="s">
        <v>1091</v>
      </c>
      <c r="E1766" s="48">
        <v>157</v>
      </c>
      <c r="F1766" s="48">
        <v>589</v>
      </c>
      <c r="G1766" s="48">
        <v>109</v>
      </c>
      <c r="H1766" s="48">
        <v>190</v>
      </c>
      <c r="I1766" s="48">
        <v>39</v>
      </c>
      <c r="J1766" s="48">
        <v>9</v>
      </c>
      <c r="K1766" s="48">
        <v>27</v>
      </c>
      <c r="L1766" s="48">
        <v>97</v>
      </c>
      <c r="M1766" s="48">
        <v>33</v>
      </c>
      <c r="N1766" s="48">
        <v>7</v>
      </c>
      <c r="O1766" s="48">
        <v>110</v>
      </c>
      <c r="P1766" s="48">
        <v>136</v>
      </c>
    </row>
    <row r="1767" spans="1:16" x14ac:dyDescent="0.3">
      <c r="A1767" s="48" t="s">
        <v>1982</v>
      </c>
      <c r="B1767" s="48">
        <v>2013</v>
      </c>
      <c r="C1767" s="48" t="s">
        <v>1108</v>
      </c>
      <c r="D1767" s="48" t="s">
        <v>1095</v>
      </c>
      <c r="E1767" s="48">
        <v>155</v>
      </c>
      <c r="F1767" s="48">
        <v>597</v>
      </c>
      <c r="G1767" s="48">
        <v>80</v>
      </c>
      <c r="H1767" s="48">
        <v>171</v>
      </c>
      <c r="I1767" s="48">
        <v>20</v>
      </c>
      <c r="J1767" s="48">
        <v>3</v>
      </c>
      <c r="K1767" s="48">
        <v>8</v>
      </c>
      <c r="L1767" s="48">
        <v>37</v>
      </c>
      <c r="M1767" s="48">
        <v>20</v>
      </c>
      <c r="N1767" s="48">
        <v>12</v>
      </c>
      <c r="O1767" s="48">
        <v>55</v>
      </c>
      <c r="P1767" s="48">
        <v>40</v>
      </c>
    </row>
    <row r="1768" spans="1:16" x14ac:dyDescent="0.3">
      <c r="A1768" s="48" t="s">
        <v>1486</v>
      </c>
      <c r="B1768" s="48">
        <v>2013</v>
      </c>
      <c r="C1768" s="48" t="s">
        <v>1154</v>
      </c>
      <c r="D1768" s="48" t="s">
        <v>1095</v>
      </c>
      <c r="E1768" s="48">
        <v>158</v>
      </c>
      <c r="F1768" s="48">
        <v>600</v>
      </c>
      <c r="G1768" s="48">
        <v>77</v>
      </c>
      <c r="H1768" s="48">
        <v>168</v>
      </c>
      <c r="I1768" s="48">
        <v>38</v>
      </c>
      <c r="J1768" s="48">
        <v>3</v>
      </c>
      <c r="K1768" s="48">
        <v>20</v>
      </c>
      <c r="L1768" s="48">
        <v>80</v>
      </c>
      <c r="M1768" s="48">
        <v>21</v>
      </c>
      <c r="N1768" s="48">
        <v>6</v>
      </c>
      <c r="O1768" s="48">
        <v>43</v>
      </c>
      <c r="P1768" s="48">
        <v>145</v>
      </c>
    </row>
    <row r="1769" spans="1:16" x14ac:dyDescent="0.3">
      <c r="A1769" s="48" t="s">
        <v>1506</v>
      </c>
      <c r="B1769" s="48">
        <v>2013</v>
      </c>
      <c r="C1769" s="48" t="s">
        <v>1114</v>
      </c>
      <c r="D1769" s="48" t="s">
        <v>1095</v>
      </c>
      <c r="E1769" s="48">
        <v>160</v>
      </c>
      <c r="F1769" s="48">
        <v>600</v>
      </c>
      <c r="G1769" s="48">
        <v>65</v>
      </c>
      <c r="H1769" s="48">
        <v>151</v>
      </c>
      <c r="I1769" s="48">
        <v>36</v>
      </c>
      <c r="J1769" s="48">
        <v>2</v>
      </c>
      <c r="K1769" s="48">
        <v>6</v>
      </c>
      <c r="L1769" s="48">
        <v>39</v>
      </c>
      <c r="M1769" s="48">
        <v>22</v>
      </c>
      <c r="N1769" s="48">
        <v>6</v>
      </c>
      <c r="O1769" s="48">
        <v>59</v>
      </c>
      <c r="P1769" s="48">
        <v>93</v>
      </c>
    </row>
    <row r="1770" spans="1:16" x14ac:dyDescent="0.3">
      <c r="A1770" s="48" t="s">
        <v>1492</v>
      </c>
      <c r="B1770" s="48">
        <v>2013</v>
      </c>
      <c r="C1770" s="48" t="s">
        <v>1146</v>
      </c>
      <c r="D1770" s="48" t="s">
        <v>1091</v>
      </c>
      <c r="E1770" s="48">
        <v>159</v>
      </c>
      <c r="F1770" s="48">
        <v>601</v>
      </c>
      <c r="G1770" s="48">
        <v>66</v>
      </c>
      <c r="H1770" s="48">
        <v>158</v>
      </c>
      <c r="I1770" s="48">
        <v>27</v>
      </c>
      <c r="J1770" s="48">
        <v>0</v>
      </c>
      <c r="K1770" s="48">
        <v>25</v>
      </c>
      <c r="L1770" s="48">
        <v>76</v>
      </c>
      <c r="M1770" s="48">
        <v>2</v>
      </c>
      <c r="N1770" s="48">
        <v>1</v>
      </c>
      <c r="O1770" s="48">
        <v>38</v>
      </c>
      <c r="P1770" s="48">
        <v>73</v>
      </c>
    </row>
    <row r="1771" spans="1:16" x14ac:dyDescent="0.3">
      <c r="A1771" s="48" t="s">
        <v>1476</v>
      </c>
      <c r="B1771" s="48">
        <v>2013</v>
      </c>
      <c r="C1771" s="48" t="s">
        <v>1144</v>
      </c>
      <c r="D1771" s="48" t="s">
        <v>1095</v>
      </c>
      <c r="E1771" s="48">
        <v>156</v>
      </c>
      <c r="F1771" s="48">
        <v>601</v>
      </c>
      <c r="G1771" s="48">
        <v>79</v>
      </c>
      <c r="H1771" s="48">
        <v>161</v>
      </c>
      <c r="I1771" s="48">
        <v>43</v>
      </c>
      <c r="J1771" s="48">
        <v>4</v>
      </c>
      <c r="K1771" s="48">
        <v>10</v>
      </c>
      <c r="L1771" s="48">
        <v>48</v>
      </c>
      <c r="M1771" s="48">
        <v>10</v>
      </c>
      <c r="N1771" s="48">
        <v>10</v>
      </c>
      <c r="O1771" s="48">
        <v>48</v>
      </c>
      <c r="P1771" s="48">
        <v>100</v>
      </c>
    </row>
    <row r="1772" spans="1:16" x14ac:dyDescent="0.3">
      <c r="A1772" s="48" t="s">
        <v>1848</v>
      </c>
      <c r="B1772" s="48">
        <v>2013</v>
      </c>
      <c r="C1772" s="48" t="s">
        <v>1144</v>
      </c>
      <c r="D1772" s="48" t="s">
        <v>1095</v>
      </c>
      <c r="E1772" s="48">
        <v>160</v>
      </c>
      <c r="F1772" s="48">
        <v>602</v>
      </c>
      <c r="G1772" s="48">
        <v>103</v>
      </c>
      <c r="H1772" s="48">
        <v>182</v>
      </c>
      <c r="I1772" s="48">
        <v>36</v>
      </c>
      <c r="J1772" s="48">
        <v>3</v>
      </c>
      <c r="K1772" s="48">
        <v>36</v>
      </c>
      <c r="L1772" s="48">
        <v>125</v>
      </c>
      <c r="M1772" s="48">
        <v>15</v>
      </c>
      <c r="N1772" s="48">
        <v>7</v>
      </c>
      <c r="O1772" s="48">
        <v>99</v>
      </c>
      <c r="P1772" s="48">
        <v>145</v>
      </c>
    </row>
    <row r="1773" spans="1:16" x14ac:dyDescent="0.3">
      <c r="A1773" s="48" t="s">
        <v>1593</v>
      </c>
      <c r="B1773" s="48">
        <v>2013</v>
      </c>
      <c r="C1773" s="48" t="s">
        <v>1126</v>
      </c>
      <c r="D1773" s="48" t="s">
        <v>1091</v>
      </c>
      <c r="E1773" s="48">
        <v>156</v>
      </c>
      <c r="F1773" s="48">
        <v>602</v>
      </c>
      <c r="G1773" s="48">
        <v>64</v>
      </c>
      <c r="H1773" s="48">
        <v>167</v>
      </c>
      <c r="I1773" s="48">
        <v>34</v>
      </c>
      <c r="J1773" s="48">
        <v>0</v>
      </c>
      <c r="K1773" s="48">
        <v>23</v>
      </c>
      <c r="L1773" s="48">
        <v>80</v>
      </c>
      <c r="M1773" s="48">
        <v>0</v>
      </c>
      <c r="N1773" s="48">
        <v>0</v>
      </c>
      <c r="O1773" s="48">
        <v>49</v>
      </c>
      <c r="P1773" s="48">
        <v>114</v>
      </c>
    </row>
    <row r="1774" spans="1:16" x14ac:dyDescent="0.3">
      <c r="A1774" s="48" t="s">
        <v>1572</v>
      </c>
      <c r="B1774" s="48">
        <v>2013</v>
      </c>
      <c r="C1774" s="48" t="s">
        <v>1104</v>
      </c>
      <c r="D1774" s="48" t="s">
        <v>1091</v>
      </c>
      <c r="E1774" s="48">
        <v>154</v>
      </c>
      <c r="F1774" s="48">
        <v>603</v>
      </c>
      <c r="G1774" s="48">
        <v>80</v>
      </c>
      <c r="H1774" s="48">
        <v>175</v>
      </c>
      <c r="I1774" s="48">
        <v>45</v>
      </c>
      <c r="J1774" s="48">
        <v>2</v>
      </c>
      <c r="K1774" s="48">
        <v>15</v>
      </c>
      <c r="L1774" s="48">
        <v>75</v>
      </c>
      <c r="M1774" s="48">
        <v>1</v>
      </c>
      <c r="N1774" s="48">
        <v>0</v>
      </c>
      <c r="O1774" s="48">
        <v>50</v>
      </c>
      <c r="P1774" s="48">
        <v>91</v>
      </c>
    </row>
    <row r="1775" spans="1:16" x14ac:dyDescent="0.3">
      <c r="A1775" s="48" t="s">
        <v>1561</v>
      </c>
      <c r="B1775" s="48">
        <v>2013</v>
      </c>
      <c r="C1775" s="48" t="s">
        <v>1152</v>
      </c>
      <c r="D1775" s="48" t="s">
        <v>1091</v>
      </c>
      <c r="E1775" s="48">
        <v>160</v>
      </c>
      <c r="F1775" s="48">
        <v>605</v>
      </c>
      <c r="G1775" s="48">
        <v>81</v>
      </c>
      <c r="H1775" s="48">
        <v>190</v>
      </c>
      <c r="I1775" s="48">
        <v>41</v>
      </c>
      <c r="J1775" s="48">
        <v>0</v>
      </c>
      <c r="K1775" s="48">
        <v>27</v>
      </c>
      <c r="L1775" s="48">
        <v>107</v>
      </c>
      <c r="M1775" s="48">
        <v>7</v>
      </c>
      <c r="N1775" s="48">
        <v>1</v>
      </c>
      <c r="O1775" s="48">
        <v>65</v>
      </c>
      <c r="P1775" s="48">
        <v>85</v>
      </c>
    </row>
    <row r="1776" spans="1:16" x14ac:dyDescent="0.3">
      <c r="A1776" s="48" t="s">
        <v>1575</v>
      </c>
      <c r="B1776" s="48">
        <v>2013</v>
      </c>
      <c r="C1776" s="48" t="s">
        <v>1124</v>
      </c>
      <c r="D1776" s="48" t="s">
        <v>1091</v>
      </c>
      <c r="E1776" s="48">
        <v>159</v>
      </c>
      <c r="F1776" s="48">
        <v>605</v>
      </c>
      <c r="G1776" s="48">
        <v>68</v>
      </c>
      <c r="H1776" s="48">
        <v>182</v>
      </c>
      <c r="I1776" s="48">
        <v>36</v>
      </c>
      <c r="J1776" s="48">
        <v>0</v>
      </c>
      <c r="K1776" s="48">
        <v>14</v>
      </c>
      <c r="L1776" s="48">
        <v>83</v>
      </c>
      <c r="M1776" s="48">
        <v>0</v>
      </c>
      <c r="N1776" s="48">
        <v>2</v>
      </c>
      <c r="O1776" s="48">
        <v>54</v>
      </c>
      <c r="P1776" s="48">
        <v>62</v>
      </c>
    </row>
    <row r="1777" spans="1:16" x14ac:dyDescent="0.3">
      <c r="A1777" s="48" t="s">
        <v>1573</v>
      </c>
      <c r="B1777" s="48">
        <v>2013</v>
      </c>
      <c r="C1777" s="48" t="s">
        <v>1124</v>
      </c>
      <c r="D1777" s="48" t="s">
        <v>1091</v>
      </c>
      <c r="E1777" s="48">
        <v>144</v>
      </c>
      <c r="F1777" s="48">
        <v>606</v>
      </c>
      <c r="G1777" s="48">
        <v>90</v>
      </c>
      <c r="H1777" s="48">
        <v>184</v>
      </c>
      <c r="I1777" s="48">
        <v>37</v>
      </c>
      <c r="J1777" s="48">
        <v>5</v>
      </c>
      <c r="K1777" s="48">
        <v>17</v>
      </c>
      <c r="L1777" s="48">
        <v>84</v>
      </c>
      <c r="M1777" s="48">
        <v>3</v>
      </c>
      <c r="N1777" s="48">
        <v>2</v>
      </c>
      <c r="O1777" s="48">
        <v>26</v>
      </c>
      <c r="P1777" s="48">
        <v>113</v>
      </c>
    </row>
    <row r="1778" spans="1:16" x14ac:dyDescent="0.3">
      <c r="A1778" s="48" t="s">
        <v>1429</v>
      </c>
      <c r="B1778" s="48">
        <v>2013</v>
      </c>
      <c r="C1778" s="48" t="s">
        <v>1112</v>
      </c>
      <c r="D1778" s="48" t="s">
        <v>1095</v>
      </c>
      <c r="E1778" s="48">
        <v>151</v>
      </c>
      <c r="F1778" s="48">
        <v>606</v>
      </c>
      <c r="G1778" s="48">
        <v>80</v>
      </c>
      <c r="H1778" s="48">
        <v>158</v>
      </c>
      <c r="I1778" s="48">
        <v>24</v>
      </c>
      <c r="J1778" s="48">
        <v>2</v>
      </c>
      <c r="K1778" s="48">
        <v>18</v>
      </c>
      <c r="L1778" s="48">
        <v>103</v>
      </c>
      <c r="M1778" s="48">
        <v>5</v>
      </c>
      <c r="N1778" s="48">
        <v>3</v>
      </c>
      <c r="O1778" s="48">
        <v>39</v>
      </c>
      <c r="P1778" s="48">
        <v>98</v>
      </c>
    </row>
    <row r="1779" spans="1:16" x14ac:dyDescent="0.3">
      <c r="A1779" s="48" t="s">
        <v>1831</v>
      </c>
      <c r="B1779" s="48">
        <v>2013</v>
      </c>
      <c r="C1779" s="48" t="s">
        <v>1128</v>
      </c>
      <c r="D1779" s="48" t="s">
        <v>1095</v>
      </c>
      <c r="E1779" s="48">
        <v>160</v>
      </c>
      <c r="F1779" s="48">
        <v>606</v>
      </c>
      <c r="G1779" s="48">
        <v>71</v>
      </c>
      <c r="H1779" s="48">
        <v>141</v>
      </c>
      <c r="I1779" s="48">
        <v>40</v>
      </c>
      <c r="J1779" s="48">
        <v>2</v>
      </c>
      <c r="K1779" s="48">
        <v>23</v>
      </c>
      <c r="L1779" s="48">
        <v>80</v>
      </c>
      <c r="M1779" s="48">
        <v>6</v>
      </c>
      <c r="N1779" s="48">
        <v>5</v>
      </c>
      <c r="O1779" s="48">
        <v>76</v>
      </c>
      <c r="P1779" s="48">
        <v>127</v>
      </c>
    </row>
    <row r="1780" spans="1:16" x14ac:dyDescent="0.3">
      <c r="A1780" s="48" t="s">
        <v>1939</v>
      </c>
      <c r="B1780" s="48">
        <v>2013</v>
      </c>
      <c r="C1780" s="48" t="s">
        <v>1148</v>
      </c>
      <c r="D1780" s="48" t="s">
        <v>1095</v>
      </c>
      <c r="E1780" s="48">
        <v>157</v>
      </c>
      <c r="F1780" s="48">
        <v>606</v>
      </c>
      <c r="G1780" s="48">
        <v>76</v>
      </c>
      <c r="H1780" s="48">
        <v>150</v>
      </c>
      <c r="I1780" s="48">
        <v>27</v>
      </c>
      <c r="J1780" s="48">
        <v>6</v>
      </c>
      <c r="K1780" s="48">
        <v>17</v>
      </c>
      <c r="L1780" s="48">
        <v>59</v>
      </c>
      <c r="M1780" s="48">
        <v>6</v>
      </c>
      <c r="N1780" s="48">
        <v>5</v>
      </c>
      <c r="O1780" s="48">
        <v>40</v>
      </c>
      <c r="P1780" s="48">
        <v>55</v>
      </c>
    </row>
    <row r="1781" spans="1:16" x14ac:dyDescent="0.3">
      <c r="A1781" s="48" t="s">
        <v>1846</v>
      </c>
      <c r="B1781" s="48">
        <v>2013</v>
      </c>
      <c r="C1781" s="48" t="s">
        <v>1102</v>
      </c>
      <c r="D1781" s="48" t="s">
        <v>1091</v>
      </c>
      <c r="E1781" s="48">
        <v>153</v>
      </c>
      <c r="F1781" s="48">
        <v>607</v>
      </c>
      <c r="G1781" s="48">
        <v>84</v>
      </c>
      <c r="H1781" s="48">
        <v>160</v>
      </c>
      <c r="I1781" s="48">
        <v>27</v>
      </c>
      <c r="J1781" s="48">
        <v>4</v>
      </c>
      <c r="K1781" s="48">
        <v>17</v>
      </c>
      <c r="L1781" s="48">
        <v>62</v>
      </c>
      <c r="M1781" s="48">
        <v>20</v>
      </c>
      <c r="N1781" s="48">
        <v>8</v>
      </c>
      <c r="O1781" s="48">
        <v>50</v>
      </c>
      <c r="P1781" s="48">
        <v>147</v>
      </c>
    </row>
    <row r="1782" spans="1:16" x14ac:dyDescent="0.3">
      <c r="A1782" s="48" t="s">
        <v>1404</v>
      </c>
      <c r="B1782" s="48">
        <v>2013</v>
      </c>
      <c r="C1782" s="48" t="s">
        <v>1098</v>
      </c>
      <c r="D1782" s="48" t="s">
        <v>1091</v>
      </c>
      <c r="E1782" s="48">
        <v>158</v>
      </c>
      <c r="F1782" s="48">
        <v>607</v>
      </c>
      <c r="G1782" s="48">
        <v>57</v>
      </c>
      <c r="H1782" s="48">
        <v>142</v>
      </c>
      <c r="I1782" s="48">
        <v>20</v>
      </c>
      <c r="J1782" s="48">
        <v>4</v>
      </c>
      <c r="K1782" s="48">
        <v>4</v>
      </c>
      <c r="L1782" s="48">
        <v>52</v>
      </c>
      <c r="M1782" s="48">
        <v>22</v>
      </c>
      <c r="N1782" s="48">
        <v>0</v>
      </c>
      <c r="O1782" s="48">
        <v>19</v>
      </c>
      <c r="P1782" s="48">
        <v>84</v>
      </c>
    </row>
    <row r="1783" spans="1:16" x14ac:dyDescent="0.3">
      <c r="A1783" s="48" t="s">
        <v>1528</v>
      </c>
      <c r="B1783" s="48">
        <v>2013</v>
      </c>
      <c r="C1783" s="48" t="s">
        <v>1144</v>
      </c>
      <c r="D1783" s="48" t="s">
        <v>1095</v>
      </c>
      <c r="E1783" s="48">
        <v>155</v>
      </c>
      <c r="F1783" s="48">
        <v>609</v>
      </c>
      <c r="G1783" s="48">
        <v>70</v>
      </c>
      <c r="H1783" s="48">
        <v>172</v>
      </c>
      <c r="I1783" s="48">
        <v>36</v>
      </c>
      <c r="J1783" s="48">
        <v>2</v>
      </c>
      <c r="K1783" s="48">
        <v>14</v>
      </c>
      <c r="L1783" s="48">
        <v>82</v>
      </c>
      <c r="M1783" s="48">
        <v>3</v>
      </c>
      <c r="N1783" s="48">
        <v>5</v>
      </c>
      <c r="O1783" s="48">
        <v>47</v>
      </c>
      <c r="P1783" s="48">
        <v>53</v>
      </c>
    </row>
    <row r="1784" spans="1:16" x14ac:dyDescent="0.3">
      <c r="A1784" s="48" t="s">
        <v>1455</v>
      </c>
      <c r="B1784" s="48">
        <v>2013</v>
      </c>
      <c r="C1784" s="48" t="s">
        <v>1154</v>
      </c>
      <c r="D1784" s="48" t="s">
        <v>1095</v>
      </c>
      <c r="E1784" s="48">
        <v>153</v>
      </c>
      <c r="F1784" s="48">
        <v>610</v>
      </c>
      <c r="G1784" s="48">
        <v>75</v>
      </c>
      <c r="H1784" s="48">
        <v>170</v>
      </c>
      <c r="I1784" s="48">
        <v>28</v>
      </c>
      <c r="J1784" s="48">
        <v>11</v>
      </c>
      <c r="K1784" s="48">
        <v>4</v>
      </c>
      <c r="L1784" s="48">
        <v>47</v>
      </c>
      <c r="M1784" s="48">
        <v>20</v>
      </c>
      <c r="N1784" s="48">
        <v>6</v>
      </c>
      <c r="O1784" s="48">
        <v>42</v>
      </c>
      <c r="P1784" s="48">
        <v>77</v>
      </c>
    </row>
    <row r="1785" spans="1:16" x14ac:dyDescent="0.3">
      <c r="A1785" s="48" t="s">
        <v>1425</v>
      </c>
      <c r="B1785" s="48">
        <v>2013</v>
      </c>
      <c r="C1785" s="48" t="s">
        <v>1134</v>
      </c>
      <c r="D1785" s="48" t="s">
        <v>1091</v>
      </c>
      <c r="E1785" s="48">
        <v>157</v>
      </c>
      <c r="F1785" s="48">
        <v>612</v>
      </c>
      <c r="G1785" s="48">
        <v>77</v>
      </c>
      <c r="H1785" s="48">
        <v>168</v>
      </c>
      <c r="I1785" s="48">
        <v>36</v>
      </c>
      <c r="J1785" s="48">
        <v>3</v>
      </c>
      <c r="K1785" s="48">
        <v>12</v>
      </c>
      <c r="L1785" s="48">
        <v>71</v>
      </c>
      <c r="M1785" s="48">
        <v>11</v>
      </c>
      <c r="N1785" s="48">
        <v>3</v>
      </c>
      <c r="O1785" s="48">
        <v>72</v>
      </c>
      <c r="P1785" s="48">
        <v>91</v>
      </c>
    </row>
    <row r="1786" spans="1:16" x14ac:dyDescent="0.3">
      <c r="A1786" s="48" t="s">
        <v>1470</v>
      </c>
      <c r="B1786" s="48">
        <v>2013</v>
      </c>
      <c r="C1786" s="48" t="s">
        <v>1134</v>
      </c>
      <c r="D1786" s="48" t="s">
        <v>1091</v>
      </c>
      <c r="E1786" s="48">
        <v>160</v>
      </c>
      <c r="F1786" s="48">
        <v>614</v>
      </c>
      <c r="G1786" s="48">
        <v>91</v>
      </c>
      <c r="H1786" s="48">
        <v>165</v>
      </c>
      <c r="I1786" s="48">
        <v>39</v>
      </c>
      <c r="J1786" s="48">
        <v>3</v>
      </c>
      <c r="K1786" s="48">
        <v>32</v>
      </c>
      <c r="L1786" s="48">
        <v>88</v>
      </c>
      <c r="M1786" s="48">
        <v>1</v>
      </c>
      <c r="N1786" s="48">
        <v>0</v>
      </c>
      <c r="O1786" s="48">
        <v>70</v>
      </c>
      <c r="P1786" s="48">
        <v>162</v>
      </c>
    </row>
    <row r="1787" spans="1:16" x14ac:dyDescent="0.3">
      <c r="A1787" s="48" t="s">
        <v>1520</v>
      </c>
      <c r="B1787" s="48">
        <v>2013</v>
      </c>
      <c r="C1787" s="48" t="s">
        <v>1126</v>
      </c>
      <c r="D1787" s="48" t="s">
        <v>1091</v>
      </c>
      <c r="E1787" s="48">
        <v>160</v>
      </c>
      <c r="F1787" s="48">
        <v>615</v>
      </c>
      <c r="G1787" s="48">
        <v>79</v>
      </c>
      <c r="H1787" s="48">
        <v>160</v>
      </c>
      <c r="I1787" s="48">
        <v>32</v>
      </c>
      <c r="J1787" s="48">
        <v>2</v>
      </c>
      <c r="K1787" s="48">
        <v>22</v>
      </c>
      <c r="L1787" s="48">
        <v>69</v>
      </c>
      <c r="M1787" s="48">
        <v>9</v>
      </c>
      <c r="N1787" s="48">
        <v>3</v>
      </c>
      <c r="O1787" s="48">
        <v>68</v>
      </c>
      <c r="P1787" s="48">
        <v>122</v>
      </c>
    </row>
    <row r="1788" spans="1:16" x14ac:dyDescent="0.3">
      <c r="A1788" s="48" t="s">
        <v>1464</v>
      </c>
      <c r="B1788" s="48">
        <v>2013</v>
      </c>
      <c r="C1788" s="48" t="s">
        <v>1136</v>
      </c>
      <c r="D1788" s="48" t="s">
        <v>1091</v>
      </c>
      <c r="E1788" s="48">
        <v>156</v>
      </c>
      <c r="F1788" s="48">
        <v>620</v>
      </c>
      <c r="G1788" s="48">
        <v>91</v>
      </c>
      <c r="H1788" s="48">
        <v>168</v>
      </c>
      <c r="I1788" s="48">
        <v>17</v>
      </c>
      <c r="J1788" s="48">
        <v>4</v>
      </c>
      <c r="K1788" s="48">
        <v>4</v>
      </c>
      <c r="L1788" s="48">
        <v>67</v>
      </c>
      <c r="M1788" s="48">
        <v>42</v>
      </c>
      <c r="N1788" s="48">
        <v>8</v>
      </c>
      <c r="O1788" s="48">
        <v>52</v>
      </c>
      <c r="P1788" s="48">
        <v>97</v>
      </c>
    </row>
    <row r="1789" spans="1:16" x14ac:dyDescent="0.3">
      <c r="A1789" s="48" t="s">
        <v>1524</v>
      </c>
      <c r="B1789" s="48">
        <v>2013</v>
      </c>
      <c r="C1789" s="48" t="s">
        <v>1156</v>
      </c>
      <c r="D1789" s="48" t="s">
        <v>1091</v>
      </c>
      <c r="E1789" s="48">
        <v>159</v>
      </c>
      <c r="F1789" s="48">
        <v>620</v>
      </c>
      <c r="G1789" s="48">
        <v>85</v>
      </c>
      <c r="H1789" s="48">
        <v>145</v>
      </c>
      <c r="I1789" s="48">
        <v>30</v>
      </c>
      <c r="J1789" s="48">
        <v>2</v>
      </c>
      <c r="K1789" s="48">
        <v>34</v>
      </c>
      <c r="L1789" s="48">
        <v>100</v>
      </c>
      <c r="M1789" s="48">
        <v>5</v>
      </c>
      <c r="N1789" s="48">
        <v>2</v>
      </c>
      <c r="O1789" s="48">
        <v>54</v>
      </c>
      <c r="P1789" s="48">
        <v>184</v>
      </c>
    </row>
    <row r="1790" spans="1:16" x14ac:dyDescent="0.3">
      <c r="A1790" s="48" t="s">
        <v>1466</v>
      </c>
      <c r="B1790" s="48">
        <v>2013</v>
      </c>
      <c r="C1790" s="48" t="s">
        <v>1098</v>
      </c>
      <c r="D1790" s="48" t="s">
        <v>1091</v>
      </c>
      <c r="E1790" s="48">
        <v>159</v>
      </c>
      <c r="F1790" s="48">
        <v>623</v>
      </c>
      <c r="G1790" s="48">
        <v>86</v>
      </c>
      <c r="H1790" s="48">
        <v>188</v>
      </c>
      <c r="I1790" s="48">
        <v>34</v>
      </c>
      <c r="J1790" s="48">
        <v>3</v>
      </c>
      <c r="K1790" s="48">
        <v>17</v>
      </c>
      <c r="L1790" s="48">
        <v>79</v>
      </c>
      <c r="M1790" s="48">
        <v>11</v>
      </c>
      <c r="N1790" s="48">
        <v>4</v>
      </c>
      <c r="O1790" s="48">
        <v>51</v>
      </c>
      <c r="P1790" s="48">
        <v>100</v>
      </c>
    </row>
    <row r="1791" spans="1:16" x14ac:dyDescent="0.3">
      <c r="A1791" s="48" t="s">
        <v>1559</v>
      </c>
      <c r="B1791" s="48">
        <v>2013</v>
      </c>
      <c r="C1791" s="48" t="s">
        <v>1124</v>
      </c>
      <c r="D1791" s="48" t="s">
        <v>1091</v>
      </c>
      <c r="E1791" s="48">
        <v>162</v>
      </c>
      <c r="F1791" s="48">
        <v>624</v>
      </c>
      <c r="G1791" s="48">
        <v>82</v>
      </c>
      <c r="H1791" s="48">
        <v>174</v>
      </c>
      <c r="I1791" s="48">
        <v>36</v>
      </c>
      <c r="J1791" s="48">
        <v>0</v>
      </c>
      <c r="K1791" s="48">
        <v>25</v>
      </c>
      <c r="L1791" s="48">
        <v>106</v>
      </c>
      <c r="M1791" s="48">
        <v>1</v>
      </c>
      <c r="N1791" s="48">
        <v>1</v>
      </c>
      <c r="O1791" s="48">
        <v>75</v>
      </c>
      <c r="P1791" s="48">
        <v>117</v>
      </c>
    </row>
    <row r="1792" spans="1:16" x14ac:dyDescent="0.3">
      <c r="A1792" s="48" t="s">
        <v>1511</v>
      </c>
      <c r="B1792" s="48">
        <v>2013</v>
      </c>
      <c r="C1792" s="48" t="s">
        <v>1116</v>
      </c>
      <c r="D1792" s="48" t="s">
        <v>1091</v>
      </c>
      <c r="E1792" s="48">
        <v>152</v>
      </c>
      <c r="F1792" s="48">
        <v>626</v>
      </c>
      <c r="G1792" s="48">
        <v>64</v>
      </c>
      <c r="H1792" s="48">
        <v>177</v>
      </c>
      <c r="I1792" s="48">
        <v>31</v>
      </c>
      <c r="J1792" s="48">
        <v>2</v>
      </c>
      <c r="K1792" s="48">
        <v>5</v>
      </c>
      <c r="L1792" s="48">
        <v>52</v>
      </c>
      <c r="M1792" s="48">
        <v>35</v>
      </c>
      <c r="N1792" s="48">
        <v>13</v>
      </c>
      <c r="O1792" s="48">
        <v>32</v>
      </c>
      <c r="P1792" s="48">
        <v>85</v>
      </c>
    </row>
    <row r="1793" spans="1:16" x14ac:dyDescent="0.3">
      <c r="A1793" s="48" t="s">
        <v>1500</v>
      </c>
      <c r="B1793" s="48">
        <v>2013</v>
      </c>
      <c r="C1793" s="48" t="s">
        <v>1112</v>
      </c>
      <c r="D1793" s="48" t="s">
        <v>1095</v>
      </c>
      <c r="E1793" s="48">
        <v>160</v>
      </c>
      <c r="F1793" s="48">
        <v>626</v>
      </c>
      <c r="G1793" s="48">
        <v>89</v>
      </c>
      <c r="H1793" s="48">
        <v>164</v>
      </c>
      <c r="I1793" s="48">
        <v>43</v>
      </c>
      <c r="J1793" s="48">
        <v>1</v>
      </c>
      <c r="K1793" s="48">
        <v>30</v>
      </c>
      <c r="L1793" s="48">
        <v>109</v>
      </c>
      <c r="M1793" s="48">
        <v>7</v>
      </c>
      <c r="N1793" s="48">
        <v>3</v>
      </c>
      <c r="O1793" s="48">
        <v>63</v>
      </c>
      <c r="P1793" s="48">
        <v>185</v>
      </c>
    </row>
    <row r="1794" spans="1:16" x14ac:dyDescent="0.3">
      <c r="A1794" s="48" t="s">
        <v>1973</v>
      </c>
      <c r="B1794" s="48">
        <v>2013</v>
      </c>
      <c r="C1794" s="48" t="s">
        <v>1132</v>
      </c>
      <c r="D1794" s="48" t="s">
        <v>1095</v>
      </c>
      <c r="E1794" s="48">
        <v>157</v>
      </c>
      <c r="F1794" s="48">
        <v>626</v>
      </c>
      <c r="G1794" s="48">
        <v>126</v>
      </c>
      <c r="H1794" s="48">
        <v>199</v>
      </c>
      <c r="I1794" s="48">
        <v>55</v>
      </c>
      <c r="J1794" s="48">
        <v>7</v>
      </c>
      <c r="K1794" s="48">
        <v>11</v>
      </c>
      <c r="L1794" s="48">
        <v>78</v>
      </c>
      <c r="M1794" s="48">
        <v>3</v>
      </c>
      <c r="N1794" s="48">
        <v>3</v>
      </c>
      <c r="O1794" s="48">
        <v>72</v>
      </c>
      <c r="P1794" s="48">
        <v>98</v>
      </c>
    </row>
    <row r="1795" spans="1:16" x14ac:dyDescent="0.3">
      <c r="A1795" s="48" t="s">
        <v>1484</v>
      </c>
      <c r="B1795" s="48">
        <v>2013</v>
      </c>
      <c r="C1795" s="48" t="s">
        <v>1120</v>
      </c>
      <c r="D1795" s="48" t="s">
        <v>1095</v>
      </c>
      <c r="E1795" s="48">
        <v>162</v>
      </c>
      <c r="F1795" s="48">
        <v>629</v>
      </c>
      <c r="G1795" s="48">
        <v>91</v>
      </c>
      <c r="H1795" s="48">
        <v>178</v>
      </c>
      <c r="I1795" s="48">
        <v>35</v>
      </c>
      <c r="J1795" s="48">
        <v>5</v>
      </c>
      <c r="K1795" s="48">
        <v>27</v>
      </c>
      <c r="L1795" s="48">
        <v>99</v>
      </c>
      <c r="M1795" s="48">
        <v>22</v>
      </c>
      <c r="N1795" s="48">
        <v>3</v>
      </c>
      <c r="O1795" s="48">
        <v>52</v>
      </c>
      <c r="P1795" s="48">
        <v>115</v>
      </c>
    </row>
    <row r="1796" spans="1:16" x14ac:dyDescent="0.3">
      <c r="A1796" s="48" t="s">
        <v>1397</v>
      </c>
      <c r="B1796" s="48">
        <v>2013</v>
      </c>
      <c r="C1796" s="48" t="s">
        <v>1136</v>
      </c>
      <c r="D1796" s="48" t="s">
        <v>1091</v>
      </c>
      <c r="E1796" s="48">
        <v>161</v>
      </c>
      <c r="F1796" s="48">
        <v>631</v>
      </c>
      <c r="G1796" s="48">
        <v>88</v>
      </c>
      <c r="H1796" s="48">
        <v>199</v>
      </c>
      <c r="I1796" s="48">
        <v>32</v>
      </c>
      <c r="J1796" s="48">
        <v>0</v>
      </c>
      <c r="K1796" s="48">
        <v>30</v>
      </c>
      <c r="L1796" s="48">
        <v>92</v>
      </c>
      <c r="M1796" s="48">
        <v>1</v>
      </c>
      <c r="N1796" s="48">
        <v>0</v>
      </c>
      <c r="O1796" s="48">
        <v>50</v>
      </c>
      <c r="P1796" s="48">
        <v>78</v>
      </c>
    </row>
    <row r="1797" spans="1:16" x14ac:dyDescent="0.3">
      <c r="A1797" s="48" t="s">
        <v>1384</v>
      </c>
      <c r="B1797" s="48">
        <v>2013</v>
      </c>
      <c r="C1797" s="48" t="s">
        <v>1098</v>
      </c>
      <c r="D1797" s="48" t="s">
        <v>1091</v>
      </c>
      <c r="E1797" s="48">
        <v>156</v>
      </c>
      <c r="F1797" s="48">
        <v>633</v>
      </c>
      <c r="G1797" s="48">
        <v>90</v>
      </c>
      <c r="H1797" s="48">
        <v>168</v>
      </c>
      <c r="I1797" s="48">
        <v>27</v>
      </c>
      <c r="J1797" s="48">
        <v>6</v>
      </c>
      <c r="K1797" s="48">
        <v>20</v>
      </c>
      <c r="L1797" s="48">
        <v>81</v>
      </c>
      <c r="M1797" s="48">
        <v>11</v>
      </c>
      <c r="N1797" s="48">
        <v>3</v>
      </c>
      <c r="O1797" s="48">
        <v>52</v>
      </c>
      <c r="P1797" s="48">
        <v>141</v>
      </c>
    </row>
    <row r="1798" spans="1:16" x14ac:dyDescent="0.3">
      <c r="A1798" s="48" t="s">
        <v>1551</v>
      </c>
      <c r="B1798" s="48">
        <v>2013</v>
      </c>
      <c r="C1798" s="48" t="s">
        <v>1146</v>
      </c>
      <c r="D1798" s="48" t="s">
        <v>1091</v>
      </c>
      <c r="E1798" s="48">
        <v>160</v>
      </c>
      <c r="F1798" s="48">
        <v>634</v>
      </c>
      <c r="G1798" s="48">
        <v>89</v>
      </c>
      <c r="H1798" s="48">
        <v>172</v>
      </c>
      <c r="I1798" s="48">
        <v>24</v>
      </c>
      <c r="J1798" s="48">
        <v>0</v>
      </c>
      <c r="K1798" s="48">
        <v>10</v>
      </c>
      <c r="L1798" s="48">
        <v>59</v>
      </c>
      <c r="M1798" s="48">
        <v>1</v>
      </c>
      <c r="N1798" s="48">
        <v>2</v>
      </c>
      <c r="O1798" s="48">
        <v>55</v>
      </c>
      <c r="P1798" s="48">
        <v>76</v>
      </c>
    </row>
    <row r="1799" spans="1:16" x14ac:dyDescent="0.3">
      <c r="A1799" s="48" t="s">
        <v>1409</v>
      </c>
      <c r="B1799" s="48">
        <v>2013</v>
      </c>
      <c r="C1799" s="48" t="s">
        <v>1102</v>
      </c>
      <c r="D1799" s="48" t="s">
        <v>1091</v>
      </c>
      <c r="E1799" s="48">
        <v>158</v>
      </c>
      <c r="F1799" s="48">
        <v>637</v>
      </c>
      <c r="G1799" s="48">
        <v>68</v>
      </c>
      <c r="H1799" s="48">
        <v>181</v>
      </c>
      <c r="I1799" s="48">
        <v>39</v>
      </c>
      <c r="J1799" s="48">
        <v>2</v>
      </c>
      <c r="K1799" s="48">
        <v>6</v>
      </c>
      <c r="L1799" s="48">
        <v>48</v>
      </c>
      <c r="M1799" s="48">
        <v>30</v>
      </c>
      <c r="N1799" s="48">
        <v>9</v>
      </c>
      <c r="O1799" s="48">
        <v>26</v>
      </c>
      <c r="P1799" s="48">
        <v>68</v>
      </c>
    </row>
    <row r="1800" spans="1:16" x14ac:dyDescent="0.3">
      <c r="A1800" s="48" t="s">
        <v>1461</v>
      </c>
      <c r="B1800" s="48">
        <v>2013</v>
      </c>
      <c r="C1800" s="48" t="s">
        <v>1140</v>
      </c>
      <c r="D1800" s="48" t="s">
        <v>1091</v>
      </c>
      <c r="E1800" s="48">
        <v>160</v>
      </c>
      <c r="F1800" s="48">
        <v>641</v>
      </c>
      <c r="G1800" s="48">
        <v>91</v>
      </c>
      <c r="H1800" s="48">
        <v>193</v>
      </c>
      <c r="I1800" s="48">
        <v>42</v>
      </c>
      <c r="J1800" s="48">
        <v>2</v>
      </c>
      <c r="K1800" s="48">
        <v>9</v>
      </c>
      <c r="L1800" s="48">
        <v>84</v>
      </c>
      <c r="M1800" s="48">
        <v>17</v>
      </c>
      <c r="N1800" s="48">
        <v>5</v>
      </c>
      <c r="O1800" s="48">
        <v>73</v>
      </c>
      <c r="P1800" s="48">
        <v>75</v>
      </c>
    </row>
    <row r="1801" spans="1:16" x14ac:dyDescent="0.3">
      <c r="A1801" s="48" t="s">
        <v>1387</v>
      </c>
      <c r="B1801" s="48">
        <v>2013</v>
      </c>
      <c r="C1801" s="48" t="s">
        <v>1146</v>
      </c>
      <c r="D1801" s="48" t="s">
        <v>1091</v>
      </c>
      <c r="E1801" s="48">
        <v>160</v>
      </c>
      <c r="F1801" s="48">
        <v>653</v>
      </c>
      <c r="G1801" s="48">
        <v>100</v>
      </c>
      <c r="H1801" s="48">
        <v>186</v>
      </c>
      <c r="I1801" s="48">
        <v>35</v>
      </c>
      <c r="J1801" s="48">
        <v>1</v>
      </c>
      <c r="K1801" s="48">
        <v>33</v>
      </c>
      <c r="L1801" s="48">
        <v>108</v>
      </c>
      <c r="M1801" s="48">
        <v>14</v>
      </c>
      <c r="N1801" s="48">
        <v>3</v>
      </c>
      <c r="O1801" s="48">
        <v>25</v>
      </c>
      <c r="P1801" s="48">
        <v>136</v>
      </c>
    </row>
    <row r="1802" spans="1:16" x14ac:dyDescent="0.3">
      <c r="A1802" s="48" t="s">
        <v>1449</v>
      </c>
      <c r="B1802" s="48">
        <v>2013</v>
      </c>
      <c r="C1802" s="48" t="s">
        <v>1142</v>
      </c>
      <c r="D1802" s="48" t="s">
        <v>1095</v>
      </c>
      <c r="E1802" s="48">
        <v>161</v>
      </c>
      <c r="F1802" s="48">
        <v>658</v>
      </c>
      <c r="G1802" s="48">
        <v>92</v>
      </c>
      <c r="H1802" s="48">
        <v>188</v>
      </c>
      <c r="I1802" s="48">
        <v>38</v>
      </c>
      <c r="J1802" s="48">
        <v>4</v>
      </c>
      <c r="K1802" s="48">
        <v>13</v>
      </c>
      <c r="L1802" s="48">
        <v>78</v>
      </c>
      <c r="M1802" s="48">
        <v>23</v>
      </c>
      <c r="N1802" s="48">
        <v>3</v>
      </c>
      <c r="O1802" s="48">
        <v>32</v>
      </c>
      <c r="P1802" s="48">
        <v>95</v>
      </c>
    </row>
    <row r="1803" spans="1:16" x14ac:dyDescent="0.3">
      <c r="A1803" s="48" t="s">
        <v>1571</v>
      </c>
      <c r="B1803" s="48">
        <v>2013</v>
      </c>
      <c r="C1803" s="48" t="s">
        <v>1128</v>
      </c>
      <c r="D1803" s="48" t="s">
        <v>1095</v>
      </c>
      <c r="E1803" s="48">
        <v>161</v>
      </c>
      <c r="F1803" s="48">
        <v>666</v>
      </c>
      <c r="G1803" s="48">
        <v>59</v>
      </c>
      <c r="H1803" s="48">
        <v>163</v>
      </c>
      <c r="I1803" s="48">
        <v>34</v>
      </c>
      <c r="J1803" s="48">
        <v>2</v>
      </c>
      <c r="K1803" s="48">
        <v>10</v>
      </c>
      <c r="L1803" s="48">
        <v>44</v>
      </c>
      <c r="M1803" s="48">
        <v>9</v>
      </c>
      <c r="N1803" s="48">
        <v>6</v>
      </c>
      <c r="O1803" s="48">
        <v>30</v>
      </c>
      <c r="P1803" s="48">
        <v>129</v>
      </c>
    </row>
    <row r="1804" spans="1:16" x14ac:dyDescent="0.3">
      <c r="A1804" s="48" t="s">
        <v>1948</v>
      </c>
      <c r="B1804" s="48">
        <v>2013</v>
      </c>
      <c r="C1804" s="48" t="s">
        <v>1146</v>
      </c>
      <c r="D1804" s="48" t="s">
        <v>1091</v>
      </c>
      <c r="E1804" s="48">
        <v>156</v>
      </c>
      <c r="F1804" s="48">
        <v>667</v>
      </c>
      <c r="G1804" s="48">
        <v>88</v>
      </c>
      <c r="H1804" s="48">
        <v>189</v>
      </c>
      <c r="I1804" s="48">
        <v>51</v>
      </c>
      <c r="J1804" s="48">
        <v>3</v>
      </c>
      <c r="K1804" s="48">
        <v>14</v>
      </c>
      <c r="L1804" s="48">
        <v>71</v>
      </c>
      <c r="M1804" s="48">
        <v>6</v>
      </c>
      <c r="N1804" s="48">
        <v>7</v>
      </c>
      <c r="O1804" s="48">
        <v>29</v>
      </c>
      <c r="P1804" s="48">
        <v>113</v>
      </c>
    </row>
    <row r="1805" spans="1:16" x14ac:dyDescent="0.3">
      <c r="A1805" s="48" t="s">
        <v>2060</v>
      </c>
      <c r="B1805" s="48">
        <v>2014</v>
      </c>
      <c r="C1805" s="48" t="s">
        <v>1120</v>
      </c>
      <c r="D1805" s="48" t="s">
        <v>1095</v>
      </c>
      <c r="E1805" s="48">
        <v>61</v>
      </c>
      <c r="F1805" s="48">
        <v>100</v>
      </c>
      <c r="G1805" s="48">
        <v>13</v>
      </c>
      <c r="H1805" s="48">
        <v>17</v>
      </c>
      <c r="I1805" s="48">
        <v>7</v>
      </c>
      <c r="J1805" s="48">
        <v>0</v>
      </c>
      <c r="K1805" s="48">
        <v>1</v>
      </c>
      <c r="L1805" s="48">
        <v>3</v>
      </c>
      <c r="M1805" s="48">
        <v>0</v>
      </c>
      <c r="N1805" s="48">
        <v>1</v>
      </c>
      <c r="O1805" s="48">
        <v>5</v>
      </c>
      <c r="P1805" s="48">
        <v>25</v>
      </c>
    </row>
    <row r="1806" spans="1:16" x14ac:dyDescent="0.3">
      <c r="A1806" s="48" t="s">
        <v>2061</v>
      </c>
      <c r="B1806" s="48">
        <v>2014</v>
      </c>
      <c r="C1806" s="48" t="s">
        <v>1102</v>
      </c>
      <c r="D1806" s="48" t="s">
        <v>1091</v>
      </c>
      <c r="E1806" s="48">
        <v>28</v>
      </c>
      <c r="F1806" s="48">
        <v>100</v>
      </c>
      <c r="G1806" s="48">
        <v>6</v>
      </c>
      <c r="H1806" s="48">
        <v>25</v>
      </c>
      <c r="I1806" s="48">
        <v>5</v>
      </c>
      <c r="J1806" s="48">
        <v>0</v>
      </c>
      <c r="K1806" s="48">
        <v>0</v>
      </c>
      <c r="L1806" s="48">
        <v>5</v>
      </c>
      <c r="M1806" s="48">
        <v>1</v>
      </c>
      <c r="N1806" s="48">
        <v>1</v>
      </c>
      <c r="O1806" s="48">
        <v>3</v>
      </c>
      <c r="P1806" s="48">
        <v>25</v>
      </c>
    </row>
    <row r="1807" spans="1:16" x14ac:dyDescent="0.3">
      <c r="A1807" s="48" t="s">
        <v>2062</v>
      </c>
      <c r="B1807" s="48">
        <v>2014</v>
      </c>
      <c r="C1807" s="48" t="s">
        <v>1136</v>
      </c>
      <c r="D1807" s="48" t="s">
        <v>1091</v>
      </c>
      <c r="E1807" s="48">
        <v>44</v>
      </c>
      <c r="F1807" s="48">
        <v>101</v>
      </c>
      <c r="G1807" s="48">
        <v>13</v>
      </c>
      <c r="H1807" s="48">
        <v>17</v>
      </c>
      <c r="I1807" s="48">
        <v>3</v>
      </c>
      <c r="J1807" s="48">
        <v>0</v>
      </c>
      <c r="K1807" s="48">
        <v>1</v>
      </c>
      <c r="L1807" s="48">
        <v>8</v>
      </c>
      <c r="M1807" s="48">
        <v>3</v>
      </c>
      <c r="N1807" s="48">
        <v>1</v>
      </c>
      <c r="O1807" s="48">
        <v>10</v>
      </c>
      <c r="P1807" s="48">
        <v>27</v>
      </c>
    </row>
    <row r="1808" spans="1:16" x14ac:dyDescent="0.3">
      <c r="A1808" s="48" t="s">
        <v>2063</v>
      </c>
      <c r="B1808" s="48">
        <v>2014</v>
      </c>
      <c r="C1808" s="48" t="s">
        <v>1122</v>
      </c>
      <c r="D1808" s="48" t="s">
        <v>1095</v>
      </c>
      <c r="E1808" s="48">
        <v>51</v>
      </c>
      <c r="F1808" s="48">
        <v>101</v>
      </c>
      <c r="G1808" s="48">
        <v>12</v>
      </c>
      <c r="H1808" s="48">
        <v>22</v>
      </c>
      <c r="I1808" s="48">
        <v>1</v>
      </c>
      <c r="J1808" s="48">
        <v>3</v>
      </c>
      <c r="K1808" s="48">
        <v>1</v>
      </c>
      <c r="L1808" s="48">
        <v>10</v>
      </c>
      <c r="M1808" s="48">
        <v>2</v>
      </c>
      <c r="N1808" s="48">
        <v>1</v>
      </c>
      <c r="O1808" s="48">
        <v>12</v>
      </c>
      <c r="P1808" s="48">
        <v>32</v>
      </c>
    </row>
    <row r="1809" spans="1:16" x14ac:dyDescent="0.3">
      <c r="A1809" s="48" t="s">
        <v>1726</v>
      </c>
      <c r="B1809" s="48">
        <v>2014</v>
      </c>
      <c r="C1809" s="48" t="s">
        <v>1100</v>
      </c>
      <c r="D1809" s="48" t="s">
        <v>1095</v>
      </c>
      <c r="E1809" s="48">
        <v>48</v>
      </c>
      <c r="F1809" s="48">
        <v>102</v>
      </c>
      <c r="G1809" s="48">
        <v>15</v>
      </c>
      <c r="H1809" s="48">
        <v>25</v>
      </c>
      <c r="I1809" s="48">
        <v>5</v>
      </c>
      <c r="J1809" s="48">
        <v>0</v>
      </c>
      <c r="K1809" s="48">
        <v>0</v>
      </c>
      <c r="L1809" s="48">
        <v>7</v>
      </c>
      <c r="M1809" s="48">
        <v>1</v>
      </c>
      <c r="N1809" s="48">
        <v>1</v>
      </c>
      <c r="O1809" s="48">
        <v>9</v>
      </c>
      <c r="P1809" s="48">
        <v>18</v>
      </c>
    </row>
    <row r="1810" spans="1:16" x14ac:dyDescent="0.3">
      <c r="A1810" s="48" t="s">
        <v>2030</v>
      </c>
      <c r="B1810" s="48">
        <v>2014</v>
      </c>
      <c r="C1810" s="48" t="s">
        <v>1114</v>
      </c>
      <c r="D1810" s="48" t="s">
        <v>1095</v>
      </c>
      <c r="E1810" s="48">
        <v>52</v>
      </c>
      <c r="F1810" s="48">
        <v>102</v>
      </c>
      <c r="G1810" s="48">
        <v>13</v>
      </c>
      <c r="H1810" s="48">
        <v>24</v>
      </c>
      <c r="I1810" s="48">
        <v>8</v>
      </c>
      <c r="J1810" s="48">
        <v>0</v>
      </c>
      <c r="K1810" s="48">
        <v>3</v>
      </c>
      <c r="L1810" s="48">
        <v>8</v>
      </c>
      <c r="M1810" s="48">
        <v>0</v>
      </c>
      <c r="N1810" s="48">
        <v>0</v>
      </c>
      <c r="O1810" s="48">
        <v>8</v>
      </c>
      <c r="P1810" s="48">
        <v>32</v>
      </c>
    </row>
    <row r="1811" spans="1:16" x14ac:dyDescent="0.3">
      <c r="A1811" s="48" t="s">
        <v>1752</v>
      </c>
      <c r="B1811" s="48">
        <v>2014</v>
      </c>
      <c r="C1811" s="48" t="s">
        <v>1146</v>
      </c>
      <c r="D1811" s="48" t="s">
        <v>1091</v>
      </c>
      <c r="E1811" s="48">
        <v>26</v>
      </c>
      <c r="F1811" s="48">
        <v>104</v>
      </c>
      <c r="G1811" s="48">
        <v>13</v>
      </c>
      <c r="H1811" s="48">
        <v>32</v>
      </c>
      <c r="I1811" s="48">
        <v>5</v>
      </c>
      <c r="J1811" s="48">
        <v>0</v>
      </c>
      <c r="K1811" s="48">
        <v>5</v>
      </c>
      <c r="L1811" s="48">
        <v>18</v>
      </c>
      <c r="M1811" s="48">
        <v>0</v>
      </c>
      <c r="N1811" s="48">
        <v>1</v>
      </c>
      <c r="O1811" s="48">
        <v>6</v>
      </c>
      <c r="P1811" s="48">
        <v>19</v>
      </c>
    </row>
    <row r="1812" spans="1:16" x14ac:dyDescent="0.3">
      <c r="A1812" s="48" t="s">
        <v>1668</v>
      </c>
      <c r="B1812" s="48">
        <v>2014</v>
      </c>
      <c r="C1812" s="48" t="s">
        <v>1114</v>
      </c>
      <c r="D1812" s="48" t="s">
        <v>1095</v>
      </c>
      <c r="E1812" s="48">
        <v>80</v>
      </c>
      <c r="F1812" s="48">
        <v>105</v>
      </c>
      <c r="G1812" s="48">
        <v>14</v>
      </c>
      <c r="H1812" s="48">
        <v>16</v>
      </c>
      <c r="I1812" s="48">
        <v>2</v>
      </c>
      <c r="J1812" s="48">
        <v>1</v>
      </c>
      <c r="K1812" s="48">
        <v>0</v>
      </c>
      <c r="L1812" s="48">
        <v>3</v>
      </c>
      <c r="M1812" s="48">
        <v>3</v>
      </c>
      <c r="N1812" s="48">
        <v>0</v>
      </c>
      <c r="O1812" s="48">
        <v>15</v>
      </c>
      <c r="P1812" s="48">
        <v>23</v>
      </c>
    </row>
    <row r="1813" spans="1:16" x14ac:dyDescent="0.3">
      <c r="A1813" s="48" t="s">
        <v>2064</v>
      </c>
      <c r="B1813" s="48">
        <v>2014</v>
      </c>
      <c r="C1813" s="48" t="s">
        <v>1136</v>
      </c>
      <c r="D1813" s="48" t="s">
        <v>1091</v>
      </c>
      <c r="E1813" s="48">
        <v>28</v>
      </c>
      <c r="F1813" s="48">
        <v>105</v>
      </c>
      <c r="G1813" s="48">
        <v>11</v>
      </c>
      <c r="H1813" s="48">
        <v>31</v>
      </c>
      <c r="I1813" s="48">
        <v>7</v>
      </c>
      <c r="J1813" s="48">
        <v>0</v>
      </c>
      <c r="K1813" s="48">
        <v>2</v>
      </c>
      <c r="L1813" s="48">
        <v>14</v>
      </c>
      <c r="M1813" s="48">
        <v>1</v>
      </c>
      <c r="N1813" s="48">
        <v>0</v>
      </c>
      <c r="O1813" s="48">
        <v>2</v>
      </c>
      <c r="P1813" s="48">
        <v>18</v>
      </c>
    </row>
    <row r="1814" spans="1:16" x14ac:dyDescent="0.3">
      <c r="A1814" s="48" t="s">
        <v>2065</v>
      </c>
      <c r="B1814" s="48">
        <v>2014</v>
      </c>
      <c r="C1814" s="48" t="s">
        <v>1126</v>
      </c>
      <c r="D1814" s="48" t="s">
        <v>1091</v>
      </c>
      <c r="E1814" s="48">
        <v>27</v>
      </c>
      <c r="F1814" s="48">
        <v>106</v>
      </c>
      <c r="G1814" s="48">
        <v>10</v>
      </c>
      <c r="H1814" s="48">
        <v>21</v>
      </c>
      <c r="I1814" s="48">
        <v>5</v>
      </c>
      <c r="J1814" s="48">
        <v>1</v>
      </c>
      <c r="K1814" s="48">
        <v>1</v>
      </c>
      <c r="L1814" s="48">
        <v>8</v>
      </c>
      <c r="M1814" s="48">
        <v>3</v>
      </c>
      <c r="N1814" s="48">
        <v>1</v>
      </c>
      <c r="O1814" s="48">
        <v>6</v>
      </c>
      <c r="P1814" s="48">
        <v>40</v>
      </c>
    </row>
    <row r="1815" spans="1:16" x14ac:dyDescent="0.3">
      <c r="A1815" s="48" t="s">
        <v>2066</v>
      </c>
      <c r="B1815" s="48">
        <v>2014</v>
      </c>
      <c r="C1815" s="48" t="s">
        <v>1144</v>
      </c>
      <c r="D1815" s="48" t="s">
        <v>1095</v>
      </c>
      <c r="E1815" s="48">
        <v>44</v>
      </c>
      <c r="F1815" s="48">
        <v>106</v>
      </c>
      <c r="G1815" s="48">
        <v>8</v>
      </c>
      <c r="H1815" s="48">
        <v>18</v>
      </c>
      <c r="I1815" s="48">
        <v>5</v>
      </c>
      <c r="J1815" s="48">
        <v>1</v>
      </c>
      <c r="K1815" s="48">
        <v>2</v>
      </c>
      <c r="L1815" s="48">
        <v>9</v>
      </c>
      <c r="M1815" s="48">
        <v>1</v>
      </c>
      <c r="N1815" s="48">
        <v>0</v>
      </c>
      <c r="O1815" s="48">
        <v>6</v>
      </c>
      <c r="P1815" s="48">
        <v>34</v>
      </c>
    </row>
    <row r="1816" spans="1:16" x14ac:dyDescent="0.3">
      <c r="A1816" s="48" t="s">
        <v>2067</v>
      </c>
      <c r="B1816" s="48">
        <v>2014</v>
      </c>
      <c r="C1816" s="48" t="s">
        <v>1102</v>
      </c>
      <c r="D1816" s="48" t="s">
        <v>1091</v>
      </c>
      <c r="E1816" s="48">
        <v>48</v>
      </c>
      <c r="F1816" s="48">
        <v>106</v>
      </c>
      <c r="G1816" s="48">
        <v>8</v>
      </c>
      <c r="H1816" s="48">
        <v>25</v>
      </c>
      <c r="I1816" s="48">
        <v>5</v>
      </c>
      <c r="J1816" s="48">
        <v>0</v>
      </c>
      <c r="K1816" s="48">
        <v>2</v>
      </c>
      <c r="L1816" s="48">
        <v>7</v>
      </c>
      <c r="M1816" s="48">
        <v>0</v>
      </c>
      <c r="N1816" s="48">
        <v>1</v>
      </c>
      <c r="O1816" s="48">
        <v>8</v>
      </c>
      <c r="P1816" s="48">
        <v>38</v>
      </c>
    </row>
    <row r="1817" spans="1:16" x14ac:dyDescent="0.3">
      <c r="A1817" s="48" t="s">
        <v>1907</v>
      </c>
      <c r="B1817" s="48">
        <v>2014</v>
      </c>
      <c r="C1817" s="48" t="s">
        <v>1136</v>
      </c>
      <c r="D1817" s="48" t="s">
        <v>1091</v>
      </c>
      <c r="E1817" s="48">
        <v>34</v>
      </c>
      <c r="F1817" s="48">
        <v>107</v>
      </c>
      <c r="G1817" s="48">
        <v>13</v>
      </c>
      <c r="H1817" s="48">
        <v>28</v>
      </c>
      <c r="I1817" s="48">
        <v>10</v>
      </c>
      <c r="J1817" s="48">
        <v>0</v>
      </c>
      <c r="K1817" s="48">
        <v>0</v>
      </c>
      <c r="L1817" s="48">
        <v>11</v>
      </c>
      <c r="M1817" s="48">
        <v>0</v>
      </c>
      <c r="N1817" s="48">
        <v>1</v>
      </c>
      <c r="O1817" s="48">
        <v>11</v>
      </c>
      <c r="P1817" s="48">
        <v>26</v>
      </c>
    </row>
    <row r="1818" spans="1:16" x14ac:dyDescent="0.3">
      <c r="A1818" s="48" t="s">
        <v>2068</v>
      </c>
      <c r="B1818" s="48">
        <v>2014</v>
      </c>
      <c r="C1818" s="48" t="s">
        <v>1122</v>
      </c>
      <c r="D1818" s="48" t="s">
        <v>1095</v>
      </c>
      <c r="E1818" s="48">
        <v>38</v>
      </c>
      <c r="F1818" s="48">
        <v>109</v>
      </c>
      <c r="G1818" s="48">
        <v>13</v>
      </c>
      <c r="H1818" s="48">
        <v>24</v>
      </c>
      <c r="I1818" s="48">
        <v>2</v>
      </c>
      <c r="J1818" s="48">
        <v>0</v>
      </c>
      <c r="K1818" s="48">
        <v>1</v>
      </c>
      <c r="L1818" s="48">
        <v>6</v>
      </c>
      <c r="M1818" s="48">
        <v>4</v>
      </c>
      <c r="N1818" s="48">
        <v>1</v>
      </c>
      <c r="O1818" s="48">
        <v>9</v>
      </c>
      <c r="P1818" s="48">
        <v>39</v>
      </c>
    </row>
    <row r="1819" spans="1:16" x14ac:dyDescent="0.3">
      <c r="A1819" s="48" t="s">
        <v>2069</v>
      </c>
      <c r="B1819" s="48">
        <v>2014</v>
      </c>
      <c r="C1819" s="48" t="s">
        <v>1132</v>
      </c>
      <c r="D1819" s="48" t="s">
        <v>1095</v>
      </c>
      <c r="E1819" s="48">
        <v>47</v>
      </c>
      <c r="F1819" s="48">
        <v>110</v>
      </c>
      <c r="G1819" s="48">
        <v>11</v>
      </c>
      <c r="H1819" s="48">
        <v>27</v>
      </c>
      <c r="I1819" s="48">
        <v>6</v>
      </c>
      <c r="J1819" s="48">
        <v>1</v>
      </c>
      <c r="K1819" s="48">
        <v>3</v>
      </c>
      <c r="L1819" s="48">
        <v>8</v>
      </c>
      <c r="M1819" s="48">
        <v>0</v>
      </c>
      <c r="N1819" s="48">
        <v>2</v>
      </c>
      <c r="O1819" s="48">
        <v>5</v>
      </c>
      <c r="P1819" s="48">
        <v>31</v>
      </c>
    </row>
    <row r="1820" spans="1:16" x14ac:dyDescent="0.3">
      <c r="A1820" s="48" t="s">
        <v>1678</v>
      </c>
      <c r="B1820" s="48">
        <v>2014</v>
      </c>
      <c r="C1820" s="48" t="s">
        <v>1098</v>
      </c>
      <c r="D1820" s="48" t="s">
        <v>1091</v>
      </c>
      <c r="E1820" s="48">
        <v>36</v>
      </c>
      <c r="F1820" s="48">
        <v>110</v>
      </c>
      <c r="G1820" s="48">
        <v>8</v>
      </c>
      <c r="H1820" s="48">
        <v>31</v>
      </c>
      <c r="I1820" s="48">
        <v>5</v>
      </c>
      <c r="J1820" s="48">
        <v>0</v>
      </c>
      <c r="K1820" s="48">
        <v>2</v>
      </c>
      <c r="L1820" s="48">
        <v>11</v>
      </c>
      <c r="M1820" s="48">
        <v>0</v>
      </c>
      <c r="N1820" s="48">
        <v>0</v>
      </c>
      <c r="O1820" s="48">
        <v>7</v>
      </c>
      <c r="P1820" s="48">
        <v>27</v>
      </c>
    </row>
    <row r="1821" spans="1:16" x14ac:dyDescent="0.3">
      <c r="A1821" s="48" t="s">
        <v>1961</v>
      </c>
      <c r="B1821" s="48">
        <v>2014</v>
      </c>
      <c r="C1821" s="48" t="s">
        <v>1108</v>
      </c>
      <c r="D1821" s="48" t="s">
        <v>1095</v>
      </c>
      <c r="E1821" s="48">
        <v>52</v>
      </c>
      <c r="F1821" s="48">
        <v>111</v>
      </c>
      <c r="G1821" s="48">
        <v>14</v>
      </c>
      <c r="H1821" s="48">
        <v>26</v>
      </c>
      <c r="I1821" s="48">
        <v>5</v>
      </c>
      <c r="J1821" s="48">
        <v>0</v>
      </c>
      <c r="K1821" s="48">
        <v>4</v>
      </c>
      <c r="L1821" s="48">
        <v>16</v>
      </c>
      <c r="M1821" s="48">
        <v>0</v>
      </c>
      <c r="N1821" s="48">
        <v>0</v>
      </c>
      <c r="O1821" s="48">
        <v>11</v>
      </c>
      <c r="P1821" s="48">
        <v>32</v>
      </c>
    </row>
    <row r="1822" spans="1:16" x14ac:dyDescent="0.3">
      <c r="A1822" s="48" t="s">
        <v>1920</v>
      </c>
      <c r="B1822" s="48">
        <v>2014</v>
      </c>
      <c r="C1822" s="48" t="s">
        <v>1136</v>
      </c>
      <c r="D1822" s="48" t="s">
        <v>1091</v>
      </c>
      <c r="E1822" s="48">
        <v>45</v>
      </c>
      <c r="F1822" s="48">
        <v>112</v>
      </c>
      <c r="G1822" s="48">
        <v>11</v>
      </c>
      <c r="H1822" s="48">
        <v>22</v>
      </c>
      <c r="I1822" s="48">
        <v>3</v>
      </c>
      <c r="J1822" s="48">
        <v>0</v>
      </c>
      <c r="K1822" s="48">
        <v>4</v>
      </c>
      <c r="L1822" s="48">
        <v>14</v>
      </c>
      <c r="M1822" s="48">
        <v>0</v>
      </c>
      <c r="N1822" s="48">
        <v>1</v>
      </c>
      <c r="O1822" s="48">
        <v>11</v>
      </c>
      <c r="P1822" s="48">
        <v>38</v>
      </c>
    </row>
    <row r="1823" spans="1:16" x14ac:dyDescent="0.3">
      <c r="A1823" s="48" t="s">
        <v>1968</v>
      </c>
      <c r="B1823" s="48">
        <v>2014</v>
      </c>
      <c r="C1823" s="48" t="s">
        <v>1142</v>
      </c>
      <c r="D1823" s="48" t="s">
        <v>1095</v>
      </c>
      <c r="E1823" s="48">
        <v>61</v>
      </c>
      <c r="F1823" s="48">
        <v>112</v>
      </c>
      <c r="G1823" s="48">
        <v>16</v>
      </c>
      <c r="H1823" s="48">
        <v>29</v>
      </c>
      <c r="I1823" s="48">
        <v>14</v>
      </c>
      <c r="J1823" s="48">
        <v>1</v>
      </c>
      <c r="K1823" s="48">
        <v>3</v>
      </c>
      <c r="L1823" s="48">
        <v>16</v>
      </c>
      <c r="M1823" s="48">
        <v>4</v>
      </c>
      <c r="N1823" s="48">
        <v>0</v>
      </c>
      <c r="O1823" s="48">
        <v>16</v>
      </c>
      <c r="P1823" s="48">
        <v>39</v>
      </c>
    </row>
    <row r="1824" spans="1:16" x14ac:dyDescent="0.3">
      <c r="A1824" s="48" t="s">
        <v>2070</v>
      </c>
      <c r="B1824" s="48">
        <v>2014</v>
      </c>
      <c r="C1824" s="48" t="s">
        <v>1148</v>
      </c>
      <c r="D1824" s="48" t="s">
        <v>1095</v>
      </c>
      <c r="E1824" s="48">
        <v>31</v>
      </c>
      <c r="F1824" s="48">
        <v>113</v>
      </c>
      <c r="G1824" s="48">
        <v>7</v>
      </c>
      <c r="H1824" s="48">
        <v>28</v>
      </c>
      <c r="I1824" s="48">
        <v>3</v>
      </c>
      <c r="J1824" s="48">
        <v>0</v>
      </c>
      <c r="K1824" s="48">
        <v>0</v>
      </c>
      <c r="L1824" s="48">
        <v>9</v>
      </c>
      <c r="M1824" s="48">
        <v>1</v>
      </c>
      <c r="N1824" s="48">
        <v>1</v>
      </c>
      <c r="O1824" s="48">
        <v>3</v>
      </c>
      <c r="P1824" s="48">
        <v>26</v>
      </c>
    </row>
    <row r="1825" spans="1:16" x14ac:dyDescent="0.3">
      <c r="A1825" s="48" t="s">
        <v>1996</v>
      </c>
      <c r="B1825" s="48">
        <v>2014</v>
      </c>
      <c r="C1825" s="48" t="s">
        <v>1114</v>
      </c>
      <c r="D1825" s="48" t="s">
        <v>1095</v>
      </c>
      <c r="E1825" s="48">
        <v>66</v>
      </c>
      <c r="F1825" s="48">
        <v>114</v>
      </c>
      <c r="G1825" s="48">
        <v>13</v>
      </c>
      <c r="H1825" s="48">
        <v>27</v>
      </c>
      <c r="I1825" s="48">
        <v>2</v>
      </c>
      <c r="J1825" s="48">
        <v>0</v>
      </c>
      <c r="K1825" s="48">
        <v>1</v>
      </c>
      <c r="L1825" s="48">
        <v>4</v>
      </c>
      <c r="M1825" s="48">
        <v>1</v>
      </c>
      <c r="N1825" s="48">
        <v>1</v>
      </c>
      <c r="O1825" s="48">
        <v>9</v>
      </c>
      <c r="P1825" s="48">
        <v>33</v>
      </c>
    </row>
    <row r="1826" spans="1:16" x14ac:dyDescent="0.3">
      <c r="A1826" s="48" t="s">
        <v>1748</v>
      </c>
      <c r="B1826" s="48">
        <v>2014</v>
      </c>
      <c r="C1826" s="48" t="s">
        <v>1152</v>
      </c>
      <c r="D1826" s="48" t="s">
        <v>1091</v>
      </c>
      <c r="E1826" s="48">
        <v>49</v>
      </c>
      <c r="F1826" s="48">
        <v>114</v>
      </c>
      <c r="G1826" s="48">
        <v>5</v>
      </c>
      <c r="H1826" s="48">
        <v>19</v>
      </c>
      <c r="I1826" s="48">
        <v>4</v>
      </c>
      <c r="J1826" s="48">
        <v>0</v>
      </c>
      <c r="K1826" s="48">
        <v>0</v>
      </c>
      <c r="L1826" s="48">
        <v>8</v>
      </c>
      <c r="M1826" s="48">
        <v>0</v>
      </c>
      <c r="N1826" s="48">
        <v>2</v>
      </c>
      <c r="O1826" s="48">
        <v>4</v>
      </c>
      <c r="P1826" s="48">
        <v>30</v>
      </c>
    </row>
    <row r="1827" spans="1:16" x14ac:dyDescent="0.3">
      <c r="A1827" s="48" t="s">
        <v>2071</v>
      </c>
      <c r="B1827" s="48">
        <v>2014</v>
      </c>
      <c r="C1827" s="48" t="s">
        <v>1136</v>
      </c>
      <c r="D1827" s="48" t="s">
        <v>1091</v>
      </c>
      <c r="E1827" s="48">
        <v>43</v>
      </c>
      <c r="F1827" s="48">
        <v>115</v>
      </c>
      <c r="G1827" s="48">
        <v>12</v>
      </c>
      <c r="H1827" s="48">
        <v>30</v>
      </c>
      <c r="I1827" s="48">
        <v>6</v>
      </c>
      <c r="J1827" s="48">
        <v>0</v>
      </c>
      <c r="K1827" s="48">
        <v>0</v>
      </c>
      <c r="L1827" s="48">
        <v>8</v>
      </c>
      <c r="M1827" s="48">
        <v>5</v>
      </c>
      <c r="N1827" s="48">
        <v>1</v>
      </c>
      <c r="O1827" s="48">
        <v>5</v>
      </c>
      <c r="P1827" s="48">
        <v>21</v>
      </c>
    </row>
    <row r="1828" spans="1:16" x14ac:dyDescent="0.3">
      <c r="A1828" s="48" t="s">
        <v>1986</v>
      </c>
      <c r="B1828" s="48">
        <v>2014</v>
      </c>
      <c r="C1828" s="48" t="s">
        <v>1110</v>
      </c>
      <c r="D1828" s="48" t="s">
        <v>1091</v>
      </c>
      <c r="E1828" s="48">
        <v>53</v>
      </c>
      <c r="F1828" s="48">
        <v>116</v>
      </c>
      <c r="G1828" s="48">
        <v>19</v>
      </c>
      <c r="H1828" s="48">
        <v>31</v>
      </c>
      <c r="I1828" s="48">
        <v>9</v>
      </c>
      <c r="J1828" s="48">
        <v>0</v>
      </c>
      <c r="K1828" s="48">
        <v>2</v>
      </c>
      <c r="L1828" s="48">
        <v>7</v>
      </c>
      <c r="M1828" s="48">
        <v>1</v>
      </c>
      <c r="N1828" s="48">
        <v>2</v>
      </c>
      <c r="O1828" s="48">
        <v>4</v>
      </c>
      <c r="P1828" s="48">
        <v>28</v>
      </c>
    </row>
    <row r="1829" spans="1:16" x14ac:dyDescent="0.3">
      <c r="A1829" s="48" t="s">
        <v>2038</v>
      </c>
      <c r="B1829" s="48">
        <v>2014</v>
      </c>
      <c r="C1829" s="48" t="s">
        <v>1108</v>
      </c>
      <c r="D1829" s="48" t="s">
        <v>1095</v>
      </c>
      <c r="E1829" s="48">
        <v>65</v>
      </c>
      <c r="F1829" s="48">
        <v>116</v>
      </c>
      <c r="G1829" s="48">
        <v>13</v>
      </c>
      <c r="H1829" s="48">
        <v>21</v>
      </c>
      <c r="I1829" s="48">
        <v>9</v>
      </c>
      <c r="J1829" s="48">
        <v>1</v>
      </c>
      <c r="K1829" s="48">
        <v>0</v>
      </c>
      <c r="L1829" s="48">
        <v>8</v>
      </c>
      <c r="M1829" s="48">
        <v>2</v>
      </c>
      <c r="N1829" s="48">
        <v>1</v>
      </c>
      <c r="O1829" s="48">
        <v>15</v>
      </c>
      <c r="P1829" s="48">
        <v>27</v>
      </c>
    </row>
    <row r="1830" spans="1:16" x14ac:dyDescent="0.3">
      <c r="A1830" s="48" t="s">
        <v>2009</v>
      </c>
      <c r="B1830" s="48">
        <v>2014</v>
      </c>
      <c r="C1830" s="48" t="s">
        <v>1102</v>
      </c>
      <c r="D1830" s="48" t="s">
        <v>1091</v>
      </c>
      <c r="E1830" s="48">
        <v>51</v>
      </c>
      <c r="F1830" s="48">
        <v>117</v>
      </c>
      <c r="G1830" s="48">
        <v>14</v>
      </c>
      <c r="H1830" s="48">
        <v>26</v>
      </c>
      <c r="I1830" s="48">
        <v>2</v>
      </c>
      <c r="J1830" s="48">
        <v>0</v>
      </c>
      <c r="K1830" s="48">
        <v>2</v>
      </c>
      <c r="L1830" s="48">
        <v>10</v>
      </c>
      <c r="M1830" s="48">
        <v>5</v>
      </c>
      <c r="N1830" s="48">
        <v>3</v>
      </c>
      <c r="O1830" s="48">
        <v>14</v>
      </c>
      <c r="P1830" s="48">
        <v>46</v>
      </c>
    </row>
    <row r="1831" spans="1:16" x14ac:dyDescent="0.3">
      <c r="A1831" s="48" t="s">
        <v>1583</v>
      </c>
      <c r="B1831" s="48">
        <v>2014</v>
      </c>
      <c r="C1831" s="48" t="s">
        <v>1148</v>
      </c>
      <c r="D1831" s="48" t="s">
        <v>1095</v>
      </c>
      <c r="E1831" s="48">
        <v>41</v>
      </c>
      <c r="F1831" s="48">
        <v>118</v>
      </c>
      <c r="G1831" s="48">
        <v>12</v>
      </c>
      <c r="H1831" s="48">
        <v>25</v>
      </c>
      <c r="I1831" s="48">
        <v>3</v>
      </c>
      <c r="J1831" s="48">
        <v>1</v>
      </c>
      <c r="K1831" s="48">
        <v>1</v>
      </c>
      <c r="L1831" s="48">
        <v>6</v>
      </c>
      <c r="M1831" s="48">
        <v>12</v>
      </c>
      <c r="N1831" s="48">
        <v>2</v>
      </c>
      <c r="O1831" s="48">
        <v>10</v>
      </c>
      <c r="P1831" s="48">
        <v>36</v>
      </c>
    </row>
    <row r="1832" spans="1:16" x14ac:dyDescent="0.3">
      <c r="A1832" s="48" t="s">
        <v>1947</v>
      </c>
      <c r="B1832" s="48">
        <v>2014</v>
      </c>
      <c r="C1832" s="48" t="s">
        <v>1114</v>
      </c>
      <c r="D1832" s="48" t="s">
        <v>1095</v>
      </c>
      <c r="E1832" s="48">
        <v>43</v>
      </c>
      <c r="F1832" s="48">
        <v>119</v>
      </c>
      <c r="G1832" s="48">
        <v>14</v>
      </c>
      <c r="H1832" s="48">
        <v>21</v>
      </c>
      <c r="I1832" s="48">
        <v>3</v>
      </c>
      <c r="J1832" s="48">
        <v>1</v>
      </c>
      <c r="K1832" s="48">
        <v>4</v>
      </c>
      <c r="L1832" s="48">
        <v>12</v>
      </c>
      <c r="M1832" s="48">
        <v>1</v>
      </c>
      <c r="N1832" s="48">
        <v>0</v>
      </c>
      <c r="O1832" s="48">
        <v>8</v>
      </c>
      <c r="P1832" s="48">
        <v>30</v>
      </c>
    </row>
    <row r="1833" spans="1:16" x14ac:dyDescent="0.3">
      <c r="A1833" s="48" t="s">
        <v>1549</v>
      </c>
      <c r="B1833" s="48">
        <v>2014</v>
      </c>
      <c r="C1833" s="48" t="s">
        <v>1128</v>
      </c>
      <c r="D1833" s="48" t="s">
        <v>1095</v>
      </c>
      <c r="E1833" s="48">
        <v>57</v>
      </c>
      <c r="F1833" s="48">
        <v>121</v>
      </c>
      <c r="G1833" s="48">
        <v>13</v>
      </c>
      <c r="H1833" s="48">
        <v>30</v>
      </c>
      <c r="I1833" s="48">
        <v>4</v>
      </c>
      <c r="J1833" s="48">
        <v>4</v>
      </c>
      <c r="K1833" s="48">
        <v>0</v>
      </c>
      <c r="L1833" s="48">
        <v>5</v>
      </c>
      <c r="M1833" s="48">
        <v>3</v>
      </c>
      <c r="N1833" s="48">
        <v>2</v>
      </c>
      <c r="O1833" s="48">
        <v>8</v>
      </c>
      <c r="P1833" s="48">
        <v>28</v>
      </c>
    </row>
    <row r="1834" spans="1:16" x14ac:dyDescent="0.3">
      <c r="A1834" s="48" t="s">
        <v>2072</v>
      </c>
      <c r="B1834" s="48">
        <v>2014</v>
      </c>
      <c r="C1834" s="48" t="s">
        <v>1128</v>
      </c>
      <c r="D1834" s="48" t="s">
        <v>1095</v>
      </c>
      <c r="E1834" s="48">
        <v>44</v>
      </c>
      <c r="F1834" s="48">
        <v>121</v>
      </c>
      <c r="G1834" s="48">
        <v>10</v>
      </c>
      <c r="H1834" s="48">
        <v>28</v>
      </c>
      <c r="I1834" s="48">
        <v>4</v>
      </c>
      <c r="J1834" s="48">
        <v>0</v>
      </c>
      <c r="K1834" s="48">
        <v>3</v>
      </c>
      <c r="L1834" s="48">
        <v>13</v>
      </c>
      <c r="M1834" s="48">
        <v>1</v>
      </c>
      <c r="N1834" s="48">
        <v>0</v>
      </c>
      <c r="O1834" s="48">
        <v>7</v>
      </c>
      <c r="P1834" s="48">
        <v>35</v>
      </c>
    </row>
    <row r="1835" spans="1:16" x14ac:dyDescent="0.3">
      <c r="A1835" s="48" t="s">
        <v>2014</v>
      </c>
      <c r="B1835" s="48">
        <v>2014</v>
      </c>
      <c r="C1835" s="48" t="s">
        <v>1116</v>
      </c>
      <c r="D1835" s="48" t="s">
        <v>1091</v>
      </c>
      <c r="E1835" s="48">
        <v>55</v>
      </c>
      <c r="F1835" s="48">
        <v>122</v>
      </c>
      <c r="G1835" s="48">
        <v>12</v>
      </c>
      <c r="H1835" s="48">
        <v>21</v>
      </c>
      <c r="I1835" s="48">
        <v>5</v>
      </c>
      <c r="J1835" s="48">
        <v>0</v>
      </c>
      <c r="K1835" s="48">
        <v>3</v>
      </c>
      <c r="L1835" s="48">
        <v>11</v>
      </c>
      <c r="M1835" s="48">
        <v>0</v>
      </c>
      <c r="N1835" s="48">
        <v>0</v>
      </c>
      <c r="O1835" s="48">
        <v>10</v>
      </c>
      <c r="P1835" s="48">
        <v>31</v>
      </c>
    </row>
    <row r="1836" spans="1:16" x14ac:dyDescent="0.3">
      <c r="A1836" s="48" t="s">
        <v>1884</v>
      </c>
      <c r="B1836" s="48">
        <v>2014</v>
      </c>
      <c r="C1836" s="48" t="s">
        <v>1114</v>
      </c>
      <c r="D1836" s="48" t="s">
        <v>1095</v>
      </c>
      <c r="E1836" s="48">
        <v>63</v>
      </c>
      <c r="F1836" s="48">
        <v>122</v>
      </c>
      <c r="G1836" s="48">
        <v>11</v>
      </c>
      <c r="H1836" s="48">
        <v>26</v>
      </c>
      <c r="I1836" s="48">
        <v>7</v>
      </c>
      <c r="J1836" s="48">
        <v>0</v>
      </c>
      <c r="K1836" s="48">
        <v>6</v>
      </c>
      <c r="L1836" s="48">
        <v>21</v>
      </c>
      <c r="M1836" s="48">
        <v>0</v>
      </c>
      <c r="N1836" s="48">
        <v>0</v>
      </c>
      <c r="O1836" s="48">
        <v>15</v>
      </c>
      <c r="P1836" s="48">
        <v>30</v>
      </c>
    </row>
    <row r="1837" spans="1:16" x14ac:dyDescent="0.3">
      <c r="A1837" s="48" t="s">
        <v>1529</v>
      </c>
      <c r="B1837" s="48">
        <v>2014</v>
      </c>
      <c r="C1837" s="48" t="s">
        <v>1114</v>
      </c>
      <c r="D1837" s="48" t="s">
        <v>1095</v>
      </c>
      <c r="E1837" s="48">
        <v>36</v>
      </c>
      <c r="F1837" s="48">
        <v>122</v>
      </c>
      <c r="G1837" s="48">
        <v>9</v>
      </c>
      <c r="H1837" s="48">
        <v>31</v>
      </c>
      <c r="I1837" s="48">
        <v>8</v>
      </c>
      <c r="J1837" s="48">
        <v>0</v>
      </c>
      <c r="K1837" s="48">
        <v>1</v>
      </c>
      <c r="L1837" s="48">
        <v>7</v>
      </c>
      <c r="M1837" s="48">
        <v>1</v>
      </c>
      <c r="N1837" s="48">
        <v>0</v>
      </c>
      <c r="O1837" s="48">
        <v>1</v>
      </c>
      <c r="P1837" s="48">
        <v>34</v>
      </c>
    </row>
    <row r="1838" spans="1:16" x14ac:dyDescent="0.3">
      <c r="A1838" s="48" t="s">
        <v>1476</v>
      </c>
      <c r="B1838" s="48">
        <v>2014</v>
      </c>
      <c r="C1838" s="48" t="s">
        <v>1108</v>
      </c>
      <c r="D1838" s="48" t="s">
        <v>1095</v>
      </c>
      <c r="E1838" s="48">
        <v>46</v>
      </c>
      <c r="F1838" s="48">
        <v>123</v>
      </c>
      <c r="G1838" s="48">
        <v>13</v>
      </c>
      <c r="H1838" s="48">
        <v>33</v>
      </c>
      <c r="I1838" s="48">
        <v>4</v>
      </c>
      <c r="J1838" s="48">
        <v>1</v>
      </c>
      <c r="K1838" s="48">
        <v>3</v>
      </c>
      <c r="L1838" s="48">
        <v>10</v>
      </c>
      <c r="M1838" s="48">
        <v>4</v>
      </c>
      <c r="N1838" s="48">
        <v>2</v>
      </c>
      <c r="O1838" s="48">
        <v>8</v>
      </c>
      <c r="P1838" s="48">
        <v>28</v>
      </c>
    </row>
    <row r="1839" spans="1:16" x14ac:dyDescent="0.3">
      <c r="A1839" s="48" t="s">
        <v>1803</v>
      </c>
      <c r="B1839" s="48">
        <v>2014</v>
      </c>
      <c r="C1839" s="48" t="s">
        <v>1140</v>
      </c>
      <c r="D1839" s="48" t="s">
        <v>1091</v>
      </c>
      <c r="E1839" s="48">
        <v>30</v>
      </c>
      <c r="F1839" s="48">
        <v>123</v>
      </c>
      <c r="G1839" s="48">
        <v>14</v>
      </c>
      <c r="H1839" s="48">
        <v>33</v>
      </c>
      <c r="I1839" s="48">
        <v>6</v>
      </c>
      <c r="J1839" s="48">
        <v>1</v>
      </c>
      <c r="K1839" s="48">
        <v>2</v>
      </c>
      <c r="L1839" s="48">
        <v>12</v>
      </c>
      <c r="M1839" s="48">
        <v>2</v>
      </c>
      <c r="N1839" s="48">
        <v>0</v>
      </c>
      <c r="O1839" s="48">
        <v>6</v>
      </c>
      <c r="P1839" s="48">
        <v>21</v>
      </c>
    </row>
    <row r="1840" spans="1:16" x14ac:dyDescent="0.3">
      <c r="A1840" s="48" t="s">
        <v>2073</v>
      </c>
      <c r="B1840" s="48">
        <v>2014</v>
      </c>
      <c r="C1840" s="48" t="s">
        <v>1144</v>
      </c>
      <c r="D1840" s="48" t="s">
        <v>1095</v>
      </c>
      <c r="E1840" s="48">
        <v>37</v>
      </c>
      <c r="F1840" s="48">
        <v>126</v>
      </c>
      <c r="G1840" s="48">
        <v>15</v>
      </c>
      <c r="H1840" s="48">
        <v>29</v>
      </c>
      <c r="I1840" s="48">
        <v>4</v>
      </c>
      <c r="J1840" s="48">
        <v>1</v>
      </c>
      <c r="K1840" s="48">
        <v>4</v>
      </c>
      <c r="L1840" s="48">
        <v>11</v>
      </c>
      <c r="M1840" s="48">
        <v>1</v>
      </c>
      <c r="N1840" s="48">
        <v>1</v>
      </c>
      <c r="O1840" s="48">
        <v>6</v>
      </c>
      <c r="P1840" s="48">
        <v>37</v>
      </c>
    </row>
    <row r="1841" spans="1:16" x14ac:dyDescent="0.3">
      <c r="A1841" s="48" t="s">
        <v>1930</v>
      </c>
      <c r="B1841" s="48">
        <v>2014</v>
      </c>
      <c r="C1841" s="48" t="s">
        <v>1102</v>
      </c>
      <c r="D1841" s="48" t="s">
        <v>1091</v>
      </c>
      <c r="E1841" s="48">
        <v>83</v>
      </c>
      <c r="F1841" s="48">
        <v>127</v>
      </c>
      <c r="G1841" s="48">
        <v>20</v>
      </c>
      <c r="H1841" s="48">
        <v>35</v>
      </c>
      <c r="I1841" s="48">
        <v>8</v>
      </c>
      <c r="J1841" s="48">
        <v>2</v>
      </c>
      <c r="K1841" s="48">
        <v>2</v>
      </c>
      <c r="L1841" s="48">
        <v>7</v>
      </c>
      <c r="M1841" s="48">
        <v>3</v>
      </c>
      <c r="N1841" s="48">
        <v>1</v>
      </c>
      <c r="O1841" s="48">
        <v>7</v>
      </c>
      <c r="P1841" s="48">
        <v>34</v>
      </c>
    </row>
    <row r="1842" spans="1:16" x14ac:dyDescent="0.3">
      <c r="A1842" s="48" t="s">
        <v>2074</v>
      </c>
      <c r="B1842" s="48">
        <v>2014</v>
      </c>
      <c r="C1842" s="48" t="s">
        <v>1148</v>
      </c>
      <c r="D1842" s="48" t="s">
        <v>1095</v>
      </c>
      <c r="E1842" s="48">
        <v>46</v>
      </c>
      <c r="F1842" s="48">
        <v>128</v>
      </c>
      <c r="G1842" s="48">
        <v>17</v>
      </c>
      <c r="H1842" s="48">
        <v>34</v>
      </c>
      <c r="I1842" s="48">
        <v>4</v>
      </c>
      <c r="J1842" s="48">
        <v>0</v>
      </c>
      <c r="K1842" s="48">
        <v>1</v>
      </c>
      <c r="L1842" s="48">
        <v>3</v>
      </c>
      <c r="M1842" s="48">
        <v>2</v>
      </c>
      <c r="N1842" s="48">
        <v>2</v>
      </c>
      <c r="O1842" s="48">
        <v>5</v>
      </c>
      <c r="P1842" s="48">
        <v>27</v>
      </c>
    </row>
    <row r="1843" spans="1:16" x14ac:dyDescent="0.3">
      <c r="A1843" s="48" t="s">
        <v>2075</v>
      </c>
      <c r="B1843" s="48">
        <v>2014</v>
      </c>
      <c r="C1843" s="48" t="s">
        <v>1144</v>
      </c>
      <c r="D1843" s="48" t="s">
        <v>1095</v>
      </c>
      <c r="E1843" s="48">
        <v>41</v>
      </c>
      <c r="F1843" s="48">
        <v>129</v>
      </c>
      <c r="G1843" s="48">
        <v>6</v>
      </c>
      <c r="H1843" s="48">
        <v>29</v>
      </c>
      <c r="I1843" s="48">
        <v>8</v>
      </c>
      <c r="J1843" s="48">
        <v>0</v>
      </c>
      <c r="K1843" s="48">
        <v>1</v>
      </c>
      <c r="L1843" s="48">
        <v>7</v>
      </c>
      <c r="M1843" s="48">
        <v>0</v>
      </c>
      <c r="N1843" s="48">
        <v>0</v>
      </c>
      <c r="O1843" s="48">
        <v>3</v>
      </c>
      <c r="P1843" s="48">
        <v>24</v>
      </c>
    </row>
    <row r="1844" spans="1:16" x14ac:dyDescent="0.3">
      <c r="A1844" s="48" t="s">
        <v>1756</v>
      </c>
      <c r="B1844" s="48">
        <v>2014</v>
      </c>
      <c r="C1844" s="48" t="s">
        <v>1122</v>
      </c>
      <c r="D1844" s="48" t="s">
        <v>1095</v>
      </c>
      <c r="E1844" s="48">
        <v>50</v>
      </c>
      <c r="F1844" s="48">
        <v>130</v>
      </c>
      <c r="G1844" s="48">
        <v>9</v>
      </c>
      <c r="H1844" s="48">
        <v>23</v>
      </c>
      <c r="I1844" s="48">
        <v>6</v>
      </c>
      <c r="J1844" s="48">
        <v>0</v>
      </c>
      <c r="K1844" s="48">
        <v>4</v>
      </c>
      <c r="L1844" s="48">
        <v>18</v>
      </c>
      <c r="M1844" s="48">
        <v>0</v>
      </c>
      <c r="N1844" s="48">
        <v>0</v>
      </c>
      <c r="O1844" s="48">
        <v>17</v>
      </c>
      <c r="P1844" s="48">
        <v>33</v>
      </c>
    </row>
    <row r="1845" spans="1:16" x14ac:dyDescent="0.3">
      <c r="A1845" s="48" t="s">
        <v>1821</v>
      </c>
      <c r="B1845" s="48">
        <v>2014</v>
      </c>
      <c r="C1845" s="48" t="s">
        <v>1090</v>
      </c>
      <c r="D1845" s="48" t="s">
        <v>1091</v>
      </c>
      <c r="E1845" s="48">
        <v>41</v>
      </c>
      <c r="F1845" s="48">
        <v>130</v>
      </c>
      <c r="G1845" s="48">
        <v>17</v>
      </c>
      <c r="H1845" s="48">
        <v>37</v>
      </c>
      <c r="I1845" s="48">
        <v>5</v>
      </c>
      <c r="J1845" s="48">
        <v>1</v>
      </c>
      <c r="K1845" s="48">
        <v>1</v>
      </c>
      <c r="L1845" s="48">
        <v>13</v>
      </c>
      <c r="M1845" s="48">
        <v>15</v>
      </c>
      <c r="N1845" s="48">
        <v>5</v>
      </c>
      <c r="O1845" s="48">
        <v>12</v>
      </c>
      <c r="P1845" s="48">
        <v>28</v>
      </c>
    </row>
    <row r="1846" spans="1:16" x14ac:dyDescent="0.3">
      <c r="A1846" s="48" t="s">
        <v>1804</v>
      </c>
      <c r="B1846" s="48">
        <v>2014</v>
      </c>
      <c r="C1846" s="48" t="s">
        <v>1148</v>
      </c>
      <c r="D1846" s="48" t="s">
        <v>1095</v>
      </c>
      <c r="E1846" s="48">
        <v>48</v>
      </c>
      <c r="F1846" s="48">
        <v>130</v>
      </c>
      <c r="G1846" s="48">
        <v>13</v>
      </c>
      <c r="H1846" s="48">
        <v>21</v>
      </c>
      <c r="I1846" s="48">
        <v>3</v>
      </c>
      <c r="J1846" s="48">
        <v>0</v>
      </c>
      <c r="K1846" s="48">
        <v>2</v>
      </c>
      <c r="L1846" s="48">
        <v>10</v>
      </c>
      <c r="M1846" s="48">
        <v>0</v>
      </c>
      <c r="N1846" s="48">
        <v>0</v>
      </c>
      <c r="O1846" s="48">
        <v>10</v>
      </c>
      <c r="P1846" s="48">
        <v>40</v>
      </c>
    </row>
    <row r="1847" spans="1:16" x14ac:dyDescent="0.3">
      <c r="A1847" s="48" t="s">
        <v>1794</v>
      </c>
      <c r="B1847" s="48">
        <v>2014</v>
      </c>
      <c r="C1847" s="48" t="s">
        <v>1140</v>
      </c>
      <c r="D1847" s="48" t="s">
        <v>1091</v>
      </c>
      <c r="E1847" s="48">
        <v>39</v>
      </c>
      <c r="F1847" s="48">
        <v>131</v>
      </c>
      <c r="G1847" s="48">
        <v>11</v>
      </c>
      <c r="H1847" s="48">
        <v>23</v>
      </c>
      <c r="I1847" s="48">
        <v>6</v>
      </c>
      <c r="J1847" s="48">
        <v>1</v>
      </c>
      <c r="K1847" s="48">
        <v>4</v>
      </c>
      <c r="L1847" s="48">
        <v>11</v>
      </c>
      <c r="M1847" s="48">
        <v>1</v>
      </c>
      <c r="N1847" s="48">
        <v>1</v>
      </c>
      <c r="O1847" s="48">
        <v>14</v>
      </c>
      <c r="P1847" s="48">
        <v>39</v>
      </c>
    </row>
    <row r="1848" spans="1:16" x14ac:dyDescent="0.3">
      <c r="A1848" s="48" t="s">
        <v>1799</v>
      </c>
      <c r="B1848" s="48">
        <v>2014</v>
      </c>
      <c r="C1848" s="48" t="s">
        <v>1142</v>
      </c>
      <c r="D1848" s="48" t="s">
        <v>1095</v>
      </c>
      <c r="E1848" s="48">
        <v>78</v>
      </c>
      <c r="F1848" s="48">
        <v>133</v>
      </c>
      <c r="G1848" s="48">
        <v>12</v>
      </c>
      <c r="H1848" s="48">
        <v>33</v>
      </c>
      <c r="I1848" s="48">
        <v>9</v>
      </c>
      <c r="J1848" s="48">
        <v>0</v>
      </c>
      <c r="K1848" s="48">
        <v>1</v>
      </c>
      <c r="L1848" s="48">
        <v>14</v>
      </c>
      <c r="M1848" s="48">
        <v>1</v>
      </c>
      <c r="N1848" s="48">
        <v>0</v>
      </c>
      <c r="O1848" s="48">
        <v>20</v>
      </c>
      <c r="P1848" s="48">
        <v>21</v>
      </c>
    </row>
    <row r="1849" spans="1:16" x14ac:dyDescent="0.3">
      <c r="A1849" s="48" t="s">
        <v>1564</v>
      </c>
      <c r="B1849" s="48">
        <v>2014</v>
      </c>
      <c r="C1849" s="48" t="s">
        <v>1126</v>
      </c>
      <c r="D1849" s="48" t="s">
        <v>1091</v>
      </c>
      <c r="E1849" s="48">
        <v>47</v>
      </c>
      <c r="F1849" s="48">
        <v>133</v>
      </c>
      <c r="G1849" s="48">
        <v>15</v>
      </c>
      <c r="H1849" s="48">
        <v>37</v>
      </c>
      <c r="I1849" s="48">
        <v>6</v>
      </c>
      <c r="J1849" s="48">
        <v>0</v>
      </c>
      <c r="K1849" s="48">
        <v>1</v>
      </c>
      <c r="L1849" s="48">
        <v>14</v>
      </c>
      <c r="M1849" s="48">
        <v>1</v>
      </c>
      <c r="N1849" s="48">
        <v>1</v>
      </c>
      <c r="O1849" s="48">
        <v>4</v>
      </c>
      <c r="P1849" s="48">
        <v>32</v>
      </c>
    </row>
    <row r="1850" spans="1:16" x14ac:dyDescent="0.3">
      <c r="A1850" s="48" t="s">
        <v>1528</v>
      </c>
      <c r="B1850" s="48">
        <v>2014</v>
      </c>
      <c r="C1850" s="48" t="s">
        <v>1152</v>
      </c>
      <c r="D1850" s="48" t="s">
        <v>1091</v>
      </c>
      <c r="E1850" s="48">
        <v>37</v>
      </c>
      <c r="F1850" s="48">
        <v>133</v>
      </c>
      <c r="G1850" s="48">
        <v>18</v>
      </c>
      <c r="H1850" s="48">
        <v>42</v>
      </c>
      <c r="I1850" s="48">
        <v>9</v>
      </c>
      <c r="J1850" s="48">
        <v>0</v>
      </c>
      <c r="K1850" s="48">
        <v>7</v>
      </c>
      <c r="L1850" s="48">
        <v>16</v>
      </c>
      <c r="M1850" s="48">
        <v>1</v>
      </c>
      <c r="N1850" s="48">
        <v>0</v>
      </c>
      <c r="O1850" s="48">
        <v>3</v>
      </c>
      <c r="P1850" s="48">
        <v>23</v>
      </c>
    </row>
    <row r="1851" spans="1:16" x14ac:dyDescent="0.3">
      <c r="A1851" s="48" t="s">
        <v>1603</v>
      </c>
      <c r="B1851" s="48">
        <v>2014</v>
      </c>
      <c r="C1851" s="48" t="s">
        <v>1110</v>
      </c>
      <c r="D1851" s="48" t="s">
        <v>1091</v>
      </c>
      <c r="E1851" s="48">
        <v>57</v>
      </c>
      <c r="F1851" s="48">
        <v>133</v>
      </c>
      <c r="G1851" s="48">
        <v>11</v>
      </c>
      <c r="H1851" s="48">
        <v>33</v>
      </c>
      <c r="I1851" s="48">
        <v>4</v>
      </c>
      <c r="J1851" s="48">
        <v>0</v>
      </c>
      <c r="K1851" s="48">
        <v>0</v>
      </c>
      <c r="L1851" s="48">
        <v>7</v>
      </c>
      <c r="M1851" s="48">
        <v>0</v>
      </c>
      <c r="N1851" s="48">
        <v>3</v>
      </c>
      <c r="O1851" s="48">
        <v>14</v>
      </c>
      <c r="P1851" s="48">
        <v>25</v>
      </c>
    </row>
    <row r="1852" spans="1:16" x14ac:dyDescent="0.3">
      <c r="A1852" s="48" t="s">
        <v>1924</v>
      </c>
      <c r="B1852" s="48">
        <v>2014</v>
      </c>
      <c r="C1852" s="48" t="s">
        <v>1132</v>
      </c>
      <c r="D1852" s="48" t="s">
        <v>1095</v>
      </c>
      <c r="E1852" s="48">
        <v>50</v>
      </c>
      <c r="F1852" s="48">
        <v>135</v>
      </c>
      <c r="G1852" s="48">
        <v>11</v>
      </c>
      <c r="H1852" s="48">
        <v>27</v>
      </c>
      <c r="I1852" s="48">
        <v>5</v>
      </c>
      <c r="J1852" s="48">
        <v>0</v>
      </c>
      <c r="K1852" s="48">
        <v>1</v>
      </c>
      <c r="L1852" s="48">
        <v>17</v>
      </c>
      <c r="M1852" s="48">
        <v>0</v>
      </c>
      <c r="N1852" s="48">
        <v>3</v>
      </c>
      <c r="O1852" s="48">
        <v>13</v>
      </c>
      <c r="P1852" s="48">
        <v>28</v>
      </c>
    </row>
    <row r="1853" spans="1:16" x14ac:dyDescent="0.3">
      <c r="A1853" s="48" t="s">
        <v>1946</v>
      </c>
      <c r="B1853" s="48">
        <v>2014</v>
      </c>
      <c r="C1853" s="48" t="s">
        <v>1108</v>
      </c>
      <c r="D1853" s="48" t="s">
        <v>1095</v>
      </c>
      <c r="E1853" s="48">
        <v>69</v>
      </c>
      <c r="F1853" s="48">
        <v>135</v>
      </c>
      <c r="G1853" s="48">
        <v>14</v>
      </c>
      <c r="H1853" s="48">
        <v>37</v>
      </c>
      <c r="I1853" s="48">
        <v>7</v>
      </c>
      <c r="J1853" s="48">
        <v>1</v>
      </c>
      <c r="K1853" s="48">
        <v>0</v>
      </c>
      <c r="L1853" s="48">
        <v>5</v>
      </c>
      <c r="M1853" s="48">
        <v>4</v>
      </c>
      <c r="N1853" s="48">
        <v>1</v>
      </c>
      <c r="O1853" s="48">
        <v>3</v>
      </c>
      <c r="P1853" s="48">
        <v>36</v>
      </c>
    </row>
    <row r="1854" spans="1:16" x14ac:dyDescent="0.3">
      <c r="A1854" s="48" t="s">
        <v>1850</v>
      </c>
      <c r="B1854" s="48">
        <v>2014</v>
      </c>
      <c r="C1854" s="48" t="s">
        <v>1100</v>
      </c>
      <c r="D1854" s="48" t="s">
        <v>1095</v>
      </c>
      <c r="E1854" s="48">
        <v>49</v>
      </c>
      <c r="F1854" s="48">
        <v>136</v>
      </c>
      <c r="G1854" s="48">
        <v>9</v>
      </c>
      <c r="H1854" s="48">
        <v>40</v>
      </c>
      <c r="I1854" s="48">
        <v>5</v>
      </c>
      <c r="J1854" s="48">
        <v>0</v>
      </c>
      <c r="K1854" s="48">
        <v>0</v>
      </c>
      <c r="L1854" s="48">
        <v>10</v>
      </c>
      <c r="M1854" s="48">
        <v>0</v>
      </c>
      <c r="N1854" s="48">
        <v>1</v>
      </c>
      <c r="O1854" s="48">
        <v>12</v>
      </c>
      <c r="P1854" s="48">
        <v>27</v>
      </c>
    </row>
    <row r="1855" spans="1:16" x14ac:dyDescent="0.3">
      <c r="A1855" s="48" t="s">
        <v>2076</v>
      </c>
      <c r="B1855" s="48">
        <v>2014</v>
      </c>
      <c r="C1855" s="48" t="s">
        <v>1126</v>
      </c>
      <c r="D1855" s="48" t="s">
        <v>1091</v>
      </c>
      <c r="E1855" s="48">
        <v>47</v>
      </c>
      <c r="F1855" s="48">
        <v>136</v>
      </c>
      <c r="G1855" s="48">
        <v>16</v>
      </c>
      <c r="H1855" s="48">
        <v>39</v>
      </c>
      <c r="I1855" s="48">
        <v>8</v>
      </c>
      <c r="J1855" s="48">
        <v>0</v>
      </c>
      <c r="K1855" s="48">
        <v>0</v>
      </c>
      <c r="L1855" s="48">
        <v>9</v>
      </c>
      <c r="M1855" s="48">
        <v>5</v>
      </c>
      <c r="N1855" s="48">
        <v>2</v>
      </c>
      <c r="O1855" s="48">
        <v>11</v>
      </c>
      <c r="P1855" s="48">
        <v>39</v>
      </c>
    </row>
    <row r="1856" spans="1:16" x14ac:dyDescent="0.3">
      <c r="A1856" s="48" t="s">
        <v>1710</v>
      </c>
      <c r="B1856" s="48">
        <v>2014</v>
      </c>
      <c r="C1856" s="48" t="s">
        <v>1120</v>
      </c>
      <c r="D1856" s="48" t="s">
        <v>1095</v>
      </c>
      <c r="E1856" s="48">
        <v>57</v>
      </c>
      <c r="F1856" s="48">
        <v>139</v>
      </c>
      <c r="G1856" s="48">
        <v>16</v>
      </c>
      <c r="H1856" s="48">
        <v>31</v>
      </c>
      <c r="I1856" s="48">
        <v>10</v>
      </c>
      <c r="J1856" s="48">
        <v>3</v>
      </c>
      <c r="K1856" s="48">
        <v>2</v>
      </c>
      <c r="L1856" s="48">
        <v>18</v>
      </c>
      <c r="M1856" s="48">
        <v>1</v>
      </c>
      <c r="N1856" s="48">
        <v>0</v>
      </c>
      <c r="O1856" s="48">
        <v>8</v>
      </c>
      <c r="P1856" s="48">
        <v>45</v>
      </c>
    </row>
    <row r="1857" spans="1:16" x14ac:dyDescent="0.3">
      <c r="A1857" s="48" t="s">
        <v>1635</v>
      </c>
      <c r="B1857" s="48">
        <v>2014</v>
      </c>
      <c r="C1857" s="48" t="s">
        <v>1154</v>
      </c>
      <c r="D1857" s="48" t="s">
        <v>1095</v>
      </c>
      <c r="E1857" s="48">
        <v>79</v>
      </c>
      <c r="F1857" s="48">
        <v>139</v>
      </c>
      <c r="G1857" s="48">
        <v>10</v>
      </c>
      <c r="H1857" s="48">
        <v>24</v>
      </c>
      <c r="I1857" s="48">
        <v>6</v>
      </c>
      <c r="J1857" s="48">
        <v>0</v>
      </c>
      <c r="K1857" s="48">
        <v>1</v>
      </c>
      <c r="L1857" s="48">
        <v>7</v>
      </c>
      <c r="M1857" s="48">
        <v>4</v>
      </c>
      <c r="N1857" s="48">
        <v>1</v>
      </c>
      <c r="O1857" s="48">
        <v>16</v>
      </c>
      <c r="P1857" s="48">
        <v>35</v>
      </c>
    </row>
    <row r="1858" spans="1:16" x14ac:dyDescent="0.3">
      <c r="A1858" s="48" t="s">
        <v>1794</v>
      </c>
      <c r="B1858" s="48">
        <v>2014</v>
      </c>
      <c r="C1858" s="48" t="s">
        <v>1152</v>
      </c>
      <c r="D1858" s="48" t="s">
        <v>1091</v>
      </c>
      <c r="E1858" s="48">
        <v>46</v>
      </c>
      <c r="F1858" s="48">
        <v>140</v>
      </c>
      <c r="G1858" s="48">
        <v>7</v>
      </c>
      <c r="H1858" s="48">
        <v>21</v>
      </c>
      <c r="I1858" s="48">
        <v>8</v>
      </c>
      <c r="J1858" s="48">
        <v>0</v>
      </c>
      <c r="K1858" s="48">
        <v>3</v>
      </c>
      <c r="L1858" s="48">
        <v>15</v>
      </c>
      <c r="M1858" s="48">
        <v>0</v>
      </c>
      <c r="N1858" s="48">
        <v>0</v>
      </c>
      <c r="O1858" s="48">
        <v>13</v>
      </c>
      <c r="P1858" s="48">
        <v>36</v>
      </c>
    </row>
    <row r="1859" spans="1:16" x14ac:dyDescent="0.3">
      <c r="A1859" s="48" t="s">
        <v>2077</v>
      </c>
      <c r="B1859" s="48">
        <v>2014</v>
      </c>
      <c r="C1859" s="48" t="s">
        <v>1112</v>
      </c>
      <c r="D1859" s="48" t="s">
        <v>1095</v>
      </c>
      <c r="E1859" s="48">
        <v>49</v>
      </c>
      <c r="F1859" s="48">
        <v>144</v>
      </c>
      <c r="G1859" s="48">
        <v>19</v>
      </c>
      <c r="H1859" s="48">
        <v>39</v>
      </c>
      <c r="I1859" s="48">
        <v>10</v>
      </c>
      <c r="J1859" s="48">
        <v>1</v>
      </c>
      <c r="K1859" s="48">
        <v>6</v>
      </c>
      <c r="L1859" s="48">
        <v>17</v>
      </c>
      <c r="M1859" s="48">
        <v>5</v>
      </c>
      <c r="N1859" s="48">
        <v>0</v>
      </c>
      <c r="O1859" s="48">
        <v>12</v>
      </c>
      <c r="P1859" s="48">
        <v>40</v>
      </c>
    </row>
    <row r="1860" spans="1:16" x14ac:dyDescent="0.3">
      <c r="A1860" s="48" t="s">
        <v>2078</v>
      </c>
      <c r="B1860" s="48">
        <v>2014</v>
      </c>
      <c r="C1860" s="48" t="s">
        <v>1102</v>
      </c>
      <c r="D1860" s="48" t="s">
        <v>1091</v>
      </c>
      <c r="E1860" s="48">
        <v>74</v>
      </c>
      <c r="F1860" s="48">
        <v>145</v>
      </c>
      <c r="G1860" s="48">
        <v>13</v>
      </c>
      <c r="H1860" s="48">
        <v>24</v>
      </c>
      <c r="I1860" s="48">
        <v>3</v>
      </c>
      <c r="J1860" s="48">
        <v>0</v>
      </c>
      <c r="K1860" s="48">
        <v>1</v>
      </c>
      <c r="L1860" s="48">
        <v>6</v>
      </c>
      <c r="M1860" s="48">
        <v>11</v>
      </c>
      <c r="N1860" s="48">
        <v>1</v>
      </c>
      <c r="O1860" s="48">
        <v>5</v>
      </c>
      <c r="P1860" s="48">
        <v>48</v>
      </c>
    </row>
    <row r="1861" spans="1:16" x14ac:dyDescent="0.3">
      <c r="A1861" s="48" t="s">
        <v>1651</v>
      </c>
      <c r="B1861" s="48">
        <v>2014</v>
      </c>
      <c r="C1861" s="48" t="s">
        <v>1152</v>
      </c>
      <c r="D1861" s="48" t="s">
        <v>1091</v>
      </c>
      <c r="E1861" s="48">
        <v>49</v>
      </c>
      <c r="F1861" s="48">
        <v>146</v>
      </c>
      <c r="G1861" s="48">
        <v>18</v>
      </c>
      <c r="H1861" s="48">
        <v>44</v>
      </c>
      <c r="I1861" s="48">
        <v>11</v>
      </c>
      <c r="J1861" s="48">
        <v>1</v>
      </c>
      <c r="K1861" s="48">
        <v>2</v>
      </c>
      <c r="L1861" s="48">
        <v>13</v>
      </c>
      <c r="M1861" s="48">
        <v>1</v>
      </c>
      <c r="N1861" s="48">
        <v>0</v>
      </c>
      <c r="O1861" s="48">
        <v>11</v>
      </c>
      <c r="P1861" s="48">
        <v>41</v>
      </c>
    </row>
    <row r="1862" spans="1:16" x14ac:dyDescent="0.3">
      <c r="A1862" s="48" t="s">
        <v>1517</v>
      </c>
      <c r="B1862" s="48">
        <v>2014</v>
      </c>
      <c r="C1862" s="48" t="s">
        <v>1148</v>
      </c>
      <c r="D1862" s="48" t="s">
        <v>1095</v>
      </c>
      <c r="E1862" s="48">
        <v>81</v>
      </c>
      <c r="F1862" s="48">
        <v>147</v>
      </c>
      <c r="G1862" s="48">
        <v>9</v>
      </c>
      <c r="H1862" s="48">
        <v>36</v>
      </c>
      <c r="I1862" s="48">
        <v>6</v>
      </c>
      <c r="J1862" s="48">
        <v>0</v>
      </c>
      <c r="K1862" s="48">
        <v>3</v>
      </c>
      <c r="L1862" s="48">
        <v>9</v>
      </c>
      <c r="M1862" s="48">
        <v>1</v>
      </c>
      <c r="N1862" s="48">
        <v>0</v>
      </c>
      <c r="O1862" s="48">
        <v>13</v>
      </c>
      <c r="P1862" s="48">
        <v>38</v>
      </c>
    </row>
    <row r="1863" spans="1:16" x14ac:dyDescent="0.3">
      <c r="A1863" s="48" t="s">
        <v>2079</v>
      </c>
      <c r="B1863" s="48">
        <v>2014</v>
      </c>
      <c r="C1863" s="48" t="s">
        <v>1150</v>
      </c>
      <c r="D1863" s="48" t="s">
        <v>1095</v>
      </c>
      <c r="E1863" s="48">
        <v>85</v>
      </c>
      <c r="F1863" s="48">
        <v>149</v>
      </c>
      <c r="G1863" s="48">
        <v>16</v>
      </c>
      <c r="H1863" s="48">
        <v>27</v>
      </c>
      <c r="I1863" s="48">
        <v>3</v>
      </c>
      <c r="J1863" s="48">
        <v>0</v>
      </c>
      <c r="K1863" s="48">
        <v>1</v>
      </c>
      <c r="L1863" s="48">
        <v>9</v>
      </c>
      <c r="M1863" s="48">
        <v>0</v>
      </c>
      <c r="N1863" s="48">
        <v>0</v>
      </c>
      <c r="O1863" s="48">
        <v>10</v>
      </c>
      <c r="P1863" s="48">
        <v>28</v>
      </c>
    </row>
    <row r="1864" spans="1:16" x14ac:dyDescent="0.3">
      <c r="A1864" s="48" t="s">
        <v>1559</v>
      </c>
      <c r="B1864" s="48">
        <v>2014</v>
      </c>
      <c r="C1864" s="48" t="s">
        <v>1136</v>
      </c>
      <c r="D1864" s="48" t="s">
        <v>1091</v>
      </c>
      <c r="E1864" s="48">
        <v>42</v>
      </c>
      <c r="F1864" s="48">
        <v>150</v>
      </c>
      <c r="G1864" s="48">
        <v>19</v>
      </c>
      <c r="H1864" s="48">
        <v>37</v>
      </c>
      <c r="I1864" s="48">
        <v>8</v>
      </c>
      <c r="J1864" s="48">
        <v>0</v>
      </c>
      <c r="K1864" s="48">
        <v>3</v>
      </c>
      <c r="L1864" s="48">
        <v>16</v>
      </c>
      <c r="M1864" s="48">
        <v>0</v>
      </c>
      <c r="N1864" s="48">
        <v>0</v>
      </c>
      <c r="O1864" s="48">
        <v>25</v>
      </c>
      <c r="P1864" s="48">
        <v>24</v>
      </c>
    </row>
    <row r="1865" spans="1:16" x14ac:dyDescent="0.3">
      <c r="A1865" s="48" t="s">
        <v>2080</v>
      </c>
      <c r="B1865" s="48">
        <v>2014</v>
      </c>
      <c r="C1865" s="48" t="s">
        <v>1142</v>
      </c>
      <c r="D1865" s="48" t="s">
        <v>1095</v>
      </c>
      <c r="E1865" s="48">
        <v>53</v>
      </c>
      <c r="F1865" s="48">
        <v>152</v>
      </c>
      <c r="G1865" s="48">
        <v>23</v>
      </c>
      <c r="H1865" s="48">
        <v>38</v>
      </c>
      <c r="I1865" s="48">
        <v>11</v>
      </c>
      <c r="J1865" s="48">
        <v>0</v>
      </c>
      <c r="K1865" s="48">
        <v>0</v>
      </c>
      <c r="L1865" s="48">
        <v>7</v>
      </c>
      <c r="M1865" s="48">
        <v>7</v>
      </c>
      <c r="N1865" s="48">
        <v>4</v>
      </c>
      <c r="O1865" s="48">
        <v>21</v>
      </c>
      <c r="P1865" s="48">
        <v>34</v>
      </c>
    </row>
    <row r="1866" spans="1:16" x14ac:dyDescent="0.3">
      <c r="A1866" s="48" t="s">
        <v>1655</v>
      </c>
      <c r="B1866" s="48">
        <v>2014</v>
      </c>
      <c r="C1866" s="48" t="s">
        <v>1148</v>
      </c>
      <c r="D1866" s="48" t="s">
        <v>1095</v>
      </c>
      <c r="E1866" s="48">
        <v>53</v>
      </c>
      <c r="F1866" s="48">
        <v>152</v>
      </c>
      <c r="G1866" s="48">
        <v>12</v>
      </c>
      <c r="H1866" s="48">
        <v>31</v>
      </c>
      <c r="I1866" s="48">
        <v>8</v>
      </c>
      <c r="J1866" s="48">
        <v>0</v>
      </c>
      <c r="K1866" s="48">
        <v>0</v>
      </c>
      <c r="L1866" s="48">
        <v>10</v>
      </c>
      <c r="M1866" s="48">
        <v>0</v>
      </c>
      <c r="N1866" s="48">
        <v>0</v>
      </c>
      <c r="O1866" s="48">
        <v>14</v>
      </c>
      <c r="P1866" s="48">
        <v>33</v>
      </c>
    </row>
    <row r="1867" spans="1:16" x14ac:dyDescent="0.3">
      <c r="A1867" s="48" t="s">
        <v>1454</v>
      </c>
      <c r="B1867" s="48">
        <v>2014</v>
      </c>
      <c r="C1867" s="48" t="s">
        <v>1140</v>
      </c>
      <c r="D1867" s="48" t="s">
        <v>1091</v>
      </c>
      <c r="E1867" s="48">
        <v>50</v>
      </c>
      <c r="F1867" s="48">
        <v>152</v>
      </c>
      <c r="G1867" s="48">
        <v>16</v>
      </c>
      <c r="H1867" s="48">
        <v>28</v>
      </c>
      <c r="I1867" s="48">
        <v>7</v>
      </c>
      <c r="J1867" s="48">
        <v>0</v>
      </c>
      <c r="K1867" s="48">
        <v>7</v>
      </c>
      <c r="L1867" s="48">
        <v>15</v>
      </c>
      <c r="M1867" s="48">
        <v>0</v>
      </c>
      <c r="N1867" s="48">
        <v>1</v>
      </c>
      <c r="O1867" s="48">
        <v>16</v>
      </c>
      <c r="P1867" s="48">
        <v>58</v>
      </c>
    </row>
    <row r="1868" spans="1:16" x14ac:dyDescent="0.3">
      <c r="A1868" s="48" t="s">
        <v>1593</v>
      </c>
      <c r="B1868" s="48">
        <v>2014</v>
      </c>
      <c r="C1868" s="48" t="s">
        <v>1090</v>
      </c>
      <c r="D1868" s="48" t="s">
        <v>1091</v>
      </c>
      <c r="E1868" s="48">
        <v>39</v>
      </c>
      <c r="F1868" s="48">
        <v>154</v>
      </c>
      <c r="G1868" s="48">
        <v>12</v>
      </c>
      <c r="H1868" s="48">
        <v>36</v>
      </c>
      <c r="I1868" s="48">
        <v>11</v>
      </c>
      <c r="J1868" s="48">
        <v>0</v>
      </c>
      <c r="K1868" s="48">
        <v>1</v>
      </c>
      <c r="L1868" s="48">
        <v>18</v>
      </c>
      <c r="M1868" s="48">
        <v>0</v>
      </c>
      <c r="N1868" s="48">
        <v>0</v>
      </c>
      <c r="O1868" s="48">
        <v>6</v>
      </c>
      <c r="P1868" s="48">
        <v>27</v>
      </c>
    </row>
    <row r="1869" spans="1:16" x14ac:dyDescent="0.3">
      <c r="A1869" s="48" t="s">
        <v>1678</v>
      </c>
      <c r="B1869" s="48">
        <v>2014</v>
      </c>
      <c r="C1869" s="48" t="s">
        <v>1110</v>
      </c>
      <c r="D1869" s="48" t="s">
        <v>1091</v>
      </c>
      <c r="E1869" s="48">
        <v>50</v>
      </c>
      <c r="F1869" s="48">
        <v>154</v>
      </c>
      <c r="G1869" s="48">
        <v>12</v>
      </c>
      <c r="H1869" s="48">
        <v>37</v>
      </c>
      <c r="I1869" s="48">
        <v>11</v>
      </c>
      <c r="J1869" s="48">
        <v>1</v>
      </c>
      <c r="K1869" s="48">
        <v>2</v>
      </c>
      <c r="L1869" s="48">
        <v>19</v>
      </c>
      <c r="M1869" s="48">
        <v>1</v>
      </c>
      <c r="N1869" s="48">
        <v>1</v>
      </c>
      <c r="O1869" s="48">
        <v>7</v>
      </c>
      <c r="P1869" s="48">
        <v>35</v>
      </c>
    </row>
    <row r="1870" spans="1:16" x14ac:dyDescent="0.3">
      <c r="A1870" s="48" t="s">
        <v>2081</v>
      </c>
      <c r="B1870" s="48">
        <v>2014</v>
      </c>
      <c r="C1870" s="48" t="s">
        <v>1124</v>
      </c>
      <c r="D1870" s="48" t="s">
        <v>1091</v>
      </c>
      <c r="E1870" s="48">
        <v>62</v>
      </c>
      <c r="F1870" s="48">
        <v>156</v>
      </c>
      <c r="G1870" s="48">
        <v>14</v>
      </c>
      <c r="H1870" s="48">
        <v>36</v>
      </c>
      <c r="I1870" s="48">
        <v>5</v>
      </c>
      <c r="J1870" s="48">
        <v>1</v>
      </c>
      <c r="K1870" s="48">
        <v>0</v>
      </c>
      <c r="L1870" s="48">
        <v>15</v>
      </c>
      <c r="M1870" s="48">
        <v>1</v>
      </c>
      <c r="N1870" s="48">
        <v>1</v>
      </c>
      <c r="O1870" s="48">
        <v>8</v>
      </c>
      <c r="P1870" s="48">
        <v>37</v>
      </c>
    </row>
    <row r="1871" spans="1:16" x14ac:dyDescent="0.3">
      <c r="A1871" s="48" t="s">
        <v>1778</v>
      </c>
      <c r="B1871" s="48">
        <v>2014</v>
      </c>
      <c r="C1871" s="48" t="s">
        <v>1090</v>
      </c>
      <c r="D1871" s="48" t="s">
        <v>1091</v>
      </c>
      <c r="E1871" s="48">
        <v>45</v>
      </c>
      <c r="F1871" s="48">
        <v>156</v>
      </c>
      <c r="G1871" s="48">
        <v>12</v>
      </c>
      <c r="H1871" s="48">
        <v>35</v>
      </c>
      <c r="I1871" s="48">
        <v>6</v>
      </c>
      <c r="J1871" s="48">
        <v>1</v>
      </c>
      <c r="K1871" s="48">
        <v>1</v>
      </c>
      <c r="L1871" s="48">
        <v>13</v>
      </c>
      <c r="M1871" s="48">
        <v>1</v>
      </c>
      <c r="N1871" s="48">
        <v>0</v>
      </c>
      <c r="O1871" s="48">
        <v>19</v>
      </c>
      <c r="P1871" s="48">
        <v>59</v>
      </c>
    </row>
    <row r="1872" spans="1:16" x14ac:dyDescent="0.3">
      <c r="A1872" s="48" t="s">
        <v>1734</v>
      </c>
      <c r="B1872" s="48">
        <v>2014</v>
      </c>
      <c r="C1872" s="48" t="s">
        <v>1148</v>
      </c>
      <c r="D1872" s="48" t="s">
        <v>1095</v>
      </c>
      <c r="E1872" s="48">
        <v>100</v>
      </c>
      <c r="F1872" s="48">
        <v>157</v>
      </c>
      <c r="G1872" s="48">
        <v>11</v>
      </c>
      <c r="H1872" s="48">
        <v>31</v>
      </c>
      <c r="I1872" s="48">
        <v>4</v>
      </c>
      <c r="J1872" s="48">
        <v>0</v>
      </c>
      <c r="K1872" s="48">
        <v>5</v>
      </c>
      <c r="L1872" s="48">
        <v>17</v>
      </c>
      <c r="M1872" s="48">
        <v>1</v>
      </c>
      <c r="N1872" s="48">
        <v>0</v>
      </c>
      <c r="O1872" s="48">
        <v>7</v>
      </c>
      <c r="P1872" s="48">
        <v>49</v>
      </c>
    </row>
    <row r="1873" spans="1:16" x14ac:dyDescent="0.3">
      <c r="A1873" s="48" t="s">
        <v>1889</v>
      </c>
      <c r="B1873" s="48">
        <v>2014</v>
      </c>
      <c r="C1873" s="48" t="s">
        <v>1104</v>
      </c>
      <c r="D1873" s="48" t="s">
        <v>1091</v>
      </c>
      <c r="E1873" s="48">
        <v>53</v>
      </c>
      <c r="F1873" s="48">
        <v>157</v>
      </c>
      <c r="G1873" s="48">
        <v>20</v>
      </c>
      <c r="H1873" s="48">
        <v>33</v>
      </c>
      <c r="I1873" s="48">
        <v>6</v>
      </c>
      <c r="J1873" s="48">
        <v>2</v>
      </c>
      <c r="K1873" s="48">
        <v>1</v>
      </c>
      <c r="L1873" s="48">
        <v>15</v>
      </c>
      <c r="M1873" s="48">
        <v>8</v>
      </c>
      <c r="N1873" s="48">
        <v>1</v>
      </c>
      <c r="O1873" s="48">
        <v>14</v>
      </c>
      <c r="P1873" s="48">
        <v>28</v>
      </c>
    </row>
    <row r="1874" spans="1:16" x14ac:dyDescent="0.3">
      <c r="A1874" s="48" t="s">
        <v>2025</v>
      </c>
      <c r="B1874" s="48">
        <v>2014</v>
      </c>
      <c r="C1874" s="48" t="s">
        <v>1159</v>
      </c>
      <c r="D1874" s="48" t="s">
        <v>1095</v>
      </c>
      <c r="E1874" s="48">
        <v>49</v>
      </c>
      <c r="F1874" s="48">
        <v>158</v>
      </c>
      <c r="G1874" s="48">
        <v>31</v>
      </c>
      <c r="H1874" s="48">
        <v>36</v>
      </c>
      <c r="I1874" s="48">
        <v>6</v>
      </c>
      <c r="J1874" s="48">
        <v>2</v>
      </c>
      <c r="K1874" s="48">
        <v>5</v>
      </c>
      <c r="L1874" s="48">
        <v>17</v>
      </c>
      <c r="M1874" s="48">
        <v>1</v>
      </c>
      <c r="N1874" s="48">
        <v>0</v>
      </c>
      <c r="O1874" s="48">
        <v>13</v>
      </c>
      <c r="P1874" s="48">
        <v>38</v>
      </c>
    </row>
    <row r="1875" spans="1:16" x14ac:dyDescent="0.3">
      <c r="A1875" s="48" t="s">
        <v>1656</v>
      </c>
      <c r="B1875" s="48">
        <v>2014</v>
      </c>
      <c r="C1875" s="48" t="s">
        <v>1146</v>
      </c>
      <c r="D1875" s="48" t="s">
        <v>1091</v>
      </c>
      <c r="E1875" s="48">
        <v>50</v>
      </c>
      <c r="F1875" s="48">
        <v>159</v>
      </c>
      <c r="G1875" s="48">
        <v>17</v>
      </c>
      <c r="H1875" s="48">
        <v>37</v>
      </c>
      <c r="I1875" s="48">
        <v>4</v>
      </c>
      <c r="J1875" s="48">
        <v>0</v>
      </c>
      <c r="K1875" s="48">
        <v>5</v>
      </c>
      <c r="L1875" s="48">
        <v>19</v>
      </c>
      <c r="M1875" s="48">
        <v>1</v>
      </c>
      <c r="N1875" s="48">
        <v>0</v>
      </c>
      <c r="O1875" s="48">
        <v>10</v>
      </c>
      <c r="P1875" s="48">
        <v>50</v>
      </c>
    </row>
    <row r="1876" spans="1:16" x14ac:dyDescent="0.3">
      <c r="A1876" s="48" t="s">
        <v>2082</v>
      </c>
      <c r="B1876" s="48">
        <v>2014</v>
      </c>
      <c r="C1876" s="48" t="s">
        <v>1156</v>
      </c>
      <c r="D1876" s="48" t="s">
        <v>1091</v>
      </c>
      <c r="E1876" s="48">
        <v>64</v>
      </c>
      <c r="F1876" s="48">
        <v>159</v>
      </c>
      <c r="G1876" s="48">
        <v>17</v>
      </c>
      <c r="H1876" s="48">
        <v>39</v>
      </c>
      <c r="I1876" s="48">
        <v>10</v>
      </c>
      <c r="J1876" s="48">
        <v>1</v>
      </c>
      <c r="K1876" s="48">
        <v>1</v>
      </c>
      <c r="L1876" s="48">
        <v>14</v>
      </c>
      <c r="M1876" s="48">
        <v>1</v>
      </c>
      <c r="N1876" s="48">
        <v>3</v>
      </c>
      <c r="O1876" s="48">
        <v>13</v>
      </c>
      <c r="P1876" s="48">
        <v>27</v>
      </c>
    </row>
    <row r="1877" spans="1:16" x14ac:dyDescent="0.3">
      <c r="A1877" s="48" t="s">
        <v>1892</v>
      </c>
      <c r="B1877" s="48">
        <v>2014</v>
      </c>
      <c r="C1877" s="48" t="s">
        <v>1132</v>
      </c>
      <c r="D1877" s="48" t="s">
        <v>1095</v>
      </c>
      <c r="E1877" s="48">
        <v>104</v>
      </c>
      <c r="F1877" s="48">
        <v>161</v>
      </c>
      <c r="G1877" s="48">
        <v>20</v>
      </c>
      <c r="H1877" s="48">
        <v>39</v>
      </c>
      <c r="I1877" s="48">
        <v>11</v>
      </c>
      <c r="J1877" s="48">
        <v>0</v>
      </c>
      <c r="K1877" s="48">
        <v>0</v>
      </c>
      <c r="L1877" s="48">
        <v>10</v>
      </c>
      <c r="M1877" s="48">
        <v>1</v>
      </c>
      <c r="N1877" s="48">
        <v>3</v>
      </c>
      <c r="O1877" s="48">
        <v>20</v>
      </c>
      <c r="P1877" s="48">
        <v>33</v>
      </c>
    </row>
    <row r="1878" spans="1:16" x14ac:dyDescent="0.3">
      <c r="A1878" s="48" t="s">
        <v>1479</v>
      </c>
      <c r="B1878" s="48">
        <v>2014</v>
      </c>
      <c r="C1878" s="48" t="s">
        <v>1114</v>
      </c>
      <c r="D1878" s="48" t="s">
        <v>1095</v>
      </c>
      <c r="E1878" s="48">
        <v>60</v>
      </c>
      <c r="F1878" s="48">
        <v>162</v>
      </c>
      <c r="G1878" s="48">
        <v>21</v>
      </c>
      <c r="H1878" s="48">
        <v>41</v>
      </c>
      <c r="I1878" s="48">
        <v>9</v>
      </c>
      <c r="J1878" s="48">
        <v>2</v>
      </c>
      <c r="K1878" s="48">
        <v>3</v>
      </c>
      <c r="L1878" s="48">
        <v>12</v>
      </c>
      <c r="M1878" s="48">
        <v>1</v>
      </c>
      <c r="N1878" s="48">
        <v>1</v>
      </c>
      <c r="O1878" s="48">
        <v>14</v>
      </c>
      <c r="P1878" s="48">
        <v>35</v>
      </c>
    </row>
    <row r="1879" spans="1:16" x14ac:dyDescent="0.3">
      <c r="A1879" s="48" t="s">
        <v>1632</v>
      </c>
      <c r="B1879" s="48">
        <v>2014</v>
      </c>
      <c r="C1879" s="48" t="s">
        <v>1124</v>
      </c>
      <c r="D1879" s="48" t="s">
        <v>1091</v>
      </c>
      <c r="E1879" s="48">
        <v>95</v>
      </c>
      <c r="F1879" s="48">
        <v>163</v>
      </c>
      <c r="G1879" s="48">
        <v>24</v>
      </c>
      <c r="H1879" s="48">
        <v>40</v>
      </c>
      <c r="I1879" s="48">
        <v>5</v>
      </c>
      <c r="J1879" s="48">
        <v>1</v>
      </c>
      <c r="K1879" s="48">
        <v>0</v>
      </c>
      <c r="L1879" s="48">
        <v>7</v>
      </c>
      <c r="M1879" s="48">
        <v>6</v>
      </c>
      <c r="N1879" s="48">
        <v>1</v>
      </c>
      <c r="O1879" s="48">
        <v>20</v>
      </c>
      <c r="P1879" s="48">
        <v>29</v>
      </c>
    </row>
    <row r="1880" spans="1:16" x14ac:dyDescent="0.3">
      <c r="A1880" s="48" t="s">
        <v>1958</v>
      </c>
      <c r="B1880" s="48">
        <v>2014</v>
      </c>
      <c r="C1880" s="48" t="s">
        <v>1120</v>
      </c>
      <c r="D1880" s="48" t="s">
        <v>1095</v>
      </c>
      <c r="E1880" s="48">
        <v>66</v>
      </c>
      <c r="F1880" s="48">
        <v>163</v>
      </c>
      <c r="G1880" s="48">
        <v>8</v>
      </c>
      <c r="H1880" s="48">
        <v>32</v>
      </c>
      <c r="I1880" s="48">
        <v>8</v>
      </c>
      <c r="J1880" s="48">
        <v>0</v>
      </c>
      <c r="K1880" s="48">
        <v>3</v>
      </c>
      <c r="L1880" s="48">
        <v>28</v>
      </c>
      <c r="M1880" s="48">
        <v>0</v>
      </c>
      <c r="N1880" s="48">
        <v>1</v>
      </c>
      <c r="O1880" s="48">
        <v>8</v>
      </c>
      <c r="P1880" s="48">
        <v>55</v>
      </c>
    </row>
    <row r="1881" spans="1:16" x14ac:dyDescent="0.3">
      <c r="A1881" s="48" t="s">
        <v>1889</v>
      </c>
      <c r="B1881" s="48">
        <v>2014</v>
      </c>
      <c r="C1881" s="48" t="s">
        <v>1090</v>
      </c>
      <c r="D1881" s="48" t="s">
        <v>1091</v>
      </c>
      <c r="E1881" s="48">
        <v>53</v>
      </c>
      <c r="F1881" s="48">
        <v>164</v>
      </c>
      <c r="G1881" s="48">
        <v>15</v>
      </c>
      <c r="H1881" s="48">
        <v>45</v>
      </c>
      <c r="I1881" s="48">
        <v>10</v>
      </c>
      <c r="J1881" s="48">
        <v>0</v>
      </c>
      <c r="K1881" s="48">
        <v>1</v>
      </c>
      <c r="L1881" s="48">
        <v>17</v>
      </c>
      <c r="M1881" s="48">
        <v>12</v>
      </c>
      <c r="N1881" s="48">
        <v>3</v>
      </c>
      <c r="O1881" s="48">
        <v>26</v>
      </c>
      <c r="P1881" s="48">
        <v>29</v>
      </c>
    </row>
    <row r="1882" spans="1:16" x14ac:dyDescent="0.3">
      <c r="A1882" s="48" t="s">
        <v>1646</v>
      </c>
      <c r="B1882" s="48">
        <v>2014</v>
      </c>
      <c r="C1882" s="48" t="s">
        <v>1136</v>
      </c>
      <c r="D1882" s="48" t="s">
        <v>1091</v>
      </c>
      <c r="E1882" s="48">
        <v>56</v>
      </c>
      <c r="F1882" s="48">
        <v>164</v>
      </c>
      <c r="G1882" s="48">
        <v>20</v>
      </c>
      <c r="H1882" s="48">
        <v>43</v>
      </c>
      <c r="I1882" s="48">
        <v>7</v>
      </c>
      <c r="J1882" s="48">
        <v>0</v>
      </c>
      <c r="K1882" s="48">
        <v>4</v>
      </c>
      <c r="L1882" s="48">
        <v>19</v>
      </c>
      <c r="M1882" s="48">
        <v>4</v>
      </c>
      <c r="N1882" s="48">
        <v>2</v>
      </c>
      <c r="O1882" s="48">
        <v>13</v>
      </c>
      <c r="P1882" s="48">
        <v>42</v>
      </c>
    </row>
    <row r="1883" spans="1:16" x14ac:dyDescent="0.3">
      <c r="A1883" s="48" t="s">
        <v>1880</v>
      </c>
      <c r="B1883" s="48">
        <v>2014</v>
      </c>
      <c r="C1883" s="48" t="s">
        <v>1116</v>
      </c>
      <c r="D1883" s="48" t="s">
        <v>1091</v>
      </c>
      <c r="E1883" s="48">
        <v>69</v>
      </c>
      <c r="F1883" s="48">
        <v>165</v>
      </c>
      <c r="G1883" s="48">
        <v>10</v>
      </c>
      <c r="H1883" s="48">
        <v>31</v>
      </c>
      <c r="I1883" s="48">
        <v>4</v>
      </c>
      <c r="J1883" s="48">
        <v>0</v>
      </c>
      <c r="K1883" s="48">
        <v>2</v>
      </c>
      <c r="L1883" s="48">
        <v>9</v>
      </c>
      <c r="M1883" s="48">
        <v>3</v>
      </c>
      <c r="N1883" s="48">
        <v>0</v>
      </c>
      <c r="O1883" s="48">
        <v>19</v>
      </c>
      <c r="P1883" s="48">
        <v>52</v>
      </c>
    </row>
    <row r="1884" spans="1:16" x14ac:dyDescent="0.3">
      <c r="A1884" s="48" t="s">
        <v>1793</v>
      </c>
      <c r="B1884" s="48">
        <v>2014</v>
      </c>
      <c r="C1884" s="48" t="s">
        <v>1156</v>
      </c>
      <c r="D1884" s="48" t="s">
        <v>1091</v>
      </c>
      <c r="E1884" s="48">
        <v>57</v>
      </c>
      <c r="F1884" s="48">
        <v>166</v>
      </c>
      <c r="G1884" s="48">
        <v>16</v>
      </c>
      <c r="H1884" s="48">
        <v>26</v>
      </c>
      <c r="I1884" s="48">
        <v>5</v>
      </c>
      <c r="J1884" s="48">
        <v>2</v>
      </c>
      <c r="K1884" s="48">
        <v>3</v>
      </c>
      <c r="L1884" s="48">
        <v>21</v>
      </c>
      <c r="M1884" s="48">
        <v>3</v>
      </c>
      <c r="N1884" s="48">
        <v>2</v>
      </c>
      <c r="O1884" s="48">
        <v>23</v>
      </c>
      <c r="P1884" s="48">
        <v>43</v>
      </c>
    </row>
    <row r="1885" spans="1:16" x14ac:dyDescent="0.3">
      <c r="A1885" s="48" t="s">
        <v>1505</v>
      </c>
      <c r="B1885" s="48">
        <v>2014</v>
      </c>
      <c r="C1885" s="48" t="s">
        <v>1136</v>
      </c>
      <c r="D1885" s="48" t="s">
        <v>1091</v>
      </c>
      <c r="E1885" s="48">
        <v>52</v>
      </c>
      <c r="F1885" s="48">
        <v>167</v>
      </c>
      <c r="G1885" s="48">
        <v>18</v>
      </c>
      <c r="H1885" s="48">
        <v>41</v>
      </c>
      <c r="I1885" s="48">
        <v>9</v>
      </c>
      <c r="J1885" s="48">
        <v>1</v>
      </c>
      <c r="K1885" s="48">
        <v>2</v>
      </c>
      <c r="L1885" s="48">
        <v>23</v>
      </c>
      <c r="M1885" s="48">
        <v>0</v>
      </c>
      <c r="N1885" s="48">
        <v>0</v>
      </c>
      <c r="O1885" s="48">
        <v>12</v>
      </c>
      <c r="P1885" s="48">
        <v>43</v>
      </c>
    </row>
    <row r="1886" spans="1:16" x14ac:dyDescent="0.3">
      <c r="A1886" s="48" t="s">
        <v>1859</v>
      </c>
      <c r="B1886" s="48">
        <v>2014</v>
      </c>
      <c r="C1886" s="48" t="s">
        <v>1130</v>
      </c>
      <c r="D1886" s="48" t="s">
        <v>1095</v>
      </c>
      <c r="E1886" s="48">
        <v>57</v>
      </c>
      <c r="F1886" s="48">
        <v>168</v>
      </c>
      <c r="G1886" s="48">
        <v>23</v>
      </c>
      <c r="H1886" s="48">
        <v>53</v>
      </c>
      <c r="I1886" s="48">
        <v>9</v>
      </c>
      <c r="J1886" s="48">
        <v>0</v>
      </c>
      <c r="K1886" s="48">
        <v>8</v>
      </c>
      <c r="L1886" s="48">
        <v>22</v>
      </c>
      <c r="M1886" s="48">
        <v>0</v>
      </c>
      <c r="N1886" s="48">
        <v>3</v>
      </c>
      <c r="O1886" s="48">
        <v>22</v>
      </c>
      <c r="P1886" s="48">
        <v>42</v>
      </c>
    </row>
    <row r="1887" spans="1:16" x14ac:dyDescent="0.3">
      <c r="A1887" s="48" t="s">
        <v>2083</v>
      </c>
      <c r="B1887" s="48">
        <v>2014</v>
      </c>
      <c r="C1887" s="48" t="s">
        <v>1090</v>
      </c>
      <c r="D1887" s="48" t="s">
        <v>1091</v>
      </c>
      <c r="E1887" s="48">
        <v>57</v>
      </c>
      <c r="F1887" s="48">
        <v>169</v>
      </c>
      <c r="G1887" s="48">
        <v>25</v>
      </c>
      <c r="H1887" s="48">
        <v>37</v>
      </c>
      <c r="I1887" s="48">
        <v>8</v>
      </c>
      <c r="J1887" s="48">
        <v>0</v>
      </c>
      <c r="K1887" s="48">
        <v>7</v>
      </c>
      <c r="L1887" s="48">
        <v>18</v>
      </c>
      <c r="M1887" s="48">
        <v>0</v>
      </c>
      <c r="N1887" s="48">
        <v>1</v>
      </c>
      <c r="O1887" s="48">
        <v>24</v>
      </c>
      <c r="P1887" s="48">
        <v>50</v>
      </c>
    </row>
    <row r="1888" spans="1:16" x14ac:dyDescent="0.3">
      <c r="A1888" s="48" t="s">
        <v>1493</v>
      </c>
      <c r="B1888" s="48">
        <v>2014</v>
      </c>
      <c r="C1888" s="48" t="s">
        <v>1150</v>
      </c>
      <c r="D1888" s="48" t="s">
        <v>1095</v>
      </c>
      <c r="E1888" s="48">
        <v>61</v>
      </c>
      <c r="F1888" s="48">
        <v>170</v>
      </c>
      <c r="G1888" s="48">
        <v>16</v>
      </c>
      <c r="H1888" s="48">
        <v>32</v>
      </c>
      <c r="I1888" s="48">
        <v>6</v>
      </c>
      <c r="J1888" s="48">
        <v>1</v>
      </c>
      <c r="K1888" s="48">
        <v>3</v>
      </c>
      <c r="L1888" s="48">
        <v>14</v>
      </c>
      <c r="M1888" s="48">
        <v>0</v>
      </c>
      <c r="N1888" s="48">
        <v>0</v>
      </c>
      <c r="O1888" s="48">
        <v>17</v>
      </c>
      <c r="P1888" s="48">
        <v>41</v>
      </c>
    </row>
    <row r="1889" spans="1:16" x14ac:dyDescent="0.3">
      <c r="A1889" s="48" t="s">
        <v>1847</v>
      </c>
      <c r="B1889" s="48">
        <v>2014</v>
      </c>
      <c r="C1889" s="48" t="s">
        <v>1116</v>
      </c>
      <c r="D1889" s="48" t="s">
        <v>1091</v>
      </c>
      <c r="E1889" s="48">
        <v>55</v>
      </c>
      <c r="F1889" s="48">
        <v>170</v>
      </c>
      <c r="G1889" s="48">
        <v>22</v>
      </c>
      <c r="H1889" s="48">
        <v>40</v>
      </c>
      <c r="I1889" s="48">
        <v>6</v>
      </c>
      <c r="J1889" s="48">
        <v>0</v>
      </c>
      <c r="K1889" s="48">
        <v>6</v>
      </c>
      <c r="L1889" s="48">
        <v>19</v>
      </c>
      <c r="M1889" s="48">
        <v>0</v>
      </c>
      <c r="N1889" s="48">
        <v>0</v>
      </c>
      <c r="O1889" s="48">
        <v>14</v>
      </c>
      <c r="P1889" s="48">
        <v>37</v>
      </c>
    </row>
    <row r="1890" spans="1:16" x14ac:dyDescent="0.3">
      <c r="A1890" s="48" t="s">
        <v>2084</v>
      </c>
      <c r="B1890" s="48">
        <v>2014</v>
      </c>
      <c r="C1890" s="48" t="s">
        <v>1110</v>
      </c>
      <c r="D1890" s="48" t="s">
        <v>1091</v>
      </c>
      <c r="E1890" s="48">
        <v>109</v>
      </c>
      <c r="F1890" s="48">
        <v>170</v>
      </c>
      <c r="G1890" s="48">
        <v>21</v>
      </c>
      <c r="H1890" s="48">
        <v>43</v>
      </c>
      <c r="I1890" s="48">
        <v>7</v>
      </c>
      <c r="J1890" s="48">
        <v>2</v>
      </c>
      <c r="K1890" s="48">
        <v>3</v>
      </c>
      <c r="L1890" s="48">
        <v>16</v>
      </c>
      <c r="M1890" s="48">
        <v>3</v>
      </c>
      <c r="N1890" s="48">
        <v>1</v>
      </c>
      <c r="O1890" s="48">
        <v>12</v>
      </c>
      <c r="P1890" s="48">
        <v>49</v>
      </c>
    </row>
    <row r="1891" spans="1:16" x14ac:dyDescent="0.3">
      <c r="A1891" s="48" t="s">
        <v>2011</v>
      </c>
      <c r="B1891" s="48">
        <v>2014</v>
      </c>
      <c r="C1891" s="48" t="s">
        <v>1102</v>
      </c>
      <c r="D1891" s="48" t="s">
        <v>1091</v>
      </c>
      <c r="E1891" s="48">
        <v>46</v>
      </c>
      <c r="F1891" s="48">
        <v>172</v>
      </c>
      <c r="G1891" s="48">
        <v>19</v>
      </c>
      <c r="H1891" s="48">
        <v>42</v>
      </c>
      <c r="I1891" s="48">
        <v>8</v>
      </c>
      <c r="J1891" s="48">
        <v>0</v>
      </c>
      <c r="K1891" s="48">
        <v>7</v>
      </c>
      <c r="L1891" s="48">
        <v>29</v>
      </c>
      <c r="M1891" s="48">
        <v>4</v>
      </c>
      <c r="N1891" s="48">
        <v>1</v>
      </c>
      <c r="O1891" s="48">
        <v>14</v>
      </c>
      <c r="P1891" s="48">
        <v>44</v>
      </c>
    </row>
    <row r="1892" spans="1:16" x14ac:dyDescent="0.3">
      <c r="A1892" s="48" t="s">
        <v>1992</v>
      </c>
      <c r="B1892" s="48">
        <v>2014</v>
      </c>
      <c r="C1892" s="48" t="s">
        <v>1116</v>
      </c>
      <c r="D1892" s="48" t="s">
        <v>1091</v>
      </c>
      <c r="E1892" s="48">
        <v>51</v>
      </c>
      <c r="F1892" s="48">
        <v>173</v>
      </c>
      <c r="G1892" s="48">
        <v>18</v>
      </c>
      <c r="H1892" s="48">
        <v>47</v>
      </c>
      <c r="I1892" s="48">
        <v>8</v>
      </c>
      <c r="J1892" s="48">
        <v>0</v>
      </c>
      <c r="K1892" s="48">
        <v>3</v>
      </c>
      <c r="L1892" s="48">
        <v>19</v>
      </c>
      <c r="M1892" s="48">
        <v>6</v>
      </c>
      <c r="N1892" s="48">
        <v>3</v>
      </c>
      <c r="O1892" s="48">
        <v>5</v>
      </c>
      <c r="P1892" s="48">
        <v>48</v>
      </c>
    </row>
    <row r="1893" spans="1:16" x14ac:dyDescent="0.3">
      <c r="A1893" s="48" t="s">
        <v>2040</v>
      </c>
      <c r="B1893" s="48">
        <v>2014</v>
      </c>
      <c r="C1893" s="48" t="s">
        <v>1146</v>
      </c>
      <c r="D1893" s="48" t="s">
        <v>1091</v>
      </c>
      <c r="E1893" s="48">
        <v>112</v>
      </c>
      <c r="F1893" s="48">
        <v>174</v>
      </c>
      <c r="G1893" s="48">
        <v>31</v>
      </c>
      <c r="H1893" s="48">
        <v>43</v>
      </c>
      <c r="I1893" s="48">
        <v>6</v>
      </c>
      <c r="J1893" s="48">
        <v>3</v>
      </c>
      <c r="K1893" s="48">
        <v>4</v>
      </c>
      <c r="L1893" s="48">
        <v>16</v>
      </c>
      <c r="M1893" s="48">
        <v>8</v>
      </c>
      <c r="N1893" s="48">
        <v>5</v>
      </c>
      <c r="O1893" s="48">
        <v>15</v>
      </c>
      <c r="P1893" s="48">
        <v>33</v>
      </c>
    </row>
    <row r="1894" spans="1:16" x14ac:dyDescent="0.3">
      <c r="A1894" s="48" t="s">
        <v>2002</v>
      </c>
      <c r="B1894" s="48">
        <v>2014</v>
      </c>
      <c r="C1894" s="48" t="s">
        <v>1142</v>
      </c>
      <c r="D1894" s="48" t="s">
        <v>1095</v>
      </c>
      <c r="E1894" s="48">
        <v>58</v>
      </c>
      <c r="F1894" s="48">
        <v>174</v>
      </c>
      <c r="G1894" s="48">
        <v>18</v>
      </c>
      <c r="H1894" s="48">
        <v>35</v>
      </c>
      <c r="I1894" s="48">
        <v>9</v>
      </c>
      <c r="J1894" s="48">
        <v>0</v>
      </c>
      <c r="K1894" s="48">
        <v>7</v>
      </c>
      <c r="L1894" s="48">
        <v>27</v>
      </c>
      <c r="M1894" s="48">
        <v>1</v>
      </c>
      <c r="N1894" s="48">
        <v>1</v>
      </c>
      <c r="O1894" s="48">
        <v>10</v>
      </c>
      <c r="P1894" s="48">
        <v>64</v>
      </c>
    </row>
    <row r="1895" spans="1:16" x14ac:dyDescent="0.3">
      <c r="A1895" s="48" t="s">
        <v>1733</v>
      </c>
      <c r="B1895" s="48">
        <v>2014</v>
      </c>
      <c r="C1895" s="48" t="s">
        <v>1100</v>
      </c>
      <c r="D1895" s="48" t="s">
        <v>1095</v>
      </c>
      <c r="E1895" s="48">
        <v>80</v>
      </c>
      <c r="F1895" s="48">
        <v>174</v>
      </c>
      <c r="G1895" s="48">
        <v>14</v>
      </c>
      <c r="H1895" s="48">
        <v>49</v>
      </c>
      <c r="I1895" s="48">
        <v>5</v>
      </c>
      <c r="J1895" s="48">
        <v>2</v>
      </c>
      <c r="K1895" s="48">
        <v>0</v>
      </c>
      <c r="L1895" s="48">
        <v>17</v>
      </c>
      <c r="M1895" s="48">
        <v>1</v>
      </c>
      <c r="N1895" s="48">
        <v>2</v>
      </c>
      <c r="O1895" s="48">
        <v>7</v>
      </c>
      <c r="P1895" s="48">
        <v>26</v>
      </c>
    </row>
    <row r="1896" spans="1:16" x14ac:dyDescent="0.3">
      <c r="A1896" s="48" t="s">
        <v>1421</v>
      </c>
      <c r="B1896" s="48">
        <v>2014</v>
      </c>
      <c r="C1896" s="48" t="s">
        <v>1154</v>
      </c>
      <c r="D1896" s="48" t="s">
        <v>1095</v>
      </c>
      <c r="E1896" s="48">
        <v>49</v>
      </c>
      <c r="F1896" s="48">
        <v>175</v>
      </c>
      <c r="G1896" s="48">
        <v>20</v>
      </c>
      <c r="H1896" s="48">
        <v>40</v>
      </c>
      <c r="I1896" s="48">
        <v>9</v>
      </c>
      <c r="J1896" s="48">
        <v>2</v>
      </c>
      <c r="K1896" s="48">
        <v>5</v>
      </c>
      <c r="L1896" s="48">
        <v>21</v>
      </c>
      <c r="M1896" s="48">
        <v>3</v>
      </c>
      <c r="N1896" s="48">
        <v>0</v>
      </c>
      <c r="O1896" s="48">
        <v>22</v>
      </c>
      <c r="P1896" s="48">
        <v>29</v>
      </c>
    </row>
    <row r="1897" spans="1:16" x14ac:dyDescent="0.3">
      <c r="A1897" s="48" t="s">
        <v>1606</v>
      </c>
      <c r="B1897" s="48">
        <v>2014</v>
      </c>
      <c r="C1897" s="48" t="s">
        <v>1159</v>
      </c>
      <c r="D1897" s="48" t="s">
        <v>1095</v>
      </c>
      <c r="E1897" s="48">
        <v>64</v>
      </c>
      <c r="F1897" s="48">
        <v>175</v>
      </c>
      <c r="G1897" s="48">
        <v>12</v>
      </c>
      <c r="H1897" s="48">
        <v>35</v>
      </c>
      <c r="I1897" s="48">
        <v>7</v>
      </c>
      <c r="J1897" s="48">
        <v>0</v>
      </c>
      <c r="K1897" s="48">
        <v>2</v>
      </c>
      <c r="L1897" s="48">
        <v>12</v>
      </c>
      <c r="M1897" s="48">
        <v>0</v>
      </c>
      <c r="N1897" s="48">
        <v>0</v>
      </c>
      <c r="O1897" s="48">
        <v>15</v>
      </c>
      <c r="P1897" s="48">
        <v>64</v>
      </c>
    </row>
    <row r="1898" spans="1:16" x14ac:dyDescent="0.3">
      <c r="A1898" s="48" t="s">
        <v>2085</v>
      </c>
      <c r="B1898" s="48">
        <v>2014</v>
      </c>
      <c r="C1898" s="48" t="s">
        <v>1140</v>
      </c>
      <c r="D1898" s="48" t="s">
        <v>1091</v>
      </c>
      <c r="E1898" s="48">
        <v>55</v>
      </c>
      <c r="F1898" s="48">
        <v>175</v>
      </c>
      <c r="G1898" s="48">
        <v>15</v>
      </c>
      <c r="H1898" s="48">
        <v>42</v>
      </c>
      <c r="I1898" s="48">
        <v>9</v>
      </c>
      <c r="J1898" s="48">
        <v>0</v>
      </c>
      <c r="K1898" s="48">
        <v>1</v>
      </c>
      <c r="L1898" s="48">
        <v>20</v>
      </c>
      <c r="M1898" s="48">
        <v>0</v>
      </c>
      <c r="N1898" s="48">
        <v>0</v>
      </c>
      <c r="O1898" s="48">
        <v>19</v>
      </c>
      <c r="P1898" s="48">
        <v>33</v>
      </c>
    </row>
    <row r="1899" spans="1:16" x14ac:dyDescent="0.3">
      <c r="A1899" s="48" t="s">
        <v>1772</v>
      </c>
      <c r="B1899" s="48">
        <v>2014</v>
      </c>
      <c r="C1899" s="48" t="s">
        <v>1144</v>
      </c>
      <c r="D1899" s="48" t="s">
        <v>1095</v>
      </c>
      <c r="E1899" s="48">
        <v>68</v>
      </c>
      <c r="F1899" s="48">
        <v>177</v>
      </c>
      <c r="G1899" s="48">
        <v>21</v>
      </c>
      <c r="H1899" s="48">
        <v>45</v>
      </c>
      <c r="I1899" s="48">
        <v>5</v>
      </c>
      <c r="J1899" s="48">
        <v>3</v>
      </c>
      <c r="K1899" s="48">
        <v>2</v>
      </c>
      <c r="L1899" s="48">
        <v>10</v>
      </c>
      <c r="M1899" s="48">
        <v>6</v>
      </c>
      <c r="N1899" s="48">
        <v>1</v>
      </c>
      <c r="O1899" s="48">
        <v>20</v>
      </c>
      <c r="P1899" s="48">
        <v>36</v>
      </c>
    </row>
    <row r="1900" spans="1:16" x14ac:dyDescent="0.3">
      <c r="A1900" s="48" t="s">
        <v>2086</v>
      </c>
      <c r="B1900" s="48">
        <v>2014</v>
      </c>
      <c r="C1900" s="48" t="s">
        <v>1136</v>
      </c>
      <c r="D1900" s="48" t="s">
        <v>1091</v>
      </c>
      <c r="E1900" s="48">
        <v>70</v>
      </c>
      <c r="F1900" s="48">
        <v>177</v>
      </c>
      <c r="G1900" s="48">
        <v>23</v>
      </c>
      <c r="H1900" s="48">
        <v>48</v>
      </c>
      <c r="I1900" s="48">
        <v>9</v>
      </c>
      <c r="J1900" s="48">
        <v>1</v>
      </c>
      <c r="K1900" s="48">
        <v>0</v>
      </c>
      <c r="L1900" s="48">
        <v>21</v>
      </c>
      <c r="M1900" s="48">
        <v>6</v>
      </c>
      <c r="N1900" s="48">
        <v>4</v>
      </c>
      <c r="O1900" s="48">
        <v>17</v>
      </c>
      <c r="P1900" s="48">
        <v>28</v>
      </c>
    </row>
    <row r="1901" spans="1:16" x14ac:dyDescent="0.3">
      <c r="A1901" s="48" t="s">
        <v>2087</v>
      </c>
      <c r="B1901" s="48">
        <v>2014</v>
      </c>
      <c r="C1901" s="48" t="s">
        <v>1126</v>
      </c>
      <c r="D1901" s="48" t="s">
        <v>1091</v>
      </c>
      <c r="E1901" s="48">
        <v>72</v>
      </c>
      <c r="F1901" s="48">
        <v>177</v>
      </c>
      <c r="G1901" s="48">
        <v>19</v>
      </c>
      <c r="H1901" s="48">
        <v>34</v>
      </c>
      <c r="I1901" s="48">
        <v>6</v>
      </c>
      <c r="J1901" s="48">
        <v>2</v>
      </c>
      <c r="K1901" s="48">
        <v>3</v>
      </c>
      <c r="L1901" s="48">
        <v>11</v>
      </c>
      <c r="M1901" s="48">
        <v>0</v>
      </c>
      <c r="N1901" s="48">
        <v>4</v>
      </c>
      <c r="O1901" s="48">
        <v>4</v>
      </c>
      <c r="P1901" s="48">
        <v>48</v>
      </c>
    </row>
    <row r="1902" spans="1:16" x14ac:dyDescent="0.3">
      <c r="A1902" s="48" t="s">
        <v>1746</v>
      </c>
      <c r="B1902" s="48">
        <v>2014</v>
      </c>
      <c r="C1902" s="48" t="s">
        <v>1132</v>
      </c>
      <c r="D1902" s="48" t="s">
        <v>1095</v>
      </c>
      <c r="E1902" s="48">
        <v>73</v>
      </c>
      <c r="F1902" s="48">
        <v>178</v>
      </c>
      <c r="G1902" s="48">
        <v>15</v>
      </c>
      <c r="H1902" s="48">
        <v>32</v>
      </c>
      <c r="I1902" s="48">
        <v>6</v>
      </c>
      <c r="J1902" s="48">
        <v>0</v>
      </c>
      <c r="K1902" s="48">
        <v>0</v>
      </c>
      <c r="L1902" s="48">
        <v>12</v>
      </c>
      <c r="M1902" s="48">
        <v>4</v>
      </c>
      <c r="N1902" s="48">
        <v>1</v>
      </c>
      <c r="O1902" s="48">
        <v>14</v>
      </c>
      <c r="P1902" s="48">
        <v>38</v>
      </c>
    </row>
    <row r="1903" spans="1:16" x14ac:dyDescent="0.3">
      <c r="A1903" s="48" t="s">
        <v>2045</v>
      </c>
      <c r="B1903" s="48">
        <v>2014</v>
      </c>
      <c r="C1903" s="48" t="s">
        <v>1159</v>
      </c>
      <c r="D1903" s="48" t="s">
        <v>1095</v>
      </c>
      <c r="E1903" s="48">
        <v>69</v>
      </c>
      <c r="F1903" s="48">
        <v>179</v>
      </c>
      <c r="G1903" s="48">
        <v>19</v>
      </c>
      <c r="H1903" s="48">
        <v>45</v>
      </c>
      <c r="I1903" s="48">
        <v>5</v>
      </c>
      <c r="J1903" s="48">
        <v>0</v>
      </c>
      <c r="K1903" s="48">
        <v>1</v>
      </c>
      <c r="L1903" s="48">
        <v>9</v>
      </c>
      <c r="M1903" s="48">
        <v>1</v>
      </c>
      <c r="N1903" s="48">
        <v>0</v>
      </c>
      <c r="O1903" s="48">
        <v>8</v>
      </c>
      <c r="P1903" s="48">
        <v>48</v>
      </c>
    </row>
    <row r="1904" spans="1:16" x14ac:dyDescent="0.3">
      <c r="A1904" s="48" t="s">
        <v>1689</v>
      </c>
      <c r="B1904" s="48">
        <v>2014</v>
      </c>
      <c r="C1904" s="48" t="s">
        <v>1112</v>
      </c>
      <c r="D1904" s="48" t="s">
        <v>1095</v>
      </c>
      <c r="E1904" s="48">
        <v>75</v>
      </c>
      <c r="F1904" s="48">
        <v>179</v>
      </c>
      <c r="G1904" s="48">
        <v>20</v>
      </c>
      <c r="H1904" s="48">
        <v>44</v>
      </c>
      <c r="I1904" s="48">
        <v>8</v>
      </c>
      <c r="J1904" s="48">
        <v>0</v>
      </c>
      <c r="K1904" s="48">
        <v>2</v>
      </c>
      <c r="L1904" s="48">
        <v>17</v>
      </c>
      <c r="M1904" s="48">
        <v>2</v>
      </c>
      <c r="N1904" s="48">
        <v>1</v>
      </c>
      <c r="O1904" s="48">
        <v>24</v>
      </c>
      <c r="P1904" s="48">
        <v>38</v>
      </c>
    </row>
    <row r="1905" spans="1:16" x14ac:dyDescent="0.3">
      <c r="A1905" s="48" t="s">
        <v>1993</v>
      </c>
      <c r="B1905" s="48">
        <v>2014</v>
      </c>
      <c r="C1905" s="48" t="s">
        <v>1110</v>
      </c>
      <c r="D1905" s="48" t="s">
        <v>1091</v>
      </c>
      <c r="E1905" s="48">
        <v>67</v>
      </c>
      <c r="F1905" s="48">
        <v>181</v>
      </c>
      <c r="G1905" s="48">
        <v>14</v>
      </c>
      <c r="H1905" s="48">
        <v>34</v>
      </c>
      <c r="I1905" s="48">
        <v>6</v>
      </c>
      <c r="J1905" s="48">
        <v>3</v>
      </c>
      <c r="K1905" s="48">
        <v>1</v>
      </c>
      <c r="L1905" s="48">
        <v>15</v>
      </c>
      <c r="M1905" s="48">
        <v>0</v>
      </c>
      <c r="N1905" s="48">
        <v>1</v>
      </c>
      <c r="O1905" s="48">
        <v>5</v>
      </c>
      <c r="P1905" s="48">
        <v>42</v>
      </c>
    </row>
    <row r="1906" spans="1:16" x14ac:dyDescent="0.3">
      <c r="A1906" s="48" t="s">
        <v>1953</v>
      </c>
      <c r="B1906" s="48">
        <v>2014</v>
      </c>
      <c r="C1906" s="48" t="s">
        <v>1128</v>
      </c>
      <c r="D1906" s="48" t="s">
        <v>1095</v>
      </c>
      <c r="E1906" s="48">
        <v>68</v>
      </c>
      <c r="F1906" s="48">
        <v>182</v>
      </c>
      <c r="G1906" s="48">
        <v>9</v>
      </c>
      <c r="H1906" s="48">
        <v>35</v>
      </c>
      <c r="I1906" s="48">
        <v>7</v>
      </c>
      <c r="J1906" s="48">
        <v>0</v>
      </c>
      <c r="K1906" s="48">
        <v>0</v>
      </c>
      <c r="L1906" s="48">
        <v>15</v>
      </c>
      <c r="M1906" s="48">
        <v>0</v>
      </c>
      <c r="N1906" s="48">
        <v>0</v>
      </c>
      <c r="O1906" s="48">
        <v>19</v>
      </c>
      <c r="P1906" s="48">
        <v>58</v>
      </c>
    </row>
    <row r="1907" spans="1:16" x14ac:dyDescent="0.3">
      <c r="A1907" s="48" t="s">
        <v>1479</v>
      </c>
      <c r="B1907" s="48">
        <v>2014</v>
      </c>
      <c r="C1907" s="48" t="s">
        <v>1140</v>
      </c>
      <c r="D1907" s="48" t="s">
        <v>1091</v>
      </c>
      <c r="E1907" s="48">
        <v>52</v>
      </c>
      <c r="F1907" s="48">
        <v>185</v>
      </c>
      <c r="G1907" s="48">
        <v>14</v>
      </c>
      <c r="H1907" s="48">
        <v>40</v>
      </c>
      <c r="I1907" s="48">
        <v>10</v>
      </c>
      <c r="J1907" s="48">
        <v>2</v>
      </c>
      <c r="K1907" s="48">
        <v>2</v>
      </c>
      <c r="L1907" s="48">
        <v>15</v>
      </c>
      <c r="M1907" s="48">
        <v>5</v>
      </c>
      <c r="N1907" s="48">
        <v>0</v>
      </c>
      <c r="O1907" s="48">
        <v>19</v>
      </c>
      <c r="P1907" s="48">
        <v>41</v>
      </c>
    </row>
    <row r="1908" spans="1:16" x14ac:dyDescent="0.3">
      <c r="A1908" s="48" t="s">
        <v>2033</v>
      </c>
      <c r="B1908" s="48">
        <v>2014</v>
      </c>
      <c r="C1908" s="48" t="s">
        <v>1090</v>
      </c>
      <c r="D1908" s="48" t="s">
        <v>1091</v>
      </c>
      <c r="E1908" s="48">
        <v>69</v>
      </c>
      <c r="F1908" s="48">
        <v>186</v>
      </c>
      <c r="G1908" s="48">
        <v>22</v>
      </c>
      <c r="H1908" s="48">
        <v>40</v>
      </c>
      <c r="I1908" s="48">
        <v>8</v>
      </c>
      <c r="J1908" s="48">
        <v>0</v>
      </c>
      <c r="K1908" s="48">
        <v>1</v>
      </c>
      <c r="L1908" s="48">
        <v>18</v>
      </c>
      <c r="M1908" s="48">
        <v>4</v>
      </c>
      <c r="N1908" s="48">
        <v>3</v>
      </c>
      <c r="O1908" s="48">
        <v>36</v>
      </c>
      <c r="P1908" s="48">
        <v>56</v>
      </c>
    </row>
    <row r="1909" spans="1:16" x14ac:dyDescent="0.3">
      <c r="A1909" s="48" t="s">
        <v>2000</v>
      </c>
      <c r="B1909" s="48">
        <v>2014</v>
      </c>
      <c r="C1909" s="48" t="s">
        <v>1116</v>
      </c>
      <c r="D1909" s="48" t="s">
        <v>1091</v>
      </c>
      <c r="E1909" s="48">
        <v>67</v>
      </c>
      <c r="F1909" s="48">
        <v>186</v>
      </c>
      <c r="G1909" s="48">
        <v>16</v>
      </c>
      <c r="H1909" s="48">
        <v>36</v>
      </c>
      <c r="I1909" s="48">
        <v>6</v>
      </c>
      <c r="J1909" s="48">
        <v>0</v>
      </c>
      <c r="K1909" s="48">
        <v>6</v>
      </c>
      <c r="L1909" s="48">
        <v>21</v>
      </c>
      <c r="M1909" s="48">
        <v>0</v>
      </c>
      <c r="N1909" s="48">
        <v>0</v>
      </c>
      <c r="O1909" s="48">
        <v>21</v>
      </c>
      <c r="P1909" s="48">
        <v>54</v>
      </c>
    </row>
    <row r="1910" spans="1:16" x14ac:dyDescent="0.3">
      <c r="A1910" s="48" t="s">
        <v>1602</v>
      </c>
      <c r="B1910" s="48">
        <v>2014</v>
      </c>
      <c r="C1910" s="48" t="s">
        <v>1159</v>
      </c>
      <c r="D1910" s="48" t="s">
        <v>1095</v>
      </c>
      <c r="E1910" s="48">
        <v>113</v>
      </c>
      <c r="F1910" s="48">
        <v>187</v>
      </c>
      <c r="G1910" s="48">
        <v>24</v>
      </c>
      <c r="H1910" s="48">
        <v>44</v>
      </c>
      <c r="I1910" s="48">
        <v>15</v>
      </c>
      <c r="J1910" s="48">
        <v>0</v>
      </c>
      <c r="K1910" s="48">
        <v>2</v>
      </c>
      <c r="L1910" s="48">
        <v>25</v>
      </c>
      <c r="M1910" s="48">
        <v>0</v>
      </c>
      <c r="N1910" s="48">
        <v>1</v>
      </c>
      <c r="O1910" s="48">
        <v>1</v>
      </c>
      <c r="P1910" s="48">
        <v>37</v>
      </c>
    </row>
    <row r="1911" spans="1:16" x14ac:dyDescent="0.3">
      <c r="A1911" s="48" t="s">
        <v>2088</v>
      </c>
      <c r="B1911" s="48">
        <v>2014</v>
      </c>
      <c r="C1911" s="48" t="s">
        <v>1140</v>
      </c>
      <c r="D1911" s="48" t="s">
        <v>1091</v>
      </c>
      <c r="E1911" s="48">
        <v>52</v>
      </c>
      <c r="F1911" s="48">
        <v>189</v>
      </c>
      <c r="G1911" s="48">
        <v>34</v>
      </c>
      <c r="H1911" s="48">
        <v>55</v>
      </c>
      <c r="I1911" s="48">
        <v>12</v>
      </c>
      <c r="J1911" s="48">
        <v>1</v>
      </c>
      <c r="K1911" s="48">
        <v>5</v>
      </c>
      <c r="L1911" s="48">
        <v>18</v>
      </c>
      <c r="M1911" s="48">
        <v>7</v>
      </c>
      <c r="N1911" s="48">
        <v>3</v>
      </c>
      <c r="O1911" s="48">
        <v>21</v>
      </c>
      <c r="P1911" s="48">
        <v>31</v>
      </c>
    </row>
    <row r="1912" spans="1:16" x14ac:dyDescent="0.3">
      <c r="A1912" s="48" t="s">
        <v>2089</v>
      </c>
      <c r="B1912" s="48">
        <v>2014</v>
      </c>
      <c r="C1912" s="48" t="s">
        <v>1142</v>
      </c>
      <c r="D1912" s="48" t="s">
        <v>1095</v>
      </c>
      <c r="E1912" s="48">
        <v>85</v>
      </c>
      <c r="F1912" s="48">
        <v>190</v>
      </c>
      <c r="G1912" s="48">
        <v>16</v>
      </c>
      <c r="H1912" s="48">
        <v>50</v>
      </c>
      <c r="I1912" s="48">
        <v>9</v>
      </c>
      <c r="J1912" s="48">
        <v>0</v>
      </c>
      <c r="K1912" s="48">
        <v>3</v>
      </c>
      <c r="L1912" s="48">
        <v>16</v>
      </c>
      <c r="M1912" s="48">
        <v>3</v>
      </c>
      <c r="N1912" s="48">
        <v>0</v>
      </c>
      <c r="O1912" s="48">
        <v>17</v>
      </c>
      <c r="P1912" s="48">
        <v>55</v>
      </c>
    </row>
    <row r="1913" spans="1:16" x14ac:dyDescent="0.3">
      <c r="A1913" s="48" t="s">
        <v>1542</v>
      </c>
      <c r="B1913" s="48">
        <v>2014</v>
      </c>
      <c r="C1913" s="48" t="s">
        <v>1130</v>
      </c>
      <c r="D1913" s="48" t="s">
        <v>1095</v>
      </c>
      <c r="E1913" s="48">
        <v>49</v>
      </c>
      <c r="F1913" s="48">
        <v>190</v>
      </c>
      <c r="G1913" s="48">
        <v>32</v>
      </c>
      <c r="H1913" s="48">
        <v>63</v>
      </c>
      <c r="I1913" s="48">
        <v>15</v>
      </c>
      <c r="J1913" s="48">
        <v>1</v>
      </c>
      <c r="K1913" s="48">
        <v>10</v>
      </c>
      <c r="L1913" s="48">
        <v>31</v>
      </c>
      <c r="M1913" s="48">
        <v>3</v>
      </c>
      <c r="N1913" s="48">
        <v>0</v>
      </c>
      <c r="O1913" s="48">
        <v>14</v>
      </c>
      <c r="P1913" s="48">
        <v>30</v>
      </c>
    </row>
    <row r="1914" spans="1:16" x14ac:dyDescent="0.3">
      <c r="A1914" s="48" t="s">
        <v>1442</v>
      </c>
      <c r="B1914" s="48">
        <v>2014</v>
      </c>
      <c r="C1914" s="48" t="s">
        <v>1152</v>
      </c>
      <c r="D1914" s="48" t="s">
        <v>1091</v>
      </c>
      <c r="E1914" s="48">
        <v>58</v>
      </c>
      <c r="F1914" s="48">
        <v>191</v>
      </c>
      <c r="G1914" s="48">
        <v>28</v>
      </c>
      <c r="H1914" s="48">
        <v>50</v>
      </c>
      <c r="I1914" s="48">
        <v>8</v>
      </c>
      <c r="J1914" s="48">
        <v>0</v>
      </c>
      <c r="K1914" s="48">
        <v>6</v>
      </c>
      <c r="L1914" s="48">
        <v>17</v>
      </c>
      <c r="M1914" s="48">
        <v>3</v>
      </c>
      <c r="N1914" s="48">
        <v>2</v>
      </c>
      <c r="O1914" s="48">
        <v>29</v>
      </c>
      <c r="P1914" s="48">
        <v>49</v>
      </c>
    </row>
    <row r="1915" spans="1:16" x14ac:dyDescent="0.3">
      <c r="A1915" s="48" t="s">
        <v>1975</v>
      </c>
      <c r="B1915" s="48">
        <v>2014</v>
      </c>
      <c r="C1915" s="48" t="s">
        <v>1120</v>
      </c>
      <c r="D1915" s="48" t="s">
        <v>1095</v>
      </c>
      <c r="E1915" s="48">
        <v>107</v>
      </c>
      <c r="F1915" s="48">
        <v>193</v>
      </c>
      <c r="G1915" s="48">
        <v>18</v>
      </c>
      <c r="H1915" s="48">
        <v>49</v>
      </c>
      <c r="I1915" s="48">
        <v>9</v>
      </c>
      <c r="J1915" s="48">
        <v>0</v>
      </c>
      <c r="K1915" s="48">
        <v>0</v>
      </c>
      <c r="L1915" s="48">
        <v>15</v>
      </c>
      <c r="M1915" s="48">
        <v>1</v>
      </c>
      <c r="N1915" s="48">
        <v>0</v>
      </c>
      <c r="O1915" s="48">
        <v>8</v>
      </c>
      <c r="P1915" s="48">
        <v>23</v>
      </c>
    </row>
    <row r="1916" spans="1:16" x14ac:dyDescent="0.3">
      <c r="A1916" s="48" t="s">
        <v>1716</v>
      </c>
      <c r="B1916" s="48">
        <v>2014</v>
      </c>
      <c r="C1916" s="48" t="s">
        <v>1138</v>
      </c>
      <c r="D1916" s="48" t="s">
        <v>1091</v>
      </c>
      <c r="E1916" s="48">
        <v>74</v>
      </c>
      <c r="F1916" s="48">
        <v>195</v>
      </c>
      <c r="G1916" s="48">
        <v>18</v>
      </c>
      <c r="H1916" s="48">
        <v>39</v>
      </c>
      <c r="I1916" s="48">
        <v>7</v>
      </c>
      <c r="J1916" s="48">
        <v>0</v>
      </c>
      <c r="K1916" s="48">
        <v>4</v>
      </c>
      <c r="L1916" s="48">
        <v>22</v>
      </c>
      <c r="M1916" s="48">
        <v>0</v>
      </c>
      <c r="N1916" s="48">
        <v>0</v>
      </c>
      <c r="O1916" s="48">
        <v>13</v>
      </c>
      <c r="P1916" s="48">
        <v>51</v>
      </c>
    </row>
    <row r="1917" spans="1:16" x14ac:dyDescent="0.3">
      <c r="A1917" s="48" t="s">
        <v>1643</v>
      </c>
      <c r="B1917" s="48">
        <v>2014</v>
      </c>
      <c r="C1917" s="48" t="s">
        <v>1104</v>
      </c>
      <c r="D1917" s="48" t="s">
        <v>1091</v>
      </c>
      <c r="E1917" s="48">
        <v>73</v>
      </c>
      <c r="F1917" s="48">
        <v>198</v>
      </c>
      <c r="G1917" s="48">
        <v>21</v>
      </c>
      <c r="H1917" s="48">
        <v>41</v>
      </c>
      <c r="I1917" s="48">
        <v>7</v>
      </c>
      <c r="J1917" s="48">
        <v>2</v>
      </c>
      <c r="K1917" s="48">
        <v>2</v>
      </c>
      <c r="L1917" s="48">
        <v>14</v>
      </c>
      <c r="M1917" s="48">
        <v>3</v>
      </c>
      <c r="N1917" s="48">
        <v>1</v>
      </c>
      <c r="O1917" s="48">
        <v>25</v>
      </c>
      <c r="P1917" s="48">
        <v>56</v>
      </c>
    </row>
    <row r="1918" spans="1:16" x14ac:dyDescent="0.3">
      <c r="A1918" s="48" t="s">
        <v>1980</v>
      </c>
      <c r="B1918" s="48">
        <v>2014</v>
      </c>
      <c r="C1918" s="48" t="s">
        <v>1140</v>
      </c>
      <c r="D1918" s="48" t="s">
        <v>1091</v>
      </c>
      <c r="E1918" s="48">
        <v>51</v>
      </c>
      <c r="F1918" s="48">
        <v>201</v>
      </c>
      <c r="G1918" s="48">
        <v>27</v>
      </c>
      <c r="H1918" s="48">
        <v>54</v>
      </c>
      <c r="I1918" s="48">
        <v>10</v>
      </c>
      <c r="J1918" s="48">
        <v>3</v>
      </c>
      <c r="K1918" s="48">
        <v>5</v>
      </c>
      <c r="L1918" s="48">
        <v>33</v>
      </c>
      <c r="M1918" s="48">
        <v>4</v>
      </c>
      <c r="N1918" s="48">
        <v>0</v>
      </c>
      <c r="O1918" s="48">
        <v>7</v>
      </c>
      <c r="P1918" s="48">
        <v>48</v>
      </c>
    </row>
    <row r="1919" spans="1:16" x14ac:dyDescent="0.3">
      <c r="A1919" s="48" t="s">
        <v>1802</v>
      </c>
      <c r="B1919" s="48">
        <v>2014</v>
      </c>
      <c r="C1919" s="48" t="s">
        <v>1152</v>
      </c>
      <c r="D1919" s="48" t="s">
        <v>1091</v>
      </c>
      <c r="E1919" s="48">
        <v>77</v>
      </c>
      <c r="F1919" s="48">
        <v>201</v>
      </c>
      <c r="G1919" s="48">
        <v>21</v>
      </c>
      <c r="H1919" s="48">
        <v>44</v>
      </c>
      <c r="I1919" s="48">
        <v>9</v>
      </c>
      <c r="J1919" s="48">
        <v>2</v>
      </c>
      <c r="K1919" s="48">
        <v>6</v>
      </c>
      <c r="L1919" s="48">
        <v>22</v>
      </c>
      <c r="M1919" s="48">
        <v>2</v>
      </c>
      <c r="N1919" s="48">
        <v>1</v>
      </c>
      <c r="O1919" s="48">
        <v>23</v>
      </c>
      <c r="P1919" s="48">
        <v>50</v>
      </c>
    </row>
    <row r="1920" spans="1:16" x14ac:dyDescent="0.3">
      <c r="A1920" s="48" t="s">
        <v>1754</v>
      </c>
      <c r="B1920" s="48">
        <v>2014</v>
      </c>
      <c r="C1920" s="48" t="s">
        <v>1144</v>
      </c>
      <c r="D1920" s="48" t="s">
        <v>1095</v>
      </c>
      <c r="E1920" s="48">
        <v>83</v>
      </c>
      <c r="F1920" s="48">
        <v>202</v>
      </c>
      <c r="G1920" s="48">
        <v>15</v>
      </c>
      <c r="H1920" s="48">
        <v>51</v>
      </c>
      <c r="I1920" s="48">
        <v>8</v>
      </c>
      <c r="J1920" s="48">
        <v>0</v>
      </c>
      <c r="K1920" s="48">
        <v>2</v>
      </c>
      <c r="L1920" s="48">
        <v>15</v>
      </c>
      <c r="M1920" s="48">
        <v>0</v>
      </c>
      <c r="N1920" s="48">
        <v>0</v>
      </c>
      <c r="O1920" s="48">
        <v>15</v>
      </c>
      <c r="P1920" s="48">
        <v>44</v>
      </c>
    </row>
    <row r="1921" spans="1:16" x14ac:dyDescent="0.3">
      <c r="A1921" s="48" t="s">
        <v>1901</v>
      </c>
      <c r="B1921" s="48">
        <v>2014</v>
      </c>
      <c r="C1921" s="48" t="s">
        <v>1136</v>
      </c>
      <c r="D1921" s="48" t="s">
        <v>1091</v>
      </c>
      <c r="E1921" s="48">
        <v>63</v>
      </c>
      <c r="F1921" s="48">
        <v>203</v>
      </c>
      <c r="G1921" s="48">
        <v>20</v>
      </c>
      <c r="H1921" s="48">
        <v>36</v>
      </c>
      <c r="I1921" s="48">
        <v>9</v>
      </c>
      <c r="J1921" s="48">
        <v>0</v>
      </c>
      <c r="K1921" s="48">
        <v>10</v>
      </c>
      <c r="L1921" s="48">
        <v>35</v>
      </c>
      <c r="M1921" s="48">
        <v>0</v>
      </c>
      <c r="N1921" s="48">
        <v>0</v>
      </c>
      <c r="O1921" s="48">
        <v>10</v>
      </c>
      <c r="P1921" s="48">
        <v>62</v>
      </c>
    </row>
    <row r="1922" spans="1:16" x14ac:dyDescent="0.3">
      <c r="A1922" s="48" t="s">
        <v>1905</v>
      </c>
      <c r="B1922" s="48">
        <v>2014</v>
      </c>
      <c r="C1922" s="48" t="s">
        <v>1128</v>
      </c>
      <c r="D1922" s="48" t="s">
        <v>1095</v>
      </c>
      <c r="E1922" s="48">
        <v>72</v>
      </c>
      <c r="F1922" s="48">
        <v>204</v>
      </c>
      <c r="G1922" s="48">
        <v>18</v>
      </c>
      <c r="H1922" s="48">
        <v>47</v>
      </c>
      <c r="I1922" s="48">
        <v>10</v>
      </c>
      <c r="J1922" s="48">
        <v>2</v>
      </c>
      <c r="K1922" s="48">
        <v>2</v>
      </c>
      <c r="L1922" s="48">
        <v>16</v>
      </c>
      <c r="M1922" s="48">
        <v>1</v>
      </c>
      <c r="N1922" s="48">
        <v>0</v>
      </c>
      <c r="O1922" s="48">
        <v>9</v>
      </c>
      <c r="P1922" s="48">
        <v>31</v>
      </c>
    </row>
    <row r="1923" spans="1:16" x14ac:dyDescent="0.3">
      <c r="A1923" s="48" t="s">
        <v>2090</v>
      </c>
      <c r="B1923" s="48">
        <v>2014</v>
      </c>
      <c r="C1923" s="48" t="s">
        <v>1120</v>
      </c>
      <c r="D1923" s="48" t="s">
        <v>1095</v>
      </c>
      <c r="E1923" s="48">
        <v>71</v>
      </c>
      <c r="F1923" s="48">
        <v>204</v>
      </c>
      <c r="G1923" s="48">
        <v>27</v>
      </c>
      <c r="H1923" s="48">
        <v>33</v>
      </c>
      <c r="I1923" s="48">
        <v>6</v>
      </c>
      <c r="J1923" s="48">
        <v>1</v>
      </c>
      <c r="K1923" s="48">
        <v>8</v>
      </c>
      <c r="L1923" s="48">
        <v>22</v>
      </c>
      <c r="M1923" s="48">
        <v>0</v>
      </c>
      <c r="N1923" s="48">
        <v>1</v>
      </c>
      <c r="O1923" s="48">
        <v>32</v>
      </c>
      <c r="P1923" s="48">
        <v>77</v>
      </c>
    </row>
    <row r="1924" spans="1:16" x14ac:dyDescent="0.3">
      <c r="A1924" s="48" t="s">
        <v>1890</v>
      </c>
      <c r="B1924" s="48">
        <v>2014</v>
      </c>
      <c r="C1924" s="48" t="s">
        <v>1090</v>
      </c>
      <c r="D1924" s="48" t="s">
        <v>1091</v>
      </c>
      <c r="E1924" s="48">
        <v>72</v>
      </c>
      <c r="F1924" s="48">
        <v>204</v>
      </c>
      <c r="G1924" s="48">
        <v>26</v>
      </c>
      <c r="H1924" s="48">
        <v>51</v>
      </c>
      <c r="I1924" s="48">
        <v>7</v>
      </c>
      <c r="J1924" s="48">
        <v>4</v>
      </c>
      <c r="K1924" s="48">
        <v>4</v>
      </c>
      <c r="L1924" s="48">
        <v>24</v>
      </c>
      <c r="M1924" s="48">
        <v>9</v>
      </c>
      <c r="N1924" s="48">
        <v>3</v>
      </c>
      <c r="O1924" s="48">
        <v>5</v>
      </c>
      <c r="P1924" s="48">
        <v>31</v>
      </c>
    </row>
    <row r="1925" spans="1:16" x14ac:dyDescent="0.3">
      <c r="A1925" s="48" t="s">
        <v>2008</v>
      </c>
      <c r="B1925" s="48">
        <v>2014</v>
      </c>
      <c r="C1925" s="48" t="s">
        <v>1090</v>
      </c>
      <c r="D1925" s="48" t="s">
        <v>1091</v>
      </c>
      <c r="E1925" s="48">
        <v>59</v>
      </c>
      <c r="F1925" s="48">
        <v>205</v>
      </c>
      <c r="G1925" s="48">
        <v>17</v>
      </c>
      <c r="H1925" s="48">
        <v>47</v>
      </c>
      <c r="I1925" s="48">
        <v>13</v>
      </c>
      <c r="J1925" s="48">
        <v>0</v>
      </c>
      <c r="K1925" s="48">
        <v>6</v>
      </c>
      <c r="L1925" s="48">
        <v>39</v>
      </c>
      <c r="M1925" s="48">
        <v>0</v>
      </c>
      <c r="N1925" s="48">
        <v>2</v>
      </c>
      <c r="O1925" s="48">
        <v>14</v>
      </c>
      <c r="P1925" s="48">
        <v>66</v>
      </c>
    </row>
    <row r="1926" spans="1:16" x14ac:dyDescent="0.3">
      <c r="A1926" s="48" t="s">
        <v>1680</v>
      </c>
      <c r="B1926" s="48">
        <v>2014</v>
      </c>
      <c r="C1926" s="48" t="s">
        <v>1128</v>
      </c>
      <c r="D1926" s="48" t="s">
        <v>1095</v>
      </c>
      <c r="E1926" s="48">
        <v>77</v>
      </c>
      <c r="F1926" s="48">
        <v>207</v>
      </c>
      <c r="G1926" s="48">
        <v>22</v>
      </c>
      <c r="H1926" s="48">
        <v>52</v>
      </c>
      <c r="I1926" s="48">
        <v>9</v>
      </c>
      <c r="J1926" s="48">
        <v>0</v>
      </c>
      <c r="K1926" s="48">
        <v>3</v>
      </c>
      <c r="L1926" s="48">
        <v>20</v>
      </c>
      <c r="M1926" s="48">
        <v>0</v>
      </c>
      <c r="N1926" s="48">
        <v>0</v>
      </c>
      <c r="O1926" s="48">
        <v>15</v>
      </c>
      <c r="P1926" s="48">
        <v>33</v>
      </c>
    </row>
    <row r="1927" spans="1:16" x14ac:dyDescent="0.3">
      <c r="A1927" s="48" t="s">
        <v>1608</v>
      </c>
      <c r="B1927" s="48">
        <v>2014</v>
      </c>
      <c r="C1927" s="48" t="s">
        <v>1159</v>
      </c>
      <c r="D1927" s="48" t="s">
        <v>1095</v>
      </c>
      <c r="E1927" s="48">
        <v>90</v>
      </c>
      <c r="F1927" s="48">
        <v>208</v>
      </c>
      <c r="G1927" s="48">
        <v>27</v>
      </c>
      <c r="H1927" s="48">
        <v>55</v>
      </c>
      <c r="I1927" s="48">
        <v>10</v>
      </c>
      <c r="J1927" s="48">
        <v>4</v>
      </c>
      <c r="K1927" s="48">
        <v>3</v>
      </c>
      <c r="L1927" s="48">
        <v>28</v>
      </c>
      <c r="M1927" s="48">
        <v>1</v>
      </c>
      <c r="N1927" s="48">
        <v>0</v>
      </c>
      <c r="O1927" s="48">
        <v>13</v>
      </c>
      <c r="P1927" s="48">
        <v>51</v>
      </c>
    </row>
    <row r="1928" spans="1:16" x14ac:dyDescent="0.3">
      <c r="A1928" s="48" t="s">
        <v>1786</v>
      </c>
      <c r="B1928" s="48">
        <v>2014</v>
      </c>
      <c r="C1928" s="48" t="s">
        <v>1102</v>
      </c>
      <c r="D1928" s="48" t="s">
        <v>1091</v>
      </c>
      <c r="E1928" s="48">
        <v>81</v>
      </c>
      <c r="F1928" s="48">
        <v>208</v>
      </c>
      <c r="G1928" s="48">
        <v>15</v>
      </c>
      <c r="H1928" s="48">
        <v>43</v>
      </c>
      <c r="I1928" s="48">
        <v>8</v>
      </c>
      <c r="J1928" s="48">
        <v>0</v>
      </c>
      <c r="K1928" s="48">
        <v>5</v>
      </c>
      <c r="L1928" s="48">
        <v>22</v>
      </c>
      <c r="M1928" s="48">
        <v>0</v>
      </c>
      <c r="N1928" s="48">
        <v>0</v>
      </c>
      <c r="O1928" s="48">
        <v>10</v>
      </c>
      <c r="P1928" s="48">
        <v>51</v>
      </c>
    </row>
    <row r="1929" spans="1:16" x14ac:dyDescent="0.3">
      <c r="A1929" s="48" t="s">
        <v>1775</v>
      </c>
      <c r="B1929" s="48">
        <v>2014</v>
      </c>
      <c r="C1929" s="48" t="s">
        <v>1140</v>
      </c>
      <c r="D1929" s="48" t="s">
        <v>1091</v>
      </c>
      <c r="E1929" s="48">
        <v>78</v>
      </c>
      <c r="F1929" s="48">
        <v>209</v>
      </c>
      <c r="G1929" s="48">
        <v>22</v>
      </c>
      <c r="H1929" s="48">
        <v>49</v>
      </c>
      <c r="I1929" s="48">
        <v>7</v>
      </c>
      <c r="J1929" s="48">
        <v>0</v>
      </c>
      <c r="K1929" s="48">
        <v>6</v>
      </c>
      <c r="L1929" s="48">
        <v>32</v>
      </c>
      <c r="M1929" s="48">
        <v>0</v>
      </c>
      <c r="N1929" s="48">
        <v>0</v>
      </c>
      <c r="O1929" s="48">
        <v>26</v>
      </c>
      <c r="P1929" s="48">
        <v>70</v>
      </c>
    </row>
    <row r="1930" spans="1:16" x14ac:dyDescent="0.3">
      <c r="A1930" s="48" t="s">
        <v>2091</v>
      </c>
      <c r="B1930" s="48">
        <v>2014</v>
      </c>
      <c r="C1930" s="48" t="s">
        <v>1130</v>
      </c>
      <c r="D1930" s="48" t="s">
        <v>1095</v>
      </c>
      <c r="E1930" s="48">
        <v>95</v>
      </c>
      <c r="F1930" s="48">
        <v>210</v>
      </c>
      <c r="G1930" s="48">
        <v>17</v>
      </c>
      <c r="H1930" s="48">
        <v>41</v>
      </c>
      <c r="I1930" s="48">
        <v>7</v>
      </c>
      <c r="J1930" s="48">
        <v>2</v>
      </c>
      <c r="K1930" s="48">
        <v>3</v>
      </c>
      <c r="L1930" s="48">
        <v>24</v>
      </c>
      <c r="M1930" s="48">
        <v>2</v>
      </c>
      <c r="N1930" s="48">
        <v>2</v>
      </c>
      <c r="O1930" s="48">
        <v>12</v>
      </c>
      <c r="P1930" s="48">
        <v>62</v>
      </c>
    </row>
    <row r="1931" spans="1:16" x14ac:dyDescent="0.3">
      <c r="A1931" s="48" t="s">
        <v>1998</v>
      </c>
      <c r="B1931" s="48">
        <v>2014</v>
      </c>
      <c r="C1931" s="48" t="s">
        <v>1150</v>
      </c>
      <c r="D1931" s="48" t="s">
        <v>1095</v>
      </c>
      <c r="E1931" s="48">
        <v>98</v>
      </c>
      <c r="F1931" s="48">
        <v>212</v>
      </c>
      <c r="G1931" s="48">
        <v>32</v>
      </c>
      <c r="H1931" s="48">
        <v>63</v>
      </c>
      <c r="I1931" s="48">
        <v>13</v>
      </c>
      <c r="J1931" s="48">
        <v>1</v>
      </c>
      <c r="K1931" s="48">
        <v>11</v>
      </c>
      <c r="L1931" s="48">
        <v>29</v>
      </c>
      <c r="M1931" s="48">
        <v>4</v>
      </c>
      <c r="N1931" s="48">
        <v>2</v>
      </c>
      <c r="O1931" s="48">
        <v>28</v>
      </c>
      <c r="P1931" s="48">
        <v>71</v>
      </c>
    </row>
    <row r="1932" spans="1:16" x14ac:dyDescent="0.3">
      <c r="A1932" s="48" t="s">
        <v>2092</v>
      </c>
      <c r="B1932" s="48">
        <v>2014</v>
      </c>
      <c r="C1932" s="48" t="s">
        <v>1128</v>
      </c>
      <c r="D1932" s="48" t="s">
        <v>1095</v>
      </c>
      <c r="E1932" s="48">
        <v>52</v>
      </c>
      <c r="F1932" s="48">
        <v>213</v>
      </c>
      <c r="G1932" s="48">
        <v>25</v>
      </c>
      <c r="H1932" s="48">
        <v>36</v>
      </c>
      <c r="I1932" s="48">
        <v>6</v>
      </c>
      <c r="J1932" s="48">
        <v>0</v>
      </c>
      <c r="K1932" s="48">
        <v>9</v>
      </c>
      <c r="L1932" s="48">
        <v>20</v>
      </c>
      <c r="M1932" s="48">
        <v>5</v>
      </c>
      <c r="N1932" s="48">
        <v>1</v>
      </c>
      <c r="O1932" s="48">
        <v>15</v>
      </c>
      <c r="P1932" s="48">
        <v>95</v>
      </c>
    </row>
    <row r="1933" spans="1:16" x14ac:dyDescent="0.3">
      <c r="A1933" s="48" t="s">
        <v>1593</v>
      </c>
      <c r="B1933" s="48">
        <v>2014</v>
      </c>
      <c r="C1933" s="48" t="s">
        <v>1126</v>
      </c>
      <c r="D1933" s="48" t="s">
        <v>1091</v>
      </c>
      <c r="E1933" s="48">
        <v>59</v>
      </c>
      <c r="F1933" s="48">
        <v>213</v>
      </c>
      <c r="G1933" s="48">
        <v>16</v>
      </c>
      <c r="H1933" s="48">
        <v>44</v>
      </c>
      <c r="I1933" s="48">
        <v>9</v>
      </c>
      <c r="J1933" s="48">
        <v>0</v>
      </c>
      <c r="K1933" s="48">
        <v>7</v>
      </c>
      <c r="L1933" s="48">
        <v>24</v>
      </c>
      <c r="M1933" s="48">
        <v>0</v>
      </c>
      <c r="N1933" s="48">
        <v>0</v>
      </c>
      <c r="O1933" s="48">
        <v>21</v>
      </c>
      <c r="P1933" s="48">
        <v>41</v>
      </c>
    </row>
    <row r="1934" spans="1:16" x14ac:dyDescent="0.3">
      <c r="A1934" s="48" t="s">
        <v>1863</v>
      </c>
      <c r="B1934" s="48">
        <v>2014</v>
      </c>
      <c r="C1934" s="48" t="s">
        <v>1120</v>
      </c>
      <c r="D1934" s="48" t="s">
        <v>1095</v>
      </c>
      <c r="E1934" s="48">
        <v>61</v>
      </c>
      <c r="F1934" s="48">
        <v>214</v>
      </c>
      <c r="G1934" s="48">
        <v>30</v>
      </c>
      <c r="H1934" s="48">
        <v>52</v>
      </c>
      <c r="I1934" s="48">
        <v>8</v>
      </c>
      <c r="J1934" s="48">
        <v>0</v>
      </c>
      <c r="K1934" s="48">
        <v>12</v>
      </c>
      <c r="L1934" s="48">
        <v>27</v>
      </c>
      <c r="M1934" s="48">
        <v>3</v>
      </c>
      <c r="N1934" s="48">
        <v>1</v>
      </c>
      <c r="O1934" s="48">
        <v>18</v>
      </c>
      <c r="P1934" s="48">
        <v>64</v>
      </c>
    </row>
    <row r="1935" spans="1:16" x14ac:dyDescent="0.3">
      <c r="A1935" s="48" t="s">
        <v>1940</v>
      </c>
      <c r="B1935" s="48">
        <v>2014</v>
      </c>
      <c r="C1935" s="48" t="s">
        <v>1154</v>
      </c>
      <c r="D1935" s="48" t="s">
        <v>1095</v>
      </c>
      <c r="E1935" s="48">
        <v>66</v>
      </c>
      <c r="F1935" s="48">
        <v>214</v>
      </c>
      <c r="G1935" s="48">
        <v>18</v>
      </c>
      <c r="H1935" s="48">
        <v>50</v>
      </c>
      <c r="I1935" s="48">
        <v>9</v>
      </c>
      <c r="J1935" s="48">
        <v>0</v>
      </c>
      <c r="K1935" s="48">
        <v>2</v>
      </c>
      <c r="L1935" s="48">
        <v>12</v>
      </c>
      <c r="M1935" s="48">
        <v>0</v>
      </c>
      <c r="N1935" s="48">
        <v>0</v>
      </c>
      <c r="O1935" s="48">
        <v>15</v>
      </c>
      <c r="P1935" s="48">
        <v>61</v>
      </c>
    </row>
    <row r="1936" spans="1:16" x14ac:dyDescent="0.3">
      <c r="A1936" s="48" t="s">
        <v>1567</v>
      </c>
      <c r="B1936" s="48">
        <v>2014</v>
      </c>
      <c r="C1936" s="48" t="s">
        <v>1154</v>
      </c>
      <c r="D1936" s="48" t="s">
        <v>1095</v>
      </c>
      <c r="E1936" s="48">
        <v>61</v>
      </c>
      <c r="F1936" s="48">
        <v>214</v>
      </c>
      <c r="G1936" s="48">
        <v>26</v>
      </c>
      <c r="H1936" s="48">
        <v>60</v>
      </c>
      <c r="I1936" s="48">
        <v>19</v>
      </c>
      <c r="J1936" s="48">
        <v>1</v>
      </c>
      <c r="K1936" s="48">
        <v>5</v>
      </c>
      <c r="L1936" s="48">
        <v>38</v>
      </c>
      <c r="M1936" s="48">
        <v>0</v>
      </c>
      <c r="N1936" s="48">
        <v>0</v>
      </c>
      <c r="O1936" s="48">
        <v>22</v>
      </c>
      <c r="P1936" s="48">
        <v>37</v>
      </c>
    </row>
    <row r="1937" spans="1:16" x14ac:dyDescent="0.3">
      <c r="A1937" s="48" t="s">
        <v>1964</v>
      </c>
      <c r="B1937" s="48">
        <v>2014</v>
      </c>
      <c r="C1937" s="48" t="s">
        <v>1140</v>
      </c>
      <c r="D1937" s="48" t="s">
        <v>1091</v>
      </c>
      <c r="E1937" s="48">
        <v>63</v>
      </c>
      <c r="F1937" s="48">
        <v>215</v>
      </c>
      <c r="G1937" s="48">
        <v>14</v>
      </c>
      <c r="H1937" s="48">
        <v>41</v>
      </c>
      <c r="I1937" s="48">
        <v>10</v>
      </c>
      <c r="J1937" s="48">
        <v>0</v>
      </c>
      <c r="K1937" s="48">
        <v>2</v>
      </c>
      <c r="L1937" s="48">
        <v>19</v>
      </c>
      <c r="M1937" s="48">
        <v>1</v>
      </c>
      <c r="N1937" s="48">
        <v>1</v>
      </c>
      <c r="O1937" s="48">
        <v>15</v>
      </c>
      <c r="P1937" s="48">
        <v>70</v>
      </c>
    </row>
    <row r="1938" spans="1:16" x14ac:dyDescent="0.3">
      <c r="A1938" s="48" t="s">
        <v>2093</v>
      </c>
      <c r="B1938" s="48">
        <v>2014</v>
      </c>
      <c r="C1938" s="48" t="s">
        <v>1090</v>
      </c>
      <c r="D1938" s="48" t="s">
        <v>1091</v>
      </c>
      <c r="E1938" s="48">
        <v>53</v>
      </c>
      <c r="F1938" s="48">
        <v>215</v>
      </c>
      <c r="G1938" s="48">
        <v>26</v>
      </c>
      <c r="H1938" s="48">
        <v>59</v>
      </c>
      <c r="I1938" s="48">
        <v>10</v>
      </c>
      <c r="J1938" s="48">
        <v>1</v>
      </c>
      <c r="K1938" s="48">
        <v>9</v>
      </c>
      <c r="L1938" s="48">
        <v>38</v>
      </c>
      <c r="M1938" s="48">
        <v>0</v>
      </c>
      <c r="N1938" s="48">
        <v>0</v>
      </c>
      <c r="O1938" s="48">
        <v>12</v>
      </c>
      <c r="P1938" s="48">
        <v>63</v>
      </c>
    </row>
    <row r="1939" spans="1:16" x14ac:dyDescent="0.3">
      <c r="A1939" s="48" t="s">
        <v>2094</v>
      </c>
      <c r="B1939" s="48">
        <v>2014</v>
      </c>
      <c r="C1939" s="48" t="s">
        <v>1122</v>
      </c>
      <c r="D1939" s="48" t="s">
        <v>1095</v>
      </c>
      <c r="E1939" s="48">
        <v>56</v>
      </c>
      <c r="F1939" s="48">
        <v>217</v>
      </c>
      <c r="G1939" s="48">
        <v>30</v>
      </c>
      <c r="H1939" s="48">
        <v>58</v>
      </c>
      <c r="I1939" s="48">
        <v>5</v>
      </c>
      <c r="J1939" s="48">
        <v>1</v>
      </c>
      <c r="K1939" s="48">
        <v>4</v>
      </c>
      <c r="L1939" s="48">
        <v>17</v>
      </c>
      <c r="M1939" s="48">
        <v>0</v>
      </c>
      <c r="N1939" s="48">
        <v>1</v>
      </c>
      <c r="O1939" s="48">
        <v>23</v>
      </c>
      <c r="P1939" s="48">
        <v>24</v>
      </c>
    </row>
    <row r="1940" spans="1:16" x14ac:dyDescent="0.3">
      <c r="A1940" s="48" t="s">
        <v>1539</v>
      </c>
      <c r="B1940" s="48">
        <v>2014</v>
      </c>
      <c r="C1940" s="48" t="s">
        <v>1154</v>
      </c>
      <c r="D1940" s="48" t="s">
        <v>1095</v>
      </c>
      <c r="E1940" s="48">
        <v>105</v>
      </c>
      <c r="F1940" s="48">
        <v>220</v>
      </c>
      <c r="G1940" s="48">
        <v>17</v>
      </c>
      <c r="H1940" s="48">
        <v>57</v>
      </c>
      <c r="I1940" s="48">
        <v>8</v>
      </c>
      <c r="J1940" s="48">
        <v>0</v>
      </c>
      <c r="K1940" s="48">
        <v>1</v>
      </c>
      <c r="L1940" s="48">
        <v>17</v>
      </c>
      <c r="M1940" s="48">
        <v>0</v>
      </c>
      <c r="N1940" s="48">
        <v>0</v>
      </c>
      <c r="O1940" s="48">
        <v>6</v>
      </c>
      <c r="P1940" s="48">
        <v>26</v>
      </c>
    </row>
    <row r="1941" spans="1:16" x14ac:dyDescent="0.3">
      <c r="A1941" s="48" t="s">
        <v>1510</v>
      </c>
      <c r="B1941" s="48">
        <v>2014</v>
      </c>
      <c r="C1941" s="48" t="s">
        <v>1112</v>
      </c>
      <c r="D1941" s="48" t="s">
        <v>1095</v>
      </c>
      <c r="E1941" s="48">
        <v>62</v>
      </c>
      <c r="F1941" s="48">
        <v>220</v>
      </c>
      <c r="G1941" s="48">
        <v>32</v>
      </c>
      <c r="H1941" s="48">
        <v>56</v>
      </c>
      <c r="I1941" s="48">
        <v>16</v>
      </c>
      <c r="J1941" s="48">
        <v>0</v>
      </c>
      <c r="K1941" s="48">
        <v>6</v>
      </c>
      <c r="L1941" s="48">
        <v>23</v>
      </c>
      <c r="M1941" s="48">
        <v>1</v>
      </c>
      <c r="N1941" s="48">
        <v>1</v>
      </c>
      <c r="O1941" s="48">
        <v>47</v>
      </c>
      <c r="P1941" s="48">
        <v>49</v>
      </c>
    </row>
    <row r="1942" spans="1:16" x14ac:dyDescent="0.3">
      <c r="A1942" s="48" t="s">
        <v>1423</v>
      </c>
      <c r="B1942" s="48">
        <v>2014</v>
      </c>
      <c r="C1942" s="48" t="s">
        <v>1126</v>
      </c>
      <c r="D1942" s="48" t="s">
        <v>1091</v>
      </c>
      <c r="E1942" s="48">
        <v>54</v>
      </c>
      <c r="F1942" s="48">
        <v>223</v>
      </c>
      <c r="G1942" s="48">
        <v>19</v>
      </c>
      <c r="H1942" s="48">
        <v>51</v>
      </c>
      <c r="I1942" s="48">
        <v>5</v>
      </c>
      <c r="J1942" s="48">
        <v>1</v>
      </c>
      <c r="K1942" s="48">
        <v>0</v>
      </c>
      <c r="L1942" s="48">
        <v>14</v>
      </c>
      <c r="M1942" s="48">
        <v>11</v>
      </c>
      <c r="N1942" s="48">
        <v>2</v>
      </c>
      <c r="O1942" s="48">
        <v>12</v>
      </c>
      <c r="P1942" s="48">
        <v>59</v>
      </c>
    </row>
    <row r="1943" spans="1:16" x14ac:dyDescent="0.3">
      <c r="A1943" s="48" t="s">
        <v>1820</v>
      </c>
      <c r="B1943" s="48">
        <v>2014</v>
      </c>
      <c r="C1943" s="48" t="s">
        <v>1128</v>
      </c>
      <c r="D1943" s="48" t="s">
        <v>1095</v>
      </c>
      <c r="E1943" s="48">
        <v>81</v>
      </c>
      <c r="F1943" s="48">
        <v>224</v>
      </c>
      <c r="G1943" s="48">
        <v>29</v>
      </c>
      <c r="H1943" s="48">
        <v>63</v>
      </c>
      <c r="I1943" s="48">
        <v>13</v>
      </c>
      <c r="J1943" s="48">
        <v>1</v>
      </c>
      <c r="K1943" s="48">
        <v>6</v>
      </c>
      <c r="L1943" s="48">
        <v>28</v>
      </c>
      <c r="M1943" s="48">
        <v>2</v>
      </c>
      <c r="N1943" s="48">
        <v>4</v>
      </c>
      <c r="O1943" s="48">
        <v>18</v>
      </c>
      <c r="P1943" s="48">
        <v>70</v>
      </c>
    </row>
    <row r="1944" spans="1:16" x14ac:dyDescent="0.3">
      <c r="A1944" s="48" t="s">
        <v>1715</v>
      </c>
      <c r="B1944" s="48">
        <v>2014</v>
      </c>
      <c r="C1944" s="48" t="s">
        <v>1090</v>
      </c>
      <c r="D1944" s="48" t="s">
        <v>1091</v>
      </c>
      <c r="E1944" s="48">
        <v>68</v>
      </c>
      <c r="F1944" s="48">
        <v>224</v>
      </c>
      <c r="G1944" s="48">
        <v>34</v>
      </c>
      <c r="H1944" s="48">
        <v>47</v>
      </c>
      <c r="I1944" s="48">
        <v>5</v>
      </c>
      <c r="J1944" s="48">
        <v>1</v>
      </c>
      <c r="K1944" s="48">
        <v>12</v>
      </c>
      <c r="L1944" s="48">
        <v>34</v>
      </c>
      <c r="M1944" s="48">
        <v>1</v>
      </c>
      <c r="N1944" s="48">
        <v>0</v>
      </c>
      <c r="O1944" s="48">
        <v>42</v>
      </c>
      <c r="P1944" s="48">
        <v>78</v>
      </c>
    </row>
    <row r="1945" spans="1:16" x14ac:dyDescent="0.3">
      <c r="A1945" s="48" t="s">
        <v>1604</v>
      </c>
      <c r="B1945" s="48">
        <v>2014</v>
      </c>
      <c r="C1945" s="48" t="s">
        <v>1134</v>
      </c>
      <c r="D1945" s="48" t="s">
        <v>1091</v>
      </c>
      <c r="E1945" s="48">
        <v>84</v>
      </c>
      <c r="F1945" s="48">
        <v>225</v>
      </c>
      <c r="G1945" s="48">
        <v>18</v>
      </c>
      <c r="H1945" s="48">
        <v>49</v>
      </c>
      <c r="I1945" s="48">
        <v>9</v>
      </c>
      <c r="J1945" s="48">
        <v>0</v>
      </c>
      <c r="K1945" s="48">
        <v>5</v>
      </c>
      <c r="L1945" s="48">
        <v>34</v>
      </c>
      <c r="M1945" s="48">
        <v>1</v>
      </c>
      <c r="N1945" s="48">
        <v>0</v>
      </c>
      <c r="O1945" s="48">
        <v>31</v>
      </c>
      <c r="P1945" s="48">
        <v>39</v>
      </c>
    </row>
    <row r="1946" spans="1:16" x14ac:dyDescent="0.3">
      <c r="A1946" s="48" t="s">
        <v>1558</v>
      </c>
      <c r="B1946" s="48">
        <v>2014</v>
      </c>
      <c r="C1946" s="48" t="s">
        <v>1134</v>
      </c>
      <c r="D1946" s="48" t="s">
        <v>1091</v>
      </c>
      <c r="E1946" s="48">
        <v>80</v>
      </c>
      <c r="F1946" s="48">
        <v>225</v>
      </c>
      <c r="G1946" s="48">
        <v>4</v>
      </c>
      <c r="H1946" s="48">
        <v>40</v>
      </c>
      <c r="I1946" s="48">
        <v>2</v>
      </c>
      <c r="J1946" s="48">
        <v>0</v>
      </c>
      <c r="K1946" s="48">
        <v>0</v>
      </c>
      <c r="L1946" s="48">
        <v>10</v>
      </c>
      <c r="M1946" s="48">
        <v>3</v>
      </c>
      <c r="N1946" s="48">
        <v>0</v>
      </c>
      <c r="O1946" s="48">
        <v>14</v>
      </c>
      <c r="P1946" s="48">
        <v>55</v>
      </c>
    </row>
    <row r="1947" spans="1:16" x14ac:dyDescent="0.3">
      <c r="A1947" s="48" t="s">
        <v>2095</v>
      </c>
      <c r="B1947" s="48">
        <v>2014</v>
      </c>
      <c r="C1947" s="48" t="s">
        <v>1128</v>
      </c>
      <c r="D1947" s="48" t="s">
        <v>1095</v>
      </c>
      <c r="E1947" s="48">
        <v>89</v>
      </c>
      <c r="F1947" s="48">
        <v>225</v>
      </c>
      <c r="G1947" s="48">
        <v>23</v>
      </c>
      <c r="H1947" s="48">
        <v>36</v>
      </c>
      <c r="I1947" s="48">
        <v>8</v>
      </c>
      <c r="J1947" s="48">
        <v>0</v>
      </c>
      <c r="K1947" s="48">
        <v>12</v>
      </c>
      <c r="L1947" s="48">
        <v>33</v>
      </c>
      <c r="M1947" s="48">
        <v>0</v>
      </c>
      <c r="N1947" s="48">
        <v>1</v>
      </c>
      <c r="O1947" s="48">
        <v>25</v>
      </c>
      <c r="P1947" s="48">
        <v>100</v>
      </c>
    </row>
    <row r="1948" spans="1:16" x14ac:dyDescent="0.3">
      <c r="A1948" s="48" t="s">
        <v>1769</v>
      </c>
      <c r="B1948" s="48">
        <v>2014</v>
      </c>
      <c r="C1948" s="48" t="s">
        <v>1152</v>
      </c>
      <c r="D1948" s="48" t="s">
        <v>1091</v>
      </c>
      <c r="E1948" s="48">
        <v>67</v>
      </c>
      <c r="F1948" s="48">
        <v>226</v>
      </c>
      <c r="G1948" s="48">
        <v>22</v>
      </c>
      <c r="H1948" s="48">
        <v>50</v>
      </c>
      <c r="I1948" s="48">
        <v>15</v>
      </c>
      <c r="J1948" s="48">
        <v>0</v>
      </c>
      <c r="K1948" s="48">
        <v>6</v>
      </c>
      <c r="L1948" s="48">
        <v>23</v>
      </c>
      <c r="M1948" s="48">
        <v>1</v>
      </c>
      <c r="N1948" s="48">
        <v>0</v>
      </c>
      <c r="O1948" s="48">
        <v>6</v>
      </c>
      <c r="P1948" s="48">
        <v>71</v>
      </c>
    </row>
    <row r="1949" spans="1:16" x14ac:dyDescent="0.3">
      <c r="A1949" s="48" t="s">
        <v>1857</v>
      </c>
      <c r="B1949" s="48">
        <v>2014</v>
      </c>
      <c r="C1949" s="48" t="s">
        <v>1156</v>
      </c>
      <c r="D1949" s="48" t="s">
        <v>1091</v>
      </c>
      <c r="E1949" s="48">
        <v>80</v>
      </c>
      <c r="F1949" s="48">
        <v>231</v>
      </c>
      <c r="G1949" s="48">
        <v>24</v>
      </c>
      <c r="H1949" s="48">
        <v>51</v>
      </c>
      <c r="I1949" s="48">
        <v>12</v>
      </c>
      <c r="J1949" s="48">
        <v>0</v>
      </c>
      <c r="K1949" s="48">
        <v>4</v>
      </c>
      <c r="L1949" s="48">
        <v>25</v>
      </c>
      <c r="M1949" s="48">
        <v>0</v>
      </c>
      <c r="N1949" s="48">
        <v>2</v>
      </c>
      <c r="O1949" s="48">
        <v>22</v>
      </c>
      <c r="P1949" s="48">
        <v>57</v>
      </c>
    </row>
    <row r="1950" spans="1:16" x14ac:dyDescent="0.3">
      <c r="A1950" s="48" t="s">
        <v>1669</v>
      </c>
      <c r="B1950" s="48">
        <v>2014</v>
      </c>
      <c r="C1950" s="48" t="s">
        <v>1126</v>
      </c>
      <c r="D1950" s="48" t="s">
        <v>1091</v>
      </c>
      <c r="E1950" s="48">
        <v>78</v>
      </c>
      <c r="F1950" s="48">
        <v>231</v>
      </c>
      <c r="G1950" s="48">
        <v>38</v>
      </c>
      <c r="H1950" s="48">
        <v>63</v>
      </c>
      <c r="I1950" s="48">
        <v>11</v>
      </c>
      <c r="J1950" s="48">
        <v>3</v>
      </c>
      <c r="K1950" s="48">
        <v>8</v>
      </c>
      <c r="L1950" s="48">
        <v>34</v>
      </c>
      <c r="M1950" s="48">
        <v>4</v>
      </c>
      <c r="N1950" s="48">
        <v>5</v>
      </c>
      <c r="O1950" s="48">
        <v>26</v>
      </c>
      <c r="P1950" s="48">
        <v>59</v>
      </c>
    </row>
    <row r="1951" spans="1:16" x14ac:dyDescent="0.3">
      <c r="A1951" s="48" t="s">
        <v>2096</v>
      </c>
      <c r="B1951" s="48">
        <v>2014</v>
      </c>
      <c r="C1951" s="48" t="s">
        <v>1102</v>
      </c>
      <c r="D1951" s="48" t="s">
        <v>1091</v>
      </c>
      <c r="E1951" s="48">
        <v>64</v>
      </c>
      <c r="F1951" s="48">
        <v>231</v>
      </c>
      <c r="G1951" s="48">
        <v>30</v>
      </c>
      <c r="H1951" s="48">
        <v>54</v>
      </c>
      <c r="I1951" s="48">
        <v>10</v>
      </c>
      <c r="J1951" s="48">
        <v>2</v>
      </c>
      <c r="K1951" s="48">
        <v>6</v>
      </c>
      <c r="L1951" s="48">
        <v>28</v>
      </c>
      <c r="M1951" s="48">
        <v>3</v>
      </c>
      <c r="N1951" s="48">
        <v>0</v>
      </c>
      <c r="O1951" s="48">
        <v>21</v>
      </c>
      <c r="P1951" s="48">
        <v>70</v>
      </c>
    </row>
    <row r="1952" spans="1:16" x14ac:dyDescent="0.3">
      <c r="A1952" s="48" t="s">
        <v>1883</v>
      </c>
      <c r="B1952" s="48">
        <v>2014</v>
      </c>
      <c r="C1952" s="48" t="s">
        <v>1126</v>
      </c>
      <c r="D1952" s="48" t="s">
        <v>1091</v>
      </c>
      <c r="E1952" s="48">
        <v>80</v>
      </c>
      <c r="F1952" s="48">
        <v>232</v>
      </c>
      <c r="G1952" s="48">
        <v>22</v>
      </c>
      <c r="H1952" s="48">
        <v>64</v>
      </c>
      <c r="I1952" s="48">
        <v>12</v>
      </c>
      <c r="J1952" s="48">
        <v>2</v>
      </c>
      <c r="K1952" s="48">
        <v>2</v>
      </c>
      <c r="L1952" s="48">
        <v>23</v>
      </c>
      <c r="M1952" s="48">
        <v>5</v>
      </c>
      <c r="N1952" s="48">
        <v>2</v>
      </c>
      <c r="O1952" s="48">
        <v>15</v>
      </c>
      <c r="P1952" s="48">
        <v>30</v>
      </c>
    </row>
    <row r="1953" spans="1:16" x14ac:dyDescent="0.3">
      <c r="A1953" s="48" t="s">
        <v>1833</v>
      </c>
      <c r="B1953" s="48">
        <v>2014</v>
      </c>
      <c r="C1953" s="48" t="s">
        <v>1104</v>
      </c>
      <c r="D1953" s="48" t="s">
        <v>1091</v>
      </c>
      <c r="E1953" s="48">
        <v>94</v>
      </c>
      <c r="F1953" s="48">
        <v>232</v>
      </c>
      <c r="G1953" s="48">
        <v>38</v>
      </c>
      <c r="H1953" s="48">
        <v>59</v>
      </c>
      <c r="I1953" s="48">
        <v>6</v>
      </c>
      <c r="J1953" s="48">
        <v>1</v>
      </c>
      <c r="K1953" s="48">
        <v>0</v>
      </c>
      <c r="L1953" s="48">
        <v>12</v>
      </c>
      <c r="M1953" s="48">
        <v>20</v>
      </c>
      <c r="N1953" s="48">
        <v>2</v>
      </c>
      <c r="O1953" s="48">
        <v>17</v>
      </c>
      <c r="P1953" s="48">
        <v>44</v>
      </c>
    </row>
    <row r="1954" spans="1:16" x14ac:dyDescent="0.3">
      <c r="A1954" s="48" t="s">
        <v>1792</v>
      </c>
      <c r="B1954" s="48">
        <v>2014</v>
      </c>
      <c r="C1954" s="48" t="s">
        <v>1126</v>
      </c>
      <c r="D1954" s="48" t="s">
        <v>1091</v>
      </c>
      <c r="E1954" s="48">
        <v>68</v>
      </c>
      <c r="F1954" s="48">
        <v>232</v>
      </c>
      <c r="G1954" s="48">
        <v>17</v>
      </c>
      <c r="H1954" s="48">
        <v>47</v>
      </c>
      <c r="I1954" s="48">
        <v>9</v>
      </c>
      <c r="J1954" s="48">
        <v>0</v>
      </c>
      <c r="K1954" s="48">
        <v>6</v>
      </c>
      <c r="L1954" s="48">
        <v>21</v>
      </c>
      <c r="M1954" s="48">
        <v>2</v>
      </c>
      <c r="N1954" s="48">
        <v>0</v>
      </c>
      <c r="O1954" s="48">
        <v>16</v>
      </c>
      <c r="P1954" s="48">
        <v>59</v>
      </c>
    </row>
    <row r="1955" spans="1:16" x14ac:dyDescent="0.3">
      <c r="A1955" s="48" t="s">
        <v>2097</v>
      </c>
      <c r="B1955" s="48">
        <v>2014</v>
      </c>
      <c r="C1955" s="48" t="s">
        <v>1132</v>
      </c>
      <c r="D1955" s="48" t="s">
        <v>1095</v>
      </c>
      <c r="E1955" s="48">
        <v>80</v>
      </c>
      <c r="F1955" s="48">
        <v>234</v>
      </c>
      <c r="G1955" s="48">
        <v>18</v>
      </c>
      <c r="H1955" s="48">
        <v>56</v>
      </c>
      <c r="I1955" s="48">
        <v>8</v>
      </c>
      <c r="J1955" s="48">
        <v>0</v>
      </c>
      <c r="K1955" s="48">
        <v>3</v>
      </c>
      <c r="L1955" s="48">
        <v>22</v>
      </c>
      <c r="M1955" s="48">
        <v>0</v>
      </c>
      <c r="N1955" s="48">
        <v>1</v>
      </c>
      <c r="O1955" s="48">
        <v>12</v>
      </c>
      <c r="P1955" s="48">
        <v>37</v>
      </c>
    </row>
    <row r="1956" spans="1:16" x14ac:dyDescent="0.3">
      <c r="A1956" s="48" t="s">
        <v>2098</v>
      </c>
      <c r="B1956" s="48">
        <v>2014</v>
      </c>
      <c r="C1956" s="48" t="s">
        <v>1138</v>
      </c>
      <c r="D1956" s="48" t="s">
        <v>1091</v>
      </c>
      <c r="E1956" s="48">
        <v>68</v>
      </c>
      <c r="F1956" s="48">
        <v>237</v>
      </c>
      <c r="G1956" s="48">
        <v>27</v>
      </c>
      <c r="H1956" s="48">
        <v>62</v>
      </c>
      <c r="I1956" s="48">
        <v>10</v>
      </c>
      <c r="J1956" s="48">
        <v>2</v>
      </c>
      <c r="K1956" s="48">
        <v>2</v>
      </c>
      <c r="L1956" s="48">
        <v>17</v>
      </c>
      <c r="M1956" s="48">
        <v>10</v>
      </c>
      <c r="N1956" s="48">
        <v>1</v>
      </c>
      <c r="O1956" s="48">
        <v>13</v>
      </c>
      <c r="P1956" s="48">
        <v>35</v>
      </c>
    </row>
    <row r="1957" spans="1:16" x14ac:dyDescent="0.3">
      <c r="A1957" s="48" t="s">
        <v>1701</v>
      </c>
      <c r="B1957" s="48">
        <v>2014</v>
      </c>
      <c r="C1957" s="48" t="s">
        <v>1134</v>
      </c>
      <c r="D1957" s="48" t="s">
        <v>1091</v>
      </c>
      <c r="E1957" s="48">
        <v>96</v>
      </c>
      <c r="F1957" s="48">
        <v>237</v>
      </c>
      <c r="G1957" s="48">
        <v>30</v>
      </c>
      <c r="H1957" s="48">
        <v>50</v>
      </c>
      <c r="I1957" s="48">
        <v>13</v>
      </c>
      <c r="J1957" s="48">
        <v>3</v>
      </c>
      <c r="K1957" s="48">
        <v>12</v>
      </c>
      <c r="L1957" s="48">
        <v>41</v>
      </c>
      <c r="M1957" s="48">
        <v>2</v>
      </c>
      <c r="N1957" s="48">
        <v>1</v>
      </c>
      <c r="O1957" s="48">
        <v>10</v>
      </c>
      <c r="P1957" s="48">
        <v>66</v>
      </c>
    </row>
    <row r="1958" spans="1:16" x14ac:dyDescent="0.3">
      <c r="A1958" s="48" t="s">
        <v>1708</v>
      </c>
      <c r="B1958" s="48">
        <v>2014</v>
      </c>
      <c r="C1958" s="48" t="s">
        <v>1134</v>
      </c>
      <c r="D1958" s="48" t="s">
        <v>1091</v>
      </c>
      <c r="E1958" s="48">
        <v>83</v>
      </c>
      <c r="F1958" s="48">
        <v>238</v>
      </c>
      <c r="G1958" s="48">
        <v>24</v>
      </c>
      <c r="H1958" s="48">
        <v>59</v>
      </c>
      <c r="I1958" s="48">
        <v>15</v>
      </c>
      <c r="J1958" s="48">
        <v>2</v>
      </c>
      <c r="K1958" s="48">
        <v>6</v>
      </c>
      <c r="L1958" s="48">
        <v>19</v>
      </c>
      <c r="M1958" s="48">
        <v>0</v>
      </c>
      <c r="N1958" s="48">
        <v>3</v>
      </c>
      <c r="O1958" s="48">
        <v>30</v>
      </c>
      <c r="P1958" s="48">
        <v>43</v>
      </c>
    </row>
    <row r="1959" spans="1:16" x14ac:dyDescent="0.3">
      <c r="A1959" s="48" t="s">
        <v>1937</v>
      </c>
      <c r="B1959" s="48">
        <v>2014</v>
      </c>
      <c r="C1959" s="48" t="s">
        <v>1110</v>
      </c>
      <c r="D1959" s="48" t="s">
        <v>1091</v>
      </c>
      <c r="E1959" s="48">
        <v>94</v>
      </c>
      <c r="F1959" s="48">
        <v>239</v>
      </c>
      <c r="G1959" s="48">
        <v>31</v>
      </c>
      <c r="H1959" s="48">
        <v>54</v>
      </c>
      <c r="I1959" s="48">
        <v>8</v>
      </c>
      <c r="J1959" s="48">
        <v>1</v>
      </c>
      <c r="K1959" s="48">
        <v>2</v>
      </c>
      <c r="L1959" s="48">
        <v>13</v>
      </c>
      <c r="M1959" s="48">
        <v>15</v>
      </c>
      <c r="N1959" s="48">
        <v>5</v>
      </c>
      <c r="O1959" s="48">
        <v>25</v>
      </c>
      <c r="P1959" s="48">
        <v>74</v>
      </c>
    </row>
    <row r="1960" spans="1:16" x14ac:dyDescent="0.3">
      <c r="A1960" s="48" t="s">
        <v>1912</v>
      </c>
      <c r="B1960" s="48">
        <v>2014</v>
      </c>
      <c r="C1960" s="48" t="s">
        <v>1110</v>
      </c>
      <c r="D1960" s="48" t="s">
        <v>1091</v>
      </c>
      <c r="E1960" s="48">
        <v>82</v>
      </c>
      <c r="F1960" s="48">
        <v>240</v>
      </c>
      <c r="G1960" s="48">
        <v>31</v>
      </c>
      <c r="H1960" s="48">
        <v>62</v>
      </c>
      <c r="I1960" s="48">
        <v>7</v>
      </c>
      <c r="J1960" s="48">
        <v>1</v>
      </c>
      <c r="K1960" s="48">
        <v>0</v>
      </c>
      <c r="L1960" s="48">
        <v>17</v>
      </c>
      <c r="M1960" s="48">
        <v>1</v>
      </c>
      <c r="N1960" s="48">
        <v>0</v>
      </c>
      <c r="O1960" s="48">
        <v>22</v>
      </c>
      <c r="P1960" s="48">
        <v>49</v>
      </c>
    </row>
    <row r="1961" spans="1:16" x14ac:dyDescent="0.3">
      <c r="A1961" s="48" t="s">
        <v>2099</v>
      </c>
      <c r="B1961" s="48">
        <v>2014</v>
      </c>
      <c r="C1961" s="48" t="s">
        <v>1122</v>
      </c>
      <c r="D1961" s="48" t="s">
        <v>1095</v>
      </c>
      <c r="E1961" s="48">
        <v>102</v>
      </c>
      <c r="F1961" s="48">
        <v>240</v>
      </c>
      <c r="G1961" s="48">
        <v>31</v>
      </c>
      <c r="H1961" s="48">
        <v>56</v>
      </c>
      <c r="I1961" s="48">
        <v>11</v>
      </c>
      <c r="J1961" s="48">
        <v>2</v>
      </c>
      <c r="K1961" s="48">
        <v>9</v>
      </c>
      <c r="L1961" s="48">
        <v>27</v>
      </c>
      <c r="M1961" s="48">
        <v>6</v>
      </c>
      <c r="N1961" s="48">
        <v>1</v>
      </c>
      <c r="O1961" s="48">
        <v>14</v>
      </c>
      <c r="P1961" s="48">
        <v>75</v>
      </c>
    </row>
    <row r="1962" spans="1:16" x14ac:dyDescent="0.3">
      <c r="A1962" s="48" t="s">
        <v>2100</v>
      </c>
      <c r="B1962" s="48">
        <v>2014</v>
      </c>
      <c r="C1962" s="48" t="s">
        <v>1156</v>
      </c>
      <c r="D1962" s="48" t="s">
        <v>1091</v>
      </c>
      <c r="E1962" s="48">
        <v>79</v>
      </c>
      <c r="F1962" s="48">
        <v>242</v>
      </c>
      <c r="G1962" s="48">
        <v>28</v>
      </c>
      <c r="H1962" s="48">
        <v>62</v>
      </c>
      <c r="I1962" s="48">
        <v>12</v>
      </c>
      <c r="J1962" s="48">
        <v>1</v>
      </c>
      <c r="K1962" s="48">
        <v>11</v>
      </c>
      <c r="L1962" s="48">
        <v>37</v>
      </c>
      <c r="M1962" s="48">
        <v>0</v>
      </c>
      <c r="N1962" s="48">
        <v>0</v>
      </c>
      <c r="O1962" s="48">
        <v>10</v>
      </c>
      <c r="P1962" s="48">
        <v>61</v>
      </c>
    </row>
    <row r="1963" spans="1:16" x14ac:dyDescent="0.3">
      <c r="A1963" s="48" t="s">
        <v>1797</v>
      </c>
      <c r="B1963" s="48">
        <v>2014</v>
      </c>
      <c r="C1963" s="48" t="s">
        <v>1146</v>
      </c>
      <c r="D1963" s="48" t="s">
        <v>1091</v>
      </c>
      <c r="E1963" s="48">
        <v>83</v>
      </c>
      <c r="F1963" s="48">
        <v>242</v>
      </c>
      <c r="G1963" s="48">
        <v>27</v>
      </c>
      <c r="H1963" s="48">
        <v>73</v>
      </c>
      <c r="I1963" s="48">
        <v>11</v>
      </c>
      <c r="J1963" s="48">
        <v>1</v>
      </c>
      <c r="K1963" s="48">
        <v>7</v>
      </c>
      <c r="L1963" s="48">
        <v>30</v>
      </c>
      <c r="M1963" s="48">
        <v>2</v>
      </c>
      <c r="N1963" s="48">
        <v>0</v>
      </c>
      <c r="O1963" s="48">
        <v>10</v>
      </c>
      <c r="P1963" s="48">
        <v>51</v>
      </c>
    </row>
    <row r="1964" spans="1:16" x14ac:dyDescent="0.3">
      <c r="A1964" s="48" t="s">
        <v>2101</v>
      </c>
      <c r="B1964" s="48">
        <v>2014</v>
      </c>
      <c r="C1964" s="48" t="s">
        <v>1124</v>
      </c>
      <c r="D1964" s="48" t="s">
        <v>1091</v>
      </c>
      <c r="E1964" s="48">
        <v>85</v>
      </c>
      <c r="F1964" s="48">
        <v>244</v>
      </c>
      <c r="G1964" s="48">
        <v>33</v>
      </c>
      <c r="H1964" s="48">
        <v>59</v>
      </c>
      <c r="I1964" s="48">
        <v>9</v>
      </c>
      <c r="J1964" s="48">
        <v>1</v>
      </c>
      <c r="K1964" s="48">
        <v>4</v>
      </c>
      <c r="L1964" s="48">
        <v>23</v>
      </c>
      <c r="M1964" s="48">
        <v>3</v>
      </c>
      <c r="N1964" s="48">
        <v>2</v>
      </c>
      <c r="O1964" s="48">
        <v>22</v>
      </c>
      <c r="P1964" s="48">
        <v>67</v>
      </c>
    </row>
    <row r="1965" spans="1:16" x14ac:dyDescent="0.3">
      <c r="A1965" s="48" t="s">
        <v>2102</v>
      </c>
      <c r="B1965" s="48">
        <v>2014</v>
      </c>
      <c r="C1965" s="48" t="s">
        <v>1146</v>
      </c>
      <c r="D1965" s="48" t="s">
        <v>1091</v>
      </c>
      <c r="E1965" s="48">
        <v>82</v>
      </c>
      <c r="F1965" s="48">
        <v>246</v>
      </c>
      <c r="G1965" s="48">
        <v>22</v>
      </c>
      <c r="H1965" s="48">
        <v>51</v>
      </c>
      <c r="I1965" s="48">
        <v>9</v>
      </c>
      <c r="J1965" s="48">
        <v>0</v>
      </c>
      <c r="K1965" s="48">
        <v>9</v>
      </c>
      <c r="L1965" s="48">
        <v>28</v>
      </c>
      <c r="M1965" s="48">
        <v>0</v>
      </c>
      <c r="N1965" s="48">
        <v>1</v>
      </c>
      <c r="O1965" s="48">
        <v>17</v>
      </c>
      <c r="P1965" s="48">
        <v>69</v>
      </c>
    </row>
    <row r="1966" spans="1:16" x14ac:dyDescent="0.3">
      <c r="A1966" s="48" t="s">
        <v>1763</v>
      </c>
      <c r="B1966" s="48">
        <v>2014</v>
      </c>
      <c r="C1966" s="48" t="s">
        <v>1112</v>
      </c>
      <c r="D1966" s="48" t="s">
        <v>1095</v>
      </c>
      <c r="E1966" s="48">
        <v>83</v>
      </c>
      <c r="F1966" s="48">
        <v>247</v>
      </c>
      <c r="G1966" s="48">
        <v>22</v>
      </c>
      <c r="H1966" s="48">
        <v>58</v>
      </c>
      <c r="I1966" s="48">
        <v>12</v>
      </c>
      <c r="J1966" s="48">
        <v>0</v>
      </c>
      <c r="K1966" s="48">
        <v>2</v>
      </c>
      <c r="L1966" s="48">
        <v>22</v>
      </c>
      <c r="M1966" s="48">
        <v>2</v>
      </c>
      <c r="N1966" s="48">
        <v>1</v>
      </c>
      <c r="O1966" s="48">
        <v>18</v>
      </c>
      <c r="P1966" s="48">
        <v>50</v>
      </c>
    </row>
    <row r="1967" spans="1:16" x14ac:dyDescent="0.3">
      <c r="A1967" s="48" t="s">
        <v>1664</v>
      </c>
      <c r="B1967" s="48">
        <v>2014</v>
      </c>
      <c r="C1967" s="48" t="s">
        <v>1122</v>
      </c>
      <c r="D1967" s="48" t="s">
        <v>1095</v>
      </c>
      <c r="E1967" s="48">
        <v>89</v>
      </c>
      <c r="F1967" s="48">
        <v>248</v>
      </c>
      <c r="G1967" s="48">
        <v>25</v>
      </c>
      <c r="H1967" s="48">
        <v>60</v>
      </c>
      <c r="I1967" s="48">
        <v>10</v>
      </c>
      <c r="J1967" s="48">
        <v>3</v>
      </c>
      <c r="K1967" s="48">
        <v>1</v>
      </c>
      <c r="L1967" s="48">
        <v>16</v>
      </c>
      <c r="M1967" s="48">
        <v>8</v>
      </c>
      <c r="N1967" s="48">
        <v>1</v>
      </c>
      <c r="O1967" s="48">
        <v>18</v>
      </c>
      <c r="P1967" s="48">
        <v>51</v>
      </c>
    </row>
    <row r="1968" spans="1:16" x14ac:dyDescent="0.3">
      <c r="A1968" s="48" t="s">
        <v>1438</v>
      </c>
      <c r="B1968" s="48">
        <v>2014</v>
      </c>
      <c r="C1968" s="48" t="s">
        <v>1126</v>
      </c>
      <c r="D1968" s="48" t="s">
        <v>1091</v>
      </c>
      <c r="E1968" s="48">
        <v>80</v>
      </c>
      <c r="F1968" s="48">
        <v>248</v>
      </c>
      <c r="G1968" s="48">
        <v>28</v>
      </c>
      <c r="H1968" s="48">
        <v>50</v>
      </c>
      <c r="I1968" s="48">
        <v>13</v>
      </c>
      <c r="J1968" s="48">
        <v>0</v>
      </c>
      <c r="K1968" s="48">
        <v>7</v>
      </c>
      <c r="L1968" s="48">
        <v>30</v>
      </c>
      <c r="M1968" s="48">
        <v>0</v>
      </c>
      <c r="N1968" s="48">
        <v>1</v>
      </c>
      <c r="O1968" s="48">
        <v>24</v>
      </c>
      <c r="P1968" s="48">
        <v>66</v>
      </c>
    </row>
    <row r="1969" spans="1:16" x14ac:dyDescent="0.3">
      <c r="A1969" s="48" t="s">
        <v>1952</v>
      </c>
      <c r="B1969" s="48">
        <v>2014</v>
      </c>
      <c r="C1969" s="48" t="s">
        <v>1090</v>
      </c>
      <c r="D1969" s="48" t="s">
        <v>1091</v>
      </c>
      <c r="E1969" s="48">
        <v>87</v>
      </c>
      <c r="F1969" s="48">
        <v>250</v>
      </c>
      <c r="G1969" s="48">
        <v>27</v>
      </c>
      <c r="H1969" s="48">
        <v>64</v>
      </c>
      <c r="I1969" s="48">
        <v>11</v>
      </c>
      <c r="J1969" s="48">
        <v>0</v>
      </c>
      <c r="K1969" s="48">
        <v>7</v>
      </c>
      <c r="L1969" s="48">
        <v>28</v>
      </c>
      <c r="M1969" s="48">
        <v>0</v>
      </c>
      <c r="N1969" s="48">
        <v>3</v>
      </c>
      <c r="O1969" s="48">
        <v>17</v>
      </c>
      <c r="P1969" s="48">
        <v>64</v>
      </c>
    </row>
    <row r="1970" spans="1:16" x14ac:dyDescent="0.3">
      <c r="A1970" s="48" t="s">
        <v>1672</v>
      </c>
      <c r="B1970" s="48">
        <v>2014</v>
      </c>
      <c r="C1970" s="48" t="s">
        <v>1122</v>
      </c>
      <c r="D1970" s="48" t="s">
        <v>1095</v>
      </c>
      <c r="E1970" s="48">
        <v>95</v>
      </c>
      <c r="F1970" s="48">
        <v>251</v>
      </c>
      <c r="G1970" s="48">
        <v>24</v>
      </c>
      <c r="H1970" s="48">
        <v>59</v>
      </c>
      <c r="I1970" s="48">
        <v>13</v>
      </c>
      <c r="J1970" s="48">
        <v>4</v>
      </c>
      <c r="K1970" s="48">
        <v>1</v>
      </c>
      <c r="L1970" s="48">
        <v>15</v>
      </c>
      <c r="M1970" s="48">
        <v>4</v>
      </c>
      <c r="N1970" s="48">
        <v>3</v>
      </c>
      <c r="O1970" s="48">
        <v>19</v>
      </c>
      <c r="P1970" s="48">
        <v>56</v>
      </c>
    </row>
    <row r="1971" spans="1:16" x14ac:dyDescent="0.3">
      <c r="A1971" s="48" t="s">
        <v>1991</v>
      </c>
      <c r="B1971" s="48">
        <v>2014</v>
      </c>
      <c r="C1971" s="48" t="s">
        <v>1124</v>
      </c>
      <c r="D1971" s="48" t="s">
        <v>1091</v>
      </c>
      <c r="E1971" s="48">
        <v>94</v>
      </c>
      <c r="F1971" s="48">
        <v>251</v>
      </c>
      <c r="G1971" s="48">
        <v>30</v>
      </c>
      <c r="H1971" s="48">
        <v>57</v>
      </c>
      <c r="I1971" s="48">
        <v>6</v>
      </c>
      <c r="J1971" s="48">
        <v>0</v>
      </c>
      <c r="K1971" s="48">
        <v>2</v>
      </c>
      <c r="L1971" s="48">
        <v>12</v>
      </c>
      <c r="M1971" s="48">
        <v>12</v>
      </c>
      <c r="N1971" s="48">
        <v>2</v>
      </c>
      <c r="O1971" s="48">
        <v>18</v>
      </c>
      <c r="P1971" s="48">
        <v>60</v>
      </c>
    </row>
    <row r="1972" spans="1:16" x14ac:dyDescent="0.3">
      <c r="A1972" s="48" t="s">
        <v>2094</v>
      </c>
      <c r="B1972" s="48">
        <v>2014</v>
      </c>
      <c r="C1972" s="48" t="s">
        <v>1152</v>
      </c>
      <c r="D1972" s="48" t="s">
        <v>1091</v>
      </c>
      <c r="E1972" s="48">
        <v>75</v>
      </c>
      <c r="F1972" s="48">
        <v>252</v>
      </c>
      <c r="G1972" s="48">
        <v>26</v>
      </c>
      <c r="H1972" s="48">
        <v>64</v>
      </c>
      <c r="I1972" s="48">
        <v>14</v>
      </c>
      <c r="J1972" s="48">
        <v>0</v>
      </c>
      <c r="K1972" s="48">
        <v>6</v>
      </c>
      <c r="L1972" s="48">
        <v>31</v>
      </c>
      <c r="M1972" s="48">
        <v>0</v>
      </c>
      <c r="N1972" s="48">
        <v>0</v>
      </c>
      <c r="O1972" s="48">
        <v>30</v>
      </c>
      <c r="P1972" s="48">
        <v>34</v>
      </c>
    </row>
    <row r="1973" spans="1:16" x14ac:dyDescent="0.3">
      <c r="A1973" s="48" t="s">
        <v>1815</v>
      </c>
      <c r="B1973" s="48">
        <v>2014</v>
      </c>
      <c r="C1973" s="48" t="s">
        <v>1108</v>
      </c>
      <c r="D1973" s="48" t="s">
        <v>1095</v>
      </c>
      <c r="E1973" s="48">
        <v>121</v>
      </c>
      <c r="F1973" s="48">
        <v>252</v>
      </c>
      <c r="G1973" s="48">
        <v>36</v>
      </c>
      <c r="H1973" s="48">
        <v>69</v>
      </c>
      <c r="I1973" s="48">
        <v>19</v>
      </c>
      <c r="J1973" s="48">
        <v>1</v>
      </c>
      <c r="K1973" s="48">
        <v>8</v>
      </c>
      <c r="L1973" s="48">
        <v>29</v>
      </c>
      <c r="M1973" s="48">
        <v>3</v>
      </c>
      <c r="N1973" s="48">
        <v>4</v>
      </c>
      <c r="O1973" s="48">
        <v>25</v>
      </c>
      <c r="P1973" s="48">
        <v>73</v>
      </c>
    </row>
    <row r="1974" spans="1:16" x14ac:dyDescent="0.3">
      <c r="A1974" s="48" t="s">
        <v>2103</v>
      </c>
      <c r="B1974" s="48">
        <v>2014</v>
      </c>
      <c r="C1974" s="48" t="s">
        <v>1136</v>
      </c>
      <c r="D1974" s="48" t="s">
        <v>1091</v>
      </c>
      <c r="E1974" s="48">
        <v>86</v>
      </c>
      <c r="F1974" s="48">
        <v>253</v>
      </c>
      <c r="G1974" s="48">
        <v>20</v>
      </c>
      <c r="H1974" s="48">
        <v>46</v>
      </c>
      <c r="I1974" s="48">
        <v>6</v>
      </c>
      <c r="J1974" s="48">
        <v>1</v>
      </c>
      <c r="K1974" s="48">
        <v>9</v>
      </c>
      <c r="L1974" s="48">
        <v>36</v>
      </c>
      <c r="M1974" s="48">
        <v>1</v>
      </c>
      <c r="N1974" s="48">
        <v>0</v>
      </c>
      <c r="O1974" s="48">
        <v>21</v>
      </c>
      <c r="P1974" s="48">
        <v>69</v>
      </c>
    </row>
    <row r="1975" spans="1:16" x14ac:dyDescent="0.3">
      <c r="A1975" s="48" t="s">
        <v>1876</v>
      </c>
      <c r="B1975" s="48">
        <v>2014</v>
      </c>
      <c r="C1975" s="48" t="s">
        <v>1116</v>
      </c>
      <c r="D1975" s="48" t="s">
        <v>1091</v>
      </c>
      <c r="E1975" s="48">
        <v>89</v>
      </c>
      <c r="F1975" s="48">
        <v>254</v>
      </c>
      <c r="G1975" s="48">
        <v>22</v>
      </c>
      <c r="H1975" s="48">
        <v>62</v>
      </c>
      <c r="I1975" s="48">
        <v>6</v>
      </c>
      <c r="J1975" s="48">
        <v>1</v>
      </c>
      <c r="K1975" s="48">
        <v>6</v>
      </c>
      <c r="L1975" s="48">
        <v>19</v>
      </c>
      <c r="M1975" s="48">
        <v>5</v>
      </c>
      <c r="N1975" s="48">
        <v>1</v>
      </c>
      <c r="O1975" s="48">
        <v>13</v>
      </c>
      <c r="P1975" s="48">
        <v>44</v>
      </c>
    </row>
    <row r="1976" spans="1:16" x14ac:dyDescent="0.3">
      <c r="A1976" s="48" t="s">
        <v>1801</v>
      </c>
      <c r="B1976" s="48">
        <v>2014</v>
      </c>
      <c r="C1976" s="48" t="s">
        <v>1142</v>
      </c>
      <c r="D1976" s="48" t="s">
        <v>1095</v>
      </c>
      <c r="E1976" s="48">
        <v>88</v>
      </c>
      <c r="F1976" s="48">
        <v>254</v>
      </c>
      <c r="G1976" s="48">
        <v>31</v>
      </c>
      <c r="H1976" s="48">
        <v>52</v>
      </c>
      <c r="I1976" s="48">
        <v>12</v>
      </c>
      <c r="J1976" s="48">
        <v>0</v>
      </c>
      <c r="K1976" s="48">
        <v>8</v>
      </c>
      <c r="L1976" s="48">
        <v>28</v>
      </c>
      <c r="M1976" s="48">
        <v>7</v>
      </c>
      <c r="N1976" s="48">
        <v>3</v>
      </c>
      <c r="O1976" s="48">
        <v>25</v>
      </c>
      <c r="P1976" s="48">
        <v>54</v>
      </c>
    </row>
    <row r="1977" spans="1:16" x14ac:dyDescent="0.3">
      <c r="A1977" s="48" t="s">
        <v>1385</v>
      </c>
      <c r="B1977" s="48">
        <v>2014</v>
      </c>
      <c r="C1977" s="48" t="s">
        <v>1140</v>
      </c>
      <c r="D1977" s="48" t="s">
        <v>1091</v>
      </c>
      <c r="E1977" s="48">
        <v>72</v>
      </c>
      <c r="F1977" s="48">
        <v>256</v>
      </c>
      <c r="G1977" s="48">
        <v>19</v>
      </c>
      <c r="H1977" s="48">
        <v>65</v>
      </c>
      <c r="I1977" s="48">
        <v>10</v>
      </c>
      <c r="J1977" s="48">
        <v>1</v>
      </c>
      <c r="K1977" s="48">
        <v>4</v>
      </c>
      <c r="L1977" s="48">
        <v>31</v>
      </c>
      <c r="M1977" s="48">
        <v>0</v>
      </c>
      <c r="N1977" s="48">
        <v>0</v>
      </c>
      <c r="O1977" s="48">
        <v>9</v>
      </c>
      <c r="P1977" s="48">
        <v>40</v>
      </c>
    </row>
    <row r="1978" spans="1:16" x14ac:dyDescent="0.3">
      <c r="A1978" s="48" t="s">
        <v>1784</v>
      </c>
      <c r="B1978" s="48">
        <v>2014</v>
      </c>
      <c r="C1978" s="48" t="s">
        <v>1108</v>
      </c>
      <c r="D1978" s="48" t="s">
        <v>1095</v>
      </c>
      <c r="E1978" s="48">
        <v>121</v>
      </c>
      <c r="F1978" s="48">
        <v>258</v>
      </c>
      <c r="G1978" s="48">
        <v>24</v>
      </c>
      <c r="H1978" s="48">
        <v>60</v>
      </c>
      <c r="I1978" s="48">
        <v>14</v>
      </c>
      <c r="J1978" s="48">
        <v>0</v>
      </c>
      <c r="K1978" s="48">
        <v>4</v>
      </c>
      <c r="L1978" s="48">
        <v>35</v>
      </c>
      <c r="M1978" s="48">
        <v>2</v>
      </c>
      <c r="N1978" s="48">
        <v>0</v>
      </c>
      <c r="O1978" s="48">
        <v>36</v>
      </c>
      <c r="P1978" s="48">
        <v>60</v>
      </c>
    </row>
    <row r="1979" spans="1:16" x14ac:dyDescent="0.3">
      <c r="A1979" s="48" t="s">
        <v>2104</v>
      </c>
      <c r="B1979" s="48">
        <v>2014</v>
      </c>
      <c r="C1979" s="48" t="s">
        <v>1142</v>
      </c>
      <c r="D1979" s="48" t="s">
        <v>1095</v>
      </c>
      <c r="E1979" s="48">
        <v>78</v>
      </c>
      <c r="F1979" s="48">
        <v>259</v>
      </c>
      <c r="G1979" s="48">
        <v>28</v>
      </c>
      <c r="H1979" s="48">
        <v>65</v>
      </c>
      <c r="I1979" s="48">
        <v>13</v>
      </c>
      <c r="J1979" s="48">
        <v>1</v>
      </c>
      <c r="K1979" s="48">
        <v>6</v>
      </c>
      <c r="L1979" s="48">
        <v>29</v>
      </c>
      <c r="M1979" s="48">
        <v>1</v>
      </c>
      <c r="N1979" s="48">
        <v>0</v>
      </c>
      <c r="O1979" s="48">
        <v>12</v>
      </c>
      <c r="P1979" s="48">
        <v>31</v>
      </c>
    </row>
    <row r="1980" spans="1:16" x14ac:dyDescent="0.3">
      <c r="A1980" s="48" t="s">
        <v>2105</v>
      </c>
      <c r="B1980" s="48">
        <v>2014</v>
      </c>
      <c r="C1980" s="48" t="s">
        <v>1134</v>
      </c>
      <c r="D1980" s="48" t="s">
        <v>1091</v>
      </c>
      <c r="E1980" s="48">
        <v>97</v>
      </c>
      <c r="F1980" s="48">
        <v>259</v>
      </c>
      <c r="G1980" s="48">
        <v>37</v>
      </c>
      <c r="H1980" s="48">
        <v>69</v>
      </c>
      <c r="I1980" s="48">
        <v>15</v>
      </c>
      <c r="J1980" s="48">
        <v>1</v>
      </c>
      <c r="K1980" s="48">
        <v>3</v>
      </c>
      <c r="L1980" s="48">
        <v>26</v>
      </c>
      <c r="M1980" s="48">
        <v>6</v>
      </c>
      <c r="N1980" s="48">
        <v>1</v>
      </c>
      <c r="O1980" s="48">
        <v>16</v>
      </c>
      <c r="P1980" s="48">
        <v>52</v>
      </c>
    </row>
    <row r="1981" spans="1:16" x14ac:dyDescent="0.3">
      <c r="A1981" s="48" t="s">
        <v>1845</v>
      </c>
      <c r="B1981" s="48">
        <v>2014</v>
      </c>
      <c r="C1981" s="48" t="s">
        <v>1110</v>
      </c>
      <c r="D1981" s="48" t="s">
        <v>1091</v>
      </c>
      <c r="E1981" s="48">
        <v>70</v>
      </c>
      <c r="F1981" s="48">
        <v>259</v>
      </c>
      <c r="G1981" s="48">
        <v>27</v>
      </c>
      <c r="H1981" s="48">
        <v>64</v>
      </c>
      <c r="I1981" s="48">
        <v>9</v>
      </c>
      <c r="J1981" s="48">
        <v>0</v>
      </c>
      <c r="K1981" s="48">
        <v>12</v>
      </c>
      <c r="L1981" s="48">
        <v>38</v>
      </c>
      <c r="M1981" s="48">
        <v>0</v>
      </c>
      <c r="N1981" s="48">
        <v>0</v>
      </c>
      <c r="O1981" s="48">
        <v>16</v>
      </c>
      <c r="P1981" s="48">
        <v>49</v>
      </c>
    </row>
    <row r="1982" spans="1:16" x14ac:dyDescent="0.3">
      <c r="A1982" s="48" t="s">
        <v>1911</v>
      </c>
      <c r="B1982" s="48">
        <v>2014</v>
      </c>
      <c r="C1982" s="48" t="s">
        <v>1156</v>
      </c>
      <c r="D1982" s="48" t="s">
        <v>1091</v>
      </c>
      <c r="E1982" s="48">
        <v>106</v>
      </c>
      <c r="F1982" s="48">
        <v>260</v>
      </c>
      <c r="G1982" s="48">
        <v>37</v>
      </c>
      <c r="H1982" s="48">
        <v>65</v>
      </c>
      <c r="I1982" s="48">
        <v>10</v>
      </c>
      <c r="J1982" s="48">
        <v>1</v>
      </c>
      <c r="K1982" s="48">
        <v>5</v>
      </c>
      <c r="L1982" s="48">
        <v>21</v>
      </c>
      <c r="M1982" s="48">
        <v>4</v>
      </c>
      <c r="N1982" s="48">
        <v>0</v>
      </c>
      <c r="O1982" s="48">
        <v>26</v>
      </c>
      <c r="P1982" s="48">
        <v>74</v>
      </c>
    </row>
    <row r="1983" spans="1:16" x14ac:dyDescent="0.3">
      <c r="A1983" s="48" t="s">
        <v>1972</v>
      </c>
      <c r="B1983" s="48">
        <v>2014</v>
      </c>
      <c r="C1983" s="48" t="s">
        <v>1098</v>
      </c>
      <c r="D1983" s="48" t="s">
        <v>1091</v>
      </c>
      <c r="E1983" s="48">
        <v>120</v>
      </c>
      <c r="F1983" s="48">
        <v>260</v>
      </c>
      <c r="G1983" s="48">
        <v>33</v>
      </c>
      <c r="H1983" s="48">
        <v>70</v>
      </c>
      <c r="I1983" s="48">
        <v>4</v>
      </c>
      <c r="J1983" s="48">
        <v>4</v>
      </c>
      <c r="K1983" s="48">
        <v>1</v>
      </c>
      <c r="L1983" s="48">
        <v>24</v>
      </c>
      <c r="M1983" s="48">
        <v>36</v>
      </c>
      <c r="N1983" s="48">
        <v>7</v>
      </c>
      <c r="O1983" s="48">
        <v>22</v>
      </c>
      <c r="P1983" s="48">
        <v>52</v>
      </c>
    </row>
    <row r="1984" spans="1:16" x14ac:dyDescent="0.3">
      <c r="A1984" s="48" t="s">
        <v>1169</v>
      </c>
      <c r="B1984" s="48">
        <v>2014</v>
      </c>
      <c r="C1984" s="48" t="s">
        <v>1130</v>
      </c>
      <c r="D1984" s="48" t="s">
        <v>1095</v>
      </c>
      <c r="E1984" s="48">
        <v>70</v>
      </c>
      <c r="F1984" s="48">
        <v>260</v>
      </c>
      <c r="G1984" s="48">
        <v>35</v>
      </c>
      <c r="H1984" s="48">
        <v>62</v>
      </c>
      <c r="I1984" s="48">
        <v>15</v>
      </c>
      <c r="J1984" s="48">
        <v>1</v>
      </c>
      <c r="K1984" s="48">
        <v>11</v>
      </c>
      <c r="L1984" s="48">
        <v>38</v>
      </c>
      <c r="M1984" s="48">
        <v>3</v>
      </c>
      <c r="N1984" s="48">
        <v>0</v>
      </c>
      <c r="O1984" s="48">
        <v>19</v>
      </c>
      <c r="P1984" s="48">
        <v>70</v>
      </c>
    </row>
    <row r="1985" spans="1:16" x14ac:dyDescent="0.3">
      <c r="A1985" s="48" t="s">
        <v>1798</v>
      </c>
      <c r="B1985" s="48">
        <v>2014</v>
      </c>
      <c r="C1985" s="48" t="s">
        <v>1100</v>
      </c>
      <c r="D1985" s="48" t="s">
        <v>1095</v>
      </c>
      <c r="E1985" s="48">
        <v>123</v>
      </c>
      <c r="F1985" s="48">
        <v>262</v>
      </c>
      <c r="G1985" s="48">
        <v>31</v>
      </c>
      <c r="H1985" s="48">
        <v>60</v>
      </c>
      <c r="I1985" s="48">
        <v>18</v>
      </c>
      <c r="J1985" s="48">
        <v>1</v>
      </c>
      <c r="K1985" s="48">
        <v>7</v>
      </c>
      <c r="L1985" s="48">
        <v>33</v>
      </c>
      <c r="M1985" s="48">
        <v>2</v>
      </c>
      <c r="N1985" s="48">
        <v>0</v>
      </c>
      <c r="O1985" s="48">
        <v>23</v>
      </c>
      <c r="P1985" s="48">
        <v>58</v>
      </c>
    </row>
    <row r="1986" spans="1:16" x14ac:dyDescent="0.3">
      <c r="A1986" s="48" t="s">
        <v>2023</v>
      </c>
      <c r="B1986" s="48">
        <v>2014</v>
      </c>
      <c r="C1986" s="48" t="s">
        <v>1116</v>
      </c>
      <c r="D1986" s="48" t="s">
        <v>1091</v>
      </c>
      <c r="E1986" s="48">
        <v>87</v>
      </c>
      <c r="F1986" s="48">
        <v>263</v>
      </c>
      <c r="G1986" s="48">
        <v>31</v>
      </c>
      <c r="H1986" s="48">
        <v>55</v>
      </c>
      <c r="I1986" s="48">
        <v>13</v>
      </c>
      <c r="J1986" s="48">
        <v>2</v>
      </c>
      <c r="K1986" s="48">
        <v>7</v>
      </c>
      <c r="L1986" s="48">
        <v>27</v>
      </c>
      <c r="M1986" s="48">
        <v>17</v>
      </c>
      <c r="N1986" s="48">
        <v>4</v>
      </c>
      <c r="O1986" s="48">
        <v>19</v>
      </c>
      <c r="P1986" s="48">
        <v>80</v>
      </c>
    </row>
    <row r="1987" spans="1:16" x14ac:dyDescent="0.3">
      <c r="A1987" s="48" t="s">
        <v>1585</v>
      </c>
      <c r="B1987" s="48">
        <v>2014</v>
      </c>
      <c r="C1987" s="48" t="s">
        <v>1132</v>
      </c>
      <c r="D1987" s="48" t="s">
        <v>1095</v>
      </c>
      <c r="E1987" s="48">
        <v>119</v>
      </c>
      <c r="F1987" s="48">
        <v>264</v>
      </c>
      <c r="G1987" s="48">
        <v>32</v>
      </c>
      <c r="H1987" s="48">
        <v>61</v>
      </c>
      <c r="I1987" s="48">
        <v>9</v>
      </c>
      <c r="J1987" s="48">
        <v>5</v>
      </c>
      <c r="K1987" s="48">
        <v>4</v>
      </c>
      <c r="L1987" s="48">
        <v>24</v>
      </c>
      <c r="M1987" s="48">
        <v>9</v>
      </c>
      <c r="N1987" s="48">
        <v>3</v>
      </c>
      <c r="O1987" s="48">
        <v>20</v>
      </c>
      <c r="P1987" s="48">
        <v>78</v>
      </c>
    </row>
    <row r="1988" spans="1:16" x14ac:dyDescent="0.3">
      <c r="A1988" s="48" t="s">
        <v>2056</v>
      </c>
      <c r="B1988" s="48">
        <v>2014</v>
      </c>
      <c r="C1988" s="48" t="s">
        <v>1144</v>
      </c>
      <c r="D1988" s="48" t="s">
        <v>1095</v>
      </c>
      <c r="E1988" s="48">
        <v>75</v>
      </c>
      <c r="F1988" s="48">
        <v>265</v>
      </c>
      <c r="G1988" s="48">
        <v>41</v>
      </c>
      <c r="H1988" s="48">
        <v>80</v>
      </c>
      <c r="I1988" s="48">
        <v>19</v>
      </c>
      <c r="J1988" s="48">
        <v>6</v>
      </c>
      <c r="K1988" s="48">
        <v>7</v>
      </c>
      <c r="L1988" s="48">
        <v>24</v>
      </c>
      <c r="M1988" s="48">
        <v>14</v>
      </c>
      <c r="N1988" s="48">
        <v>3</v>
      </c>
      <c r="O1988" s="48">
        <v>19</v>
      </c>
      <c r="P1988" s="48">
        <v>46</v>
      </c>
    </row>
    <row r="1989" spans="1:16" x14ac:dyDescent="0.3">
      <c r="A1989" s="48" t="s">
        <v>1983</v>
      </c>
      <c r="B1989" s="48">
        <v>2014</v>
      </c>
      <c r="C1989" s="48" t="s">
        <v>1122</v>
      </c>
      <c r="D1989" s="48" t="s">
        <v>1095</v>
      </c>
      <c r="E1989" s="48">
        <v>84</v>
      </c>
      <c r="F1989" s="48">
        <v>267</v>
      </c>
      <c r="G1989" s="48">
        <v>27</v>
      </c>
      <c r="H1989" s="48">
        <v>64</v>
      </c>
      <c r="I1989" s="48">
        <v>19</v>
      </c>
      <c r="J1989" s="48">
        <v>1</v>
      </c>
      <c r="K1989" s="48">
        <v>7</v>
      </c>
      <c r="L1989" s="48">
        <v>27</v>
      </c>
      <c r="M1989" s="48">
        <v>6</v>
      </c>
      <c r="N1989" s="48">
        <v>1</v>
      </c>
      <c r="O1989" s="48">
        <v>17</v>
      </c>
      <c r="P1989" s="48">
        <v>36</v>
      </c>
    </row>
    <row r="1990" spans="1:16" x14ac:dyDescent="0.3">
      <c r="A1990" s="48" t="s">
        <v>2106</v>
      </c>
      <c r="B1990" s="48">
        <v>2014</v>
      </c>
      <c r="C1990" s="48" t="s">
        <v>1120</v>
      </c>
      <c r="D1990" s="48" t="s">
        <v>1095</v>
      </c>
      <c r="E1990" s="48">
        <v>73</v>
      </c>
      <c r="F1990" s="48">
        <v>269</v>
      </c>
      <c r="G1990" s="48">
        <v>31</v>
      </c>
      <c r="H1990" s="48">
        <v>82</v>
      </c>
      <c r="I1990" s="48">
        <v>10</v>
      </c>
      <c r="J1990" s="48">
        <v>2</v>
      </c>
      <c r="K1990" s="48">
        <v>1</v>
      </c>
      <c r="L1990" s="48">
        <v>18</v>
      </c>
      <c r="M1990" s="48">
        <v>0</v>
      </c>
      <c r="N1990" s="48">
        <v>0</v>
      </c>
      <c r="O1990" s="48">
        <v>16</v>
      </c>
      <c r="P1990" s="48">
        <v>33</v>
      </c>
    </row>
    <row r="1991" spans="1:16" x14ac:dyDescent="0.3">
      <c r="A1991" s="48" t="s">
        <v>2004</v>
      </c>
      <c r="B1991" s="48">
        <v>2014</v>
      </c>
      <c r="C1991" s="48" t="s">
        <v>1104</v>
      </c>
      <c r="D1991" s="48" t="s">
        <v>1091</v>
      </c>
      <c r="E1991" s="48">
        <v>84</v>
      </c>
      <c r="F1991" s="48">
        <v>269</v>
      </c>
      <c r="G1991" s="48">
        <v>26</v>
      </c>
      <c r="H1991" s="48">
        <v>75</v>
      </c>
      <c r="I1991" s="48">
        <v>10</v>
      </c>
      <c r="J1991" s="48">
        <v>2</v>
      </c>
      <c r="K1991" s="48">
        <v>9</v>
      </c>
      <c r="L1991" s="48">
        <v>35</v>
      </c>
      <c r="M1991" s="48">
        <v>1</v>
      </c>
      <c r="N1991" s="48">
        <v>0</v>
      </c>
      <c r="O1991" s="48">
        <v>16</v>
      </c>
      <c r="P1991" s="48">
        <v>39</v>
      </c>
    </row>
    <row r="1992" spans="1:16" x14ac:dyDescent="0.3">
      <c r="A1992" s="48" t="s">
        <v>2048</v>
      </c>
      <c r="B1992" s="48">
        <v>2014</v>
      </c>
      <c r="C1992" s="48" t="s">
        <v>1144</v>
      </c>
      <c r="D1992" s="48" t="s">
        <v>1095</v>
      </c>
      <c r="E1992" s="48">
        <v>80</v>
      </c>
      <c r="F1992" s="48">
        <v>270</v>
      </c>
      <c r="G1992" s="48">
        <v>35</v>
      </c>
      <c r="H1992" s="48">
        <v>61</v>
      </c>
      <c r="I1992" s="48">
        <v>9</v>
      </c>
      <c r="J1992" s="48">
        <v>5</v>
      </c>
      <c r="K1992" s="48">
        <v>6</v>
      </c>
      <c r="L1992" s="48">
        <v>27</v>
      </c>
      <c r="M1992" s="48">
        <v>3</v>
      </c>
      <c r="N1992" s="48">
        <v>0</v>
      </c>
      <c r="O1992" s="48">
        <v>22</v>
      </c>
      <c r="P1992" s="48">
        <v>52</v>
      </c>
    </row>
    <row r="1993" spans="1:16" x14ac:dyDescent="0.3">
      <c r="A1993" s="48" t="s">
        <v>1600</v>
      </c>
      <c r="B1993" s="48">
        <v>2014</v>
      </c>
      <c r="C1993" s="48" t="s">
        <v>1112</v>
      </c>
      <c r="D1993" s="48" t="s">
        <v>1095</v>
      </c>
      <c r="E1993" s="48">
        <v>119</v>
      </c>
      <c r="F1993" s="48">
        <v>275</v>
      </c>
      <c r="G1993" s="48">
        <v>34</v>
      </c>
      <c r="H1993" s="48">
        <v>61</v>
      </c>
      <c r="I1993" s="48">
        <v>15</v>
      </c>
      <c r="J1993" s="48">
        <v>2</v>
      </c>
      <c r="K1993" s="48">
        <v>8</v>
      </c>
      <c r="L1993" s="48">
        <v>22</v>
      </c>
      <c r="M1993" s="48">
        <v>9</v>
      </c>
      <c r="N1993" s="48">
        <v>2</v>
      </c>
      <c r="O1993" s="48">
        <v>15</v>
      </c>
      <c r="P1993" s="48">
        <v>64</v>
      </c>
    </row>
    <row r="1994" spans="1:16" x14ac:dyDescent="0.3">
      <c r="A1994" s="48" t="s">
        <v>1583</v>
      </c>
      <c r="B1994" s="48">
        <v>2014</v>
      </c>
      <c r="C1994" s="48" t="s">
        <v>1128</v>
      </c>
      <c r="D1994" s="48" t="s">
        <v>1095</v>
      </c>
      <c r="E1994" s="48">
        <v>69</v>
      </c>
      <c r="F1994" s="48">
        <v>276</v>
      </c>
      <c r="G1994" s="48">
        <v>35</v>
      </c>
      <c r="H1994" s="48">
        <v>77</v>
      </c>
      <c r="I1994" s="48">
        <v>14</v>
      </c>
      <c r="J1994" s="48">
        <v>3</v>
      </c>
      <c r="K1994" s="48">
        <v>2</v>
      </c>
      <c r="L1994" s="48">
        <v>18</v>
      </c>
      <c r="M1994" s="48">
        <v>14</v>
      </c>
      <c r="N1994" s="48">
        <v>6</v>
      </c>
      <c r="O1994" s="48">
        <v>16</v>
      </c>
      <c r="P1994" s="48">
        <v>49</v>
      </c>
    </row>
    <row r="1995" spans="1:16" x14ac:dyDescent="0.3">
      <c r="A1995" s="48" t="s">
        <v>2107</v>
      </c>
      <c r="B1995" s="48">
        <v>2014</v>
      </c>
      <c r="C1995" s="48" t="s">
        <v>1100</v>
      </c>
      <c r="D1995" s="48" t="s">
        <v>1095</v>
      </c>
      <c r="E1995" s="48">
        <v>89</v>
      </c>
      <c r="F1995" s="48">
        <v>277</v>
      </c>
      <c r="G1995" s="48">
        <v>50</v>
      </c>
      <c r="H1995" s="48">
        <v>65</v>
      </c>
      <c r="I1995" s="48">
        <v>9</v>
      </c>
      <c r="J1995" s="48">
        <v>0</v>
      </c>
      <c r="K1995" s="48">
        <v>7</v>
      </c>
      <c r="L1995" s="48">
        <v>33</v>
      </c>
      <c r="M1995" s="48">
        <v>14</v>
      </c>
      <c r="N1995" s="48">
        <v>5</v>
      </c>
      <c r="O1995" s="48">
        <v>30</v>
      </c>
      <c r="P1995" s="48">
        <v>59</v>
      </c>
    </row>
    <row r="1996" spans="1:16" x14ac:dyDescent="0.3">
      <c r="A1996" s="48" t="s">
        <v>2108</v>
      </c>
      <c r="B1996" s="48">
        <v>2014</v>
      </c>
      <c r="C1996" s="48" t="s">
        <v>1128</v>
      </c>
      <c r="D1996" s="48" t="s">
        <v>1095</v>
      </c>
      <c r="E1996" s="48">
        <v>70</v>
      </c>
      <c r="F1996" s="48">
        <v>278</v>
      </c>
      <c r="G1996" s="48">
        <v>31</v>
      </c>
      <c r="H1996" s="48">
        <v>57</v>
      </c>
      <c r="I1996" s="48">
        <v>11</v>
      </c>
      <c r="J1996" s="48">
        <v>2</v>
      </c>
      <c r="K1996" s="48">
        <v>10</v>
      </c>
      <c r="L1996" s="48">
        <v>29</v>
      </c>
      <c r="M1996" s="48">
        <v>8</v>
      </c>
      <c r="N1996" s="48">
        <v>5</v>
      </c>
      <c r="O1996" s="48">
        <v>17</v>
      </c>
      <c r="P1996" s="48">
        <v>93</v>
      </c>
    </row>
    <row r="1997" spans="1:16" x14ac:dyDescent="0.3">
      <c r="A1997" s="48" t="s">
        <v>1442</v>
      </c>
      <c r="B1997" s="48">
        <v>2014</v>
      </c>
      <c r="C1997" s="48" t="s">
        <v>1122</v>
      </c>
      <c r="D1997" s="48" t="s">
        <v>1095</v>
      </c>
      <c r="E1997" s="48">
        <v>77</v>
      </c>
      <c r="F1997" s="48">
        <v>279</v>
      </c>
      <c r="G1997" s="48">
        <v>27</v>
      </c>
      <c r="H1997" s="48">
        <v>64</v>
      </c>
      <c r="I1997" s="48">
        <v>12</v>
      </c>
      <c r="J1997" s="48">
        <v>1</v>
      </c>
      <c r="K1997" s="48">
        <v>7</v>
      </c>
      <c r="L1997" s="48">
        <v>32</v>
      </c>
      <c r="M1997" s="48">
        <v>4</v>
      </c>
      <c r="N1997" s="48">
        <v>1</v>
      </c>
      <c r="O1997" s="48">
        <v>22</v>
      </c>
      <c r="P1997" s="48">
        <v>73</v>
      </c>
    </row>
    <row r="1998" spans="1:16" x14ac:dyDescent="0.3">
      <c r="A1998" s="48" t="s">
        <v>1574</v>
      </c>
      <c r="B1998" s="48">
        <v>2014</v>
      </c>
      <c r="C1998" s="48" t="s">
        <v>1142</v>
      </c>
      <c r="D1998" s="48" t="s">
        <v>1095</v>
      </c>
      <c r="E1998" s="48">
        <v>100</v>
      </c>
      <c r="F1998" s="48">
        <v>280</v>
      </c>
      <c r="G1998" s="48">
        <v>48</v>
      </c>
      <c r="H1998" s="48">
        <v>64</v>
      </c>
      <c r="I1998" s="48">
        <v>10</v>
      </c>
      <c r="J1998" s="48">
        <v>5</v>
      </c>
      <c r="K1998" s="48">
        <v>1</v>
      </c>
      <c r="L1998" s="48">
        <v>17</v>
      </c>
      <c r="M1998" s="48">
        <v>30</v>
      </c>
      <c r="N1998" s="48">
        <v>6</v>
      </c>
      <c r="O1998" s="48">
        <v>24</v>
      </c>
      <c r="P1998" s="48">
        <v>60</v>
      </c>
    </row>
    <row r="1999" spans="1:16" x14ac:dyDescent="0.3">
      <c r="A1999" s="48" t="s">
        <v>1932</v>
      </c>
      <c r="B1999" s="48">
        <v>2014</v>
      </c>
      <c r="C1999" s="48" t="s">
        <v>1146</v>
      </c>
      <c r="D1999" s="48" t="s">
        <v>1091</v>
      </c>
      <c r="E1999" s="48">
        <v>102</v>
      </c>
      <c r="F1999" s="48">
        <v>281</v>
      </c>
      <c r="G1999" s="48">
        <v>33</v>
      </c>
      <c r="H1999" s="48">
        <v>62</v>
      </c>
      <c r="I1999" s="48">
        <v>15</v>
      </c>
      <c r="J1999" s="48">
        <v>1</v>
      </c>
      <c r="K1999" s="48">
        <v>7</v>
      </c>
      <c r="L1999" s="48">
        <v>32</v>
      </c>
      <c r="M1999" s="48">
        <v>1</v>
      </c>
      <c r="N1999" s="48">
        <v>0</v>
      </c>
      <c r="O1999" s="48">
        <v>22</v>
      </c>
      <c r="P1999" s="48">
        <v>68</v>
      </c>
    </row>
    <row r="2000" spans="1:16" x14ac:dyDescent="0.3">
      <c r="A2000" s="48" t="s">
        <v>1416</v>
      </c>
      <c r="B2000" s="48">
        <v>2014</v>
      </c>
      <c r="C2000" s="48" t="s">
        <v>1150</v>
      </c>
      <c r="D2000" s="48" t="s">
        <v>1095</v>
      </c>
      <c r="E2000" s="48">
        <v>93</v>
      </c>
      <c r="F2000" s="48">
        <v>283</v>
      </c>
      <c r="G2000" s="48">
        <v>21</v>
      </c>
      <c r="H2000" s="48">
        <v>54</v>
      </c>
      <c r="I2000" s="48">
        <v>9</v>
      </c>
      <c r="J2000" s="48">
        <v>0</v>
      </c>
      <c r="K2000" s="48">
        <v>3</v>
      </c>
      <c r="L2000" s="48">
        <v>25</v>
      </c>
      <c r="M2000" s="48">
        <v>0</v>
      </c>
      <c r="N2000" s="48">
        <v>0</v>
      </c>
      <c r="O2000" s="48">
        <v>53</v>
      </c>
      <c r="P2000" s="48">
        <v>57</v>
      </c>
    </row>
    <row r="2001" spans="1:16" x14ac:dyDescent="0.3">
      <c r="A2001" s="48" t="s">
        <v>1956</v>
      </c>
      <c r="B2001" s="48">
        <v>2014</v>
      </c>
      <c r="C2001" s="48" t="s">
        <v>1116</v>
      </c>
      <c r="D2001" s="48" t="s">
        <v>1091</v>
      </c>
      <c r="E2001" s="48">
        <v>103</v>
      </c>
      <c r="F2001" s="48">
        <v>285</v>
      </c>
      <c r="G2001" s="48">
        <v>33</v>
      </c>
      <c r="H2001" s="48">
        <v>79</v>
      </c>
      <c r="I2001" s="48">
        <v>15</v>
      </c>
      <c r="J2001" s="48">
        <v>1</v>
      </c>
      <c r="K2001" s="48">
        <v>6</v>
      </c>
      <c r="L2001" s="48">
        <v>23</v>
      </c>
      <c r="M2001" s="48">
        <v>2</v>
      </c>
      <c r="N2001" s="48">
        <v>4</v>
      </c>
      <c r="O2001" s="48">
        <v>17</v>
      </c>
      <c r="P2001" s="48">
        <v>58</v>
      </c>
    </row>
    <row r="2002" spans="1:16" x14ac:dyDescent="0.3">
      <c r="A2002" s="48" t="s">
        <v>1950</v>
      </c>
      <c r="B2002" s="48">
        <v>2014</v>
      </c>
      <c r="C2002" s="48" t="s">
        <v>1110</v>
      </c>
      <c r="D2002" s="48" t="s">
        <v>1091</v>
      </c>
      <c r="E2002" s="48">
        <v>106</v>
      </c>
      <c r="F2002" s="48">
        <v>287</v>
      </c>
      <c r="G2002" s="48">
        <v>40</v>
      </c>
      <c r="H2002" s="48">
        <v>63</v>
      </c>
      <c r="I2002" s="48">
        <v>16</v>
      </c>
      <c r="J2002" s="48">
        <v>2</v>
      </c>
      <c r="K2002" s="48">
        <v>16</v>
      </c>
      <c r="L2002" s="48">
        <v>43</v>
      </c>
      <c r="M2002" s="48">
        <v>0</v>
      </c>
      <c r="N2002" s="48">
        <v>2</v>
      </c>
      <c r="O2002" s="48">
        <v>27</v>
      </c>
      <c r="P2002" s="48">
        <v>116</v>
      </c>
    </row>
    <row r="2003" spans="1:16" x14ac:dyDescent="0.3">
      <c r="A2003" s="48" t="s">
        <v>1900</v>
      </c>
      <c r="B2003" s="48">
        <v>2014</v>
      </c>
      <c r="C2003" s="48" t="s">
        <v>1150</v>
      </c>
      <c r="D2003" s="48" t="s">
        <v>1095</v>
      </c>
      <c r="E2003" s="48">
        <v>109</v>
      </c>
      <c r="F2003" s="48">
        <v>288</v>
      </c>
      <c r="G2003" s="48">
        <v>46</v>
      </c>
      <c r="H2003" s="48">
        <v>98</v>
      </c>
      <c r="I2003" s="48">
        <v>21</v>
      </c>
      <c r="J2003" s="48">
        <v>1</v>
      </c>
      <c r="K2003" s="48">
        <v>7</v>
      </c>
      <c r="L2003" s="48">
        <v>43</v>
      </c>
      <c r="M2003" s="48">
        <v>6</v>
      </c>
      <c r="N2003" s="48">
        <v>1</v>
      </c>
      <c r="O2003" s="48">
        <v>28</v>
      </c>
      <c r="P2003" s="48">
        <v>58</v>
      </c>
    </row>
    <row r="2004" spans="1:16" x14ac:dyDescent="0.3">
      <c r="A2004" s="48" t="s">
        <v>1395</v>
      </c>
      <c r="B2004" s="48">
        <v>2014</v>
      </c>
      <c r="C2004" s="48" t="s">
        <v>1110</v>
      </c>
      <c r="D2004" s="48" t="s">
        <v>1091</v>
      </c>
      <c r="E2004" s="48">
        <v>96</v>
      </c>
      <c r="F2004" s="48">
        <v>290</v>
      </c>
      <c r="G2004" s="48">
        <v>38</v>
      </c>
      <c r="H2004" s="48">
        <v>93</v>
      </c>
      <c r="I2004" s="48">
        <v>24</v>
      </c>
      <c r="J2004" s="48">
        <v>2</v>
      </c>
      <c r="K2004" s="48">
        <v>6</v>
      </c>
      <c r="L2004" s="48">
        <v>40</v>
      </c>
      <c r="M2004" s="48">
        <v>0</v>
      </c>
      <c r="N2004" s="48">
        <v>0</v>
      </c>
      <c r="O2004" s="48">
        <v>28</v>
      </c>
      <c r="P2004" s="48">
        <v>48</v>
      </c>
    </row>
    <row r="2005" spans="1:16" x14ac:dyDescent="0.3">
      <c r="A2005" s="48" t="s">
        <v>1909</v>
      </c>
      <c r="B2005" s="48">
        <v>2014</v>
      </c>
      <c r="C2005" s="48" t="s">
        <v>1104</v>
      </c>
      <c r="D2005" s="48" t="s">
        <v>1091</v>
      </c>
      <c r="E2005" s="48">
        <v>117</v>
      </c>
      <c r="F2005" s="48">
        <v>291</v>
      </c>
      <c r="G2005" s="48">
        <v>38</v>
      </c>
      <c r="H2005" s="48">
        <v>65</v>
      </c>
      <c r="I2005" s="48">
        <v>10</v>
      </c>
      <c r="J2005" s="48">
        <v>0</v>
      </c>
      <c r="K2005" s="48">
        <v>1</v>
      </c>
      <c r="L2005" s="48">
        <v>22</v>
      </c>
      <c r="M2005" s="48">
        <v>11</v>
      </c>
      <c r="N2005" s="48">
        <v>4</v>
      </c>
      <c r="O2005" s="48">
        <v>31</v>
      </c>
      <c r="P2005" s="48">
        <v>37</v>
      </c>
    </row>
    <row r="2006" spans="1:16" x14ac:dyDescent="0.3">
      <c r="A2006" s="48" t="s">
        <v>2052</v>
      </c>
      <c r="B2006" s="48">
        <v>2014</v>
      </c>
      <c r="C2006" s="48" t="s">
        <v>1130</v>
      </c>
      <c r="D2006" s="48" t="s">
        <v>1095</v>
      </c>
      <c r="E2006" s="48">
        <v>132</v>
      </c>
      <c r="F2006" s="48">
        <v>292</v>
      </c>
      <c r="G2006" s="48">
        <v>37</v>
      </c>
      <c r="H2006" s="48">
        <v>75</v>
      </c>
      <c r="I2006" s="48">
        <v>17</v>
      </c>
      <c r="J2006" s="48">
        <v>4</v>
      </c>
      <c r="K2006" s="48">
        <v>8</v>
      </c>
      <c r="L2006" s="48">
        <v>27</v>
      </c>
      <c r="M2006" s="48">
        <v>5</v>
      </c>
      <c r="N2006" s="48">
        <v>4</v>
      </c>
      <c r="O2006" s="48">
        <v>15</v>
      </c>
      <c r="P2006" s="48">
        <v>100</v>
      </c>
    </row>
    <row r="2007" spans="1:16" x14ac:dyDescent="0.3">
      <c r="A2007" s="48" t="s">
        <v>1819</v>
      </c>
      <c r="B2007" s="48">
        <v>2014</v>
      </c>
      <c r="C2007" s="48" t="s">
        <v>1122</v>
      </c>
      <c r="D2007" s="48" t="s">
        <v>1095</v>
      </c>
      <c r="E2007" s="48">
        <v>103</v>
      </c>
      <c r="F2007" s="48">
        <v>294</v>
      </c>
      <c r="G2007" s="48">
        <v>27</v>
      </c>
      <c r="H2007" s="48">
        <v>74</v>
      </c>
      <c r="I2007" s="48">
        <v>18</v>
      </c>
      <c r="J2007" s="48">
        <v>1</v>
      </c>
      <c r="K2007" s="48">
        <v>11</v>
      </c>
      <c r="L2007" s="48">
        <v>44</v>
      </c>
      <c r="M2007" s="48">
        <v>0</v>
      </c>
      <c r="N2007" s="48">
        <v>0</v>
      </c>
      <c r="O2007" s="48">
        <v>27</v>
      </c>
      <c r="P2007" s="48">
        <v>76</v>
      </c>
    </row>
    <row r="2008" spans="1:16" x14ac:dyDescent="0.3">
      <c r="A2008" s="48" t="s">
        <v>2109</v>
      </c>
      <c r="B2008" s="48">
        <v>2014</v>
      </c>
      <c r="C2008" s="48" t="s">
        <v>1116</v>
      </c>
      <c r="D2008" s="48" t="s">
        <v>1091</v>
      </c>
      <c r="E2008" s="48">
        <v>78</v>
      </c>
      <c r="F2008" s="48">
        <v>295</v>
      </c>
      <c r="G2008" s="48">
        <v>45</v>
      </c>
      <c r="H2008" s="48">
        <v>68</v>
      </c>
      <c r="I2008" s="48">
        <v>8</v>
      </c>
      <c r="J2008" s="48">
        <v>1</v>
      </c>
      <c r="K2008" s="48">
        <v>20</v>
      </c>
      <c r="L2008" s="48">
        <v>51</v>
      </c>
      <c r="M2008" s="48">
        <v>5</v>
      </c>
      <c r="N2008" s="48">
        <v>2</v>
      </c>
      <c r="O2008" s="48">
        <v>39</v>
      </c>
      <c r="P2008" s="48">
        <v>114</v>
      </c>
    </row>
    <row r="2009" spans="1:16" x14ac:dyDescent="0.3">
      <c r="A2009" s="48" t="s">
        <v>1844</v>
      </c>
      <c r="B2009" s="48">
        <v>2014</v>
      </c>
      <c r="C2009" s="48" t="s">
        <v>1134</v>
      </c>
      <c r="D2009" s="48" t="s">
        <v>1091</v>
      </c>
      <c r="E2009" s="48">
        <v>110</v>
      </c>
      <c r="F2009" s="48">
        <v>301</v>
      </c>
      <c r="G2009" s="48">
        <v>32</v>
      </c>
      <c r="H2009" s="48">
        <v>67</v>
      </c>
      <c r="I2009" s="48">
        <v>12</v>
      </c>
      <c r="J2009" s="48">
        <v>1</v>
      </c>
      <c r="K2009" s="48">
        <v>6</v>
      </c>
      <c r="L2009" s="48">
        <v>26</v>
      </c>
      <c r="M2009" s="48">
        <v>2</v>
      </c>
      <c r="N2009" s="48">
        <v>0</v>
      </c>
      <c r="O2009" s="48">
        <v>25</v>
      </c>
      <c r="P2009" s="48">
        <v>71</v>
      </c>
    </row>
    <row r="2010" spans="1:16" x14ac:dyDescent="0.3">
      <c r="A2010" s="48" t="s">
        <v>2110</v>
      </c>
      <c r="B2010" s="48">
        <v>2014</v>
      </c>
      <c r="C2010" s="48" t="s">
        <v>1136</v>
      </c>
      <c r="D2010" s="48" t="s">
        <v>1091</v>
      </c>
      <c r="E2010" s="48">
        <v>93</v>
      </c>
      <c r="F2010" s="48">
        <v>306</v>
      </c>
      <c r="G2010" s="48">
        <v>36</v>
      </c>
      <c r="H2010" s="48">
        <v>73</v>
      </c>
      <c r="I2010" s="48">
        <v>15</v>
      </c>
      <c r="J2010" s="48">
        <v>0</v>
      </c>
      <c r="K2010" s="48">
        <v>13</v>
      </c>
      <c r="L2010" s="48">
        <v>40</v>
      </c>
      <c r="M2010" s="48">
        <v>0</v>
      </c>
      <c r="N2010" s="48">
        <v>1</v>
      </c>
      <c r="O2010" s="48">
        <v>17</v>
      </c>
      <c r="P2010" s="48">
        <v>71</v>
      </c>
    </row>
    <row r="2011" spans="1:16" x14ac:dyDescent="0.3">
      <c r="A2011" s="48" t="s">
        <v>1589</v>
      </c>
      <c r="B2011" s="48">
        <v>2014</v>
      </c>
      <c r="C2011" s="48" t="s">
        <v>1156</v>
      </c>
      <c r="D2011" s="48" t="s">
        <v>1091</v>
      </c>
      <c r="E2011" s="48">
        <v>108</v>
      </c>
      <c r="F2011" s="48">
        <v>306</v>
      </c>
      <c r="G2011" s="48">
        <v>41</v>
      </c>
      <c r="H2011" s="48">
        <v>77</v>
      </c>
      <c r="I2011" s="48">
        <v>22</v>
      </c>
      <c r="J2011" s="48">
        <v>0</v>
      </c>
      <c r="K2011" s="48">
        <v>7</v>
      </c>
      <c r="L2011" s="48">
        <v>43</v>
      </c>
      <c r="M2011" s="48">
        <v>3</v>
      </c>
      <c r="N2011" s="48">
        <v>0</v>
      </c>
      <c r="O2011" s="48">
        <v>54</v>
      </c>
      <c r="P2011" s="48">
        <v>91</v>
      </c>
    </row>
    <row r="2012" spans="1:16" x14ac:dyDescent="0.3">
      <c r="A2012" s="48" t="s">
        <v>1697</v>
      </c>
      <c r="B2012" s="48">
        <v>2014</v>
      </c>
      <c r="C2012" s="48" t="s">
        <v>1104</v>
      </c>
      <c r="D2012" s="48" t="s">
        <v>1091</v>
      </c>
      <c r="E2012" s="48">
        <v>99</v>
      </c>
      <c r="F2012" s="48">
        <v>307</v>
      </c>
      <c r="G2012" s="48">
        <v>42</v>
      </c>
      <c r="H2012" s="48">
        <v>81</v>
      </c>
      <c r="I2012" s="48">
        <v>18</v>
      </c>
      <c r="J2012" s="48">
        <v>3</v>
      </c>
      <c r="K2012" s="48">
        <v>9</v>
      </c>
      <c r="L2012" s="48">
        <v>40</v>
      </c>
      <c r="M2012" s="48">
        <v>2</v>
      </c>
      <c r="N2012" s="48">
        <v>0</v>
      </c>
      <c r="O2012" s="48">
        <v>28</v>
      </c>
      <c r="P2012" s="48">
        <v>60</v>
      </c>
    </row>
    <row r="2013" spans="1:16" x14ac:dyDescent="0.3">
      <c r="A2013" s="48" t="s">
        <v>2027</v>
      </c>
      <c r="B2013" s="48">
        <v>2014</v>
      </c>
      <c r="C2013" s="48" t="s">
        <v>1128</v>
      </c>
      <c r="D2013" s="48" t="s">
        <v>1095</v>
      </c>
      <c r="E2013" s="48">
        <v>108</v>
      </c>
      <c r="F2013" s="48">
        <v>308</v>
      </c>
      <c r="G2013" s="48">
        <v>30</v>
      </c>
      <c r="H2013" s="48">
        <v>65</v>
      </c>
      <c r="I2013" s="48">
        <v>10</v>
      </c>
      <c r="J2013" s="48">
        <v>3</v>
      </c>
      <c r="K2013" s="48">
        <v>9</v>
      </c>
      <c r="L2013" s="48">
        <v>25</v>
      </c>
      <c r="M2013" s="48">
        <v>7</v>
      </c>
      <c r="N2013" s="48">
        <v>3</v>
      </c>
      <c r="O2013" s="48">
        <v>14</v>
      </c>
      <c r="P2013" s="48">
        <v>110</v>
      </c>
    </row>
    <row r="2014" spans="1:16" x14ac:dyDescent="0.3">
      <c r="A2014" s="48" t="s">
        <v>1967</v>
      </c>
      <c r="B2014" s="48">
        <v>2014</v>
      </c>
      <c r="C2014" s="48" t="s">
        <v>1130</v>
      </c>
      <c r="D2014" s="48" t="s">
        <v>1095</v>
      </c>
      <c r="E2014" s="48">
        <v>105</v>
      </c>
      <c r="F2014" s="48">
        <v>309</v>
      </c>
      <c r="G2014" s="48">
        <v>44</v>
      </c>
      <c r="H2014" s="48">
        <v>83</v>
      </c>
      <c r="I2014" s="48">
        <v>16</v>
      </c>
      <c r="J2014" s="48">
        <v>7</v>
      </c>
      <c r="K2014" s="48">
        <v>4</v>
      </c>
      <c r="L2014" s="48">
        <v>33</v>
      </c>
      <c r="M2014" s="48">
        <v>2</v>
      </c>
      <c r="N2014" s="48">
        <v>3</v>
      </c>
      <c r="O2014" s="48">
        <v>20</v>
      </c>
      <c r="P2014" s="48">
        <v>83</v>
      </c>
    </row>
    <row r="2015" spans="1:16" x14ac:dyDescent="0.3">
      <c r="A2015" s="48" t="s">
        <v>2111</v>
      </c>
      <c r="B2015" s="48">
        <v>2014</v>
      </c>
      <c r="C2015" s="48" t="s">
        <v>1144</v>
      </c>
      <c r="D2015" s="48" t="s">
        <v>1095</v>
      </c>
      <c r="E2015" s="48">
        <v>91</v>
      </c>
      <c r="F2015" s="48">
        <v>310</v>
      </c>
      <c r="G2015" s="48">
        <v>34</v>
      </c>
      <c r="H2015" s="48">
        <v>81</v>
      </c>
      <c r="I2015" s="48">
        <v>15</v>
      </c>
      <c r="J2015" s="48">
        <v>6</v>
      </c>
      <c r="K2015" s="48">
        <v>6</v>
      </c>
      <c r="L2015" s="48">
        <v>26</v>
      </c>
      <c r="M2015" s="48">
        <v>8</v>
      </c>
      <c r="N2015" s="48">
        <v>1</v>
      </c>
      <c r="O2015" s="48">
        <v>16</v>
      </c>
      <c r="P2015" s="48">
        <v>67</v>
      </c>
    </row>
    <row r="2016" spans="1:16" x14ac:dyDescent="0.3">
      <c r="A2016" s="48" t="s">
        <v>2112</v>
      </c>
      <c r="B2016" s="48">
        <v>2014</v>
      </c>
      <c r="C2016" s="48" t="s">
        <v>1116</v>
      </c>
      <c r="D2016" s="48" t="s">
        <v>1091</v>
      </c>
      <c r="E2016" s="48">
        <v>95</v>
      </c>
      <c r="F2016" s="48">
        <v>310</v>
      </c>
      <c r="G2016" s="48">
        <v>42</v>
      </c>
      <c r="H2016" s="48">
        <v>52</v>
      </c>
      <c r="I2016" s="48">
        <v>13</v>
      </c>
      <c r="J2016" s="48">
        <v>0</v>
      </c>
      <c r="K2016" s="48">
        <v>13</v>
      </c>
      <c r="L2016" s="48">
        <v>44</v>
      </c>
      <c r="M2016" s="48">
        <v>2</v>
      </c>
      <c r="N2016" s="48">
        <v>3</v>
      </c>
      <c r="O2016" s="48">
        <v>50</v>
      </c>
      <c r="P2016" s="48">
        <v>134</v>
      </c>
    </row>
    <row r="2017" spans="1:16" x14ac:dyDescent="0.3">
      <c r="A2017" s="48" t="s">
        <v>1970</v>
      </c>
      <c r="B2017" s="48">
        <v>2014</v>
      </c>
      <c r="C2017" s="48" t="s">
        <v>1159</v>
      </c>
      <c r="D2017" s="48" t="s">
        <v>1095</v>
      </c>
      <c r="E2017" s="48">
        <v>111</v>
      </c>
      <c r="F2017" s="48">
        <v>310</v>
      </c>
      <c r="G2017" s="48">
        <v>26</v>
      </c>
      <c r="H2017" s="48">
        <v>78</v>
      </c>
      <c r="I2017" s="48">
        <v>11</v>
      </c>
      <c r="J2017" s="48">
        <v>1</v>
      </c>
      <c r="K2017" s="48">
        <v>3</v>
      </c>
      <c r="L2017" s="48">
        <v>28</v>
      </c>
      <c r="M2017" s="48">
        <v>1</v>
      </c>
      <c r="N2017" s="48">
        <v>2</v>
      </c>
      <c r="O2017" s="48">
        <v>19</v>
      </c>
      <c r="P2017" s="48">
        <v>61</v>
      </c>
    </row>
    <row r="2018" spans="1:16" x14ac:dyDescent="0.3">
      <c r="A2018" s="48" t="s">
        <v>2113</v>
      </c>
      <c r="B2018" s="48">
        <v>2014</v>
      </c>
      <c r="C2018" s="48" t="s">
        <v>1126</v>
      </c>
      <c r="D2018" s="48" t="s">
        <v>1091</v>
      </c>
      <c r="E2018" s="48">
        <v>108</v>
      </c>
      <c r="F2018" s="48">
        <v>312</v>
      </c>
      <c r="G2018" s="48">
        <v>46</v>
      </c>
      <c r="H2018" s="48">
        <v>78</v>
      </c>
      <c r="I2018" s="48">
        <v>9</v>
      </c>
      <c r="J2018" s="48">
        <v>5</v>
      </c>
      <c r="K2018" s="48">
        <v>0</v>
      </c>
      <c r="L2018" s="48">
        <v>9</v>
      </c>
      <c r="M2018" s="48">
        <v>27</v>
      </c>
      <c r="N2018" s="48">
        <v>1</v>
      </c>
      <c r="O2018" s="48">
        <v>12</v>
      </c>
      <c r="P2018" s="48">
        <v>67</v>
      </c>
    </row>
    <row r="2019" spans="1:16" x14ac:dyDescent="0.3">
      <c r="A2019" s="48" t="s">
        <v>1626</v>
      </c>
      <c r="B2019" s="48">
        <v>2014</v>
      </c>
      <c r="C2019" s="48" t="s">
        <v>1128</v>
      </c>
      <c r="D2019" s="48" t="s">
        <v>1095</v>
      </c>
      <c r="E2019" s="48">
        <v>99</v>
      </c>
      <c r="F2019" s="48">
        <v>313</v>
      </c>
      <c r="G2019" s="48">
        <v>29</v>
      </c>
      <c r="H2019" s="48">
        <v>60</v>
      </c>
      <c r="I2019" s="48">
        <v>10</v>
      </c>
      <c r="J2019" s="48">
        <v>3</v>
      </c>
      <c r="K2019" s="48">
        <v>6</v>
      </c>
      <c r="L2019" s="48">
        <v>33</v>
      </c>
      <c r="M2019" s="48">
        <v>4</v>
      </c>
      <c r="N2019" s="48">
        <v>4</v>
      </c>
      <c r="O2019" s="48">
        <v>18</v>
      </c>
      <c r="P2019" s="48">
        <v>76</v>
      </c>
    </row>
    <row r="2020" spans="1:16" x14ac:dyDescent="0.3">
      <c r="A2020" s="48" t="s">
        <v>1760</v>
      </c>
      <c r="B2020" s="48">
        <v>2014</v>
      </c>
      <c r="C2020" s="48" t="s">
        <v>1130</v>
      </c>
      <c r="D2020" s="48" t="s">
        <v>1095</v>
      </c>
      <c r="E2020" s="48">
        <v>91</v>
      </c>
      <c r="F2020" s="48">
        <v>315</v>
      </c>
      <c r="G2020" s="48">
        <v>71</v>
      </c>
      <c r="H2020" s="48">
        <v>107</v>
      </c>
      <c r="I2020" s="48">
        <v>18</v>
      </c>
      <c r="J2020" s="48">
        <v>1</v>
      </c>
      <c r="K2020" s="48">
        <v>21</v>
      </c>
      <c r="L2020" s="48">
        <v>52</v>
      </c>
      <c r="M2020" s="48">
        <v>1</v>
      </c>
      <c r="N2020" s="48">
        <v>1</v>
      </c>
      <c r="O2020" s="48">
        <v>50</v>
      </c>
      <c r="P2020" s="48">
        <v>57</v>
      </c>
    </row>
    <row r="2021" spans="1:16" x14ac:dyDescent="0.3">
      <c r="A2021" s="48" t="s">
        <v>1628</v>
      </c>
      <c r="B2021" s="48">
        <v>2014</v>
      </c>
      <c r="C2021" s="48" t="s">
        <v>1152</v>
      </c>
      <c r="D2021" s="48" t="s">
        <v>1091</v>
      </c>
      <c r="E2021" s="48">
        <v>91</v>
      </c>
      <c r="F2021" s="48">
        <v>317</v>
      </c>
      <c r="G2021" s="48">
        <v>40</v>
      </c>
      <c r="H2021" s="48">
        <v>75</v>
      </c>
      <c r="I2021" s="48">
        <v>16</v>
      </c>
      <c r="J2021" s="48">
        <v>4</v>
      </c>
      <c r="K2021" s="48">
        <v>5</v>
      </c>
      <c r="L2021" s="48">
        <v>21</v>
      </c>
      <c r="M2021" s="48">
        <v>7</v>
      </c>
      <c r="N2021" s="48">
        <v>4</v>
      </c>
      <c r="O2021" s="48">
        <v>28</v>
      </c>
      <c r="P2021" s="48">
        <v>53</v>
      </c>
    </row>
    <row r="2022" spans="1:16" x14ac:dyDescent="0.3">
      <c r="A2022" s="48" t="s">
        <v>2114</v>
      </c>
      <c r="B2022" s="48">
        <v>2014</v>
      </c>
      <c r="C2022" s="48" t="s">
        <v>1148</v>
      </c>
      <c r="D2022" s="48" t="s">
        <v>1095</v>
      </c>
      <c r="E2022" s="48">
        <v>93</v>
      </c>
      <c r="F2022" s="48">
        <v>319</v>
      </c>
      <c r="G2022" s="48">
        <v>22</v>
      </c>
      <c r="H2022" s="48">
        <v>80</v>
      </c>
      <c r="I2022" s="48">
        <v>16</v>
      </c>
      <c r="J2022" s="48">
        <v>1</v>
      </c>
      <c r="K2022" s="48">
        <v>1</v>
      </c>
      <c r="L2022" s="48">
        <v>31</v>
      </c>
      <c r="M2022" s="48">
        <v>2</v>
      </c>
      <c r="N2022" s="48">
        <v>1</v>
      </c>
      <c r="O2022" s="48">
        <v>36</v>
      </c>
      <c r="P2022" s="48">
        <v>40</v>
      </c>
    </row>
    <row r="2023" spans="1:16" x14ac:dyDescent="0.3">
      <c r="A2023" s="48" t="s">
        <v>1677</v>
      </c>
      <c r="B2023" s="48">
        <v>2014</v>
      </c>
      <c r="C2023" s="48" t="s">
        <v>1100</v>
      </c>
      <c r="D2023" s="48" t="s">
        <v>1095</v>
      </c>
      <c r="E2023" s="48">
        <v>140</v>
      </c>
      <c r="F2023" s="48">
        <v>322</v>
      </c>
      <c r="G2023" s="48">
        <v>37</v>
      </c>
      <c r="H2023" s="48">
        <v>85</v>
      </c>
      <c r="I2023" s="48">
        <v>15</v>
      </c>
      <c r="J2023" s="48">
        <v>1</v>
      </c>
      <c r="K2023" s="48">
        <v>13</v>
      </c>
      <c r="L2023" s="48">
        <v>38</v>
      </c>
      <c r="M2023" s="48">
        <v>1</v>
      </c>
      <c r="N2023" s="48">
        <v>1</v>
      </c>
      <c r="O2023" s="48">
        <v>34</v>
      </c>
      <c r="P2023" s="48">
        <v>67</v>
      </c>
    </row>
    <row r="2024" spans="1:16" x14ac:dyDescent="0.3">
      <c r="A2024" s="48" t="s">
        <v>2043</v>
      </c>
      <c r="B2024" s="48">
        <v>2014</v>
      </c>
      <c r="C2024" s="48" t="s">
        <v>1134</v>
      </c>
      <c r="D2024" s="48" t="s">
        <v>1091</v>
      </c>
      <c r="E2024" s="48">
        <v>87</v>
      </c>
      <c r="F2024" s="48">
        <v>325</v>
      </c>
      <c r="G2024" s="48">
        <v>37</v>
      </c>
      <c r="H2024" s="48">
        <v>72</v>
      </c>
      <c r="I2024" s="48">
        <v>14</v>
      </c>
      <c r="J2024" s="48">
        <v>0</v>
      </c>
      <c r="K2024" s="48">
        <v>6</v>
      </c>
      <c r="L2024" s="48">
        <v>35</v>
      </c>
      <c r="M2024" s="48">
        <v>6</v>
      </c>
      <c r="N2024" s="48">
        <v>1</v>
      </c>
      <c r="O2024" s="48">
        <v>34</v>
      </c>
      <c r="P2024" s="48">
        <v>90</v>
      </c>
    </row>
    <row r="2025" spans="1:16" x14ac:dyDescent="0.3">
      <c r="A2025" s="48" t="s">
        <v>1948</v>
      </c>
      <c r="B2025" s="48">
        <v>2014</v>
      </c>
      <c r="C2025" s="48" t="s">
        <v>1146</v>
      </c>
      <c r="D2025" s="48" t="s">
        <v>1091</v>
      </c>
      <c r="E2025" s="48">
        <v>82</v>
      </c>
      <c r="F2025" s="48">
        <v>327</v>
      </c>
      <c r="G2025" s="48">
        <v>38</v>
      </c>
      <c r="H2025" s="48">
        <v>91</v>
      </c>
      <c r="I2025" s="48">
        <v>14</v>
      </c>
      <c r="J2025" s="48">
        <v>0</v>
      </c>
      <c r="K2025" s="48">
        <v>12</v>
      </c>
      <c r="L2025" s="48">
        <v>32</v>
      </c>
      <c r="M2025" s="48">
        <v>2</v>
      </c>
      <c r="N2025" s="48">
        <v>0</v>
      </c>
      <c r="O2025" s="48">
        <v>20</v>
      </c>
      <c r="P2025" s="48">
        <v>68</v>
      </c>
    </row>
    <row r="2026" spans="1:16" x14ac:dyDescent="0.3">
      <c r="A2026" s="48" t="s">
        <v>1524</v>
      </c>
      <c r="B2026" s="48">
        <v>2014</v>
      </c>
      <c r="C2026" s="48" t="s">
        <v>1144</v>
      </c>
      <c r="D2026" s="48" t="s">
        <v>1095</v>
      </c>
      <c r="E2026" s="48">
        <v>88</v>
      </c>
      <c r="F2026" s="48">
        <v>328</v>
      </c>
      <c r="G2026" s="48">
        <v>37</v>
      </c>
      <c r="H2026" s="48">
        <v>77</v>
      </c>
      <c r="I2026" s="48">
        <v>15</v>
      </c>
      <c r="J2026" s="48">
        <v>1</v>
      </c>
      <c r="K2026" s="48">
        <v>14</v>
      </c>
      <c r="L2026" s="48">
        <v>61</v>
      </c>
      <c r="M2026" s="48">
        <v>2</v>
      </c>
      <c r="N2026" s="48">
        <v>3</v>
      </c>
      <c r="O2026" s="48">
        <v>28</v>
      </c>
      <c r="P2026" s="48">
        <v>89</v>
      </c>
    </row>
    <row r="2027" spans="1:16" x14ac:dyDescent="0.3">
      <c r="A2027" s="48" t="s">
        <v>2115</v>
      </c>
      <c r="B2027" s="48">
        <v>2014</v>
      </c>
      <c r="C2027" s="48" t="s">
        <v>1144</v>
      </c>
      <c r="D2027" s="48" t="s">
        <v>1095</v>
      </c>
      <c r="E2027" s="48">
        <v>88</v>
      </c>
      <c r="F2027" s="48">
        <v>329</v>
      </c>
      <c r="G2027" s="48">
        <v>40</v>
      </c>
      <c r="H2027" s="48">
        <v>94</v>
      </c>
      <c r="I2027" s="48">
        <v>12</v>
      </c>
      <c r="J2027" s="48">
        <v>9</v>
      </c>
      <c r="K2027" s="48">
        <v>8</v>
      </c>
      <c r="L2027" s="48">
        <v>36</v>
      </c>
      <c r="M2027" s="48">
        <v>6</v>
      </c>
      <c r="N2027" s="48">
        <v>3</v>
      </c>
      <c r="O2027" s="48">
        <v>16</v>
      </c>
      <c r="P2027" s="48">
        <v>60</v>
      </c>
    </row>
    <row r="2028" spans="1:16" x14ac:dyDescent="0.3">
      <c r="A2028" s="48" t="s">
        <v>2116</v>
      </c>
      <c r="B2028" s="48">
        <v>2014</v>
      </c>
      <c r="C2028" s="48" t="s">
        <v>1134</v>
      </c>
      <c r="D2028" s="48" t="s">
        <v>1091</v>
      </c>
      <c r="E2028" s="48">
        <v>108</v>
      </c>
      <c r="F2028" s="48">
        <v>331</v>
      </c>
      <c r="G2028" s="48">
        <v>35</v>
      </c>
      <c r="H2028" s="48">
        <v>87</v>
      </c>
      <c r="I2028" s="48">
        <v>16</v>
      </c>
      <c r="J2028" s="48">
        <v>8</v>
      </c>
      <c r="K2028" s="48">
        <v>10</v>
      </c>
      <c r="L2028" s="48">
        <v>35</v>
      </c>
      <c r="M2028" s="48">
        <v>5</v>
      </c>
      <c r="N2028" s="48">
        <v>4</v>
      </c>
      <c r="O2028" s="48">
        <v>23</v>
      </c>
      <c r="P2028" s="48">
        <v>71</v>
      </c>
    </row>
    <row r="2029" spans="1:16" x14ac:dyDescent="0.3">
      <c r="A2029" s="48" t="s">
        <v>1396</v>
      </c>
      <c r="B2029" s="48">
        <v>2014</v>
      </c>
      <c r="C2029" s="48" t="s">
        <v>1154</v>
      </c>
      <c r="D2029" s="48" t="s">
        <v>1095</v>
      </c>
      <c r="E2029" s="48">
        <v>114</v>
      </c>
      <c r="F2029" s="48">
        <v>333</v>
      </c>
      <c r="G2029" s="48">
        <v>31</v>
      </c>
      <c r="H2029" s="48">
        <v>73</v>
      </c>
      <c r="I2029" s="48">
        <v>14</v>
      </c>
      <c r="J2029" s="48">
        <v>3</v>
      </c>
      <c r="K2029" s="48">
        <v>8</v>
      </c>
      <c r="L2029" s="48">
        <v>27</v>
      </c>
      <c r="M2029" s="48">
        <v>8</v>
      </c>
      <c r="N2029" s="48">
        <v>1</v>
      </c>
      <c r="O2029" s="48">
        <v>18</v>
      </c>
      <c r="P2029" s="48">
        <v>122</v>
      </c>
    </row>
    <row r="2030" spans="1:16" x14ac:dyDescent="0.3">
      <c r="A2030" s="48" t="s">
        <v>1781</v>
      </c>
      <c r="B2030" s="48">
        <v>2014</v>
      </c>
      <c r="C2030" s="48" t="s">
        <v>1100</v>
      </c>
      <c r="D2030" s="48" t="s">
        <v>1095</v>
      </c>
      <c r="E2030" s="48">
        <v>131</v>
      </c>
      <c r="F2030" s="48">
        <v>336</v>
      </c>
      <c r="G2030" s="48">
        <v>39</v>
      </c>
      <c r="H2030" s="48">
        <v>79</v>
      </c>
      <c r="I2030" s="48">
        <v>18</v>
      </c>
      <c r="J2030" s="48">
        <v>0</v>
      </c>
      <c r="K2030" s="48">
        <v>10</v>
      </c>
      <c r="L2030" s="48">
        <v>46</v>
      </c>
      <c r="M2030" s="48">
        <v>0</v>
      </c>
      <c r="N2030" s="48">
        <v>4</v>
      </c>
      <c r="O2030" s="48">
        <v>57</v>
      </c>
      <c r="P2030" s="48">
        <v>74</v>
      </c>
    </row>
    <row r="2031" spans="1:16" x14ac:dyDescent="0.3">
      <c r="A2031" s="48" t="s">
        <v>1638</v>
      </c>
      <c r="B2031" s="48">
        <v>2014</v>
      </c>
      <c r="C2031" s="48" t="s">
        <v>1126</v>
      </c>
      <c r="D2031" s="48" t="s">
        <v>1091</v>
      </c>
      <c r="E2031" s="48">
        <v>99</v>
      </c>
      <c r="F2031" s="48">
        <v>336</v>
      </c>
      <c r="G2031" s="48">
        <v>41</v>
      </c>
      <c r="H2031" s="48">
        <v>88</v>
      </c>
      <c r="I2031" s="48">
        <v>20</v>
      </c>
      <c r="J2031" s="48">
        <v>0</v>
      </c>
      <c r="K2031" s="48">
        <v>11</v>
      </c>
      <c r="L2031" s="48">
        <v>38</v>
      </c>
      <c r="M2031" s="48">
        <v>5</v>
      </c>
      <c r="N2031" s="48">
        <v>2</v>
      </c>
      <c r="O2031" s="48">
        <v>24</v>
      </c>
      <c r="P2031" s="48">
        <v>59</v>
      </c>
    </row>
    <row r="2032" spans="1:16" x14ac:dyDescent="0.3">
      <c r="A2032" s="48" t="s">
        <v>1516</v>
      </c>
      <c r="B2032" s="48">
        <v>2014</v>
      </c>
      <c r="C2032" s="48" t="s">
        <v>1156</v>
      </c>
      <c r="D2032" s="48" t="s">
        <v>1091</v>
      </c>
      <c r="E2032" s="48">
        <v>89</v>
      </c>
      <c r="F2032" s="48">
        <v>338</v>
      </c>
      <c r="G2032" s="48">
        <v>43</v>
      </c>
      <c r="H2032" s="48">
        <v>89</v>
      </c>
      <c r="I2032" s="48">
        <v>21</v>
      </c>
      <c r="J2032" s="48">
        <v>0</v>
      </c>
      <c r="K2032" s="48">
        <v>10</v>
      </c>
      <c r="L2032" s="48">
        <v>44</v>
      </c>
      <c r="M2032" s="48">
        <v>3</v>
      </c>
      <c r="N2032" s="48">
        <v>3</v>
      </c>
      <c r="O2032" s="48">
        <v>32</v>
      </c>
      <c r="P2032" s="48">
        <v>108</v>
      </c>
    </row>
    <row r="2033" spans="1:16" x14ac:dyDescent="0.3">
      <c r="A2033" s="48" t="s">
        <v>1994</v>
      </c>
      <c r="B2033" s="48">
        <v>2014</v>
      </c>
      <c r="C2033" s="48" t="s">
        <v>1146</v>
      </c>
      <c r="D2033" s="48" t="s">
        <v>1091</v>
      </c>
      <c r="E2033" s="48">
        <v>102</v>
      </c>
      <c r="F2033" s="48">
        <v>338</v>
      </c>
      <c r="G2033" s="48">
        <v>51</v>
      </c>
      <c r="H2033" s="48">
        <v>99</v>
      </c>
      <c r="I2033" s="48">
        <v>26</v>
      </c>
      <c r="J2033" s="48">
        <v>0</v>
      </c>
      <c r="K2033" s="48">
        <v>21</v>
      </c>
      <c r="L2033" s="48">
        <v>49</v>
      </c>
      <c r="M2033" s="48">
        <v>5</v>
      </c>
      <c r="N2033" s="48">
        <v>0</v>
      </c>
      <c r="O2033" s="48">
        <v>40</v>
      </c>
      <c r="P2033" s="48">
        <v>76</v>
      </c>
    </row>
    <row r="2034" spans="1:16" x14ac:dyDescent="0.3">
      <c r="A2034" s="48" t="s">
        <v>1413</v>
      </c>
      <c r="B2034" s="48">
        <v>2014</v>
      </c>
      <c r="C2034" s="48" t="s">
        <v>1150</v>
      </c>
      <c r="D2034" s="48" t="s">
        <v>1095</v>
      </c>
      <c r="E2034" s="48">
        <v>130</v>
      </c>
      <c r="F2034" s="48">
        <v>341</v>
      </c>
      <c r="G2034" s="48">
        <v>29</v>
      </c>
      <c r="H2034" s="48">
        <v>85</v>
      </c>
      <c r="I2034" s="48">
        <v>17</v>
      </c>
      <c r="J2034" s="48">
        <v>6</v>
      </c>
      <c r="K2034" s="48">
        <v>4</v>
      </c>
      <c r="L2034" s="48">
        <v>42</v>
      </c>
      <c r="M2034" s="48">
        <v>2</v>
      </c>
      <c r="N2034" s="48">
        <v>2</v>
      </c>
      <c r="O2034" s="48">
        <v>31</v>
      </c>
      <c r="P2034" s="48">
        <v>74</v>
      </c>
    </row>
    <row r="2035" spans="1:16" x14ac:dyDescent="0.3">
      <c r="A2035" s="48" t="s">
        <v>1897</v>
      </c>
      <c r="B2035" s="48">
        <v>2014</v>
      </c>
      <c r="C2035" s="48" t="s">
        <v>1154</v>
      </c>
      <c r="D2035" s="48" t="s">
        <v>1095</v>
      </c>
      <c r="E2035" s="48">
        <v>88</v>
      </c>
      <c r="F2035" s="48">
        <v>341</v>
      </c>
      <c r="G2035" s="48">
        <v>32</v>
      </c>
      <c r="H2035" s="48">
        <v>91</v>
      </c>
      <c r="I2035" s="48">
        <v>12</v>
      </c>
      <c r="J2035" s="48">
        <v>0</v>
      </c>
      <c r="K2035" s="48">
        <v>11</v>
      </c>
      <c r="L2035" s="48">
        <v>47</v>
      </c>
      <c r="M2035" s="48">
        <v>0</v>
      </c>
      <c r="N2035" s="48">
        <v>0</v>
      </c>
      <c r="O2035" s="48">
        <v>17</v>
      </c>
      <c r="P2035" s="48">
        <v>57</v>
      </c>
    </row>
    <row r="2036" spans="1:16" x14ac:dyDescent="0.3">
      <c r="A2036" s="48" t="s">
        <v>1808</v>
      </c>
      <c r="B2036" s="48">
        <v>2014</v>
      </c>
      <c r="C2036" s="48" t="s">
        <v>1150</v>
      </c>
      <c r="D2036" s="48" t="s">
        <v>1095</v>
      </c>
      <c r="E2036" s="48">
        <v>105</v>
      </c>
      <c r="F2036" s="48">
        <v>343</v>
      </c>
      <c r="G2036" s="48">
        <v>56</v>
      </c>
      <c r="H2036" s="48">
        <v>103</v>
      </c>
      <c r="I2036" s="48">
        <v>14</v>
      </c>
      <c r="J2036" s="48">
        <v>3</v>
      </c>
      <c r="K2036" s="48">
        <v>8</v>
      </c>
      <c r="L2036" s="48">
        <v>46</v>
      </c>
      <c r="M2036" s="48">
        <v>23</v>
      </c>
      <c r="N2036" s="48">
        <v>6</v>
      </c>
      <c r="O2036" s="48">
        <v>16</v>
      </c>
      <c r="P2036" s="48">
        <v>55</v>
      </c>
    </row>
    <row r="2037" spans="1:16" x14ac:dyDescent="0.3">
      <c r="A2037" s="48" t="s">
        <v>1741</v>
      </c>
      <c r="B2037" s="48">
        <v>2014</v>
      </c>
      <c r="C2037" s="48" t="s">
        <v>1138</v>
      </c>
      <c r="D2037" s="48" t="s">
        <v>1091</v>
      </c>
      <c r="E2037" s="48">
        <v>113</v>
      </c>
      <c r="F2037" s="48">
        <v>344</v>
      </c>
      <c r="G2037" s="48">
        <v>38</v>
      </c>
      <c r="H2037" s="48">
        <v>85</v>
      </c>
      <c r="I2037" s="48">
        <v>16</v>
      </c>
      <c r="J2037" s="48">
        <v>1</v>
      </c>
      <c r="K2037" s="48">
        <v>5</v>
      </c>
      <c r="L2037" s="48">
        <v>39</v>
      </c>
      <c r="M2037" s="48">
        <v>14</v>
      </c>
      <c r="N2037" s="48">
        <v>5</v>
      </c>
      <c r="O2037" s="48">
        <v>13</v>
      </c>
      <c r="P2037" s="48">
        <v>49</v>
      </c>
    </row>
    <row r="2038" spans="1:16" x14ac:dyDescent="0.3">
      <c r="A2038" s="48" t="s">
        <v>1446</v>
      </c>
      <c r="B2038" s="48">
        <v>2014</v>
      </c>
      <c r="C2038" s="48" t="s">
        <v>1110</v>
      </c>
      <c r="D2038" s="48" t="s">
        <v>1091</v>
      </c>
      <c r="E2038" s="48">
        <v>104</v>
      </c>
      <c r="F2038" s="48">
        <v>346</v>
      </c>
      <c r="G2038" s="48">
        <v>45</v>
      </c>
      <c r="H2038" s="48">
        <v>78</v>
      </c>
      <c r="I2038" s="48">
        <v>21</v>
      </c>
      <c r="J2038" s="48">
        <v>1</v>
      </c>
      <c r="K2038" s="48">
        <v>18</v>
      </c>
      <c r="L2038" s="48">
        <v>40</v>
      </c>
      <c r="M2038" s="48">
        <v>4</v>
      </c>
      <c r="N2038" s="48">
        <v>0</v>
      </c>
      <c r="O2038" s="48">
        <v>29</v>
      </c>
      <c r="P2038" s="48">
        <v>124</v>
      </c>
    </row>
    <row r="2039" spans="1:16" x14ac:dyDescent="0.3">
      <c r="A2039" s="48" t="s">
        <v>1531</v>
      </c>
      <c r="B2039" s="48">
        <v>2014</v>
      </c>
      <c r="C2039" s="48" t="s">
        <v>1112</v>
      </c>
      <c r="D2039" s="48" t="s">
        <v>1095</v>
      </c>
      <c r="E2039" s="48">
        <v>115</v>
      </c>
      <c r="F2039" s="48">
        <v>348</v>
      </c>
      <c r="G2039" s="48">
        <v>23</v>
      </c>
      <c r="H2039" s="48">
        <v>88</v>
      </c>
      <c r="I2039" s="48">
        <v>18</v>
      </c>
      <c r="J2039" s="48">
        <v>1</v>
      </c>
      <c r="K2039" s="48">
        <v>5</v>
      </c>
      <c r="L2039" s="48">
        <v>26</v>
      </c>
      <c r="M2039" s="48">
        <v>2</v>
      </c>
      <c r="N2039" s="48">
        <v>3</v>
      </c>
      <c r="O2039" s="48">
        <v>20</v>
      </c>
      <c r="P2039" s="48">
        <v>42</v>
      </c>
    </row>
    <row r="2040" spans="1:16" x14ac:dyDescent="0.3">
      <c r="A2040" s="48" t="s">
        <v>1164</v>
      </c>
      <c r="B2040" s="48">
        <v>2014</v>
      </c>
      <c r="C2040" s="48" t="s">
        <v>1154</v>
      </c>
      <c r="D2040" s="48" t="s">
        <v>1095</v>
      </c>
      <c r="E2040" s="48">
        <v>100</v>
      </c>
      <c r="F2040" s="48">
        <v>352</v>
      </c>
      <c r="G2040" s="48">
        <v>41</v>
      </c>
      <c r="H2040" s="48">
        <v>96</v>
      </c>
      <c r="I2040" s="48">
        <v>10</v>
      </c>
      <c r="J2040" s="48">
        <v>2</v>
      </c>
      <c r="K2040" s="48">
        <v>13</v>
      </c>
      <c r="L2040" s="48">
        <v>32</v>
      </c>
      <c r="M2040" s="48">
        <v>2</v>
      </c>
      <c r="N2040" s="48">
        <v>2</v>
      </c>
      <c r="O2040" s="48">
        <v>38</v>
      </c>
      <c r="P2040" s="48">
        <v>104</v>
      </c>
    </row>
    <row r="2041" spans="1:16" x14ac:dyDescent="0.3">
      <c r="A2041" s="48" t="s">
        <v>1617</v>
      </c>
      <c r="B2041" s="48">
        <v>2014</v>
      </c>
      <c r="C2041" s="48" t="s">
        <v>1142</v>
      </c>
      <c r="D2041" s="48" t="s">
        <v>1095</v>
      </c>
      <c r="E2041" s="48">
        <v>119</v>
      </c>
      <c r="F2041" s="48">
        <v>355</v>
      </c>
      <c r="G2041" s="48">
        <v>30</v>
      </c>
      <c r="H2041" s="48">
        <v>84</v>
      </c>
      <c r="I2041" s="48">
        <v>11</v>
      </c>
      <c r="J2041" s="48">
        <v>0</v>
      </c>
      <c r="K2041" s="48">
        <v>5</v>
      </c>
      <c r="L2041" s="48">
        <v>34</v>
      </c>
      <c r="M2041" s="48">
        <v>1</v>
      </c>
      <c r="N2041" s="48">
        <v>2</v>
      </c>
      <c r="O2041" s="48">
        <v>50</v>
      </c>
      <c r="P2041" s="48">
        <v>73</v>
      </c>
    </row>
    <row r="2042" spans="1:16" x14ac:dyDescent="0.3">
      <c r="A2042" s="48" t="s">
        <v>1611</v>
      </c>
      <c r="B2042" s="48">
        <v>2014</v>
      </c>
      <c r="C2042" s="48" t="s">
        <v>1122</v>
      </c>
      <c r="D2042" s="48" t="s">
        <v>1095</v>
      </c>
      <c r="E2042" s="48">
        <v>90</v>
      </c>
      <c r="F2042" s="48">
        <v>357</v>
      </c>
      <c r="G2042" s="48">
        <v>36</v>
      </c>
      <c r="H2042" s="48">
        <v>83</v>
      </c>
      <c r="I2042" s="48">
        <v>13</v>
      </c>
      <c r="J2042" s="48">
        <v>1</v>
      </c>
      <c r="K2042" s="48">
        <v>3</v>
      </c>
      <c r="L2042" s="48">
        <v>20</v>
      </c>
      <c r="M2042" s="48">
        <v>18</v>
      </c>
      <c r="N2042" s="48">
        <v>8</v>
      </c>
      <c r="O2042" s="48">
        <v>20</v>
      </c>
      <c r="P2042" s="48">
        <v>86</v>
      </c>
    </row>
    <row r="2043" spans="1:16" x14ac:dyDescent="0.3">
      <c r="A2043" s="48" t="s">
        <v>1610</v>
      </c>
      <c r="B2043" s="48">
        <v>2014</v>
      </c>
      <c r="C2043" s="48" t="s">
        <v>1112</v>
      </c>
      <c r="D2043" s="48" t="s">
        <v>1095</v>
      </c>
      <c r="E2043" s="48">
        <v>112</v>
      </c>
      <c r="F2043" s="48">
        <v>357</v>
      </c>
      <c r="G2043" s="48">
        <v>28</v>
      </c>
      <c r="H2043" s="48">
        <v>87</v>
      </c>
      <c r="I2043" s="48">
        <v>20</v>
      </c>
      <c r="J2043" s="48">
        <v>0</v>
      </c>
      <c r="K2043" s="48">
        <v>9</v>
      </c>
      <c r="L2043" s="48">
        <v>45</v>
      </c>
      <c r="M2043" s="48">
        <v>0</v>
      </c>
      <c r="N2043" s="48">
        <v>2</v>
      </c>
      <c r="O2043" s="48">
        <v>31</v>
      </c>
      <c r="P2043" s="48">
        <v>94</v>
      </c>
    </row>
    <row r="2044" spans="1:16" x14ac:dyDescent="0.3">
      <c r="A2044" s="48" t="s">
        <v>1490</v>
      </c>
      <c r="B2044" s="48">
        <v>2014</v>
      </c>
      <c r="C2044" s="48" t="s">
        <v>1152</v>
      </c>
      <c r="D2044" s="48" t="s">
        <v>1091</v>
      </c>
      <c r="E2044" s="48">
        <v>143</v>
      </c>
      <c r="F2044" s="48">
        <v>359</v>
      </c>
      <c r="G2044" s="48">
        <v>42</v>
      </c>
      <c r="H2044" s="48">
        <v>102</v>
      </c>
      <c r="I2044" s="48">
        <v>13</v>
      </c>
      <c r="J2044" s="48">
        <v>2</v>
      </c>
      <c r="K2044" s="48">
        <v>1</v>
      </c>
      <c r="L2044" s="48">
        <v>22</v>
      </c>
      <c r="M2044" s="48">
        <v>15</v>
      </c>
      <c r="N2044" s="48">
        <v>3</v>
      </c>
      <c r="O2044" s="48">
        <v>21</v>
      </c>
      <c r="P2044" s="48">
        <v>68</v>
      </c>
    </row>
    <row r="2045" spans="1:16" x14ac:dyDescent="0.3">
      <c r="A2045" s="48" t="s">
        <v>2031</v>
      </c>
      <c r="B2045" s="48">
        <v>2014</v>
      </c>
      <c r="C2045" s="48" t="s">
        <v>1116</v>
      </c>
      <c r="D2045" s="48" t="s">
        <v>1091</v>
      </c>
      <c r="E2045" s="48">
        <v>103</v>
      </c>
      <c r="F2045" s="48">
        <v>360</v>
      </c>
      <c r="G2045" s="48">
        <v>42</v>
      </c>
      <c r="H2045" s="48">
        <v>84</v>
      </c>
      <c r="I2045" s="48">
        <v>14</v>
      </c>
      <c r="J2045" s="48">
        <v>2</v>
      </c>
      <c r="K2045" s="48">
        <v>6</v>
      </c>
      <c r="L2045" s="48">
        <v>37</v>
      </c>
      <c r="M2045" s="48">
        <v>9</v>
      </c>
      <c r="N2045" s="48">
        <v>3</v>
      </c>
      <c r="O2045" s="48">
        <v>55</v>
      </c>
      <c r="P2045" s="48">
        <v>105</v>
      </c>
    </row>
    <row r="2046" spans="1:16" x14ac:dyDescent="0.3">
      <c r="A2046" s="48" t="s">
        <v>1553</v>
      </c>
      <c r="B2046" s="48">
        <v>2014</v>
      </c>
      <c r="C2046" s="48" t="s">
        <v>1138</v>
      </c>
      <c r="D2046" s="48" t="s">
        <v>1091</v>
      </c>
      <c r="E2046" s="48">
        <v>97</v>
      </c>
      <c r="F2046" s="48">
        <v>360</v>
      </c>
      <c r="G2046" s="48">
        <v>33</v>
      </c>
      <c r="H2046" s="48">
        <v>75</v>
      </c>
      <c r="I2046" s="48">
        <v>20</v>
      </c>
      <c r="J2046" s="48">
        <v>0</v>
      </c>
      <c r="K2046" s="48">
        <v>8</v>
      </c>
      <c r="L2046" s="48">
        <v>42</v>
      </c>
      <c r="M2046" s="48">
        <v>0</v>
      </c>
      <c r="N2046" s="48">
        <v>0</v>
      </c>
      <c r="O2046" s="48">
        <v>36</v>
      </c>
      <c r="P2046" s="48">
        <v>111</v>
      </c>
    </row>
    <row r="2047" spans="1:16" x14ac:dyDescent="0.3">
      <c r="A2047" s="48" t="s">
        <v>1791</v>
      </c>
      <c r="B2047" s="48">
        <v>2014</v>
      </c>
      <c r="C2047" s="48" t="s">
        <v>1102</v>
      </c>
      <c r="D2047" s="48" t="s">
        <v>1091</v>
      </c>
      <c r="E2047" s="48">
        <v>106</v>
      </c>
      <c r="F2047" s="48">
        <v>363</v>
      </c>
      <c r="G2047" s="48">
        <v>43</v>
      </c>
      <c r="H2047" s="48">
        <v>80</v>
      </c>
      <c r="I2047" s="48">
        <v>17</v>
      </c>
      <c r="J2047" s="48">
        <v>0</v>
      </c>
      <c r="K2047" s="48">
        <v>20</v>
      </c>
      <c r="L2047" s="48">
        <v>54</v>
      </c>
      <c r="M2047" s="48">
        <v>1</v>
      </c>
      <c r="N2047" s="48">
        <v>1</v>
      </c>
      <c r="O2047" s="48">
        <v>65</v>
      </c>
      <c r="P2047" s="48">
        <v>132</v>
      </c>
    </row>
    <row r="2048" spans="1:16" x14ac:dyDescent="0.3">
      <c r="A2048" s="48" t="s">
        <v>1541</v>
      </c>
      <c r="B2048" s="48">
        <v>2014</v>
      </c>
      <c r="C2048" s="48" t="s">
        <v>1140</v>
      </c>
      <c r="D2048" s="48" t="s">
        <v>1091</v>
      </c>
      <c r="E2048" s="48">
        <v>113</v>
      </c>
      <c r="F2048" s="48">
        <v>363</v>
      </c>
      <c r="G2048" s="48">
        <v>41</v>
      </c>
      <c r="H2048" s="48">
        <v>98</v>
      </c>
      <c r="I2048" s="48">
        <v>21</v>
      </c>
      <c r="J2048" s="48">
        <v>0</v>
      </c>
      <c r="K2048" s="48">
        <v>4</v>
      </c>
      <c r="L2048" s="48">
        <v>37</v>
      </c>
      <c r="M2048" s="48">
        <v>4</v>
      </c>
      <c r="N2048" s="48">
        <v>2</v>
      </c>
      <c r="O2048" s="48">
        <v>33</v>
      </c>
      <c r="P2048" s="48">
        <v>81</v>
      </c>
    </row>
    <row r="2049" spans="1:16" x14ac:dyDescent="0.3">
      <c r="A2049" s="48" t="s">
        <v>1882</v>
      </c>
      <c r="B2049" s="48">
        <v>2014</v>
      </c>
      <c r="C2049" s="48" t="s">
        <v>1104</v>
      </c>
      <c r="D2049" s="48" t="s">
        <v>1091</v>
      </c>
      <c r="E2049" s="48">
        <v>109</v>
      </c>
      <c r="F2049" s="48">
        <v>363</v>
      </c>
      <c r="G2049" s="48">
        <v>53</v>
      </c>
      <c r="H2049" s="48">
        <v>96</v>
      </c>
      <c r="I2049" s="48">
        <v>16</v>
      </c>
      <c r="J2049" s="48">
        <v>7</v>
      </c>
      <c r="K2049" s="48">
        <v>12</v>
      </c>
      <c r="L2049" s="48">
        <v>54</v>
      </c>
      <c r="M2049" s="48">
        <v>1</v>
      </c>
      <c r="N2049" s="48">
        <v>1</v>
      </c>
      <c r="O2049" s="48">
        <v>28</v>
      </c>
      <c r="P2049" s="48">
        <v>63</v>
      </c>
    </row>
    <row r="2050" spans="1:16" x14ac:dyDescent="0.3">
      <c r="A2050" s="48" t="s">
        <v>1439</v>
      </c>
      <c r="B2050" s="48">
        <v>2014</v>
      </c>
      <c r="C2050" s="48" t="s">
        <v>1132</v>
      </c>
      <c r="D2050" s="48" t="s">
        <v>1095</v>
      </c>
      <c r="E2050" s="48">
        <v>97</v>
      </c>
      <c r="F2050" s="48">
        <v>367</v>
      </c>
      <c r="G2050" s="48">
        <v>34</v>
      </c>
      <c r="H2050" s="48">
        <v>87</v>
      </c>
      <c r="I2050" s="48">
        <v>17</v>
      </c>
      <c r="J2050" s="48">
        <v>1</v>
      </c>
      <c r="K2050" s="48">
        <v>7</v>
      </c>
      <c r="L2050" s="48">
        <v>44</v>
      </c>
      <c r="M2050" s="48">
        <v>1</v>
      </c>
      <c r="N2050" s="48">
        <v>1</v>
      </c>
      <c r="O2050" s="48">
        <v>26</v>
      </c>
      <c r="P2050" s="48">
        <v>77</v>
      </c>
    </row>
    <row r="2051" spans="1:16" x14ac:dyDescent="0.3">
      <c r="A2051" s="48" t="s">
        <v>2039</v>
      </c>
      <c r="B2051" s="48">
        <v>2014</v>
      </c>
      <c r="C2051" s="48" t="s">
        <v>1126</v>
      </c>
      <c r="D2051" s="48" t="s">
        <v>1091</v>
      </c>
      <c r="E2051" s="48">
        <v>123</v>
      </c>
      <c r="F2051" s="48">
        <v>367</v>
      </c>
      <c r="G2051" s="48">
        <v>47</v>
      </c>
      <c r="H2051" s="48">
        <v>81</v>
      </c>
      <c r="I2051" s="48">
        <v>15</v>
      </c>
      <c r="J2051" s="48">
        <v>4</v>
      </c>
      <c r="K2051" s="48">
        <v>10</v>
      </c>
      <c r="L2051" s="48">
        <v>36</v>
      </c>
      <c r="M2051" s="48">
        <v>4</v>
      </c>
      <c r="N2051" s="48">
        <v>2</v>
      </c>
      <c r="O2051" s="48">
        <v>34</v>
      </c>
      <c r="P2051" s="48">
        <v>95</v>
      </c>
    </row>
    <row r="2052" spans="1:16" x14ac:dyDescent="0.3">
      <c r="A2052" s="48" t="s">
        <v>2047</v>
      </c>
      <c r="B2052" s="48">
        <v>2014</v>
      </c>
      <c r="C2052" s="48" t="s">
        <v>1148</v>
      </c>
      <c r="D2052" s="48" t="s">
        <v>1095</v>
      </c>
      <c r="E2052" s="48">
        <v>108</v>
      </c>
      <c r="F2052" s="48">
        <v>369</v>
      </c>
      <c r="G2052" s="48">
        <v>41</v>
      </c>
      <c r="H2052" s="48">
        <v>97</v>
      </c>
      <c r="I2052" s="48">
        <v>17</v>
      </c>
      <c r="J2052" s="48">
        <v>1</v>
      </c>
      <c r="K2052" s="48">
        <v>22</v>
      </c>
      <c r="L2052" s="48">
        <v>52</v>
      </c>
      <c r="M2052" s="48">
        <v>0</v>
      </c>
      <c r="N2052" s="48">
        <v>0</v>
      </c>
      <c r="O2052" s="48">
        <v>22</v>
      </c>
      <c r="P2052" s="48">
        <v>97</v>
      </c>
    </row>
    <row r="2053" spans="1:16" x14ac:dyDescent="0.3">
      <c r="A2053" s="48" t="s">
        <v>2044</v>
      </c>
      <c r="B2053" s="48">
        <v>2014</v>
      </c>
      <c r="C2053" s="48" t="s">
        <v>1090</v>
      </c>
      <c r="D2053" s="48" t="s">
        <v>1091</v>
      </c>
      <c r="E2053" s="48">
        <v>103</v>
      </c>
      <c r="F2053" s="48">
        <v>372</v>
      </c>
      <c r="G2053" s="48">
        <v>46</v>
      </c>
      <c r="H2053" s="48">
        <v>86</v>
      </c>
      <c r="I2053" s="48">
        <v>16</v>
      </c>
      <c r="J2053" s="48">
        <v>3</v>
      </c>
      <c r="K2053" s="48">
        <v>20</v>
      </c>
      <c r="L2053" s="48">
        <v>57</v>
      </c>
      <c r="M2053" s="48">
        <v>1</v>
      </c>
      <c r="N2053" s="48">
        <v>2</v>
      </c>
      <c r="O2053" s="48">
        <v>31</v>
      </c>
      <c r="P2053" s="48">
        <v>127</v>
      </c>
    </row>
    <row r="2054" spans="1:16" x14ac:dyDescent="0.3">
      <c r="A2054" s="48" t="s">
        <v>1895</v>
      </c>
      <c r="B2054" s="48">
        <v>2014</v>
      </c>
      <c r="C2054" s="48" t="s">
        <v>1159</v>
      </c>
      <c r="D2054" s="48" t="s">
        <v>1095</v>
      </c>
      <c r="E2054" s="48">
        <v>114</v>
      </c>
      <c r="F2054" s="48">
        <v>373</v>
      </c>
      <c r="G2054" s="48">
        <v>43</v>
      </c>
      <c r="H2054" s="48">
        <v>82</v>
      </c>
      <c r="I2054" s="48">
        <v>20</v>
      </c>
      <c r="J2054" s="48">
        <v>0</v>
      </c>
      <c r="K2054" s="48">
        <v>11</v>
      </c>
      <c r="L2054" s="48">
        <v>44</v>
      </c>
      <c r="M2054" s="48">
        <v>0</v>
      </c>
      <c r="N2054" s="48">
        <v>1</v>
      </c>
      <c r="O2054" s="48">
        <v>55</v>
      </c>
      <c r="P2054" s="48">
        <v>143</v>
      </c>
    </row>
    <row r="2055" spans="1:16" x14ac:dyDescent="0.3">
      <c r="A2055" s="48" t="s">
        <v>1423</v>
      </c>
      <c r="B2055" s="48">
        <v>2014</v>
      </c>
      <c r="C2055" s="48" t="s">
        <v>1124</v>
      </c>
      <c r="D2055" s="48" t="s">
        <v>1091</v>
      </c>
      <c r="E2055" s="48">
        <v>100</v>
      </c>
      <c r="F2055" s="48">
        <v>374</v>
      </c>
      <c r="G2055" s="48">
        <v>52</v>
      </c>
      <c r="H2055" s="48">
        <v>102</v>
      </c>
      <c r="I2055" s="48">
        <v>25</v>
      </c>
      <c r="J2055" s="48">
        <v>5</v>
      </c>
      <c r="K2055" s="48">
        <v>4</v>
      </c>
      <c r="L2055" s="48">
        <v>33</v>
      </c>
      <c r="M2055" s="48">
        <v>9</v>
      </c>
      <c r="N2055" s="48">
        <v>4</v>
      </c>
      <c r="O2055" s="48">
        <v>35</v>
      </c>
      <c r="P2055" s="48">
        <v>85</v>
      </c>
    </row>
    <row r="2056" spans="1:16" x14ac:dyDescent="0.3">
      <c r="A2056" s="48" t="s">
        <v>1951</v>
      </c>
      <c r="B2056" s="48">
        <v>2014</v>
      </c>
      <c r="C2056" s="48" t="s">
        <v>1122</v>
      </c>
      <c r="D2056" s="48" t="s">
        <v>1095</v>
      </c>
      <c r="E2056" s="48">
        <v>128</v>
      </c>
      <c r="F2056" s="48">
        <v>377</v>
      </c>
      <c r="G2056" s="48">
        <v>47</v>
      </c>
      <c r="H2056" s="48">
        <v>85</v>
      </c>
      <c r="I2056" s="48">
        <v>19</v>
      </c>
      <c r="J2056" s="48">
        <v>1</v>
      </c>
      <c r="K2056" s="48">
        <v>15</v>
      </c>
      <c r="L2056" s="48">
        <v>49</v>
      </c>
      <c r="M2056" s="48">
        <v>3</v>
      </c>
      <c r="N2056" s="48">
        <v>0</v>
      </c>
      <c r="O2056" s="48">
        <v>58</v>
      </c>
      <c r="P2056" s="48">
        <v>115</v>
      </c>
    </row>
    <row r="2057" spans="1:16" x14ac:dyDescent="0.3">
      <c r="A2057" s="48" t="s">
        <v>1421</v>
      </c>
      <c r="B2057" s="48">
        <v>2014</v>
      </c>
      <c r="C2057" s="48" t="s">
        <v>1138</v>
      </c>
      <c r="D2057" s="48" t="s">
        <v>1091</v>
      </c>
      <c r="E2057" s="48">
        <v>97</v>
      </c>
      <c r="F2057" s="48">
        <v>378</v>
      </c>
      <c r="G2057" s="48">
        <v>54</v>
      </c>
      <c r="H2057" s="48">
        <v>93</v>
      </c>
      <c r="I2057" s="48">
        <v>22</v>
      </c>
      <c r="J2057" s="48">
        <v>2</v>
      </c>
      <c r="K2057" s="48">
        <v>9</v>
      </c>
      <c r="L2057" s="48">
        <v>40</v>
      </c>
      <c r="M2057" s="48">
        <v>7</v>
      </c>
      <c r="N2057" s="48">
        <v>2</v>
      </c>
      <c r="O2057" s="48">
        <v>27</v>
      </c>
      <c r="P2057" s="48">
        <v>79</v>
      </c>
    </row>
    <row r="2058" spans="1:16" x14ac:dyDescent="0.3">
      <c r="A2058" s="48" t="s">
        <v>1522</v>
      </c>
      <c r="B2058" s="48">
        <v>2014</v>
      </c>
      <c r="C2058" s="48" t="s">
        <v>1108</v>
      </c>
      <c r="D2058" s="48" t="s">
        <v>1095</v>
      </c>
      <c r="E2058" s="48">
        <v>130</v>
      </c>
      <c r="F2058" s="48">
        <v>378</v>
      </c>
      <c r="G2058" s="48">
        <v>47</v>
      </c>
      <c r="H2058" s="48">
        <v>74</v>
      </c>
      <c r="I2058" s="48">
        <v>9</v>
      </c>
      <c r="J2058" s="48">
        <v>0</v>
      </c>
      <c r="K2058" s="48">
        <v>22</v>
      </c>
      <c r="L2058" s="48">
        <v>45</v>
      </c>
      <c r="M2058" s="48">
        <v>5</v>
      </c>
      <c r="N2058" s="48">
        <v>1</v>
      </c>
      <c r="O2058" s="48">
        <v>47</v>
      </c>
      <c r="P2058" s="48">
        <v>122</v>
      </c>
    </row>
    <row r="2059" spans="1:16" x14ac:dyDescent="0.3">
      <c r="A2059" s="48" t="s">
        <v>1694</v>
      </c>
      <c r="B2059" s="48">
        <v>2014</v>
      </c>
      <c r="C2059" s="48" t="s">
        <v>1100</v>
      </c>
      <c r="D2059" s="48" t="s">
        <v>1095</v>
      </c>
      <c r="E2059" s="48">
        <v>111</v>
      </c>
      <c r="F2059" s="48">
        <v>379</v>
      </c>
      <c r="G2059" s="48">
        <v>45</v>
      </c>
      <c r="H2059" s="48">
        <v>110</v>
      </c>
      <c r="I2059" s="48">
        <v>20</v>
      </c>
      <c r="J2059" s="48">
        <v>0</v>
      </c>
      <c r="K2059" s="48">
        <v>11</v>
      </c>
      <c r="L2059" s="48">
        <v>67</v>
      </c>
      <c r="M2059" s="48">
        <v>4</v>
      </c>
      <c r="N2059" s="48">
        <v>4</v>
      </c>
      <c r="O2059" s="48">
        <v>59</v>
      </c>
      <c r="P2059" s="48">
        <v>78</v>
      </c>
    </row>
    <row r="2060" spans="1:16" x14ac:dyDescent="0.3">
      <c r="A2060" s="48" t="s">
        <v>1944</v>
      </c>
      <c r="B2060" s="48">
        <v>2014</v>
      </c>
      <c r="C2060" s="48" t="s">
        <v>1128</v>
      </c>
      <c r="D2060" s="48" t="s">
        <v>1095</v>
      </c>
      <c r="E2060" s="48">
        <v>110</v>
      </c>
      <c r="F2060" s="48">
        <v>380</v>
      </c>
      <c r="G2060" s="48">
        <v>28</v>
      </c>
      <c r="H2060" s="48">
        <v>90</v>
      </c>
      <c r="I2060" s="48">
        <v>19</v>
      </c>
      <c r="J2060" s="48">
        <v>0</v>
      </c>
      <c r="K2060" s="48">
        <v>13</v>
      </c>
      <c r="L2060" s="48">
        <v>46</v>
      </c>
      <c r="M2060" s="48">
        <v>0</v>
      </c>
      <c r="N2060" s="48">
        <v>0</v>
      </c>
      <c r="O2060" s="48">
        <v>26</v>
      </c>
      <c r="P2060" s="48">
        <v>102</v>
      </c>
    </row>
    <row r="2061" spans="1:16" x14ac:dyDescent="0.3">
      <c r="A2061" s="48" t="s">
        <v>1717</v>
      </c>
      <c r="B2061" s="48">
        <v>2014</v>
      </c>
      <c r="C2061" s="48" t="s">
        <v>1114</v>
      </c>
      <c r="D2061" s="48" t="s">
        <v>1095</v>
      </c>
      <c r="E2061" s="48">
        <v>110</v>
      </c>
      <c r="F2061" s="48">
        <v>381</v>
      </c>
      <c r="G2061" s="48">
        <v>43</v>
      </c>
      <c r="H2061" s="48">
        <v>96</v>
      </c>
      <c r="I2061" s="48">
        <v>25</v>
      </c>
      <c r="J2061" s="48">
        <v>1</v>
      </c>
      <c r="K2061" s="48">
        <v>6</v>
      </c>
      <c r="L2061" s="48">
        <v>31</v>
      </c>
      <c r="M2061" s="48">
        <v>4</v>
      </c>
      <c r="N2061" s="48">
        <v>2</v>
      </c>
      <c r="O2061" s="48">
        <v>46</v>
      </c>
      <c r="P2061" s="48">
        <v>60</v>
      </c>
    </row>
    <row r="2062" spans="1:16" x14ac:dyDescent="0.3">
      <c r="A2062" s="48" t="s">
        <v>1978</v>
      </c>
      <c r="B2062" s="48">
        <v>2014</v>
      </c>
      <c r="C2062" s="48" t="s">
        <v>1130</v>
      </c>
      <c r="D2062" s="48" t="s">
        <v>1095</v>
      </c>
      <c r="E2062" s="48">
        <v>106</v>
      </c>
      <c r="F2062" s="48">
        <v>382</v>
      </c>
      <c r="G2062" s="48">
        <v>46</v>
      </c>
      <c r="H2062" s="48">
        <v>102</v>
      </c>
      <c r="I2062" s="48">
        <v>25</v>
      </c>
      <c r="J2062" s="48">
        <v>0</v>
      </c>
      <c r="K2062" s="48">
        <v>13</v>
      </c>
      <c r="L2062" s="48">
        <v>54</v>
      </c>
      <c r="M2062" s="48">
        <v>1</v>
      </c>
      <c r="N2062" s="48">
        <v>0</v>
      </c>
      <c r="O2062" s="48">
        <v>23</v>
      </c>
      <c r="P2062" s="48">
        <v>70</v>
      </c>
    </row>
    <row r="2063" spans="1:16" x14ac:dyDescent="0.3">
      <c r="A2063" s="48" t="s">
        <v>1417</v>
      </c>
      <c r="B2063" s="48">
        <v>2014</v>
      </c>
      <c r="C2063" s="48" t="s">
        <v>1120</v>
      </c>
      <c r="D2063" s="48" t="s">
        <v>1095</v>
      </c>
      <c r="E2063" s="48">
        <v>96</v>
      </c>
      <c r="F2063" s="48">
        <v>383</v>
      </c>
      <c r="G2063" s="48">
        <v>56</v>
      </c>
      <c r="H2063" s="48">
        <v>115</v>
      </c>
      <c r="I2063" s="48">
        <v>21</v>
      </c>
      <c r="J2063" s="48">
        <v>2</v>
      </c>
      <c r="K2063" s="48">
        <v>3</v>
      </c>
      <c r="L2063" s="48">
        <v>27</v>
      </c>
      <c r="M2063" s="48">
        <v>16</v>
      </c>
      <c r="N2063" s="48">
        <v>6</v>
      </c>
      <c r="O2063" s="48">
        <v>25</v>
      </c>
      <c r="P2063" s="48">
        <v>53</v>
      </c>
    </row>
    <row r="2064" spans="1:16" x14ac:dyDescent="0.3">
      <c r="A2064" s="48" t="s">
        <v>2117</v>
      </c>
      <c r="B2064" s="48">
        <v>2014</v>
      </c>
      <c r="C2064" s="48" t="s">
        <v>1140</v>
      </c>
      <c r="D2064" s="48" t="s">
        <v>1091</v>
      </c>
      <c r="E2064" s="48">
        <v>127</v>
      </c>
      <c r="F2064" s="48">
        <v>384</v>
      </c>
      <c r="G2064" s="48">
        <v>45</v>
      </c>
      <c r="H2064" s="48">
        <v>76</v>
      </c>
      <c r="I2064" s="48">
        <v>19</v>
      </c>
      <c r="J2064" s="48">
        <v>2</v>
      </c>
      <c r="K2064" s="48">
        <v>1</v>
      </c>
      <c r="L2064" s="48">
        <v>30</v>
      </c>
      <c r="M2064" s="48">
        <v>8</v>
      </c>
      <c r="N2064" s="48">
        <v>0</v>
      </c>
      <c r="O2064" s="48">
        <v>31</v>
      </c>
      <c r="P2064" s="48">
        <v>121</v>
      </c>
    </row>
    <row r="2065" spans="1:16" x14ac:dyDescent="0.3">
      <c r="A2065" s="48" t="s">
        <v>1936</v>
      </c>
      <c r="B2065" s="48">
        <v>2014</v>
      </c>
      <c r="C2065" s="48" t="s">
        <v>1112</v>
      </c>
      <c r="D2065" s="48" t="s">
        <v>1095</v>
      </c>
      <c r="E2065" s="48">
        <v>114</v>
      </c>
      <c r="F2065" s="48">
        <v>384</v>
      </c>
      <c r="G2065" s="48">
        <v>54</v>
      </c>
      <c r="H2065" s="48">
        <v>105</v>
      </c>
      <c r="I2065" s="48">
        <v>25</v>
      </c>
      <c r="J2065" s="48">
        <v>0</v>
      </c>
      <c r="K2065" s="48">
        <v>25</v>
      </c>
      <c r="L2065" s="48">
        <v>80</v>
      </c>
      <c r="M2065" s="48">
        <v>1</v>
      </c>
      <c r="N2065" s="48">
        <v>3</v>
      </c>
      <c r="O2065" s="48">
        <v>41</v>
      </c>
      <c r="P2065" s="48">
        <v>103</v>
      </c>
    </row>
    <row r="2066" spans="1:16" x14ac:dyDescent="0.3">
      <c r="A2066" s="48" t="s">
        <v>1709</v>
      </c>
      <c r="B2066" s="48">
        <v>2014</v>
      </c>
      <c r="C2066" s="48" t="s">
        <v>1128</v>
      </c>
      <c r="D2066" s="48" t="s">
        <v>1095</v>
      </c>
      <c r="E2066" s="48">
        <v>125</v>
      </c>
      <c r="F2066" s="48">
        <v>385</v>
      </c>
      <c r="G2066" s="48">
        <v>50</v>
      </c>
      <c r="H2066" s="48">
        <v>109</v>
      </c>
      <c r="I2066" s="48">
        <v>28</v>
      </c>
      <c r="J2066" s="48">
        <v>5</v>
      </c>
      <c r="K2066" s="48">
        <v>9</v>
      </c>
      <c r="L2066" s="48">
        <v>41</v>
      </c>
      <c r="M2066" s="48">
        <v>7</v>
      </c>
      <c r="N2066" s="48">
        <v>4</v>
      </c>
      <c r="O2066" s="48">
        <v>39</v>
      </c>
      <c r="P2066" s="48">
        <v>81</v>
      </c>
    </row>
    <row r="2067" spans="1:16" x14ac:dyDescent="0.3">
      <c r="A2067" s="48" t="s">
        <v>2118</v>
      </c>
      <c r="B2067" s="48">
        <v>2014</v>
      </c>
      <c r="C2067" s="48" t="s">
        <v>1142</v>
      </c>
      <c r="D2067" s="48" t="s">
        <v>1095</v>
      </c>
      <c r="E2067" s="48">
        <v>108</v>
      </c>
      <c r="F2067" s="48">
        <v>385</v>
      </c>
      <c r="G2067" s="48">
        <v>48</v>
      </c>
      <c r="H2067" s="48">
        <v>93</v>
      </c>
      <c r="I2067" s="48">
        <v>22</v>
      </c>
      <c r="J2067" s="48">
        <v>3</v>
      </c>
      <c r="K2067" s="48">
        <v>13</v>
      </c>
      <c r="L2067" s="48">
        <v>41</v>
      </c>
      <c r="M2067" s="48">
        <v>1</v>
      </c>
      <c r="N2067" s="48">
        <v>0</v>
      </c>
      <c r="O2067" s="48">
        <v>32</v>
      </c>
      <c r="P2067" s="48">
        <v>64</v>
      </c>
    </row>
    <row r="2068" spans="1:16" x14ac:dyDescent="0.3">
      <c r="A2068" s="48" t="s">
        <v>1957</v>
      </c>
      <c r="B2068" s="48">
        <v>2014</v>
      </c>
      <c r="C2068" s="48" t="s">
        <v>1104</v>
      </c>
      <c r="D2068" s="48" t="s">
        <v>1091</v>
      </c>
      <c r="E2068" s="48">
        <v>127</v>
      </c>
      <c r="F2068" s="48">
        <v>385</v>
      </c>
      <c r="G2068" s="48">
        <v>46</v>
      </c>
      <c r="H2068" s="48">
        <v>104</v>
      </c>
      <c r="I2068" s="48">
        <v>19</v>
      </c>
      <c r="J2068" s="48">
        <v>1</v>
      </c>
      <c r="K2068" s="48">
        <v>10</v>
      </c>
      <c r="L2068" s="48">
        <v>55</v>
      </c>
      <c r="M2068" s="48">
        <v>2</v>
      </c>
      <c r="N2068" s="48">
        <v>2</v>
      </c>
      <c r="O2068" s="48">
        <v>54</v>
      </c>
      <c r="P2068" s="48">
        <v>86</v>
      </c>
    </row>
    <row r="2069" spans="1:16" x14ac:dyDescent="0.3">
      <c r="A2069" s="48" t="s">
        <v>2119</v>
      </c>
      <c r="B2069" s="48">
        <v>2014</v>
      </c>
      <c r="C2069" s="48" t="s">
        <v>1136</v>
      </c>
      <c r="D2069" s="48" t="s">
        <v>1091</v>
      </c>
      <c r="E2069" s="48">
        <v>114</v>
      </c>
      <c r="F2069" s="48">
        <v>386</v>
      </c>
      <c r="G2069" s="48">
        <v>39</v>
      </c>
      <c r="H2069" s="48">
        <v>100</v>
      </c>
      <c r="I2069" s="48">
        <v>14</v>
      </c>
      <c r="J2069" s="48">
        <v>7</v>
      </c>
      <c r="K2069" s="48">
        <v>9</v>
      </c>
      <c r="L2069" s="48">
        <v>48</v>
      </c>
      <c r="M2069" s="48">
        <v>4</v>
      </c>
      <c r="N2069" s="48">
        <v>7</v>
      </c>
      <c r="O2069" s="48">
        <v>17</v>
      </c>
      <c r="P2069" s="48">
        <v>71</v>
      </c>
    </row>
    <row r="2070" spans="1:16" x14ac:dyDescent="0.3">
      <c r="A2070" s="48" t="s">
        <v>1779</v>
      </c>
      <c r="B2070" s="48">
        <v>2014</v>
      </c>
      <c r="C2070" s="48" t="s">
        <v>1150</v>
      </c>
      <c r="D2070" s="48" t="s">
        <v>1095</v>
      </c>
      <c r="E2070" s="48">
        <v>103</v>
      </c>
      <c r="F2070" s="48">
        <v>386</v>
      </c>
      <c r="G2070" s="48">
        <v>36</v>
      </c>
      <c r="H2070" s="48">
        <v>120</v>
      </c>
      <c r="I2070" s="48">
        <v>23</v>
      </c>
      <c r="J2070" s="48">
        <v>0</v>
      </c>
      <c r="K2070" s="48">
        <v>9</v>
      </c>
      <c r="L2070" s="48">
        <v>54</v>
      </c>
      <c r="M2070" s="48">
        <v>0</v>
      </c>
      <c r="N2070" s="48">
        <v>1</v>
      </c>
      <c r="O2070" s="48">
        <v>15</v>
      </c>
      <c r="P2070" s="48">
        <v>77</v>
      </c>
    </row>
    <row r="2071" spans="1:16" x14ac:dyDescent="0.3">
      <c r="A2071" s="48" t="s">
        <v>1459</v>
      </c>
      <c r="B2071" s="48">
        <v>2014</v>
      </c>
      <c r="C2071" s="48" t="s">
        <v>1130</v>
      </c>
      <c r="D2071" s="48" t="s">
        <v>1095</v>
      </c>
      <c r="E2071" s="48">
        <v>132</v>
      </c>
      <c r="F2071" s="48">
        <v>388</v>
      </c>
      <c r="G2071" s="48">
        <v>67</v>
      </c>
      <c r="H2071" s="48">
        <v>112</v>
      </c>
      <c r="I2071" s="48">
        <v>22</v>
      </c>
      <c r="J2071" s="48">
        <v>4</v>
      </c>
      <c r="K2071" s="48">
        <v>15</v>
      </c>
      <c r="L2071" s="48">
        <v>43</v>
      </c>
      <c r="M2071" s="48">
        <v>20</v>
      </c>
      <c r="N2071" s="48">
        <v>3</v>
      </c>
      <c r="O2071" s="48">
        <v>30</v>
      </c>
      <c r="P2071" s="48">
        <v>136</v>
      </c>
    </row>
    <row r="2072" spans="1:16" x14ac:dyDescent="0.3">
      <c r="A2072" s="48" t="s">
        <v>1673</v>
      </c>
      <c r="B2072" s="48">
        <v>2014</v>
      </c>
      <c r="C2072" s="48" t="s">
        <v>1124</v>
      </c>
      <c r="D2072" s="48" t="s">
        <v>1091</v>
      </c>
      <c r="E2072" s="48">
        <v>124</v>
      </c>
      <c r="F2072" s="48">
        <v>390</v>
      </c>
      <c r="G2072" s="48">
        <v>44</v>
      </c>
      <c r="H2072" s="48">
        <v>85</v>
      </c>
      <c r="I2072" s="48">
        <v>22</v>
      </c>
      <c r="J2072" s="48">
        <v>0</v>
      </c>
      <c r="K2072" s="48">
        <v>11</v>
      </c>
      <c r="L2072" s="48">
        <v>47</v>
      </c>
      <c r="M2072" s="48">
        <v>0</v>
      </c>
      <c r="N2072" s="48">
        <v>3</v>
      </c>
      <c r="O2072" s="48">
        <v>61</v>
      </c>
      <c r="P2072" s="48">
        <v>151</v>
      </c>
    </row>
    <row r="2073" spans="1:16" x14ac:dyDescent="0.3">
      <c r="A2073" s="48" t="s">
        <v>1751</v>
      </c>
      <c r="B2073" s="48">
        <v>2014</v>
      </c>
      <c r="C2073" s="48" t="s">
        <v>1102</v>
      </c>
      <c r="D2073" s="48" t="s">
        <v>1091</v>
      </c>
      <c r="E2073" s="48">
        <v>101</v>
      </c>
      <c r="F2073" s="48">
        <v>390</v>
      </c>
      <c r="G2073" s="48">
        <v>43</v>
      </c>
      <c r="H2073" s="48">
        <v>86</v>
      </c>
      <c r="I2073" s="48">
        <v>24</v>
      </c>
      <c r="J2073" s="48">
        <v>0</v>
      </c>
      <c r="K2073" s="48">
        <v>7</v>
      </c>
      <c r="L2073" s="48">
        <v>36</v>
      </c>
      <c r="M2073" s="48">
        <v>3</v>
      </c>
      <c r="N2073" s="48">
        <v>0</v>
      </c>
      <c r="O2073" s="48">
        <v>19</v>
      </c>
      <c r="P2073" s="48">
        <v>70</v>
      </c>
    </row>
    <row r="2074" spans="1:16" x14ac:dyDescent="0.3">
      <c r="A2074" s="48" t="s">
        <v>1581</v>
      </c>
      <c r="B2074" s="48">
        <v>2014</v>
      </c>
      <c r="C2074" s="48" t="s">
        <v>1120</v>
      </c>
      <c r="D2074" s="48" t="s">
        <v>1095</v>
      </c>
      <c r="E2074" s="48">
        <v>146</v>
      </c>
      <c r="F2074" s="48">
        <v>393</v>
      </c>
      <c r="G2074" s="48">
        <v>51</v>
      </c>
      <c r="H2074" s="48">
        <v>102</v>
      </c>
      <c r="I2074" s="48">
        <v>18</v>
      </c>
      <c r="J2074" s="48">
        <v>6</v>
      </c>
      <c r="K2074" s="48">
        <v>5</v>
      </c>
      <c r="L2074" s="48">
        <v>38</v>
      </c>
      <c r="M2074" s="48">
        <v>16</v>
      </c>
      <c r="N2074" s="48">
        <v>5</v>
      </c>
      <c r="O2074" s="48">
        <v>41</v>
      </c>
      <c r="P2074" s="48">
        <v>77</v>
      </c>
    </row>
    <row r="2075" spans="1:16" x14ac:dyDescent="0.3">
      <c r="A2075" s="48" t="s">
        <v>1846</v>
      </c>
      <c r="B2075" s="48">
        <v>2014</v>
      </c>
      <c r="C2075" s="48" t="s">
        <v>1102</v>
      </c>
      <c r="D2075" s="48" t="s">
        <v>1091</v>
      </c>
      <c r="E2075" s="48">
        <v>122</v>
      </c>
      <c r="F2075" s="48">
        <v>395</v>
      </c>
      <c r="G2075" s="48">
        <v>45</v>
      </c>
      <c r="H2075" s="48">
        <v>96</v>
      </c>
      <c r="I2075" s="48">
        <v>19</v>
      </c>
      <c r="J2075" s="48">
        <v>5</v>
      </c>
      <c r="K2075" s="48">
        <v>5</v>
      </c>
      <c r="L2075" s="48">
        <v>31</v>
      </c>
      <c r="M2075" s="48">
        <v>15</v>
      </c>
      <c r="N2075" s="48">
        <v>7</v>
      </c>
      <c r="O2075" s="48">
        <v>33</v>
      </c>
      <c r="P2075" s="48">
        <v>100</v>
      </c>
    </row>
    <row r="2076" spans="1:16" x14ac:dyDescent="0.3">
      <c r="A2076" s="48" t="s">
        <v>2012</v>
      </c>
      <c r="B2076" s="48">
        <v>2014</v>
      </c>
      <c r="C2076" s="48" t="s">
        <v>1114</v>
      </c>
      <c r="D2076" s="48" t="s">
        <v>1095</v>
      </c>
      <c r="E2076" s="48">
        <v>121</v>
      </c>
      <c r="F2076" s="48">
        <v>397</v>
      </c>
      <c r="G2076" s="48">
        <v>43</v>
      </c>
      <c r="H2076" s="48">
        <v>100</v>
      </c>
      <c r="I2076" s="48">
        <v>25</v>
      </c>
      <c r="J2076" s="48">
        <v>0</v>
      </c>
      <c r="K2076" s="48">
        <v>10</v>
      </c>
      <c r="L2076" s="48">
        <v>46</v>
      </c>
      <c r="M2076" s="48">
        <v>0</v>
      </c>
      <c r="N2076" s="48">
        <v>1</v>
      </c>
      <c r="O2076" s="48">
        <v>33</v>
      </c>
      <c r="P2076" s="48">
        <v>102</v>
      </c>
    </row>
    <row r="2077" spans="1:16" x14ac:dyDescent="0.3">
      <c r="A2077" s="48" t="s">
        <v>1704</v>
      </c>
      <c r="B2077" s="48">
        <v>2014</v>
      </c>
      <c r="C2077" s="48" t="s">
        <v>1100</v>
      </c>
      <c r="D2077" s="48" t="s">
        <v>1095</v>
      </c>
      <c r="E2077" s="48">
        <v>122</v>
      </c>
      <c r="F2077" s="48">
        <v>398</v>
      </c>
      <c r="G2077" s="48">
        <v>46</v>
      </c>
      <c r="H2077" s="48">
        <v>92</v>
      </c>
      <c r="I2077" s="48">
        <v>13</v>
      </c>
      <c r="J2077" s="48">
        <v>1</v>
      </c>
      <c r="K2077" s="48">
        <v>18</v>
      </c>
      <c r="L2077" s="48">
        <v>56</v>
      </c>
      <c r="M2077" s="48">
        <v>8</v>
      </c>
      <c r="N2077" s="48">
        <v>3</v>
      </c>
      <c r="O2077" s="48">
        <v>45</v>
      </c>
      <c r="P2077" s="48">
        <v>113</v>
      </c>
    </row>
    <row r="2078" spans="1:16" x14ac:dyDescent="0.3">
      <c r="A2078" s="48" t="s">
        <v>1980</v>
      </c>
      <c r="B2078" s="48">
        <v>2014</v>
      </c>
      <c r="C2078" s="48" t="s">
        <v>1104</v>
      </c>
      <c r="D2078" s="48" t="s">
        <v>1091</v>
      </c>
      <c r="E2078" s="48">
        <v>101</v>
      </c>
      <c r="F2078" s="48">
        <v>399</v>
      </c>
      <c r="G2078" s="48">
        <v>62</v>
      </c>
      <c r="H2078" s="48">
        <v>102</v>
      </c>
      <c r="I2078" s="48">
        <v>26</v>
      </c>
      <c r="J2078" s="48">
        <v>3</v>
      </c>
      <c r="K2078" s="48">
        <v>17</v>
      </c>
      <c r="L2078" s="48">
        <v>67</v>
      </c>
      <c r="M2078" s="48">
        <v>3</v>
      </c>
      <c r="N2078" s="48">
        <v>2</v>
      </c>
      <c r="O2078" s="48">
        <v>28</v>
      </c>
      <c r="P2078" s="48">
        <v>80</v>
      </c>
    </row>
    <row r="2079" spans="1:16" x14ac:dyDescent="0.3">
      <c r="A2079" s="48" t="s">
        <v>2059</v>
      </c>
      <c r="B2079" s="48">
        <v>2014</v>
      </c>
      <c r="C2079" s="48" t="s">
        <v>1122</v>
      </c>
      <c r="D2079" s="48" t="s">
        <v>1095</v>
      </c>
      <c r="E2079" s="48">
        <v>111</v>
      </c>
      <c r="F2079" s="48">
        <v>400</v>
      </c>
      <c r="G2079" s="48">
        <v>37</v>
      </c>
      <c r="H2079" s="48">
        <v>84</v>
      </c>
      <c r="I2079" s="48">
        <v>17</v>
      </c>
      <c r="J2079" s="48">
        <v>1</v>
      </c>
      <c r="K2079" s="48">
        <v>10</v>
      </c>
      <c r="L2079" s="48">
        <v>51</v>
      </c>
      <c r="M2079" s="48">
        <v>3</v>
      </c>
      <c r="N2079" s="48">
        <v>2</v>
      </c>
      <c r="O2079" s="48">
        <v>36</v>
      </c>
      <c r="P2079" s="48">
        <v>100</v>
      </c>
    </row>
    <row r="2080" spans="1:16" x14ac:dyDescent="0.3">
      <c r="A2080" s="48" t="s">
        <v>2120</v>
      </c>
      <c r="B2080" s="48">
        <v>2014</v>
      </c>
      <c r="C2080" s="48" t="s">
        <v>1132</v>
      </c>
      <c r="D2080" s="48" t="s">
        <v>1095</v>
      </c>
      <c r="E2080" s="48">
        <v>113</v>
      </c>
      <c r="F2080" s="48">
        <v>402</v>
      </c>
      <c r="G2080" s="48">
        <v>52</v>
      </c>
      <c r="H2080" s="48">
        <v>100</v>
      </c>
      <c r="I2080" s="48">
        <v>14</v>
      </c>
      <c r="J2080" s="48">
        <v>3</v>
      </c>
      <c r="K2080" s="48">
        <v>12</v>
      </c>
      <c r="L2080" s="48">
        <v>42</v>
      </c>
      <c r="M2080" s="48">
        <v>20</v>
      </c>
      <c r="N2080" s="48">
        <v>4</v>
      </c>
      <c r="O2080" s="48">
        <v>21</v>
      </c>
      <c r="P2080" s="48">
        <v>71</v>
      </c>
    </row>
    <row r="2081" spans="1:16" x14ac:dyDescent="0.3">
      <c r="A2081" s="48" t="s">
        <v>1437</v>
      </c>
      <c r="B2081" s="48">
        <v>2014</v>
      </c>
      <c r="C2081" s="48" t="s">
        <v>1152</v>
      </c>
      <c r="D2081" s="48" t="s">
        <v>1091</v>
      </c>
      <c r="E2081" s="48">
        <v>109</v>
      </c>
      <c r="F2081" s="48">
        <v>403</v>
      </c>
      <c r="G2081" s="48">
        <v>46</v>
      </c>
      <c r="H2081" s="48">
        <v>94</v>
      </c>
      <c r="I2081" s="48">
        <v>23</v>
      </c>
      <c r="J2081" s="48">
        <v>0</v>
      </c>
      <c r="K2081" s="48">
        <v>15</v>
      </c>
      <c r="L2081" s="48">
        <v>49</v>
      </c>
      <c r="M2081" s="48">
        <v>3</v>
      </c>
      <c r="N2081" s="48">
        <v>1</v>
      </c>
      <c r="O2081" s="48">
        <v>37</v>
      </c>
      <c r="P2081" s="48">
        <v>80</v>
      </c>
    </row>
    <row r="2082" spans="1:16" x14ac:dyDescent="0.3">
      <c r="A2082" s="48" t="s">
        <v>1528</v>
      </c>
      <c r="B2082" s="48">
        <v>2014</v>
      </c>
      <c r="C2082" s="48" t="s">
        <v>1144</v>
      </c>
      <c r="D2082" s="48" t="s">
        <v>1095</v>
      </c>
      <c r="E2082" s="48">
        <v>106</v>
      </c>
      <c r="F2082" s="48">
        <v>403</v>
      </c>
      <c r="G2082" s="48">
        <v>44</v>
      </c>
      <c r="H2082" s="48">
        <v>109</v>
      </c>
      <c r="I2082" s="48">
        <v>17</v>
      </c>
      <c r="J2082" s="48">
        <v>4</v>
      </c>
      <c r="K2082" s="48">
        <v>5</v>
      </c>
      <c r="L2082" s="48">
        <v>42</v>
      </c>
      <c r="M2082" s="48">
        <v>2</v>
      </c>
      <c r="N2082" s="48">
        <v>1</v>
      </c>
      <c r="O2082" s="48">
        <v>23</v>
      </c>
      <c r="P2082" s="48">
        <v>57</v>
      </c>
    </row>
    <row r="2083" spans="1:16" x14ac:dyDescent="0.3">
      <c r="A2083" s="48" t="s">
        <v>1402</v>
      </c>
      <c r="B2083" s="48">
        <v>2014</v>
      </c>
      <c r="C2083" s="48" t="s">
        <v>1104</v>
      </c>
      <c r="D2083" s="48" t="s">
        <v>1091</v>
      </c>
      <c r="E2083" s="48">
        <v>127</v>
      </c>
      <c r="F2083" s="48">
        <v>404</v>
      </c>
      <c r="G2083" s="48">
        <v>37</v>
      </c>
      <c r="H2083" s="48">
        <v>90</v>
      </c>
      <c r="I2083" s="48">
        <v>15</v>
      </c>
      <c r="J2083" s="48">
        <v>0</v>
      </c>
      <c r="K2083" s="48">
        <v>4</v>
      </c>
      <c r="L2083" s="48">
        <v>39</v>
      </c>
      <c r="M2083" s="48">
        <v>0</v>
      </c>
      <c r="N2083" s="48">
        <v>1</v>
      </c>
      <c r="O2083" s="48">
        <v>40</v>
      </c>
      <c r="P2083" s="48">
        <v>50</v>
      </c>
    </row>
    <row r="2084" spans="1:16" x14ac:dyDescent="0.3">
      <c r="A2084" s="48" t="s">
        <v>1577</v>
      </c>
      <c r="B2084" s="48">
        <v>2014</v>
      </c>
      <c r="C2084" s="48" t="s">
        <v>1132</v>
      </c>
      <c r="D2084" s="48" t="s">
        <v>1095</v>
      </c>
      <c r="E2084" s="48">
        <v>110</v>
      </c>
      <c r="F2084" s="48">
        <v>404</v>
      </c>
      <c r="G2084" s="48">
        <v>40</v>
      </c>
      <c r="H2084" s="48">
        <v>114</v>
      </c>
      <c r="I2084" s="48">
        <v>21</v>
      </c>
      <c r="J2084" s="48">
        <v>0</v>
      </c>
      <c r="K2084" s="48">
        <v>7</v>
      </c>
      <c r="L2084" s="48">
        <v>38</v>
      </c>
      <c r="M2084" s="48">
        <v>1</v>
      </c>
      <c r="N2084" s="48">
        <v>1</v>
      </c>
      <c r="O2084" s="48">
        <v>28</v>
      </c>
      <c r="P2084" s="48">
        <v>55</v>
      </c>
    </row>
    <row r="2085" spans="1:16" x14ac:dyDescent="0.3">
      <c r="A2085" s="48" t="s">
        <v>2121</v>
      </c>
      <c r="B2085" s="48">
        <v>2014</v>
      </c>
      <c r="C2085" s="48" t="s">
        <v>1090</v>
      </c>
      <c r="D2085" s="48" t="s">
        <v>1091</v>
      </c>
      <c r="E2085" s="48">
        <v>101</v>
      </c>
      <c r="F2085" s="48">
        <v>405</v>
      </c>
      <c r="G2085" s="48">
        <v>70</v>
      </c>
      <c r="H2085" s="48">
        <v>129</v>
      </c>
      <c r="I2085" s="48">
        <v>27</v>
      </c>
      <c r="J2085" s="48">
        <v>7</v>
      </c>
      <c r="K2085" s="48">
        <v>7</v>
      </c>
      <c r="L2085" s="48">
        <v>40</v>
      </c>
      <c r="M2085" s="48">
        <v>20</v>
      </c>
      <c r="N2085" s="48">
        <v>4</v>
      </c>
      <c r="O2085" s="48">
        <v>19</v>
      </c>
      <c r="P2085" s="48">
        <v>98</v>
      </c>
    </row>
    <row r="2086" spans="1:16" x14ac:dyDescent="0.3">
      <c r="A2086" s="48" t="s">
        <v>1848</v>
      </c>
      <c r="B2086" s="48">
        <v>2014</v>
      </c>
      <c r="C2086" s="48" t="s">
        <v>1144</v>
      </c>
      <c r="D2086" s="48" t="s">
        <v>1095</v>
      </c>
      <c r="E2086" s="48">
        <v>109</v>
      </c>
      <c r="F2086" s="48">
        <v>406</v>
      </c>
      <c r="G2086" s="48">
        <v>75</v>
      </c>
      <c r="H2086" s="48">
        <v>122</v>
      </c>
      <c r="I2086" s="48">
        <v>39</v>
      </c>
      <c r="J2086" s="48">
        <v>1</v>
      </c>
      <c r="K2086" s="48">
        <v>19</v>
      </c>
      <c r="L2086" s="48">
        <v>69</v>
      </c>
      <c r="M2086" s="48">
        <v>9</v>
      </c>
      <c r="N2086" s="48">
        <v>3</v>
      </c>
      <c r="O2086" s="48">
        <v>64</v>
      </c>
      <c r="P2086" s="48">
        <v>110</v>
      </c>
    </row>
    <row r="2087" spans="1:16" x14ac:dyDescent="0.3">
      <c r="A2087" s="48" t="s">
        <v>1476</v>
      </c>
      <c r="B2087" s="48">
        <v>2014</v>
      </c>
      <c r="C2087" s="48" t="s">
        <v>1144</v>
      </c>
      <c r="D2087" s="48" t="s">
        <v>1095</v>
      </c>
      <c r="E2087" s="48">
        <v>104</v>
      </c>
      <c r="F2087" s="48">
        <v>406</v>
      </c>
      <c r="G2087" s="48">
        <v>51</v>
      </c>
      <c r="H2087" s="48">
        <v>105</v>
      </c>
      <c r="I2087" s="48">
        <v>18</v>
      </c>
      <c r="J2087" s="48">
        <v>3</v>
      </c>
      <c r="K2087" s="48">
        <v>6</v>
      </c>
      <c r="L2087" s="48">
        <v>30</v>
      </c>
      <c r="M2087" s="48">
        <v>5</v>
      </c>
      <c r="N2087" s="48">
        <v>5</v>
      </c>
      <c r="O2087" s="48">
        <v>24</v>
      </c>
      <c r="P2087" s="48">
        <v>72</v>
      </c>
    </row>
    <row r="2088" spans="1:16" x14ac:dyDescent="0.3">
      <c r="A2088" s="48" t="s">
        <v>1727</v>
      </c>
      <c r="B2088" s="48">
        <v>2014</v>
      </c>
      <c r="C2088" s="48" t="s">
        <v>1122</v>
      </c>
      <c r="D2088" s="48" t="s">
        <v>1095</v>
      </c>
      <c r="E2088" s="48">
        <v>146</v>
      </c>
      <c r="F2088" s="48">
        <v>406</v>
      </c>
      <c r="G2088" s="48">
        <v>47</v>
      </c>
      <c r="H2088" s="48">
        <v>91</v>
      </c>
      <c r="I2088" s="48">
        <v>13</v>
      </c>
      <c r="J2088" s="48">
        <v>2</v>
      </c>
      <c r="K2088" s="48">
        <v>8</v>
      </c>
      <c r="L2088" s="48">
        <v>33</v>
      </c>
      <c r="M2088" s="48">
        <v>11</v>
      </c>
      <c r="N2088" s="48">
        <v>6</v>
      </c>
      <c r="O2088" s="48">
        <v>33</v>
      </c>
      <c r="P2088" s="48">
        <v>107</v>
      </c>
    </row>
    <row r="2089" spans="1:16" x14ac:dyDescent="0.3">
      <c r="A2089" s="48" t="s">
        <v>1826</v>
      </c>
      <c r="B2089" s="48">
        <v>2014</v>
      </c>
      <c r="C2089" s="48" t="s">
        <v>1102</v>
      </c>
      <c r="D2089" s="48" t="s">
        <v>1091</v>
      </c>
      <c r="E2089" s="48">
        <v>127</v>
      </c>
      <c r="F2089" s="48">
        <v>407</v>
      </c>
      <c r="G2089" s="48">
        <v>42</v>
      </c>
      <c r="H2089" s="48">
        <v>98</v>
      </c>
      <c r="I2089" s="48">
        <v>16</v>
      </c>
      <c r="J2089" s="48">
        <v>1</v>
      </c>
      <c r="K2089" s="48">
        <v>15</v>
      </c>
      <c r="L2089" s="48">
        <v>50</v>
      </c>
      <c r="M2089" s="48">
        <v>0</v>
      </c>
      <c r="N2089" s="48">
        <v>1</v>
      </c>
      <c r="O2089" s="48">
        <v>25</v>
      </c>
      <c r="P2089" s="48">
        <v>159</v>
      </c>
    </row>
    <row r="2090" spans="1:16" x14ac:dyDescent="0.3">
      <c r="A2090" s="48" t="s">
        <v>1665</v>
      </c>
      <c r="B2090" s="48">
        <v>2014</v>
      </c>
      <c r="C2090" s="48" t="s">
        <v>1132</v>
      </c>
      <c r="D2090" s="48" t="s">
        <v>1095</v>
      </c>
      <c r="E2090" s="48">
        <v>140</v>
      </c>
      <c r="F2090" s="48">
        <v>413</v>
      </c>
      <c r="G2090" s="48">
        <v>52</v>
      </c>
      <c r="H2090" s="48">
        <v>125</v>
      </c>
      <c r="I2090" s="48">
        <v>16</v>
      </c>
      <c r="J2090" s="48">
        <v>3</v>
      </c>
      <c r="K2090" s="48">
        <v>3</v>
      </c>
      <c r="L2090" s="48">
        <v>46</v>
      </c>
      <c r="M2090" s="48">
        <v>6</v>
      </c>
      <c r="N2090" s="48">
        <v>3</v>
      </c>
      <c r="O2090" s="48">
        <v>28</v>
      </c>
      <c r="P2090" s="48">
        <v>78</v>
      </c>
    </row>
    <row r="2091" spans="1:16" x14ac:dyDescent="0.3">
      <c r="A2091" s="48" t="s">
        <v>1755</v>
      </c>
      <c r="B2091" s="48">
        <v>2014</v>
      </c>
      <c r="C2091" s="48" t="s">
        <v>1140</v>
      </c>
      <c r="D2091" s="48" t="s">
        <v>1091</v>
      </c>
      <c r="E2091" s="48">
        <v>119</v>
      </c>
      <c r="F2091" s="48">
        <v>415</v>
      </c>
      <c r="G2091" s="48">
        <v>49</v>
      </c>
      <c r="H2091" s="48">
        <v>103</v>
      </c>
      <c r="I2091" s="48">
        <v>20</v>
      </c>
      <c r="J2091" s="48">
        <v>0</v>
      </c>
      <c r="K2091" s="48">
        <v>17</v>
      </c>
      <c r="L2091" s="48">
        <v>55</v>
      </c>
      <c r="M2091" s="48">
        <v>3</v>
      </c>
      <c r="N2091" s="48">
        <v>2</v>
      </c>
      <c r="O2091" s="48">
        <v>78</v>
      </c>
      <c r="P2091" s="48">
        <v>133</v>
      </c>
    </row>
    <row r="2092" spans="1:16" x14ac:dyDescent="0.3">
      <c r="A2092" s="48" t="s">
        <v>2051</v>
      </c>
      <c r="B2092" s="48">
        <v>2014</v>
      </c>
      <c r="C2092" s="48" t="s">
        <v>1142</v>
      </c>
      <c r="D2092" s="48" t="s">
        <v>1095</v>
      </c>
      <c r="E2092" s="48">
        <v>116</v>
      </c>
      <c r="F2092" s="48">
        <v>416</v>
      </c>
      <c r="G2092" s="48">
        <v>46</v>
      </c>
      <c r="H2092" s="48">
        <v>117</v>
      </c>
      <c r="I2092" s="48">
        <v>24</v>
      </c>
      <c r="J2092" s="48">
        <v>3</v>
      </c>
      <c r="K2092" s="48">
        <v>4</v>
      </c>
      <c r="L2092" s="48">
        <v>47</v>
      </c>
      <c r="M2092" s="48">
        <v>13</v>
      </c>
      <c r="N2092" s="48">
        <v>4</v>
      </c>
      <c r="O2092" s="48">
        <v>20</v>
      </c>
      <c r="P2092" s="48">
        <v>87</v>
      </c>
    </row>
    <row r="2093" spans="1:16" x14ac:dyDescent="0.3">
      <c r="A2093" s="48" t="s">
        <v>1740</v>
      </c>
      <c r="B2093" s="48">
        <v>2014</v>
      </c>
      <c r="C2093" s="48" t="s">
        <v>1138</v>
      </c>
      <c r="D2093" s="48" t="s">
        <v>1091</v>
      </c>
      <c r="E2093" s="48">
        <v>129</v>
      </c>
      <c r="F2093" s="48">
        <v>416</v>
      </c>
      <c r="G2093" s="48">
        <v>40</v>
      </c>
      <c r="H2093" s="48">
        <v>109</v>
      </c>
      <c r="I2093" s="48">
        <v>25</v>
      </c>
      <c r="J2093" s="48">
        <v>1</v>
      </c>
      <c r="K2093" s="48">
        <v>8</v>
      </c>
      <c r="L2093" s="48">
        <v>58</v>
      </c>
      <c r="M2093" s="48">
        <v>2</v>
      </c>
      <c r="N2093" s="48">
        <v>3</v>
      </c>
      <c r="O2093" s="48">
        <v>36</v>
      </c>
      <c r="P2093" s="48">
        <v>61</v>
      </c>
    </row>
    <row r="2094" spans="1:16" x14ac:dyDescent="0.3">
      <c r="A2094" s="48" t="s">
        <v>2122</v>
      </c>
      <c r="B2094" s="48">
        <v>2014</v>
      </c>
      <c r="C2094" s="48" t="s">
        <v>1144</v>
      </c>
      <c r="D2094" s="48" t="s">
        <v>1095</v>
      </c>
      <c r="E2094" s="48">
        <v>118</v>
      </c>
      <c r="F2094" s="48">
        <v>418</v>
      </c>
      <c r="G2094" s="48">
        <v>54</v>
      </c>
      <c r="H2094" s="48">
        <v>116</v>
      </c>
      <c r="I2094" s="48">
        <v>18</v>
      </c>
      <c r="J2094" s="48">
        <v>2</v>
      </c>
      <c r="K2094" s="48">
        <v>4</v>
      </c>
      <c r="L2094" s="48">
        <v>27</v>
      </c>
      <c r="M2094" s="48">
        <v>19</v>
      </c>
      <c r="N2094" s="48">
        <v>3</v>
      </c>
      <c r="O2094" s="48">
        <v>25</v>
      </c>
      <c r="P2094" s="48">
        <v>53</v>
      </c>
    </row>
    <row r="2095" spans="1:16" x14ac:dyDescent="0.3">
      <c r="A2095" s="48" t="s">
        <v>1616</v>
      </c>
      <c r="B2095" s="48">
        <v>2014</v>
      </c>
      <c r="C2095" s="48" t="s">
        <v>1134</v>
      </c>
      <c r="D2095" s="48" t="s">
        <v>1091</v>
      </c>
      <c r="E2095" s="48">
        <v>140</v>
      </c>
      <c r="F2095" s="48">
        <v>418</v>
      </c>
      <c r="G2095" s="48">
        <v>51</v>
      </c>
      <c r="H2095" s="48">
        <v>106</v>
      </c>
      <c r="I2095" s="48">
        <v>23</v>
      </c>
      <c r="J2095" s="48">
        <v>2</v>
      </c>
      <c r="K2095" s="48">
        <v>9</v>
      </c>
      <c r="L2095" s="48">
        <v>52</v>
      </c>
      <c r="M2095" s="48">
        <v>2</v>
      </c>
      <c r="N2095" s="48">
        <v>5</v>
      </c>
      <c r="O2095" s="48">
        <v>62</v>
      </c>
      <c r="P2095" s="48">
        <v>111</v>
      </c>
    </row>
    <row r="2096" spans="1:16" x14ac:dyDescent="0.3">
      <c r="A2096" s="48" t="s">
        <v>1965</v>
      </c>
      <c r="B2096" s="48">
        <v>2014</v>
      </c>
      <c r="C2096" s="48" t="s">
        <v>1122</v>
      </c>
      <c r="D2096" s="48" t="s">
        <v>1095</v>
      </c>
      <c r="E2096" s="48">
        <v>148</v>
      </c>
      <c r="F2096" s="48">
        <v>423</v>
      </c>
      <c r="G2096" s="48">
        <v>39</v>
      </c>
      <c r="H2096" s="48">
        <v>101</v>
      </c>
      <c r="I2096" s="48">
        <v>13</v>
      </c>
      <c r="J2096" s="48">
        <v>2</v>
      </c>
      <c r="K2096" s="48">
        <v>5</v>
      </c>
      <c r="L2096" s="48">
        <v>40</v>
      </c>
      <c r="M2096" s="48">
        <v>12</v>
      </c>
      <c r="N2096" s="48">
        <v>1</v>
      </c>
      <c r="O2096" s="48">
        <v>29</v>
      </c>
      <c r="P2096" s="48">
        <v>69</v>
      </c>
    </row>
    <row r="2097" spans="1:16" x14ac:dyDescent="0.3">
      <c r="A2097" s="48" t="s">
        <v>2058</v>
      </c>
      <c r="B2097" s="48">
        <v>2014</v>
      </c>
      <c r="C2097" s="48" t="s">
        <v>1130</v>
      </c>
      <c r="D2097" s="48" t="s">
        <v>1095</v>
      </c>
      <c r="E2097" s="48">
        <v>111</v>
      </c>
      <c r="F2097" s="48">
        <v>432</v>
      </c>
      <c r="G2097" s="48">
        <v>58</v>
      </c>
      <c r="H2097" s="48">
        <v>124</v>
      </c>
      <c r="I2097" s="48">
        <v>34</v>
      </c>
      <c r="J2097" s="48">
        <v>2</v>
      </c>
      <c r="K2097" s="48">
        <v>18</v>
      </c>
      <c r="L2097" s="48">
        <v>61</v>
      </c>
      <c r="M2097" s="48">
        <v>2</v>
      </c>
      <c r="N2097" s="48">
        <v>1</v>
      </c>
      <c r="O2097" s="48">
        <v>25</v>
      </c>
      <c r="P2097" s="48">
        <v>58</v>
      </c>
    </row>
    <row r="2098" spans="1:16" x14ac:dyDescent="0.3">
      <c r="A2098" s="48" t="s">
        <v>2013</v>
      </c>
      <c r="B2098" s="48">
        <v>2014</v>
      </c>
      <c r="C2098" s="48" t="s">
        <v>1090</v>
      </c>
      <c r="D2098" s="48" t="s">
        <v>1091</v>
      </c>
      <c r="E2098" s="48">
        <v>133</v>
      </c>
      <c r="F2098" s="48">
        <v>433</v>
      </c>
      <c r="G2098" s="48">
        <v>52</v>
      </c>
      <c r="H2098" s="48">
        <v>119</v>
      </c>
      <c r="I2098" s="48">
        <v>35</v>
      </c>
      <c r="J2098" s="48">
        <v>2</v>
      </c>
      <c r="K2098" s="48">
        <v>6</v>
      </c>
      <c r="L2098" s="48">
        <v>37</v>
      </c>
      <c r="M2098" s="48">
        <v>1</v>
      </c>
      <c r="N2098" s="48">
        <v>1</v>
      </c>
      <c r="O2098" s="48">
        <v>24</v>
      </c>
      <c r="P2098" s="48">
        <v>93</v>
      </c>
    </row>
    <row r="2099" spans="1:16" x14ac:dyDescent="0.3">
      <c r="A2099" s="48" t="s">
        <v>1457</v>
      </c>
      <c r="B2099" s="48">
        <v>2014</v>
      </c>
      <c r="C2099" s="48" t="s">
        <v>1116</v>
      </c>
      <c r="D2099" s="48" t="s">
        <v>1091</v>
      </c>
      <c r="E2099" s="48">
        <v>116</v>
      </c>
      <c r="F2099" s="48">
        <v>434</v>
      </c>
      <c r="G2099" s="48">
        <v>61</v>
      </c>
      <c r="H2099" s="48">
        <v>120</v>
      </c>
      <c r="I2099" s="48">
        <v>21</v>
      </c>
      <c r="J2099" s="48">
        <v>4</v>
      </c>
      <c r="K2099" s="48">
        <v>8</v>
      </c>
      <c r="L2099" s="48">
        <v>35</v>
      </c>
      <c r="M2099" s="48">
        <v>11</v>
      </c>
      <c r="N2099" s="48">
        <v>4</v>
      </c>
      <c r="O2099" s="48">
        <v>66</v>
      </c>
      <c r="P2099" s="48">
        <v>108</v>
      </c>
    </row>
    <row r="2100" spans="1:16" x14ac:dyDescent="0.3">
      <c r="A2100" s="48" t="s">
        <v>2019</v>
      </c>
      <c r="B2100" s="48">
        <v>2014</v>
      </c>
      <c r="C2100" s="48" t="s">
        <v>1130</v>
      </c>
      <c r="D2100" s="48" t="s">
        <v>1095</v>
      </c>
      <c r="E2100" s="48">
        <v>131</v>
      </c>
      <c r="F2100" s="48">
        <v>436</v>
      </c>
      <c r="G2100" s="48">
        <v>74</v>
      </c>
      <c r="H2100" s="48">
        <v>136</v>
      </c>
      <c r="I2100" s="48">
        <v>27</v>
      </c>
      <c r="J2100" s="48">
        <v>6</v>
      </c>
      <c r="K2100" s="48">
        <v>24</v>
      </c>
      <c r="L2100" s="48">
        <v>76</v>
      </c>
      <c r="M2100" s="48">
        <v>8</v>
      </c>
      <c r="N2100" s="48">
        <v>7</v>
      </c>
      <c r="O2100" s="48">
        <v>37</v>
      </c>
      <c r="P2100" s="48">
        <v>101</v>
      </c>
    </row>
    <row r="2101" spans="1:16" x14ac:dyDescent="0.3">
      <c r="A2101" s="48" t="s">
        <v>1652</v>
      </c>
      <c r="B2101" s="48">
        <v>2014</v>
      </c>
      <c r="C2101" s="48" t="s">
        <v>1120</v>
      </c>
      <c r="D2101" s="48" t="s">
        <v>1095</v>
      </c>
      <c r="E2101" s="48">
        <v>131</v>
      </c>
      <c r="F2101" s="48">
        <v>438</v>
      </c>
      <c r="G2101" s="48">
        <v>48</v>
      </c>
      <c r="H2101" s="48">
        <v>122</v>
      </c>
      <c r="I2101" s="48">
        <v>32</v>
      </c>
      <c r="J2101" s="48">
        <v>3</v>
      </c>
      <c r="K2101" s="48">
        <v>16</v>
      </c>
      <c r="L2101" s="48">
        <v>61</v>
      </c>
      <c r="M2101" s="48">
        <v>0</v>
      </c>
      <c r="N2101" s="48">
        <v>0</v>
      </c>
      <c r="O2101" s="48">
        <v>31</v>
      </c>
      <c r="P2101" s="48">
        <v>121</v>
      </c>
    </row>
    <row r="2102" spans="1:16" x14ac:dyDescent="0.3">
      <c r="A2102" s="48" t="s">
        <v>2015</v>
      </c>
      <c r="B2102" s="48">
        <v>2014</v>
      </c>
      <c r="C2102" s="48" t="s">
        <v>1126</v>
      </c>
      <c r="D2102" s="48" t="s">
        <v>1091</v>
      </c>
      <c r="E2102" s="48">
        <v>131</v>
      </c>
      <c r="F2102" s="48">
        <v>438</v>
      </c>
      <c r="G2102" s="48">
        <v>51</v>
      </c>
      <c r="H2102" s="48">
        <v>87</v>
      </c>
      <c r="I2102" s="48">
        <v>20</v>
      </c>
      <c r="J2102" s="48">
        <v>2</v>
      </c>
      <c r="K2102" s="48">
        <v>22</v>
      </c>
      <c r="L2102" s="48">
        <v>60</v>
      </c>
      <c r="M2102" s="48">
        <v>0</v>
      </c>
      <c r="N2102" s="48">
        <v>3</v>
      </c>
      <c r="O2102" s="48">
        <v>17</v>
      </c>
      <c r="P2102" s="48">
        <v>158</v>
      </c>
    </row>
    <row r="2103" spans="1:16" x14ac:dyDescent="0.3">
      <c r="A2103" s="48" t="s">
        <v>2024</v>
      </c>
      <c r="B2103" s="48">
        <v>2014</v>
      </c>
      <c r="C2103" s="48" t="s">
        <v>1108</v>
      </c>
      <c r="D2103" s="48" t="s">
        <v>1095</v>
      </c>
      <c r="E2103" s="48">
        <v>137</v>
      </c>
      <c r="F2103" s="48">
        <v>440</v>
      </c>
      <c r="G2103" s="48">
        <v>55</v>
      </c>
      <c r="H2103" s="48">
        <v>127</v>
      </c>
      <c r="I2103" s="48">
        <v>31</v>
      </c>
      <c r="J2103" s="48">
        <v>3</v>
      </c>
      <c r="K2103" s="48">
        <v>9</v>
      </c>
      <c r="L2103" s="48">
        <v>54</v>
      </c>
      <c r="M2103" s="48">
        <v>6</v>
      </c>
      <c r="N2103" s="48">
        <v>3</v>
      </c>
      <c r="O2103" s="48">
        <v>22</v>
      </c>
      <c r="P2103" s="48">
        <v>67</v>
      </c>
    </row>
    <row r="2104" spans="1:16" x14ac:dyDescent="0.3">
      <c r="A2104" s="48" t="s">
        <v>1809</v>
      </c>
      <c r="B2104" s="48">
        <v>2014</v>
      </c>
      <c r="C2104" s="48" t="s">
        <v>1152</v>
      </c>
      <c r="D2104" s="48" t="s">
        <v>1091</v>
      </c>
      <c r="E2104" s="48">
        <v>123</v>
      </c>
      <c r="F2104" s="48">
        <v>440</v>
      </c>
      <c r="G2104" s="48">
        <v>56</v>
      </c>
      <c r="H2104" s="48">
        <v>95</v>
      </c>
      <c r="I2104" s="48">
        <v>14</v>
      </c>
      <c r="J2104" s="48">
        <v>0</v>
      </c>
      <c r="K2104" s="48">
        <v>22</v>
      </c>
      <c r="L2104" s="48">
        <v>62</v>
      </c>
      <c r="M2104" s="48">
        <v>1</v>
      </c>
      <c r="N2104" s="48">
        <v>1</v>
      </c>
      <c r="O2104" s="48">
        <v>58</v>
      </c>
      <c r="P2104" s="48">
        <v>109</v>
      </c>
    </row>
    <row r="2105" spans="1:16" x14ac:dyDescent="0.3">
      <c r="A2105" s="48" t="s">
        <v>1872</v>
      </c>
      <c r="B2105" s="48">
        <v>2014</v>
      </c>
      <c r="C2105" s="48" t="s">
        <v>1124</v>
      </c>
      <c r="D2105" s="48" t="s">
        <v>1091</v>
      </c>
      <c r="E2105" s="48">
        <v>123</v>
      </c>
      <c r="F2105" s="48">
        <v>441</v>
      </c>
      <c r="G2105" s="48">
        <v>57</v>
      </c>
      <c r="H2105" s="48">
        <v>139</v>
      </c>
      <c r="I2105" s="48">
        <v>30</v>
      </c>
      <c r="J2105" s="48">
        <v>3</v>
      </c>
      <c r="K2105" s="48">
        <v>23</v>
      </c>
      <c r="L2105" s="48">
        <v>76</v>
      </c>
      <c r="M2105" s="48">
        <v>6</v>
      </c>
      <c r="N2105" s="48">
        <v>3</v>
      </c>
      <c r="O2105" s="48">
        <v>30</v>
      </c>
      <c r="P2105" s="48">
        <v>126</v>
      </c>
    </row>
    <row r="2106" spans="1:16" x14ac:dyDescent="0.3">
      <c r="A2106" s="48" t="s">
        <v>1712</v>
      </c>
      <c r="B2106" s="48">
        <v>2014</v>
      </c>
      <c r="C2106" s="48" t="s">
        <v>1122</v>
      </c>
      <c r="D2106" s="48" t="s">
        <v>1095</v>
      </c>
      <c r="E2106" s="48">
        <v>136</v>
      </c>
      <c r="F2106" s="48">
        <v>443</v>
      </c>
      <c r="G2106" s="48">
        <v>55</v>
      </c>
      <c r="H2106" s="48">
        <v>118</v>
      </c>
      <c r="I2106" s="48">
        <v>31</v>
      </c>
      <c r="J2106" s="48">
        <v>5</v>
      </c>
      <c r="K2106" s="48">
        <v>12</v>
      </c>
      <c r="L2106" s="48">
        <v>48</v>
      </c>
      <c r="M2106" s="48">
        <v>1</v>
      </c>
      <c r="N2106" s="48">
        <v>1</v>
      </c>
      <c r="O2106" s="48">
        <v>69</v>
      </c>
      <c r="P2106" s="48">
        <v>87</v>
      </c>
    </row>
    <row r="2107" spans="1:16" x14ac:dyDescent="0.3">
      <c r="A2107" s="48" t="s">
        <v>1538</v>
      </c>
      <c r="B2107" s="48">
        <v>2014</v>
      </c>
      <c r="C2107" s="48" t="s">
        <v>1138</v>
      </c>
      <c r="D2107" s="48" t="s">
        <v>1091</v>
      </c>
      <c r="E2107" s="48">
        <v>106</v>
      </c>
      <c r="F2107" s="48">
        <v>444</v>
      </c>
      <c r="G2107" s="48">
        <v>57</v>
      </c>
      <c r="H2107" s="48">
        <v>114</v>
      </c>
      <c r="I2107" s="48">
        <v>17</v>
      </c>
      <c r="J2107" s="48">
        <v>10</v>
      </c>
      <c r="K2107" s="48">
        <v>3</v>
      </c>
      <c r="L2107" s="48">
        <v>28</v>
      </c>
      <c r="M2107" s="48">
        <v>10</v>
      </c>
      <c r="N2107" s="48">
        <v>6</v>
      </c>
      <c r="O2107" s="48">
        <v>35</v>
      </c>
      <c r="P2107" s="48">
        <v>114</v>
      </c>
    </row>
    <row r="2108" spans="1:16" x14ac:dyDescent="0.3">
      <c r="A2108" s="48" t="s">
        <v>2123</v>
      </c>
      <c r="B2108" s="48">
        <v>2014</v>
      </c>
      <c r="C2108" s="48" t="s">
        <v>1140</v>
      </c>
      <c r="D2108" s="48" t="s">
        <v>1091</v>
      </c>
      <c r="E2108" s="48">
        <v>106</v>
      </c>
      <c r="F2108" s="48">
        <v>449</v>
      </c>
      <c r="G2108" s="48">
        <v>68</v>
      </c>
      <c r="H2108" s="48">
        <v>126</v>
      </c>
      <c r="I2108" s="48">
        <v>23</v>
      </c>
      <c r="J2108" s="48">
        <v>5</v>
      </c>
      <c r="K2108" s="48">
        <v>4</v>
      </c>
      <c r="L2108" s="48">
        <v>29</v>
      </c>
      <c r="M2108" s="48">
        <v>12</v>
      </c>
      <c r="N2108" s="48">
        <v>2</v>
      </c>
      <c r="O2108" s="48">
        <v>33</v>
      </c>
      <c r="P2108" s="48">
        <v>98</v>
      </c>
    </row>
    <row r="2109" spans="1:16" x14ac:dyDescent="0.3">
      <c r="A2109" s="48" t="s">
        <v>1480</v>
      </c>
      <c r="B2109" s="48">
        <v>2014</v>
      </c>
      <c r="C2109" s="48" t="s">
        <v>1150</v>
      </c>
      <c r="D2109" s="48" t="s">
        <v>1095</v>
      </c>
      <c r="E2109" s="48">
        <v>128</v>
      </c>
      <c r="F2109" s="48">
        <v>449</v>
      </c>
      <c r="G2109" s="48">
        <v>64</v>
      </c>
      <c r="H2109" s="48">
        <v>127</v>
      </c>
      <c r="I2109" s="48">
        <v>35</v>
      </c>
      <c r="J2109" s="48">
        <v>0</v>
      </c>
      <c r="K2109" s="48">
        <v>13</v>
      </c>
      <c r="L2109" s="48">
        <v>71</v>
      </c>
      <c r="M2109" s="48">
        <v>14</v>
      </c>
      <c r="N2109" s="48">
        <v>5</v>
      </c>
      <c r="O2109" s="48">
        <v>56</v>
      </c>
      <c r="P2109" s="48">
        <v>84</v>
      </c>
    </row>
    <row r="2110" spans="1:16" x14ac:dyDescent="0.3">
      <c r="A2110" s="48" t="s">
        <v>1162</v>
      </c>
      <c r="B2110" s="48">
        <v>2014</v>
      </c>
      <c r="C2110" s="48" t="s">
        <v>1146</v>
      </c>
      <c r="D2110" s="48" t="s">
        <v>1091</v>
      </c>
      <c r="E2110" s="48">
        <v>127</v>
      </c>
      <c r="F2110" s="48">
        <v>450</v>
      </c>
      <c r="G2110" s="48">
        <v>65</v>
      </c>
      <c r="H2110" s="48">
        <v>88</v>
      </c>
      <c r="I2110" s="48">
        <v>16</v>
      </c>
      <c r="J2110" s="48">
        <v>0</v>
      </c>
      <c r="K2110" s="48">
        <v>26</v>
      </c>
      <c r="L2110" s="48">
        <v>72</v>
      </c>
      <c r="M2110" s="48">
        <v>2</v>
      </c>
      <c r="N2110" s="48">
        <v>1</v>
      </c>
      <c r="O2110" s="48">
        <v>60</v>
      </c>
      <c r="P2110" s="48">
        <v>173</v>
      </c>
    </row>
    <row r="2111" spans="1:16" x14ac:dyDescent="0.3">
      <c r="A2111" s="48" t="s">
        <v>1768</v>
      </c>
      <c r="B2111" s="48">
        <v>2014</v>
      </c>
      <c r="C2111" s="48" t="s">
        <v>1090</v>
      </c>
      <c r="D2111" s="48" t="s">
        <v>1091</v>
      </c>
      <c r="E2111" s="48">
        <v>131</v>
      </c>
      <c r="F2111" s="48">
        <v>452</v>
      </c>
      <c r="G2111" s="48">
        <v>37</v>
      </c>
      <c r="H2111" s="48">
        <v>130</v>
      </c>
      <c r="I2111" s="48">
        <v>34</v>
      </c>
      <c r="J2111" s="48">
        <v>0</v>
      </c>
      <c r="K2111" s="48">
        <v>3</v>
      </c>
      <c r="L2111" s="48">
        <v>61</v>
      </c>
      <c r="M2111" s="48">
        <v>0</v>
      </c>
      <c r="N2111" s="48">
        <v>1</v>
      </c>
      <c r="O2111" s="48">
        <v>34</v>
      </c>
      <c r="P2111" s="48">
        <v>46</v>
      </c>
    </row>
    <row r="2112" spans="1:16" x14ac:dyDescent="0.3">
      <c r="A2112" s="48" t="s">
        <v>1569</v>
      </c>
      <c r="B2112" s="48">
        <v>2014</v>
      </c>
      <c r="C2112" s="48" t="s">
        <v>1136</v>
      </c>
      <c r="D2112" s="48" t="s">
        <v>1091</v>
      </c>
      <c r="E2112" s="48">
        <v>123</v>
      </c>
      <c r="F2112" s="48">
        <v>455</v>
      </c>
      <c r="G2112" s="48">
        <v>58</v>
      </c>
      <c r="H2112" s="48">
        <v>110</v>
      </c>
      <c r="I2112" s="48">
        <v>19</v>
      </c>
      <c r="J2112" s="48">
        <v>1</v>
      </c>
      <c r="K2112" s="48">
        <v>13</v>
      </c>
      <c r="L2112" s="48">
        <v>40</v>
      </c>
      <c r="M2112" s="48">
        <v>3</v>
      </c>
      <c r="N2112" s="48">
        <v>4</v>
      </c>
      <c r="O2112" s="48">
        <v>58</v>
      </c>
      <c r="P2112" s="48">
        <v>131</v>
      </c>
    </row>
    <row r="2113" spans="1:16" x14ac:dyDescent="0.3">
      <c r="A2113" s="48" t="s">
        <v>1508</v>
      </c>
      <c r="B2113" s="48">
        <v>2014</v>
      </c>
      <c r="C2113" s="48" t="s">
        <v>1090</v>
      </c>
      <c r="D2113" s="48" t="s">
        <v>1091</v>
      </c>
      <c r="E2113" s="48">
        <v>120</v>
      </c>
      <c r="F2113" s="48">
        <v>455</v>
      </c>
      <c r="G2113" s="48">
        <v>60</v>
      </c>
      <c r="H2113" s="48">
        <v>126</v>
      </c>
      <c r="I2113" s="48">
        <v>27</v>
      </c>
      <c r="J2113" s="48">
        <v>2</v>
      </c>
      <c r="K2113" s="48">
        <v>4</v>
      </c>
      <c r="L2113" s="48">
        <v>55</v>
      </c>
      <c r="M2113" s="48">
        <v>3</v>
      </c>
      <c r="N2113" s="48">
        <v>0</v>
      </c>
      <c r="O2113" s="48">
        <v>60</v>
      </c>
      <c r="P2113" s="48">
        <v>96</v>
      </c>
    </row>
    <row r="2114" spans="1:16" x14ac:dyDescent="0.3">
      <c r="A2114" s="48" t="s">
        <v>2124</v>
      </c>
      <c r="B2114" s="48">
        <v>2014</v>
      </c>
      <c r="C2114" s="48" t="s">
        <v>1146</v>
      </c>
      <c r="D2114" s="48" t="s">
        <v>1091</v>
      </c>
      <c r="E2114" s="48">
        <v>137</v>
      </c>
      <c r="F2114" s="48">
        <v>455</v>
      </c>
      <c r="G2114" s="48">
        <v>48</v>
      </c>
      <c r="H2114" s="48">
        <v>95</v>
      </c>
      <c r="I2114" s="48">
        <v>18</v>
      </c>
      <c r="J2114" s="48">
        <v>0</v>
      </c>
      <c r="K2114" s="48">
        <v>16</v>
      </c>
      <c r="L2114" s="48">
        <v>45</v>
      </c>
      <c r="M2114" s="48">
        <v>2</v>
      </c>
      <c r="N2114" s="48">
        <v>0</v>
      </c>
      <c r="O2114" s="48">
        <v>13</v>
      </c>
      <c r="P2114" s="48">
        <v>122</v>
      </c>
    </row>
    <row r="2115" spans="1:16" x14ac:dyDescent="0.3">
      <c r="A2115" s="48" t="s">
        <v>1894</v>
      </c>
      <c r="B2115" s="48">
        <v>2014</v>
      </c>
      <c r="C2115" s="48" t="s">
        <v>1098</v>
      </c>
      <c r="D2115" s="48" t="s">
        <v>1091</v>
      </c>
      <c r="E2115" s="48">
        <v>140</v>
      </c>
      <c r="F2115" s="48">
        <v>457</v>
      </c>
      <c r="G2115" s="48">
        <v>45</v>
      </c>
      <c r="H2115" s="48">
        <v>97</v>
      </c>
      <c r="I2115" s="48">
        <v>21</v>
      </c>
      <c r="J2115" s="48">
        <v>1</v>
      </c>
      <c r="K2115" s="48">
        <v>15</v>
      </c>
      <c r="L2115" s="48">
        <v>54</v>
      </c>
      <c r="M2115" s="48">
        <v>1</v>
      </c>
      <c r="N2115" s="48">
        <v>0</v>
      </c>
      <c r="O2115" s="48">
        <v>35</v>
      </c>
      <c r="P2115" s="48">
        <v>74</v>
      </c>
    </row>
    <row r="2116" spans="1:16" x14ac:dyDescent="0.3">
      <c r="A2116" s="48" t="s">
        <v>1782</v>
      </c>
      <c r="B2116" s="48">
        <v>2014</v>
      </c>
      <c r="C2116" s="48" t="s">
        <v>1124</v>
      </c>
      <c r="D2116" s="48" t="s">
        <v>1091</v>
      </c>
      <c r="E2116" s="48">
        <v>134</v>
      </c>
      <c r="F2116" s="48">
        <v>461</v>
      </c>
      <c r="G2116" s="48">
        <v>64</v>
      </c>
      <c r="H2116" s="48">
        <v>130</v>
      </c>
      <c r="I2116" s="48">
        <v>27</v>
      </c>
      <c r="J2116" s="48">
        <v>2</v>
      </c>
      <c r="K2116" s="48">
        <v>8</v>
      </c>
      <c r="L2116" s="48">
        <v>51</v>
      </c>
      <c r="M2116" s="48">
        <v>36</v>
      </c>
      <c r="N2116" s="48">
        <v>11</v>
      </c>
      <c r="O2116" s="48">
        <v>22</v>
      </c>
      <c r="P2116" s="48">
        <v>75</v>
      </c>
    </row>
    <row r="2117" spans="1:16" x14ac:dyDescent="0.3">
      <c r="A2117" s="48" t="s">
        <v>1633</v>
      </c>
      <c r="B2117" s="48">
        <v>2014</v>
      </c>
      <c r="C2117" s="48" t="s">
        <v>1156</v>
      </c>
      <c r="D2117" s="48" t="s">
        <v>1091</v>
      </c>
      <c r="E2117" s="48">
        <v>134</v>
      </c>
      <c r="F2117" s="48">
        <v>462</v>
      </c>
      <c r="G2117" s="48">
        <v>53</v>
      </c>
      <c r="H2117" s="48">
        <v>120</v>
      </c>
      <c r="I2117" s="48">
        <v>25</v>
      </c>
      <c r="J2117" s="48">
        <v>1</v>
      </c>
      <c r="K2117" s="48">
        <v>10</v>
      </c>
      <c r="L2117" s="48">
        <v>55</v>
      </c>
      <c r="M2117" s="48">
        <v>1</v>
      </c>
      <c r="N2117" s="48">
        <v>3</v>
      </c>
      <c r="O2117" s="48">
        <v>38</v>
      </c>
      <c r="P2117" s="48">
        <v>124</v>
      </c>
    </row>
    <row r="2118" spans="1:16" x14ac:dyDescent="0.3">
      <c r="A2118" s="48" t="s">
        <v>1429</v>
      </c>
      <c r="B2118" s="48">
        <v>2014</v>
      </c>
      <c r="C2118" s="48" t="s">
        <v>1112</v>
      </c>
      <c r="D2118" s="48" t="s">
        <v>1095</v>
      </c>
      <c r="E2118" s="48">
        <v>121</v>
      </c>
      <c r="F2118" s="48">
        <v>462</v>
      </c>
      <c r="G2118" s="48">
        <v>44</v>
      </c>
      <c r="H2118" s="48">
        <v>123</v>
      </c>
      <c r="I2118" s="48">
        <v>25</v>
      </c>
      <c r="J2118" s="48">
        <v>0</v>
      </c>
      <c r="K2118" s="48">
        <v>8</v>
      </c>
      <c r="L2118" s="48">
        <v>51</v>
      </c>
      <c r="M2118" s="48">
        <v>2</v>
      </c>
      <c r="N2118" s="48">
        <v>3</v>
      </c>
      <c r="O2118" s="48">
        <v>23</v>
      </c>
      <c r="P2118" s="48">
        <v>74</v>
      </c>
    </row>
    <row r="2119" spans="1:16" x14ac:dyDescent="0.3">
      <c r="A2119" s="48" t="s">
        <v>1670</v>
      </c>
      <c r="B2119" s="48">
        <v>2014</v>
      </c>
      <c r="C2119" s="48" t="s">
        <v>1104</v>
      </c>
      <c r="D2119" s="48" t="s">
        <v>1091</v>
      </c>
      <c r="E2119" s="48">
        <v>126</v>
      </c>
      <c r="F2119" s="48">
        <v>463</v>
      </c>
      <c r="G2119" s="48">
        <v>68</v>
      </c>
      <c r="H2119" s="48">
        <v>114</v>
      </c>
      <c r="I2119" s="48">
        <v>21</v>
      </c>
      <c r="J2119" s="48">
        <v>3</v>
      </c>
      <c r="K2119" s="48">
        <v>9</v>
      </c>
      <c r="L2119" s="48">
        <v>47</v>
      </c>
      <c r="M2119" s="48">
        <v>19</v>
      </c>
      <c r="N2119" s="48">
        <v>5</v>
      </c>
      <c r="O2119" s="48">
        <v>66</v>
      </c>
      <c r="P2119" s="48">
        <v>66</v>
      </c>
    </row>
    <row r="2120" spans="1:16" x14ac:dyDescent="0.3">
      <c r="A2120" s="48" t="s">
        <v>2053</v>
      </c>
      <c r="B2120" s="48">
        <v>2014</v>
      </c>
      <c r="C2120" s="48" t="s">
        <v>1102</v>
      </c>
      <c r="D2120" s="48" t="s">
        <v>1091</v>
      </c>
      <c r="E2120" s="48">
        <v>130</v>
      </c>
      <c r="F2120" s="48">
        <v>464</v>
      </c>
      <c r="G2120" s="48">
        <v>50</v>
      </c>
      <c r="H2120" s="48">
        <v>131</v>
      </c>
      <c r="I2120" s="48">
        <v>31</v>
      </c>
      <c r="J2120" s="48">
        <v>5</v>
      </c>
      <c r="K2120" s="48">
        <v>7</v>
      </c>
      <c r="L2120" s="48">
        <v>57</v>
      </c>
      <c r="M2120" s="48">
        <v>0</v>
      </c>
      <c r="N2120" s="48">
        <v>4</v>
      </c>
      <c r="O2120" s="48">
        <v>36</v>
      </c>
      <c r="P2120" s="48">
        <v>78</v>
      </c>
    </row>
    <row r="2121" spans="1:16" x14ac:dyDescent="0.3">
      <c r="A2121" s="48" t="s">
        <v>1595</v>
      </c>
      <c r="B2121" s="48">
        <v>2014</v>
      </c>
      <c r="C2121" s="48" t="s">
        <v>1116</v>
      </c>
      <c r="D2121" s="48" t="s">
        <v>1091</v>
      </c>
      <c r="E2121" s="48">
        <v>126</v>
      </c>
      <c r="F2121" s="48">
        <v>465</v>
      </c>
      <c r="G2121" s="48">
        <v>43</v>
      </c>
      <c r="H2121" s="48">
        <v>103</v>
      </c>
      <c r="I2121" s="48">
        <v>21</v>
      </c>
      <c r="J2121" s="48">
        <v>2</v>
      </c>
      <c r="K2121" s="48">
        <v>14</v>
      </c>
      <c r="L2121" s="48">
        <v>56</v>
      </c>
      <c r="M2121" s="48">
        <v>1</v>
      </c>
      <c r="N2121" s="48">
        <v>0</v>
      </c>
      <c r="O2121" s="48">
        <v>34</v>
      </c>
      <c r="P2121" s="48">
        <v>151</v>
      </c>
    </row>
    <row r="2122" spans="1:16" x14ac:dyDescent="0.3">
      <c r="A2122" s="48" t="s">
        <v>1507</v>
      </c>
      <c r="B2122" s="48">
        <v>2014</v>
      </c>
      <c r="C2122" s="48" t="s">
        <v>1098</v>
      </c>
      <c r="D2122" s="48" t="s">
        <v>1091</v>
      </c>
      <c r="E2122" s="48">
        <v>133</v>
      </c>
      <c r="F2122" s="48">
        <v>471</v>
      </c>
      <c r="G2122" s="48">
        <v>55</v>
      </c>
      <c r="H2122" s="48">
        <v>142</v>
      </c>
      <c r="I2122" s="48">
        <v>29</v>
      </c>
      <c r="J2122" s="48">
        <v>4</v>
      </c>
      <c r="K2122" s="48">
        <v>5</v>
      </c>
      <c r="L2122" s="48">
        <v>53</v>
      </c>
      <c r="M2122" s="48">
        <v>28</v>
      </c>
      <c r="N2122" s="48">
        <v>5</v>
      </c>
      <c r="O2122" s="48">
        <v>24</v>
      </c>
      <c r="P2122" s="48">
        <v>108</v>
      </c>
    </row>
    <row r="2123" spans="1:16" x14ac:dyDescent="0.3">
      <c r="A2123" s="48" t="s">
        <v>1861</v>
      </c>
      <c r="B2123" s="48">
        <v>2014</v>
      </c>
      <c r="C2123" s="48" t="s">
        <v>1114</v>
      </c>
      <c r="D2123" s="48" t="s">
        <v>1095</v>
      </c>
      <c r="E2123" s="48">
        <v>144</v>
      </c>
      <c r="F2123" s="48">
        <v>473</v>
      </c>
      <c r="G2123" s="48">
        <v>47</v>
      </c>
      <c r="H2123" s="48">
        <v>111</v>
      </c>
      <c r="I2123" s="48">
        <v>22</v>
      </c>
      <c r="J2123" s="48">
        <v>1</v>
      </c>
      <c r="K2123" s="48">
        <v>10</v>
      </c>
      <c r="L2123" s="48">
        <v>63</v>
      </c>
      <c r="M2123" s="48">
        <v>7</v>
      </c>
      <c r="N2123" s="48">
        <v>1</v>
      </c>
      <c r="O2123" s="48">
        <v>34</v>
      </c>
      <c r="P2123" s="48">
        <v>91</v>
      </c>
    </row>
    <row r="2124" spans="1:16" x14ac:dyDescent="0.3">
      <c r="A2124" s="48" t="s">
        <v>1579</v>
      </c>
      <c r="B2124" s="48">
        <v>2014</v>
      </c>
      <c r="C2124" s="48" t="s">
        <v>1134</v>
      </c>
      <c r="D2124" s="48" t="s">
        <v>1091</v>
      </c>
      <c r="E2124" s="48">
        <v>137</v>
      </c>
      <c r="F2124" s="48">
        <v>476</v>
      </c>
      <c r="G2124" s="48">
        <v>33</v>
      </c>
      <c r="H2124" s="48">
        <v>123</v>
      </c>
      <c r="I2124" s="48">
        <v>18</v>
      </c>
      <c r="J2124" s="48">
        <v>0</v>
      </c>
      <c r="K2124" s="48">
        <v>7</v>
      </c>
      <c r="L2124" s="48">
        <v>39</v>
      </c>
      <c r="M2124" s="48">
        <v>1</v>
      </c>
      <c r="N2124" s="48">
        <v>1</v>
      </c>
      <c r="O2124" s="48">
        <v>43</v>
      </c>
      <c r="P2124" s="48">
        <v>60</v>
      </c>
    </row>
    <row r="2125" spans="1:16" x14ac:dyDescent="0.3">
      <c r="A2125" s="48" t="s">
        <v>1170</v>
      </c>
      <c r="B2125" s="48">
        <v>2014</v>
      </c>
      <c r="C2125" s="48" t="s">
        <v>1110</v>
      </c>
      <c r="D2125" s="48" t="s">
        <v>1091</v>
      </c>
      <c r="E2125" s="48">
        <v>128</v>
      </c>
      <c r="F2125" s="48">
        <v>477</v>
      </c>
      <c r="G2125" s="48">
        <v>75</v>
      </c>
      <c r="H2125" s="48">
        <v>128</v>
      </c>
      <c r="I2125" s="48">
        <v>27</v>
      </c>
      <c r="J2125" s="48">
        <v>2</v>
      </c>
      <c r="K2125" s="48">
        <v>34</v>
      </c>
      <c r="L2125" s="48">
        <v>98</v>
      </c>
      <c r="M2125" s="48">
        <v>2</v>
      </c>
      <c r="N2125" s="48">
        <v>0</v>
      </c>
      <c r="O2125" s="48">
        <v>62</v>
      </c>
      <c r="P2125" s="48">
        <v>82</v>
      </c>
    </row>
    <row r="2126" spans="1:16" x14ac:dyDescent="0.3">
      <c r="A2126" s="48" t="s">
        <v>1875</v>
      </c>
      <c r="B2126" s="48">
        <v>2014</v>
      </c>
      <c r="C2126" s="48" t="s">
        <v>1138</v>
      </c>
      <c r="D2126" s="48" t="s">
        <v>1091</v>
      </c>
      <c r="E2126" s="48">
        <v>142</v>
      </c>
      <c r="F2126" s="48">
        <v>478</v>
      </c>
      <c r="G2126" s="48">
        <v>62</v>
      </c>
      <c r="H2126" s="48">
        <v>134</v>
      </c>
      <c r="I2126" s="48">
        <v>29</v>
      </c>
      <c r="J2126" s="48">
        <v>1</v>
      </c>
      <c r="K2126" s="48">
        <v>13</v>
      </c>
      <c r="L2126" s="48">
        <v>59</v>
      </c>
      <c r="M2126" s="48">
        <v>3</v>
      </c>
      <c r="N2126" s="48">
        <v>1</v>
      </c>
      <c r="O2126" s="48">
        <v>39</v>
      </c>
      <c r="P2126" s="48">
        <v>99</v>
      </c>
    </row>
    <row r="2127" spans="1:16" x14ac:dyDescent="0.3">
      <c r="A2127" s="48" t="s">
        <v>1657</v>
      </c>
      <c r="B2127" s="48">
        <v>2014</v>
      </c>
      <c r="C2127" s="48" t="s">
        <v>1128</v>
      </c>
      <c r="D2127" s="48" t="s">
        <v>1095</v>
      </c>
      <c r="E2127" s="48">
        <v>149</v>
      </c>
      <c r="F2127" s="48">
        <v>478</v>
      </c>
      <c r="G2127" s="48">
        <v>68</v>
      </c>
      <c r="H2127" s="48">
        <v>119</v>
      </c>
      <c r="I2127" s="48">
        <v>33</v>
      </c>
      <c r="J2127" s="48">
        <v>4</v>
      </c>
      <c r="K2127" s="48">
        <v>16</v>
      </c>
      <c r="L2127" s="48">
        <v>51</v>
      </c>
      <c r="M2127" s="48">
        <v>1</v>
      </c>
      <c r="N2127" s="48">
        <v>2</v>
      </c>
      <c r="O2127" s="48">
        <v>65</v>
      </c>
      <c r="P2127" s="48">
        <v>113</v>
      </c>
    </row>
    <row r="2128" spans="1:16" x14ac:dyDescent="0.3">
      <c r="A2128" s="48" t="s">
        <v>1881</v>
      </c>
      <c r="B2128" s="48">
        <v>2014</v>
      </c>
      <c r="C2128" s="48" t="s">
        <v>1134</v>
      </c>
      <c r="D2128" s="48" t="s">
        <v>1091</v>
      </c>
      <c r="E2128" s="48">
        <v>123</v>
      </c>
      <c r="F2128" s="48">
        <v>479</v>
      </c>
      <c r="G2128" s="48">
        <v>64</v>
      </c>
      <c r="H2128" s="48">
        <v>117</v>
      </c>
      <c r="I2128" s="48">
        <v>30</v>
      </c>
      <c r="J2128" s="48">
        <v>2</v>
      </c>
      <c r="K2128" s="48">
        <v>10</v>
      </c>
      <c r="L2128" s="48">
        <v>36</v>
      </c>
      <c r="M2128" s="48">
        <v>15</v>
      </c>
      <c r="N2128" s="48">
        <v>6</v>
      </c>
      <c r="O2128" s="48">
        <v>47</v>
      </c>
      <c r="P2128" s="48">
        <v>108</v>
      </c>
    </row>
    <row r="2129" spans="1:16" x14ac:dyDescent="0.3">
      <c r="A2129" s="48" t="s">
        <v>1462</v>
      </c>
      <c r="B2129" s="48">
        <v>2014</v>
      </c>
      <c r="C2129" s="48" t="s">
        <v>1110</v>
      </c>
      <c r="D2129" s="48" t="s">
        <v>1091</v>
      </c>
      <c r="E2129" s="48">
        <v>139</v>
      </c>
      <c r="F2129" s="48">
        <v>481</v>
      </c>
      <c r="G2129" s="48">
        <v>40</v>
      </c>
      <c r="H2129" s="48">
        <v>132</v>
      </c>
      <c r="I2129" s="48">
        <v>22</v>
      </c>
      <c r="J2129" s="48">
        <v>0</v>
      </c>
      <c r="K2129" s="48">
        <v>12</v>
      </c>
      <c r="L2129" s="48">
        <v>69</v>
      </c>
      <c r="M2129" s="48">
        <v>3</v>
      </c>
      <c r="N2129" s="48">
        <v>0</v>
      </c>
      <c r="O2129" s="48">
        <v>32</v>
      </c>
      <c r="P2129" s="48">
        <v>76</v>
      </c>
    </row>
    <row r="2130" spans="1:16" x14ac:dyDescent="0.3">
      <c r="A2130" s="48" t="s">
        <v>2036</v>
      </c>
      <c r="B2130" s="48">
        <v>2014</v>
      </c>
      <c r="C2130" s="48" t="s">
        <v>1138</v>
      </c>
      <c r="D2130" s="48" t="s">
        <v>1091</v>
      </c>
      <c r="E2130" s="48">
        <v>135</v>
      </c>
      <c r="F2130" s="48">
        <v>485</v>
      </c>
      <c r="G2130" s="48">
        <v>61</v>
      </c>
      <c r="H2130" s="48">
        <v>135</v>
      </c>
      <c r="I2130" s="48">
        <v>25</v>
      </c>
      <c r="J2130" s="48">
        <v>3</v>
      </c>
      <c r="K2130" s="48">
        <v>21</v>
      </c>
      <c r="L2130" s="48">
        <v>74</v>
      </c>
      <c r="M2130" s="48">
        <v>0</v>
      </c>
      <c r="N2130" s="48">
        <v>0</v>
      </c>
      <c r="O2130" s="48">
        <v>24</v>
      </c>
      <c r="P2130" s="48">
        <v>120</v>
      </c>
    </row>
    <row r="2131" spans="1:16" x14ac:dyDescent="0.3">
      <c r="A2131" s="48" t="s">
        <v>2029</v>
      </c>
      <c r="B2131" s="48">
        <v>2014</v>
      </c>
      <c r="C2131" s="48" t="s">
        <v>1102</v>
      </c>
      <c r="D2131" s="48" t="s">
        <v>1091</v>
      </c>
      <c r="E2131" s="48">
        <v>123</v>
      </c>
      <c r="F2131" s="48">
        <v>486</v>
      </c>
      <c r="G2131" s="48">
        <v>76</v>
      </c>
      <c r="H2131" s="48">
        <v>146</v>
      </c>
      <c r="I2131" s="48">
        <v>26</v>
      </c>
      <c r="J2131" s="48">
        <v>10</v>
      </c>
      <c r="K2131" s="48">
        <v>1</v>
      </c>
      <c r="L2131" s="48">
        <v>35</v>
      </c>
      <c r="M2131" s="48">
        <v>15</v>
      </c>
      <c r="N2131" s="48">
        <v>9</v>
      </c>
      <c r="O2131" s="48">
        <v>43</v>
      </c>
      <c r="P2131" s="48">
        <v>83</v>
      </c>
    </row>
    <row r="2132" spans="1:16" x14ac:dyDescent="0.3">
      <c r="A2132" s="48" t="s">
        <v>1546</v>
      </c>
      <c r="B2132" s="48">
        <v>2014</v>
      </c>
      <c r="C2132" s="48" t="s">
        <v>1144</v>
      </c>
      <c r="D2132" s="48" t="s">
        <v>1095</v>
      </c>
      <c r="E2132" s="48">
        <v>136</v>
      </c>
      <c r="F2132" s="48">
        <v>489</v>
      </c>
      <c r="G2132" s="48">
        <v>40</v>
      </c>
      <c r="H2132" s="48">
        <v>119</v>
      </c>
      <c r="I2132" s="48">
        <v>23</v>
      </c>
      <c r="J2132" s="48">
        <v>0</v>
      </c>
      <c r="K2132" s="48">
        <v>13</v>
      </c>
      <c r="L2132" s="48">
        <v>72</v>
      </c>
      <c r="M2132" s="48">
        <v>0</v>
      </c>
      <c r="N2132" s="48">
        <v>4</v>
      </c>
      <c r="O2132" s="48">
        <v>56</v>
      </c>
      <c r="P2132" s="48">
        <v>97</v>
      </c>
    </row>
    <row r="2133" spans="1:16" x14ac:dyDescent="0.3">
      <c r="A2133" s="48" t="s">
        <v>1982</v>
      </c>
      <c r="B2133" s="48">
        <v>2014</v>
      </c>
      <c r="C2133" s="48" t="s">
        <v>1098</v>
      </c>
      <c r="D2133" s="48" t="s">
        <v>1091</v>
      </c>
      <c r="E2133" s="48">
        <v>132</v>
      </c>
      <c r="F2133" s="48">
        <v>491</v>
      </c>
      <c r="G2133" s="48">
        <v>63</v>
      </c>
      <c r="H2133" s="48">
        <v>140</v>
      </c>
      <c r="I2133" s="48">
        <v>22</v>
      </c>
      <c r="J2133" s="48">
        <v>6</v>
      </c>
      <c r="K2133" s="48">
        <v>1</v>
      </c>
      <c r="L2133" s="48">
        <v>43</v>
      </c>
      <c r="M2133" s="48">
        <v>17</v>
      </c>
      <c r="N2133" s="48">
        <v>8</v>
      </c>
      <c r="O2133" s="48">
        <v>43</v>
      </c>
      <c r="P2133" s="48">
        <v>49</v>
      </c>
    </row>
    <row r="2134" spans="1:16" x14ac:dyDescent="0.3">
      <c r="A2134" s="48" t="s">
        <v>1865</v>
      </c>
      <c r="B2134" s="48">
        <v>2014</v>
      </c>
      <c r="C2134" s="48" t="s">
        <v>1120</v>
      </c>
      <c r="D2134" s="48" t="s">
        <v>1095</v>
      </c>
      <c r="E2134" s="48">
        <v>153</v>
      </c>
      <c r="F2134" s="48">
        <v>491</v>
      </c>
      <c r="G2134" s="48">
        <v>54</v>
      </c>
      <c r="H2134" s="48">
        <v>121</v>
      </c>
      <c r="I2134" s="48">
        <v>20</v>
      </c>
      <c r="J2134" s="48">
        <v>10</v>
      </c>
      <c r="K2134" s="48">
        <v>10</v>
      </c>
      <c r="L2134" s="48">
        <v>69</v>
      </c>
      <c r="M2134" s="48">
        <v>5</v>
      </c>
      <c r="N2134" s="48">
        <v>3</v>
      </c>
      <c r="O2134" s="48">
        <v>59</v>
      </c>
      <c r="P2134" s="48">
        <v>129</v>
      </c>
    </row>
    <row r="2135" spans="1:16" x14ac:dyDescent="0.3">
      <c r="A2135" s="48" t="s">
        <v>1407</v>
      </c>
      <c r="B2135" s="48">
        <v>2014</v>
      </c>
      <c r="C2135" s="48" t="s">
        <v>1136</v>
      </c>
      <c r="D2135" s="48" t="s">
        <v>1091</v>
      </c>
      <c r="E2135" s="48">
        <v>131</v>
      </c>
      <c r="F2135" s="48">
        <v>492</v>
      </c>
      <c r="G2135" s="48">
        <v>54</v>
      </c>
      <c r="H2135" s="48">
        <v>138</v>
      </c>
      <c r="I2135" s="48">
        <v>30</v>
      </c>
      <c r="J2135" s="48">
        <v>8</v>
      </c>
      <c r="K2135" s="48">
        <v>4</v>
      </c>
      <c r="L2135" s="48">
        <v>54</v>
      </c>
      <c r="M2135" s="48">
        <v>17</v>
      </c>
      <c r="N2135" s="48">
        <v>9</v>
      </c>
      <c r="O2135" s="48">
        <v>23</v>
      </c>
      <c r="P2135" s="48">
        <v>93</v>
      </c>
    </row>
    <row r="2136" spans="1:16" x14ac:dyDescent="0.3">
      <c r="A2136" s="48" t="s">
        <v>1500</v>
      </c>
      <c r="B2136" s="48">
        <v>2014</v>
      </c>
      <c r="C2136" s="48" t="s">
        <v>1112</v>
      </c>
      <c r="D2136" s="48" t="s">
        <v>1095</v>
      </c>
      <c r="E2136" s="48">
        <v>137</v>
      </c>
      <c r="F2136" s="48">
        <v>493</v>
      </c>
      <c r="G2136" s="48">
        <v>71</v>
      </c>
      <c r="H2136" s="48">
        <v>107</v>
      </c>
      <c r="I2136" s="48">
        <v>21</v>
      </c>
      <c r="J2136" s="48">
        <v>1</v>
      </c>
      <c r="K2136" s="48">
        <v>18</v>
      </c>
      <c r="L2136" s="48">
        <v>66</v>
      </c>
      <c r="M2136" s="48">
        <v>12</v>
      </c>
      <c r="N2136" s="48">
        <v>3</v>
      </c>
      <c r="O2136" s="48">
        <v>44</v>
      </c>
      <c r="P2136" s="48">
        <v>149</v>
      </c>
    </row>
    <row r="2137" spans="1:16" x14ac:dyDescent="0.3">
      <c r="A2137" s="48" t="s">
        <v>2020</v>
      </c>
      <c r="B2137" s="48">
        <v>2014</v>
      </c>
      <c r="C2137" s="48" t="s">
        <v>1156</v>
      </c>
      <c r="D2137" s="48" t="s">
        <v>1091</v>
      </c>
      <c r="E2137" s="48">
        <v>127</v>
      </c>
      <c r="F2137" s="48">
        <v>493</v>
      </c>
      <c r="G2137" s="48">
        <v>90</v>
      </c>
      <c r="H2137" s="48">
        <v>134</v>
      </c>
      <c r="I2137" s="48">
        <v>31</v>
      </c>
      <c r="J2137" s="48">
        <v>3</v>
      </c>
      <c r="K2137" s="48">
        <v>17</v>
      </c>
      <c r="L2137" s="48">
        <v>58</v>
      </c>
      <c r="M2137" s="48">
        <v>5</v>
      </c>
      <c r="N2137" s="48">
        <v>3</v>
      </c>
      <c r="O2137" s="48">
        <v>38</v>
      </c>
      <c r="P2137" s="48">
        <v>104</v>
      </c>
    </row>
    <row r="2138" spans="1:16" x14ac:dyDescent="0.3">
      <c r="A2138" s="48" t="s">
        <v>1393</v>
      </c>
      <c r="B2138" s="48">
        <v>2014</v>
      </c>
      <c r="C2138" s="48" t="s">
        <v>1154</v>
      </c>
      <c r="D2138" s="48" t="s">
        <v>1095</v>
      </c>
      <c r="E2138" s="48">
        <v>140</v>
      </c>
      <c r="F2138" s="48">
        <v>494</v>
      </c>
      <c r="G2138" s="48">
        <v>73</v>
      </c>
      <c r="H2138" s="48">
        <v>128</v>
      </c>
      <c r="I2138" s="48">
        <v>19</v>
      </c>
      <c r="J2138" s="48">
        <v>0</v>
      </c>
      <c r="K2138" s="48">
        <v>26</v>
      </c>
      <c r="L2138" s="48">
        <v>92</v>
      </c>
      <c r="M2138" s="48">
        <v>3</v>
      </c>
      <c r="N2138" s="48">
        <v>0</v>
      </c>
      <c r="O2138" s="48">
        <v>82</v>
      </c>
      <c r="P2138" s="48">
        <v>108</v>
      </c>
    </row>
    <row r="2139" spans="1:16" x14ac:dyDescent="0.3">
      <c r="A2139" s="48" t="s">
        <v>1960</v>
      </c>
      <c r="B2139" s="48">
        <v>2014</v>
      </c>
      <c r="C2139" s="48" t="s">
        <v>1130</v>
      </c>
      <c r="D2139" s="48" t="s">
        <v>1095</v>
      </c>
      <c r="E2139" s="48">
        <v>149</v>
      </c>
      <c r="F2139" s="48">
        <v>494</v>
      </c>
      <c r="G2139" s="48">
        <v>59</v>
      </c>
      <c r="H2139" s="48">
        <v>132</v>
      </c>
      <c r="I2139" s="48">
        <v>15</v>
      </c>
      <c r="J2139" s="48">
        <v>5</v>
      </c>
      <c r="K2139" s="48">
        <v>5</v>
      </c>
      <c r="L2139" s="48">
        <v>42</v>
      </c>
      <c r="M2139" s="48">
        <v>10</v>
      </c>
      <c r="N2139" s="48">
        <v>10</v>
      </c>
      <c r="O2139" s="48">
        <v>33</v>
      </c>
      <c r="P2139" s="48">
        <v>97</v>
      </c>
    </row>
    <row r="2140" spans="1:16" x14ac:dyDescent="0.3">
      <c r="A2140" s="48" t="s">
        <v>1419</v>
      </c>
      <c r="B2140" s="48">
        <v>2014</v>
      </c>
      <c r="C2140" s="48" t="s">
        <v>1108</v>
      </c>
      <c r="D2140" s="48" t="s">
        <v>1095</v>
      </c>
      <c r="E2140" s="48">
        <v>133</v>
      </c>
      <c r="F2140" s="48">
        <v>494</v>
      </c>
      <c r="G2140" s="48">
        <v>47</v>
      </c>
      <c r="H2140" s="48">
        <v>141</v>
      </c>
      <c r="I2140" s="48">
        <v>23</v>
      </c>
      <c r="J2140" s="48">
        <v>1</v>
      </c>
      <c r="K2140" s="48">
        <v>15</v>
      </c>
      <c r="L2140" s="48">
        <v>66</v>
      </c>
      <c r="M2140" s="48">
        <v>3</v>
      </c>
      <c r="N2140" s="48">
        <v>0</v>
      </c>
      <c r="O2140" s="48">
        <v>21</v>
      </c>
      <c r="P2140" s="48">
        <v>75</v>
      </c>
    </row>
    <row r="2141" spans="1:16" x14ac:dyDescent="0.3">
      <c r="A2141" s="48" t="s">
        <v>1941</v>
      </c>
      <c r="B2141" s="48">
        <v>2014</v>
      </c>
      <c r="C2141" s="48" t="s">
        <v>1100</v>
      </c>
      <c r="D2141" s="48" t="s">
        <v>1095</v>
      </c>
      <c r="E2141" s="48">
        <v>135</v>
      </c>
      <c r="F2141" s="48">
        <v>495</v>
      </c>
      <c r="G2141" s="48">
        <v>73</v>
      </c>
      <c r="H2141" s="48">
        <v>144</v>
      </c>
      <c r="I2141" s="48">
        <v>29</v>
      </c>
      <c r="J2141" s="48">
        <v>6</v>
      </c>
      <c r="K2141" s="48">
        <v>13</v>
      </c>
      <c r="L2141" s="48">
        <v>56</v>
      </c>
      <c r="M2141" s="48">
        <v>30</v>
      </c>
      <c r="N2141" s="48">
        <v>11</v>
      </c>
      <c r="O2141" s="48">
        <v>33</v>
      </c>
      <c r="P2141" s="48">
        <v>131</v>
      </c>
    </row>
    <row r="2142" spans="1:16" x14ac:dyDescent="0.3">
      <c r="A2142" s="48" t="s">
        <v>1433</v>
      </c>
      <c r="B2142" s="48">
        <v>2014</v>
      </c>
      <c r="C2142" s="48" t="s">
        <v>1152</v>
      </c>
      <c r="D2142" s="48" t="s">
        <v>1091</v>
      </c>
      <c r="E2142" s="48">
        <v>140</v>
      </c>
      <c r="F2142" s="48">
        <v>495</v>
      </c>
      <c r="G2142" s="48">
        <v>57</v>
      </c>
      <c r="H2142" s="48">
        <v>115</v>
      </c>
      <c r="I2142" s="48">
        <v>15</v>
      </c>
      <c r="J2142" s="48">
        <v>1</v>
      </c>
      <c r="K2142" s="48">
        <v>23</v>
      </c>
      <c r="L2142" s="48">
        <v>75</v>
      </c>
      <c r="M2142" s="48">
        <v>0</v>
      </c>
      <c r="N2142" s="48">
        <v>0</v>
      </c>
      <c r="O2142" s="48">
        <v>32</v>
      </c>
      <c r="P2142" s="48">
        <v>77</v>
      </c>
    </row>
    <row r="2143" spans="1:16" x14ac:dyDescent="0.3">
      <c r="A2143" s="48" t="s">
        <v>1474</v>
      </c>
      <c r="B2143" s="48">
        <v>2014</v>
      </c>
      <c r="C2143" s="48" t="s">
        <v>1159</v>
      </c>
      <c r="D2143" s="48" t="s">
        <v>1095</v>
      </c>
      <c r="E2143" s="48">
        <v>146</v>
      </c>
      <c r="F2143" s="48">
        <v>496</v>
      </c>
      <c r="G2143" s="48">
        <v>59</v>
      </c>
      <c r="H2143" s="48">
        <v>122</v>
      </c>
      <c r="I2143" s="48">
        <v>33</v>
      </c>
      <c r="J2143" s="48">
        <v>2</v>
      </c>
      <c r="K2143" s="48">
        <v>15</v>
      </c>
      <c r="L2143" s="48">
        <v>53</v>
      </c>
      <c r="M2143" s="48">
        <v>0</v>
      </c>
      <c r="N2143" s="48">
        <v>1</v>
      </c>
      <c r="O2143" s="48">
        <v>46</v>
      </c>
      <c r="P2143" s="48">
        <v>116</v>
      </c>
    </row>
    <row r="2144" spans="1:16" x14ac:dyDescent="0.3">
      <c r="A2144" s="48" t="s">
        <v>1834</v>
      </c>
      <c r="B2144" s="48">
        <v>2014</v>
      </c>
      <c r="C2144" s="48" t="s">
        <v>1138</v>
      </c>
      <c r="D2144" s="48" t="s">
        <v>1091</v>
      </c>
      <c r="E2144" s="48">
        <v>129</v>
      </c>
      <c r="F2144" s="48">
        <v>500</v>
      </c>
      <c r="G2144" s="48">
        <v>61</v>
      </c>
      <c r="H2144" s="48">
        <v>120</v>
      </c>
      <c r="I2144" s="48">
        <v>25</v>
      </c>
      <c r="J2144" s="48">
        <v>1</v>
      </c>
      <c r="K2144" s="48">
        <v>6</v>
      </c>
      <c r="L2144" s="48">
        <v>41</v>
      </c>
      <c r="M2144" s="48">
        <v>22</v>
      </c>
      <c r="N2144" s="48">
        <v>3</v>
      </c>
      <c r="O2144" s="48">
        <v>50</v>
      </c>
      <c r="P2144" s="48">
        <v>100</v>
      </c>
    </row>
    <row r="2145" spans="1:16" x14ac:dyDescent="0.3">
      <c r="A2145" s="48" t="s">
        <v>1963</v>
      </c>
      <c r="B2145" s="48">
        <v>2014</v>
      </c>
      <c r="C2145" s="48" t="s">
        <v>1104</v>
      </c>
      <c r="D2145" s="48" t="s">
        <v>1091</v>
      </c>
      <c r="E2145" s="48">
        <v>147</v>
      </c>
      <c r="F2145" s="48">
        <v>500</v>
      </c>
      <c r="G2145" s="48">
        <v>70</v>
      </c>
      <c r="H2145" s="48">
        <v>117</v>
      </c>
      <c r="I2145" s="48">
        <v>23</v>
      </c>
      <c r="J2145" s="48">
        <v>2</v>
      </c>
      <c r="K2145" s="48">
        <v>25</v>
      </c>
      <c r="L2145" s="48">
        <v>81</v>
      </c>
      <c r="M2145" s="48">
        <v>1</v>
      </c>
      <c r="N2145" s="48">
        <v>0</v>
      </c>
      <c r="O2145" s="48">
        <v>67</v>
      </c>
      <c r="P2145" s="48">
        <v>153</v>
      </c>
    </row>
    <row r="2146" spans="1:16" x14ac:dyDescent="0.3">
      <c r="A2146" s="48" t="s">
        <v>2005</v>
      </c>
      <c r="B2146" s="48">
        <v>2014</v>
      </c>
      <c r="C2146" s="48" t="s">
        <v>1108</v>
      </c>
      <c r="D2146" s="48" t="s">
        <v>1095</v>
      </c>
      <c r="E2146" s="48">
        <v>144</v>
      </c>
      <c r="F2146" s="48">
        <v>501</v>
      </c>
      <c r="G2146" s="48">
        <v>70</v>
      </c>
      <c r="H2146" s="48">
        <v>122</v>
      </c>
      <c r="I2146" s="48">
        <v>37</v>
      </c>
      <c r="J2146" s="48">
        <v>2</v>
      </c>
      <c r="K2146" s="48">
        <v>22</v>
      </c>
      <c r="L2146" s="48">
        <v>69</v>
      </c>
      <c r="M2146" s="48">
        <v>4</v>
      </c>
      <c r="N2146" s="48">
        <v>1</v>
      </c>
      <c r="O2146" s="48">
        <v>32</v>
      </c>
      <c r="P2146" s="48">
        <v>122</v>
      </c>
    </row>
    <row r="2147" spans="1:16" x14ac:dyDescent="0.3">
      <c r="A2147" s="48" t="s">
        <v>1783</v>
      </c>
      <c r="B2147" s="48">
        <v>2014</v>
      </c>
      <c r="C2147" s="48" t="s">
        <v>1144</v>
      </c>
      <c r="D2147" s="48" t="s">
        <v>1095</v>
      </c>
      <c r="E2147" s="48">
        <v>133</v>
      </c>
      <c r="F2147" s="48">
        <v>501</v>
      </c>
      <c r="G2147" s="48">
        <v>52</v>
      </c>
      <c r="H2147" s="48">
        <v>122</v>
      </c>
      <c r="I2147" s="48">
        <v>26</v>
      </c>
      <c r="J2147" s="48">
        <v>3</v>
      </c>
      <c r="K2147" s="48">
        <v>10</v>
      </c>
      <c r="L2147" s="48">
        <v>60</v>
      </c>
      <c r="M2147" s="48">
        <v>4</v>
      </c>
      <c r="N2147" s="48">
        <v>3</v>
      </c>
      <c r="O2147" s="48">
        <v>28</v>
      </c>
      <c r="P2147" s="48">
        <v>92</v>
      </c>
    </row>
    <row r="2148" spans="1:16" x14ac:dyDescent="0.3">
      <c r="A2148" s="48" t="s">
        <v>1893</v>
      </c>
      <c r="B2148" s="48">
        <v>2014</v>
      </c>
      <c r="C2148" s="48" t="s">
        <v>1126</v>
      </c>
      <c r="D2148" s="48" t="s">
        <v>1091</v>
      </c>
      <c r="E2148" s="48">
        <v>143</v>
      </c>
      <c r="F2148" s="48">
        <v>502</v>
      </c>
      <c r="G2148" s="48">
        <v>64</v>
      </c>
      <c r="H2148" s="48">
        <v>123</v>
      </c>
      <c r="I2148" s="48">
        <v>27</v>
      </c>
      <c r="J2148" s="48">
        <v>4</v>
      </c>
      <c r="K2148" s="48">
        <v>14</v>
      </c>
      <c r="L2148" s="48">
        <v>65</v>
      </c>
      <c r="M2148" s="48">
        <v>8</v>
      </c>
      <c r="N2148" s="48">
        <v>4</v>
      </c>
      <c r="O2148" s="48">
        <v>32</v>
      </c>
      <c r="P2148" s="48">
        <v>90</v>
      </c>
    </row>
    <row r="2149" spans="1:16" x14ac:dyDescent="0.3">
      <c r="A2149" s="48" t="s">
        <v>1572</v>
      </c>
      <c r="B2149" s="48">
        <v>2014</v>
      </c>
      <c r="C2149" s="48" t="s">
        <v>1104</v>
      </c>
      <c r="D2149" s="48" t="s">
        <v>1091</v>
      </c>
      <c r="E2149" s="48">
        <v>136</v>
      </c>
      <c r="F2149" s="48">
        <v>502</v>
      </c>
      <c r="G2149" s="48">
        <v>59</v>
      </c>
      <c r="H2149" s="48">
        <v>125</v>
      </c>
      <c r="I2149" s="48">
        <v>29</v>
      </c>
      <c r="J2149" s="48">
        <v>3</v>
      </c>
      <c r="K2149" s="48">
        <v>6</v>
      </c>
      <c r="L2149" s="48">
        <v>50</v>
      </c>
      <c r="M2149" s="48">
        <v>0</v>
      </c>
      <c r="N2149" s="48">
        <v>0</v>
      </c>
      <c r="O2149" s="48">
        <v>51</v>
      </c>
      <c r="P2149" s="48">
        <v>79</v>
      </c>
    </row>
    <row r="2150" spans="1:16" x14ac:dyDescent="0.3">
      <c r="A2150" s="48" t="s">
        <v>1676</v>
      </c>
      <c r="B2150" s="48">
        <v>2014</v>
      </c>
      <c r="C2150" s="48" t="s">
        <v>1130</v>
      </c>
      <c r="D2150" s="48" t="s">
        <v>1095</v>
      </c>
      <c r="E2150" s="48">
        <v>135</v>
      </c>
      <c r="F2150" s="48">
        <v>502</v>
      </c>
      <c r="G2150" s="48">
        <v>62</v>
      </c>
      <c r="H2150" s="48">
        <v>160</v>
      </c>
      <c r="I2150" s="48">
        <v>32</v>
      </c>
      <c r="J2150" s="48">
        <v>3</v>
      </c>
      <c r="K2150" s="48">
        <v>17</v>
      </c>
      <c r="L2150" s="48">
        <v>82</v>
      </c>
      <c r="M2150" s="48">
        <v>0</v>
      </c>
      <c r="N2150" s="48">
        <v>3</v>
      </c>
      <c r="O2150" s="48">
        <v>34</v>
      </c>
      <c r="P2150" s="48">
        <v>60</v>
      </c>
    </row>
    <row r="2151" spans="1:16" x14ac:dyDescent="0.3">
      <c r="A2151" s="48" t="s">
        <v>1466</v>
      </c>
      <c r="B2151" s="48">
        <v>2014</v>
      </c>
      <c r="C2151" s="48" t="s">
        <v>1098</v>
      </c>
      <c r="D2151" s="48" t="s">
        <v>1091</v>
      </c>
      <c r="E2151" s="48">
        <v>131</v>
      </c>
      <c r="F2151" s="48">
        <v>503</v>
      </c>
      <c r="G2151" s="48">
        <v>54</v>
      </c>
      <c r="H2151" s="48">
        <v>136</v>
      </c>
      <c r="I2151" s="48">
        <v>35</v>
      </c>
      <c r="J2151" s="48">
        <v>1</v>
      </c>
      <c r="K2151" s="48">
        <v>9</v>
      </c>
      <c r="L2151" s="48">
        <v>58</v>
      </c>
      <c r="M2151" s="48">
        <v>4</v>
      </c>
      <c r="N2151" s="48">
        <v>2</v>
      </c>
      <c r="O2151" s="48">
        <v>35</v>
      </c>
      <c r="P2151" s="48">
        <v>93</v>
      </c>
    </row>
    <row r="2152" spans="1:16" x14ac:dyDescent="0.3">
      <c r="A2152" s="48" t="s">
        <v>1984</v>
      </c>
      <c r="B2152" s="48">
        <v>2014</v>
      </c>
      <c r="C2152" s="48" t="s">
        <v>1112</v>
      </c>
      <c r="D2152" s="48" t="s">
        <v>1095</v>
      </c>
      <c r="E2152" s="48">
        <v>147</v>
      </c>
      <c r="F2152" s="48">
        <v>506</v>
      </c>
      <c r="G2152" s="48">
        <v>48</v>
      </c>
      <c r="H2152" s="48">
        <v>112</v>
      </c>
      <c r="I2152" s="48">
        <v>18</v>
      </c>
      <c r="J2152" s="48">
        <v>5</v>
      </c>
      <c r="K2152" s="48">
        <v>4</v>
      </c>
      <c r="L2152" s="48">
        <v>38</v>
      </c>
      <c r="M2152" s="48">
        <v>7</v>
      </c>
      <c r="N2152" s="48">
        <v>0</v>
      </c>
      <c r="O2152" s="48">
        <v>25</v>
      </c>
      <c r="P2152" s="48">
        <v>79</v>
      </c>
    </row>
    <row r="2153" spans="1:16" x14ac:dyDescent="0.3">
      <c r="A2153" s="48" t="s">
        <v>2042</v>
      </c>
      <c r="B2153" s="48">
        <v>2014</v>
      </c>
      <c r="C2153" s="48" t="s">
        <v>1100</v>
      </c>
      <c r="D2153" s="48" t="s">
        <v>1095</v>
      </c>
      <c r="E2153" s="48">
        <v>149</v>
      </c>
      <c r="F2153" s="48">
        <v>506</v>
      </c>
      <c r="G2153" s="48">
        <v>56</v>
      </c>
      <c r="H2153" s="48">
        <v>129</v>
      </c>
      <c r="I2153" s="48">
        <v>27</v>
      </c>
      <c r="J2153" s="48">
        <v>2</v>
      </c>
      <c r="K2153" s="48">
        <v>12</v>
      </c>
      <c r="L2153" s="48">
        <v>55</v>
      </c>
      <c r="M2153" s="48">
        <v>4</v>
      </c>
      <c r="N2153" s="48">
        <v>1</v>
      </c>
      <c r="O2153" s="48">
        <v>35</v>
      </c>
      <c r="P2153" s="48">
        <v>89</v>
      </c>
    </row>
    <row r="2154" spans="1:16" x14ac:dyDescent="0.3">
      <c r="A2154" s="48" t="s">
        <v>1556</v>
      </c>
      <c r="B2154" s="48">
        <v>2014</v>
      </c>
      <c r="C2154" s="48" t="s">
        <v>1116</v>
      </c>
      <c r="D2154" s="48" t="s">
        <v>1091</v>
      </c>
      <c r="E2154" s="48">
        <v>145</v>
      </c>
      <c r="F2154" s="48">
        <v>507</v>
      </c>
      <c r="G2154" s="48">
        <v>68</v>
      </c>
      <c r="H2154" s="48">
        <v>115</v>
      </c>
      <c r="I2154" s="48">
        <v>21</v>
      </c>
      <c r="J2154" s="48">
        <v>1</v>
      </c>
      <c r="K2154" s="48">
        <v>37</v>
      </c>
      <c r="L2154" s="48">
        <v>88</v>
      </c>
      <c r="M2154" s="48">
        <v>5</v>
      </c>
      <c r="N2154" s="48">
        <v>2</v>
      </c>
      <c r="O2154" s="48">
        <v>56</v>
      </c>
      <c r="P2154" s="48">
        <v>182</v>
      </c>
    </row>
    <row r="2155" spans="1:16" x14ac:dyDescent="0.3">
      <c r="A2155" s="48" t="s">
        <v>1548</v>
      </c>
      <c r="B2155" s="48">
        <v>2014</v>
      </c>
      <c r="C2155" s="48" t="s">
        <v>1100</v>
      </c>
      <c r="D2155" s="48" t="s">
        <v>1095</v>
      </c>
      <c r="E2155" s="48">
        <v>137</v>
      </c>
      <c r="F2155" s="48">
        <v>512</v>
      </c>
      <c r="G2155" s="48">
        <v>74</v>
      </c>
      <c r="H2155" s="48">
        <v>139</v>
      </c>
      <c r="I2155" s="48">
        <v>25</v>
      </c>
      <c r="J2155" s="48">
        <v>3</v>
      </c>
      <c r="K2155" s="48">
        <v>23</v>
      </c>
      <c r="L2155" s="48">
        <v>76</v>
      </c>
      <c r="M2155" s="48">
        <v>2</v>
      </c>
      <c r="N2155" s="48">
        <v>2</v>
      </c>
      <c r="O2155" s="48">
        <v>45</v>
      </c>
      <c r="P2155" s="48">
        <v>88</v>
      </c>
    </row>
    <row r="2156" spans="1:16" x14ac:dyDescent="0.3">
      <c r="A2156" s="48" t="s">
        <v>1931</v>
      </c>
      <c r="B2156" s="48">
        <v>2014</v>
      </c>
      <c r="C2156" s="48" t="s">
        <v>1108</v>
      </c>
      <c r="D2156" s="48" t="s">
        <v>1095</v>
      </c>
      <c r="E2156" s="48">
        <v>146</v>
      </c>
      <c r="F2156" s="48">
        <v>513</v>
      </c>
      <c r="G2156" s="48">
        <v>61</v>
      </c>
      <c r="H2156" s="48">
        <v>126</v>
      </c>
      <c r="I2156" s="48">
        <v>14</v>
      </c>
      <c r="J2156" s="48">
        <v>6</v>
      </c>
      <c r="K2156" s="48">
        <v>5</v>
      </c>
      <c r="L2156" s="48">
        <v>31</v>
      </c>
      <c r="M2156" s="48">
        <v>20</v>
      </c>
      <c r="N2156" s="48">
        <v>9</v>
      </c>
      <c r="O2156" s="48">
        <v>28</v>
      </c>
      <c r="P2156" s="48">
        <v>70</v>
      </c>
    </row>
    <row r="2157" spans="1:16" x14ac:dyDescent="0.3">
      <c r="A2157" s="48" t="s">
        <v>1888</v>
      </c>
      <c r="B2157" s="48">
        <v>2014</v>
      </c>
      <c r="C2157" s="48" t="s">
        <v>1142</v>
      </c>
      <c r="D2157" s="48" t="s">
        <v>1095</v>
      </c>
      <c r="E2157" s="48">
        <v>153</v>
      </c>
      <c r="F2157" s="48">
        <v>514</v>
      </c>
      <c r="G2157" s="48">
        <v>74</v>
      </c>
      <c r="H2157" s="48">
        <v>130</v>
      </c>
      <c r="I2157" s="48">
        <v>27</v>
      </c>
      <c r="J2157" s="48">
        <v>0</v>
      </c>
      <c r="K2157" s="48">
        <v>30</v>
      </c>
      <c r="L2157" s="48">
        <v>92</v>
      </c>
      <c r="M2157" s="48">
        <v>3</v>
      </c>
      <c r="N2157" s="48">
        <v>2</v>
      </c>
      <c r="O2157" s="48">
        <v>69</v>
      </c>
      <c r="P2157" s="48">
        <v>135</v>
      </c>
    </row>
    <row r="2158" spans="1:16" x14ac:dyDescent="0.3">
      <c r="A2158" s="48" t="s">
        <v>1451</v>
      </c>
      <c r="B2158" s="48">
        <v>2014</v>
      </c>
      <c r="C2158" s="48" t="s">
        <v>1140</v>
      </c>
      <c r="D2158" s="48" t="s">
        <v>1091</v>
      </c>
      <c r="E2158" s="48">
        <v>142</v>
      </c>
      <c r="F2158" s="48">
        <v>518</v>
      </c>
      <c r="G2158" s="48">
        <v>59</v>
      </c>
      <c r="H2158" s="48">
        <v>136</v>
      </c>
      <c r="I2158" s="48">
        <v>27</v>
      </c>
      <c r="J2158" s="48">
        <v>0</v>
      </c>
      <c r="K2158" s="48">
        <v>35</v>
      </c>
      <c r="L2158" s="48">
        <v>104</v>
      </c>
      <c r="M2158" s="48">
        <v>0</v>
      </c>
      <c r="N2158" s="48">
        <v>0</v>
      </c>
      <c r="O2158" s="48">
        <v>75</v>
      </c>
      <c r="P2158" s="48">
        <v>95</v>
      </c>
    </row>
    <row r="2159" spans="1:16" x14ac:dyDescent="0.3">
      <c r="A2159" s="48" t="s">
        <v>1536</v>
      </c>
      <c r="B2159" s="48">
        <v>2014</v>
      </c>
      <c r="C2159" s="48" t="s">
        <v>1148</v>
      </c>
      <c r="D2159" s="48" t="s">
        <v>1095</v>
      </c>
      <c r="E2159" s="48">
        <v>141</v>
      </c>
      <c r="F2159" s="48">
        <v>519</v>
      </c>
      <c r="G2159" s="48">
        <v>67</v>
      </c>
      <c r="H2159" s="48">
        <v>108</v>
      </c>
      <c r="I2159" s="48">
        <v>19</v>
      </c>
      <c r="J2159" s="48">
        <v>5</v>
      </c>
      <c r="K2159" s="48">
        <v>12</v>
      </c>
      <c r="L2159" s="48">
        <v>35</v>
      </c>
      <c r="M2159" s="48">
        <v>20</v>
      </c>
      <c r="N2159" s="48">
        <v>7</v>
      </c>
      <c r="O2159" s="48">
        <v>57</v>
      </c>
      <c r="P2159" s="48">
        <v>173</v>
      </c>
    </row>
    <row r="2160" spans="1:16" x14ac:dyDescent="0.3">
      <c r="A2160" s="48" t="s">
        <v>1864</v>
      </c>
      <c r="B2160" s="48">
        <v>2014</v>
      </c>
      <c r="C2160" s="48" t="s">
        <v>1100</v>
      </c>
      <c r="D2160" s="48" t="s">
        <v>1095</v>
      </c>
      <c r="E2160" s="48">
        <v>143</v>
      </c>
      <c r="F2160" s="48">
        <v>520</v>
      </c>
      <c r="G2160" s="48">
        <v>77</v>
      </c>
      <c r="H2160" s="48">
        <v>164</v>
      </c>
      <c r="I2160" s="48">
        <v>38</v>
      </c>
      <c r="J2160" s="48">
        <v>7</v>
      </c>
      <c r="K2160" s="48">
        <v>13</v>
      </c>
      <c r="L2160" s="48">
        <v>52</v>
      </c>
      <c r="M2160" s="48">
        <v>18</v>
      </c>
      <c r="N2160" s="48">
        <v>7</v>
      </c>
      <c r="O2160" s="48">
        <v>22</v>
      </c>
      <c r="P2160" s="48">
        <v>81</v>
      </c>
    </row>
    <row r="2161" spans="1:16" x14ac:dyDescent="0.3">
      <c r="A2161" s="48" t="s">
        <v>1885</v>
      </c>
      <c r="B2161" s="48">
        <v>2014</v>
      </c>
      <c r="C2161" s="48" t="s">
        <v>1090</v>
      </c>
      <c r="D2161" s="48" t="s">
        <v>1091</v>
      </c>
      <c r="E2161" s="48">
        <v>136</v>
      </c>
      <c r="F2161" s="48">
        <v>520</v>
      </c>
      <c r="G2161" s="48">
        <v>69</v>
      </c>
      <c r="H2161" s="48">
        <v>134</v>
      </c>
      <c r="I2161" s="48">
        <v>40</v>
      </c>
      <c r="J2161" s="48">
        <v>2</v>
      </c>
      <c r="K2161" s="48">
        <v>14</v>
      </c>
      <c r="L2161" s="48">
        <v>80</v>
      </c>
      <c r="M2161" s="48">
        <v>2</v>
      </c>
      <c r="N2161" s="48">
        <v>1</v>
      </c>
      <c r="O2161" s="48">
        <v>53</v>
      </c>
      <c r="P2161" s="48">
        <v>109</v>
      </c>
    </row>
    <row r="2162" spans="1:16" x14ac:dyDescent="0.3">
      <c r="A2162" s="48" t="s">
        <v>1405</v>
      </c>
      <c r="B2162" s="48">
        <v>2014</v>
      </c>
      <c r="C2162" s="48" t="s">
        <v>1102</v>
      </c>
      <c r="D2162" s="48" t="s">
        <v>1091</v>
      </c>
      <c r="E2162" s="48">
        <v>145</v>
      </c>
      <c r="F2162" s="48">
        <v>523</v>
      </c>
      <c r="G2162" s="48">
        <v>65</v>
      </c>
      <c r="H2162" s="48">
        <v>121</v>
      </c>
      <c r="I2162" s="48">
        <v>22</v>
      </c>
      <c r="J2162" s="48">
        <v>3</v>
      </c>
      <c r="K2162" s="48">
        <v>21</v>
      </c>
      <c r="L2162" s="48">
        <v>58</v>
      </c>
      <c r="M2162" s="48">
        <v>0</v>
      </c>
      <c r="N2162" s="48">
        <v>1</v>
      </c>
      <c r="O2162" s="48">
        <v>32</v>
      </c>
      <c r="P2162" s="48">
        <v>122</v>
      </c>
    </row>
    <row r="2163" spans="1:16" x14ac:dyDescent="0.3">
      <c r="A2163" s="48" t="s">
        <v>1831</v>
      </c>
      <c r="B2163" s="48">
        <v>2014</v>
      </c>
      <c r="C2163" s="48" t="s">
        <v>1128</v>
      </c>
      <c r="D2163" s="48" t="s">
        <v>1095</v>
      </c>
      <c r="E2163" s="48">
        <v>140</v>
      </c>
      <c r="F2163" s="48">
        <v>524</v>
      </c>
      <c r="G2163" s="48">
        <v>89</v>
      </c>
      <c r="H2163" s="48">
        <v>150</v>
      </c>
      <c r="I2163" s="48">
        <v>28</v>
      </c>
      <c r="J2163" s="48">
        <v>1</v>
      </c>
      <c r="K2163" s="48">
        <v>32</v>
      </c>
      <c r="L2163" s="48">
        <v>78</v>
      </c>
      <c r="M2163" s="48">
        <v>5</v>
      </c>
      <c r="N2163" s="48">
        <v>4</v>
      </c>
      <c r="O2163" s="48">
        <v>73</v>
      </c>
      <c r="P2163" s="48">
        <v>116</v>
      </c>
    </row>
    <row r="2164" spans="1:16" x14ac:dyDescent="0.3">
      <c r="A2164" s="48" t="s">
        <v>2037</v>
      </c>
      <c r="B2164" s="48">
        <v>2014</v>
      </c>
      <c r="C2164" s="48" t="s">
        <v>1132</v>
      </c>
      <c r="D2164" s="48" t="s">
        <v>1095</v>
      </c>
      <c r="E2164" s="48">
        <v>142</v>
      </c>
      <c r="F2164" s="48">
        <v>527</v>
      </c>
      <c r="G2164" s="48">
        <v>55</v>
      </c>
      <c r="H2164" s="48">
        <v>152</v>
      </c>
      <c r="I2164" s="48">
        <v>34</v>
      </c>
      <c r="J2164" s="48">
        <v>5</v>
      </c>
      <c r="K2164" s="48">
        <v>15</v>
      </c>
      <c r="L2164" s="48">
        <v>68</v>
      </c>
      <c r="M2164" s="48">
        <v>3</v>
      </c>
      <c r="N2164" s="48">
        <v>2</v>
      </c>
      <c r="O2164" s="48">
        <v>26</v>
      </c>
      <c r="P2164" s="48">
        <v>114</v>
      </c>
    </row>
    <row r="2165" spans="1:16" x14ac:dyDescent="0.3">
      <c r="A2165" s="48" t="s">
        <v>1571</v>
      </c>
      <c r="B2165" s="48">
        <v>2014</v>
      </c>
      <c r="C2165" s="48" t="s">
        <v>1128</v>
      </c>
      <c r="D2165" s="48" t="s">
        <v>1095</v>
      </c>
      <c r="E2165" s="48">
        <v>134</v>
      </c>
      <c r="F2165" s="48">
        <v>528</v>
      </c>
      <c r="G2165" s="48">
        <v>58</v>
      </c>
      <c r="H2165" s="48">
        <v>154</v>
      </c>
      <c r="I2165" s="48">
        <v>33</v>
      </c>
      <c r="J2165" s="48">
        <v>1</v>
      </c>
      <c r="K2165" s="48">
        <v>14</v>
      </c>
      <c r="L2165" s="48">
        <v>65</v>
      </c>
      <c r="M2165" s="48">
        <v>4</v>
      </c>
      <c r="N2165" s="48">
        <v>4</v>
      </c>
      <c r="O2165" s="48">
        <v>35</v>
      </c>
      <c r="P2165" s="48">
        <v>100</v>
      </c>
    </row>
    <row r="2166" spans="1:16" x14ac:dyDescent="0.3">
      <c r="A2166" s="48" t="s">
        <v>1555</v>
      </c>
      <c r="B2166" s="48">
        <v>2014</v>
      </c>
      <c r="C2166" s="48" t="s">
        <v>1098</v>
      </c>
      <c r="D2166" s="48" t="s">
        <v>1091</v>
      </c>
      <c r="E2166" s="48">
        <v>135</v>
      </c>
      <c r="F2166" s="48">
        <v>528</v>
      </c>
      <c r="G2166" s="48">
        <v>50</v>
      </c>
      <c r="H2166" s="48">
        <v>133</v>
      </c>
      <c r="I2166" s="48">
        <v>21</v>
      </c>
      <c r="J2166" s="48">
        <v>3</v>
      </c>
      <c r="K2166" s="48">
        <v>6</v>
      </c>
      <c r="L2166" s="48">
        <v>66</v>
      </c>
      <c r="M2166" s="48">
        <v>9</v>
      </c>
      <c r="N2166" s="48">
        <v>3</v>
      </c>
      <c r="O2166" s="48">
        <v>33</v>
      </c>
      <c r="P2166" s="48">
        <v>68</v>
      </c>
    </row>
    <row r="2167" spans="1:16" x14ac:dyDescent="0.3">
      <c r="A2167" s="48" t="s">
        <v>1492</v>
      </c>
      <c r="B2167" s="48">
        <v>2014</v>
      </c>
      <c r="C2167" s="48" t="s">
        <v>1146</v>
      </c>
      <c r="D2167" s="48" t="s">
        <v>1091</v>
      </c>
      <c r="E2167" s="48">
        <v>141</v>
      </c>
      <c r="F2167" s="48">
        <v>529</v>
      </c>
      <c r="G2167" s="48">
        <v>56</v>
      </c>
      <c r="H2167" s="48">
        <v>142</v>
      </c>
      <c r="I2167" s="48">
        <v>28</v>
      </c>
      <c r="J2167" s="48">
        <v>0</v>
      </c>
      <c r="K2167" s="48">
        <v>9</v>
      </c>
      <c r="L2167" s="48">
        <v>52</v>
      </c>
      <c r="M2167" s="48">
        <v>0</v>
      </c>
      <c r="N2167" s="48">
        <v>0</v>
      </c>
      <c r="O2167" s="48">
        <v>29</v>
      </c>
      <c r="P2167" s="48">
        <v>104</v>
      </c>
    </row>
    <row r="2168" spans="1:16" x14ac:dyDescent="0.3">
      <c r="A2168" s="48" t="s">
        <v>1563</v>
      </c>
      <c r="B2168" s="48">
        <v>2014</v>
      </c>
      <c r="C2168" s="48" t="s">
        <v>1108</v>
      </c>
      <c r="D2168" s="48" t="s">
        <v>1095</v>
      </c>
      <c r="E2168" s="48">
        <v>135</v>
      </c>
      <c r="F2168" s="48">
        <v>530</v>
      </c>
      <c r="G2168" s="48">
        <v>68</v>
      </c>
      <c r="H2168" s="48">
        <v>141</v>
      </c>
      <c r="I2168" s="48">
        <v>30</v>
      </c>
      <c r="J2168" s="48">
        <v>6</v>
      </c>
      <c r="K2168" s="48">
        <v>19</v>
      </c>
      <c r="L2168" s="48">
        <v>81</v>
      </c>
      <c r="M2168" s="48">
        <v>11</v>
      </c>
      <c r="N2168" s="48">
        <v>5</v>
      </c>
      <c r="O2168" s="48">
        <v>41</v>
      </c>
      <c r="P2168" s="48">
        <v>113</v>
      </c>
    </row>
    <row r="2169" spans="1:16" x14ac:dyDescent="0.3">
      <c r="A2169" s="48" t="s">
        <v>2125</v>
      </c>
      <c r="B2169" s="48">
        <v>2014</v>
      </c>
      <c r="C2169" s="48" t="s">
        <v>1124</v>
      </c>
      <c r="D2169" s="48" t="s">
        <v>1091</v>
      </c>
      <c r="E2169" s="48">
        <v>148</v>
      </c>
      <c r="F2169" s="48">
        <v>533</v>
      </c>
      <c r="G2169" s="48">
        <v>50</v>
      </c>
      <c r="H2169" s="48">
        <v>138</v>
      </c>
      <c r="I2169" s="48">
        <v>31</v>
      </c>
      <c r="J2169" s="48">
        <v>4</v>
      </c>
      <c r="K2169" s="48">
        <v>11</v>
      </c>
      <c r="L2169" s="48">
        <v>66</v>
      </c>
      <c r="M2169" s="48">
        <v>2</v>
      </c>
      <c r="N2169" s="48">
        <v>2</v>
      </c>
      <c r="O2169" s="48">
        <v>36</v>
      </c>
      <c r="P2169" s="48">
        <v>140</v>
      </c>
    </row>
    <row r="2170" spans="1:16" x14ac:dyDescent="0.3">
      <c r="A2170" s="48" t="s">
        <v>2057</v>
      </c>
      <c r="B2170" s="48">
        <v>2014</v>
      </c>
      <c r="C2170" s="48" t="s">
        <v>1136</v>
      </c>
      <c r="D2170" s="48" t="s">
        <v>1091</v>
      </c>
      <c r="E2170" s="48">
        <v>155</v>
      </c>
      <c r="F2170" s="48">
        <v>533</v>
      </c>
      <c r="G2170" s="48">
        <v>68</v>
      </c>
      <c r="H2170" s="48">
        <v>146</v>
      </c>
      <c r="I2170" s="48">
        <v>13</v>
      </c>
      <c r="J2170" s="48">
        <v>7</v>
      </c>
      <c r="K2170" s="48">
        <v>7</v>
      </c>
      <c r="L2170" s="48">
        <v>40</v>
      </c>
      <c r="M2170" s="48">
        <v>31</v>
      </c>
      <c r="N2170" s="48">
        <v>12</v>
      </c>
      <c r="O2170" s="48">
        <v>39</v>
      </c>
      <c r="P2170" s="48">
        <v>114</v>
      </c>
    </row>
    <row r="2171" spans="1:16" x14ac:dyDescent="0.3">
      <c r="A2171" s="48" t="s">
        <v>1502</v>
      </c>
      <c r="B2171" s="48">
        <v>2014</v>
      </c>
      <c r="C2171" s="48" t="s">
        <v>1154</v>
      </c>
      <c r="D2171" s="48" t="s">
        <v>1095</v>
      </c>
      <c r="E2171" s="48">
        <v>147</v>
      </c>
      <c r="F2171" s="48">
        <v>534</v>
      </c>
      <c r="G2171" s="48">
        <v>85</v>
      </c>
      <c r="H2171" s="48">
        <v>156</v>
      </c>
      <c r="I2171" s="48">
        <v>37</v>
      </c>
      <c r="J2171" s="48">
        <v>1</v>
      </c>
      <c r="K2171" s="48">
        <v>16</v>
      </c>
      <c r="L2171" s="48">
        <v>82</v>
      </c>
      <c r="M2171" s="48">
        <v>9</v>
      </c>
      <c r="N2171" s="48">
        <v>1</v>
      </c>
      <c r="O2171" s="48">
        <v>83</v>
      </c>
      <c r="P2171" s="48">
        <v>113</v>
      </c>
    </row>
    <row r="2172" spans="1:16" x14ac:dyDescent="0.3">
      <c r="A2172" s="48" t="s">
        <v>1453</v>
      </c>
      <c r="B2172" s="48">
        <v>2014</v>
      </c>
      <c r="C2172" s="48" t="s">
        <v>1142</v>
      </c>
      <c r="D2172" s="48" t="s">
        <v>1095</v>
      </c>
      <c r="E2172" s="48">
        <v>134</v>
      </c>
      <c r="F2172" s="48">
        <v>535</v>
      </c>
      <c r="G2172" s="48">
        <v>54</v>
      </c>
      <c r="H2172" s="48">
        <v>144</v>
      </c>
      <c r="I2172" s="48">
        <v>30</v>
      </c>
      <c r="J2172" s="48">
        <v>1</v>
      </c>
      <c r="K2172" s="48">
        <v>8</v>
      </c>
      <c r="L2172" s="48">
        <v>63</v>
      </c>
      <c r="M2172" s="48">
        <v>8</v>
      </c>
      <c r="N2172" s="48">
        <v>5</v>
      </c>
      <c r="O2172" s="48">
        <v>42</v>
      </c>
      <c r="P2172" s="48">
        <v>113</v>
      </c>
    </row>
    <row r="2173" spans="1:16" x14ac:dyDescent="0.3">
      <c r="A2173" s="48" t="s">
        <v>1925</v>
      </c>
      <c r="B2173" s="48">
        <v>2014</v>
      </c>
      <c r="C2173" s="48" t="s">
        <v>1159</v>
      </c>
      <c r="D2173" s="48" t="s">
        <v>1095</v>
      </c>
      <c r="E2173" s="48">
        <v>146</v>
      </c>
      <c r="F2173" s="48">
        <v>536</v>
      </c>
      <c r="G2173" s="48">
        <v>53</v>
      </c>
      <c r="H2173" s="48">
        <v>148</v>
      </c>
      <c r="I2173" s="48">
        <v>20</v>
      </c>
      <c r="J2173" s="48">
        <v>10</v>
      </c>
      <c r="K2173" s="48">
        <v>1</v>
      </c>
      <c r="L2173" s="48">
        <v>34</v>
      </c>
      <c r="M2173" s="48">
        <v>7</v>
      </c>
      <c r="N2173" s="48">
        <v>5</v>
      </c>
      <c r="O2173" s="48">
        <v>26</v>
      </c>
      <c r="P2173" s="48">
        <v>86</v>
      </c>
    </row>
    <row r="2174" spans="1:16" x14ac:dyDescent="0.3">
      <c r="A2174" s="48" t="s">
        <v>2126</v>
      </c>
      <c r="B2174" s="48">
        <v>2014</v>
      </c>
      <c r="C2174" s="48" t="s">
        <v>1140</v>
      </c>
      <c r="D2174" s="48" t="s">
        <v>1091</v>
      </c>
      <c r="E2174" s="48">
        <v>144</v>
      </c>
      <c r="F2174" s="48">
        <v>538</v>
      </c>
      <c r="G2174" s="48">
        <v>60</v>
      </c>
      <c r="H2174" s="48">
        <v>129</v>
      </c>
      <c r="I2174" s="48">
        <v>28</v>
      </c>
      <c r="J2174" s="48">
        <v>1</v>
      </c>
      <c r="K2174" s="48">
        <v>12</v>
      </c>
      <c r="L2174" s="48">
        <v>46</v>
      </c>
      <c r="M2174" s="48">
        <v>2</v>
      </c>
      <c r="N2174" s="48">
        <v>3</v>
      </c>
      <c r="O2174" s="48">
        <v>39</v>
      </c>
      <c r="P2174" s="48">
        <v>138</v>
      </c>
    </row>
    <row r="2175" spans="1:16" x14ac:dyDescent="0.3">
      <c r="A2175" s="48" t="s">
        <v>1506</v>
      </c>
      <c r="B2175" s="48">
        <v>2014</v>
      </c>
      <c r="C2175" s="48" t="s">
        <v>1114</v>
      </c>
      <c r="D2175" s="48" t="s">
        <v>1095</v>
      </c>
      <c r="E2175" s="48">
        <v>138</v>
      </c>
      <c r="F2175" s="48">
        <v>538</v>
      </c>
      <c r="G2175" s="48">
        <v>78</v>
      </c>
      <c r="H2175" s="48">
        <v>131</v>
      </c>
      <c r="I2175" s="48">
        <v>22</v>
      </c>
      <c r="J2175" s="48">
        <v>4</v>
      </c>
      <c r="K2175" s="48">
        <v>17</v>
      </c>
      <c r="L2175" s="48">
        <v>55</v>
      </c>
      <c r="M2175" s="48">
        <v>28</v>
      </c>
      <c r="N2175" s="48">
        <v>6</v>
      </c>
      <c r="O2175" s="48">
        <v>64</v>
      </c>
      <c r="P2175" s="48">
        <v>100</v>
      </c>
    </row>
    <row r="2176" spans="1:16" x14ac:dyDescent="0.3">
      <c r="A2176" s="48" t="s">
        <v>1478</v>
      </c>
      <c r="B2176" s="48">
        <v>2014</v>
      </c>
      <c r="C2176" s="48" t="s">
        <v>1159</v>
      </c>
      <c r="D2176" s="48" t="s">
        <v>1095</v>
      </c>
      <c r="E2176" s="48">
        <v>145</v>
      </c>
      <c r="F2176" s="48">
        <v>539</v>
      </c>
      <c r="G2176" s="48">
        <v>89</v>
      </c>
      <c r="H2176" s="48">
        <v>155</v>
      </c>
      <c r="I2176" s="48">
        <v>31</v>
      </c>
      <c r="J2176" s="48">
        <v>1</v>
      </c>
      <c r="K2176" s="48">
        <v>37</v>
      </c>
      <c r="L2176" s="48">
        <v>105</v>
      </c>
      <c r="M2176" s="48">
        <v>13</v>
      </c>
      <c r="N2176" s="48">
        <v>1</v>
      </c>
      <c r="O2176" s="48">
        <v>94</v>
      </c>
      <c r="P2176" s="48">
        <v>170</v>
      </c>
    </row>
    <row r="2177" spans="1:16" x14ac:dyDescent="0.3">
      <c r="A2177" s="48" t="s">
        <v>1939</v>
      </c>
      <c r="B2177" s="48">
        <v>2014</v>
      </c>
      <c r="C2177" s="48" t="s">
        <v>1148</v>
      </c>
      <c r="D2177" s="48" t="s">
        <v>1095</v>
      </c>
      <c r="E2177" s="48">
        <v>146</v>
      </c>
      <c r="F2177" s="48">
        <v>540</v>
      </c>
      <c r="G2177" s="48">
        <v>44</v>
      </c>
      <c r="H2177" s="48">
        <v>132</v>
      </c>
      <c r="I2177" s="48">
        <v>18</v>
      </c>
      <c r="J2177" s="48">
        <v>4</v>
      </c>
      <c r="K2177" s="48">
        <v>7</v>
      </c>
      <c r="L2177" s="48">
        <v>46</v>
      </c>
      <c r="M2177" s="48">
        <v>4</v>
      </c>
      <c r="N2177" s="48">
        <v>5</v>
      </c>
      <c r="O2177" s="48">
        <v>32</v>
      </c>
      <c r="P2177" s="48">
        <v>60</v>
      </c>
    </row>
    <row r="2178" spans="1:16" x14ac:dyDescent="0.3">
      <c r="A2178" s="48" t="s">
        <v>1532</v>
      </c>
      <c r="B2178" s="48">
        <v>2014</v>
      </c>
      <c r="C2178" s="48" t="s">
        <v>1150</v>
      </c>
      <c r="D2178" s="48" t="s">
        <v>1095</v>
      </c>
      <c r="E2178" s="48">
        <v>150</v>
      </c>
      <c r="F2178" s="48">
        <v>541</v>
      </c>
      <c r="G2178" s="48">
        <v>77</v>
      </c>
      <c r="H2178" s="48">
        <v>155</v>
      </c>
      <c r="I2178" s="48">
        <v>38</v>
      </c>
      <c r="J2178" s="48">
        <v>3</v>
      </c>
      <c r="K2178" s="48">
        <v>25</v>
      </c>
      <c r="L2178" s="48">
        <v>89</v>
      </c>
      <c r="M2178" s="48">
        <v>8</v>
      </c>
      <c r="N2178" s="48">
        <v>5</v>
      </c>
      <c r="O2178" s="48">
        <v>52</v>
      </c>
      <c r="P2178" s="48">
        <v>145</v>
      </c>
    </row>
    <row r="2179" spans="1:16" x14ac:dyDescent="0.3">
      <c r="A2179" s="48" t="s">
        <v>1440</v>
      </c>
      <c r="B2179" s="48">
        <v>2014</v>
      </c>
      <c r="C2179" s="48" t="s">
        <v>1138</v>
      </c>
      <c r="D2179" s="48" t="s">
        <v>1091</v>
      </c>
      <c r="E2179" s="48">
        <v>152</v>
      </c>
      <c r="F2179" s="48">
        <v>541</v>
      </c>
      <c r="G2179" s="48">
        <v>68</v>
      </c>
      <c r="H2179" s="48">
        <v>125</v>
      </c>
      <c r="I2179" s="48">
        <v>25</v>
      </c>
      <c r="J2179" s="48">
        <v>0</v>
      </c>
      <c r="K2179" s="48">
        <v>27</v>
      </c>
      <c r="L2179" s="48">
        <v>85</v>
      </c>
      <c r="M2179" s="48">
        <v>5</v>
      </c>
      <c r="N2179" s="48">
        <v>2</v>
      </c>
      <c r="O2179" s="48">
        <v>113</v>
      </c>
      <c r="P2179" s="48">
        <v>124</v>
      </c>
    </row>
    <row r="2180" spans="1:16" x14ac:dyDescent="0.3">
      <c r="A2180" s="48" t="s">
        <v>1435</v>
      </c>
      <c r="B2180" s="48">
        <v>2014</v>
      </c>
      <c r="C2180" s="48" t="s">
        <v>1120</v>
      </c>
      <c r="D2180" s="48" t="s">
        <v>1095</v>
      </c>
      <c r="E2180" s="48">
        <v>147</v>
      </c>
      <c r="F2180" s="48">
        <v>547</v>
      </c>
      <c r="G2180" s="48">
        <v>72</v>
      </c>
      <c r="H2180" s="48">
        <v>170</v>
      </c>
      <c r="I2180" s="48">
        <v>28</v>
      </c>
      <c r="J2180" s="48">
        <v>2</v>
      </c>
      <c r="K2180" s="48">
        <v>22</v>
      </c>
      <c r="L2180" s="48">
        <v>89</v>
      </c>
      <c r="M2180" s="48">
        <v>0</v>
      </c>
      <c r="N2180" s="48">
        <v>1</v>
      </c>
      <c r="O2180" s="48">
        <v>47</v>
      </c>
      <c r="P2180" s="48">
        <v>69</v>
      </c>
    </row>
    <row r="2181" spans="1:16" x14ac:dyDescent="0.3">
      <c r="A2181" s="48" t="s">
        <v>1415</v>
      </c>
      <c r="B2181" s="48">
        <v>2014</v>
      </c>
      <c r="C2181" s="48" t="s">
        <v>1100</v>
      </c>
      <c r="D2181" s="48" t="s">
        <v>1095</v>
      </c>
      <c r="E2181" s="48">
        <v>146</v>
      </c>
      <c r="F2181" s="48">
        <v>548</v>
      </c>
      <c r="G2181" s="48">
        <v>89</v>
      </c>
      <c r="H2181" s="48">
        <v>172</v>
      </c>
      <c r="I2181" s="48">
        <v>38</v>
      </c>
      <c r="J2181" s="48">
        <v>6</v>
      </c>
      <c r="K2181" s="48">
        <v>25</v>
      </c>
      <c r="L2181" s="48">
        <v>83</v>
      </c>
      <c r="M2181" s="48">
        <v>18</v>
      </c>
      <c r="N2181" s="48">
        <v>3</v>
      </c>
      <c r="O2181" s="48">
        <v>84</v>
      </c>
      <c r="P2181" s="48">
        <v>115</v>
      </c>
    </row>
    <row r="2182" spans="1:16" x14ac:dyDescent="0.3">
      <c r="A2182" s="48" t="s">
        <v>1397</v>
      </c>
      <c r="B2182" s="48">
        <v>2014</v>
      </c>
      <c r="C2182" s="48" t="s">
        <v>1136</v>
      </c>
      <c r="D2182" s="48" t="s">
        <v>1091</v>
      </c>
      <c r="E2182" s="48">
        <v>148</v>
      </c>
      <c r="F2182" s="48">
        <v>549</v>
      </c>
      <c r="G2182" s="48">
        <v>79</v>
      </c>
      <c r="H2182" s="48">
        <v>178</v>
      </c>
      <c r="I2182" s="48">
        <v>33</v>
      </c>
      <c r="J2182" s="48">
        <v>1</v>
      </c>
      <c r="K2182" s="48">
        <v>19</v>
      </c>
      <c r="L2182" s="48">
        <v>77</v>
      </c>
      <c r="M2182" s="48">
        <v>1</v>
      </c>
      <c r="N2182" s="48">
        <v>1</v>
      </c>
      <c r="O2182" s="48">
        <v>57</v>
      </c>
      <c r="P2182" s="48">
        <v>74</v>
      </c>
    </row>
    <row r="2183" spans="1:16" x14ac:dyDescent="0.3">
      <c r="A2183" s="48" t="s">
        <v>1427</v>
      </c>
      <c r="B2183" s="48">
        <v>2014</v>
      </c>
      <c r="C2183" s="48" t="s">
        <v>1098</v>
      </c>
      <c r="D2183" s="48" t="s">
        <v>1091</v>
      </c>
      <c r="E2183" s="48">
        <v>151</v>
      </c>
      <c r="F2183" s="48">
        <v>549</v>
      </c>
      <c r="G2183" s="48">
        <v>57</v>
      </c>
      <c r="H2183" s="48">
        <v>149</v>
      </c>
      <c r="I2183" s="48">
        <v>32</v>
      </c>
      <c r="J2183" s="48">
        <v>0</v>
      </c>
      <c r="K2183" s="48">
        <v>9</v>
      </c>
      <c r="L2183" s="48">
        <v>66</v>
      </c>
      <c r="M2183" s="48">
        <v>0</v>
      </c>
      <c r="N2183" s="48">
        <v>0</v>
      </c>
      <c r="O2183" s="48">
        <v>41</v>
      </c>
      <c r="P2183" s="48">
        <v>96</v>
      </c>
    </row>
    <row r="2184" spans="1:16" x14ac:dyDescent="0.3">
      <c r="A2184" s="48" t="s">
        <v>1573</v>
      </c>
      <c r="B2184" s="48">
        <v>2014</v>
      </c>
      <c r="C2184" s="48" t="s">
        <v>1124</v>
      </c>
      <c r="D2184" s="48" t="s">
        <v>1091</v>
      </c>
      <c r="E2184" s="48">
        <v>142</v>
      </c>
      <c r="F2184" s="48">
        <v>549</v>
      </c>
      <c r="G2184" s="48">
        <v>71</v>
      </c>
      <c r="H2184" s="48">
        <v>157</v>
      </c>
      <c r="I2184" s="48">
        <v>33</v>
      </c>
      <c r="J2184" s="48">
        <v>2</v>
      </c>
      <c r="K2184" s="48">
        <v>17</v>
      </c>
      <c r="L2184" s="48">
        <v>83</v>
      </c>
      <c r="M2184" s="48">
        <v>4</v>
      </c>
      <c r="N2184" s="48">
        <v>3</v>
      </c>
      <c r="O2184" s="48">
        <v>23</v>
      </c>
      <c r="P2184" s="48">
        <v>89</v>
      </c>
    </row>
    <row r="2185" spans="1:16" x14ac:dyDescent="0.3">
      <c r="A2185" s="48" t="s">
        <v>1461</v>
      </c>
      <c r="B2185" s="48">
        <v>2014</v>
      </c>
      <c r="C2185" s="48" t="s">
        <v>1140</v>
      </c>
      <c r="D2185" s="48" t="s">
        <v>1091</v>
      </c>
      <c r="E2185" s="48">
        <v>135</v>
      </c>
      <c r="F2185" s="48">
        <v>551</v>
      </c>
      <c r="G2185" s="48">
        <v>72</v>
      </c>
      <c r="H2185" s="48">
        <v>153</v>
      </c>
      <c r="I2185" s="48">
        <v>33</v>
      </c>
      <c r="J2185" s="48">
        <v>0</v>
      </c>
      <c r="K2185" s="48">
        <v>7</v>
      </c>
      <c r="L2185" s="48">
        <v>53</v>
      </c>
      <c r="M2185" s="48">
        <v>6</v>
      </c>
      <c r="N2185" s="48">
        <v>6</v>
      </c>
      <c r="O2185" s="48">
        <v>51</v>
      </c>
      <c r="P2185" s="48">
        <v>75</v>
      </c>
    </row>
    <row r="2186" spans="1:16" x14ac:dyDescent="0.3">
      <c r="A2186" s="48" t="s">
        <v>1167</v>
      </c>
      <c r="B2186" s="48">
        <v>2014</v>
      </c>
      <c r="C2186" s="48" t="s">
        <v>1110</v>
      </c>
      <c r="D2186" s="48" t="s">
        <v>1091</v>
      </c>
      <c r="E2186" s="48">
        <v>155</v>
      </c>
      <c r="F2186" s="48">
        <v>553</v>
      </c>
      <c r="G2186" s="48">
        <v>101</v>
      </c>
      <c r="H2186" s="48">
        <v>158</v>
      </c>
      <c r="I2186" s="48">
        <v>27</v>
      </c>
      <c r="J2186" s="48">
        <v>0</v>
      </c>
      <c r="K2186" s="48">
        <v>35</v>
      </c>
      <c r="L2186" s="48">
        <v>103</v>
      </c>
      <c r="M2186" s="48">
        <v>6</v>
      </c>
      <c r="N2186" s="48">
        <v>2</v>
      </c>
      <c r="O2186" s="48">
        <v>104</v>
      </c>
      <c r="P2186" s="48">
        <v>96</v>
      </c>
    </row>
    <row r="2187" spans="1:16" x14ac:dyDescent="0.3">
      <c r="A2187" s="48" t="s">
        <v>1431</v>
      </c>
      <c r="B2187" s="48">
        <v>2014</v>
      </c>
      <c r="C2187" s="48" t="s">
        <v>1152</v>
      </c>
      <c r="D2187" s="48" t="s">
        <v>1091</v>
      </c>
      <c r="E2187" s="48">
        <v>148</v>
      </c>
      <c r="F2187" s="48">
        <v>555</v>
      </c>
      <c r="G2187" s="48">
        <v>87</v>
      </c>
      <c r="H2187" s="48">
        <v>142</v>
      </c>
      <c r="I2187" s="48">
        <v>25</v>
      </c>
      <c r="J2187" s="48">
        <v>8</v>
      </c>
      <c r="K2187" s="48">
        <v>17</v>
      </c>
      <c r="L2187" s="48">
        <v>58</v>
      </c>
      <c r="M2187" s="48">
        <v>21</v>
      </c>
      <c r="N2187" s="48">
        <v>5</v>
      </c>
      <c r="O2187" s="48">
        <v>56</v>
      </c>
      <c r="P2187" s="48">
        <v>134</v>
      </c>
    </row>
    <row r="2188" spans="1:16" x14ac:dyDescent="0.3">
      <c r="A2188" s="48" t="s">
        <v>2127</v>
      </c>
      <c r="B2188" s="48">
        <v>2014</v>
      </c>
      <c r="C2188" s="48" t="s">
        <v>1102</v>
      </c>
      <c r="D2188" s="48" t="s">
        <v>1091</v>
      </c>
      <c r="E2188" s="48">
        <v>145</v>
      </c>
      <c r="F2188" s="48">
        <v>556</v>
      </c>
      <c r="G2188" s="48">
        <v>80</v>
      </c>
      <c r="H2188" s="48">
        <v>176</v>
      </c>
      <c r="I2188" s="48">
        <v>35</v>
      </c>
      <c r="J2188" s="48">
        <v>2</v>
      </c>
      <c r="K2188" s="48">
        <v>36</v>
      </c>
      <c r="L2188" s="48">
        <v>107</v>
      </c>
      <c r="M2188" s="48">
        <v>3</v>
      </c>
      <c r="N2188" s="48">
        <v>1</v>
      </c>
      <c r="O2188" s="48">
        <v>51</v>
      </c>
      <c r="P2188" s="48">
        <v>131</v>
      </c>
    </row>
    <row r="2189" spans="1:16" x14ac:dyDescent="0.3">
      <c r="A2189" s="48" t="s">
        <v>2050</v>
      </c>
      <c r="B2189" s="48">
        <v>2014</v>
      </c>
      <c r="C2189" s="48" t="s">
        <v>1150</v>
      </c>
      <c r="D2189" s="48" t="s">
        <v>1095</v>
      </c>
      <c r="E2189" s="48">
        <v>148</v>
      </c>
      <c r="F2189" s="48">
        <v>558</v>
      </c>
      <c r="G2189" s="48">
        <v>92</v>
      </c>
      <c r="H2189" s="48">
        <v>165</v>
      </c>
      <c r="I2189" s="48">
        <v>37</v>
      </c>
      <c r="J2189" s="48">
        <v>9</v>
      </c>
      <c r="K2189" s="48">
        <v>16</v>
      </c>
      <c r="L2189" s="48">
        <v>69</v>
      </c>
      <c r="M2189" s="48">
        <v>11</v>
      </c>
      <c r="N2189" s="48">
        <v>7</v>
      </c>
      <c r="O2189" s="48">
        <v>67</v>
      </c>
      <c r="P2189" s="48">
        <v>124</v>
      </c>
    </row>
    <row r="2190" spans="1:16" x14ac:dyDescent="0.3">
      <c r="A2190" s="48" t="s">
        <v>1504</v>
      </c>
      <c r="B2190" s="48">
        <v>2014</v>
      </c>
      <c r="C2190" s="48" t="s">
        <v>1132</v>
      </c>
      <c r="D2190" s="48" t="s">
        <v>1095</v>
      </c>
      <c r="E2190" s="48">
        <v>157</v>
      </c>
      <c r="F2190" s="48">
        <v>560</v>
      </c>
      <c r="G2190" s="48">
        <v>61</v>
      </c>
      <c r="H2190" s="48">
        <v>147</v>
      </c>
      <c r="I2190" s="48">
        <v>38</v>
      </c>
      <c r="J2190" s="48">
        <v>0</v>
      </c>
      <c r="K2190" s="48">
        <v>21</v>
      </c>
      <c r="L2190" s="48">
        <v>75</v>
      </c>
      <c r="M2190" s="48">
        <v>3</v>
      </c>
      <c r="N2190" s="48">
        <v>2</v>
      </c>
      <c r="O2190" s="48">
        <v>58</v>
      </c>
      <c r="P2190" s="48">
        <v>112</v>
      </c>
    </row>
    <row r="2191" spans="1:16" x14ac:dyDescent="0.3">
      <c r="A2191" s="48" t="s">
        <v>1575</v>
      </c>
      <c r="B2191" s="48">
        <v>2014</v>
      </c>
      <c r="C2191" s="48" t="s">
        <v>1124</v>
      </c>
      <c r="D2191" s="48" t="s">
        <v>1091</v>
      </c>
      <c r="E2191" s="48">
        <v>151</v>
      </c>
      <c r="F2191" s="48">
        <v>561</v>
      </c>
      <c r="G2191" s="48">
        <v>87</v>
      </c>
      <c r="H2191" s="48">
        <v>188</v>
      </c>
      <c r="I2191" s="48">
        <v>33</v>
      </c>
      <c r="J2191" s="48">
        <v>0</v>
      </c>
      <c r="K2191" s="48">
        <v>32</v>
      </c>
      <c r="L2191" s="48">
        <v>103</v>
      </c>
      <c r="M2191" s="48">
        <v>3</v>
      </c>
      <c r="N2191" s="48">
        <v>2</v>
      </c>
      <c r="O2191" s="48">
        <v>70</v>
      </c>
      <c r="P2191" s="48">
        <v>42</v>
      </c>
    </row>
    <row r="2192" spans="1:16" x14ac:dyDescent="0.3">
      <c r="A2192" s="48" t="s">
        <v>1384</v>
      </c>
      <c r="B2192" s="48">
        <v>2014</v>
      </c>
      <c r="C2192" s="48" t="s">
        <v>1098</v>
      </c>
      <c r="D2192" s="48" t="s">
        <v>1091</v>
      </c>
      <c r="E2192" s="48">
        <v>156</v>
      </c>
      <c r="F2192" s="48">
        <v>563</v>
      </c>
      <c r="G2192" s="48">
        <v>87</v>
      </c>
      <c r="H2192" s="48">
        <v>150</v>
      </c>
      <c r="I2192" s="48">
        <v>34</v>
      </c>
      <c r="J2192" s="48">
        <v>1</v>
      </c>
      <c r="K2192" s="48">
        <v>19</v>
      </c>
      <c r="L2192" s="48">
        <v>74</v>
      </c>
      <c r="M2192" s="48">
        <v>12</v>
      </c>
      <c r="N2192" s="48">
        <v>3</v>
      </c>
      <c r="O2192" s="48">
        <v>65</v>
      </c>
      <c r="P2192" s="48">
        <v>126</v>
      </c>
    </row>
    <row r="2193" spans="1:16" x14ac:dyDescent="0.3">
      <c r="A2193" s="48" t="s">
        <v>2128</v>
      </c>
      <c r="B2193" s="48">
        <v>2014</v>
      </c>
      <c r="C2193" s="48" t="s">
        <v>1112</v>
      </c>
      <c r="D2193" s="48" t="s">
        <v>1095</v>
      </c>
      <c r="E2193" s="48">
        <v>152</v>
      </c>
      <c r="F2193" s="48">
        <v>563</v>
      </c>
      <c r="G2193" s="48">
        <v>72</v>
      </c>
      <c r="H2193" s="48">
        <v>141</v>
      </c>
      <c r="I2193" s="48">
        <v>25</v>
      </c>
      <c r="J2193" s="48">
        <v>8</v>
      </c>
      <c r="K2193" s="48">
        <v>6</v>
      </c>
      <c r="L2193" s="48">
        <v>48</v>
      </c>
      <c r="M2193" s="48">
        <v>56</v>
      </c>
      <c r="N2193" s="48">
        <v>23</v>
      </c>
      <c r="O2193" s="48">
        <v>34</v>
      </c>
      <c r="P2193" s="48">
        <v>117</v>
      </c>
    </row>
    <row r="2194" spans="1:16" x14ac:dyDescent="0.3">
      <c r="A2194" s="48" t="s">
        <v>1914</v>
      </c>
      <c r="B2194" s="48">
        <v>2014</v>
      </c>
      <c r="C2194" s="48" t="s">
        <v>1116</v>
      </c>
      <c r="D2194" s="48" t="s">
        <v>1091</v>
      </c>
      <c r="E2194" s="48">
        <v>157</v>
      </c>
      <c r="F2194" s="48">
        <v>564</v>
      </c>
      <c r="G2194" s="48">
        <v>51</v>
      </c>
      <c r="H2194" s="48">
        <v>121</v>
      </c>
      <c r="I2194" s="48">
        <v>17</v>
      </c>
      <c r="J2194" s="48">
        <v>0</v>
      </c>
      <c r="K2194" s="48">
        <v>16</v>
      </c>
      <c r="L2194" s="48">
        <v>57</v>
      </c>
      <c r="M2194" s="48">
        <v>0</v>
      </c>
      <c r="N2194" s="48">
        <v>1</v>
      </c>
      <c r="O2194" s="48">
        <v>29</v>
      </c>
      <c r="P2194" s="48">
        <v>125</v>
      </c>
    </row>
    <row r="2195" spans="1:16" x14ac:dyDescent="0.3">
      <c r="A2195" s="48" t="s">
        <v>1448</v>
      </c>
      <c r="B2195" s="48">
        <v>2014</v>
      </c>
      <c r="C2195" s="48" t="s">
        <v>1142</v>
      </c>
      <c r="D2195" s="48" t="s">
        <v>1095</v>
      </c>
      <c r="E2195" s="48">
        <v>155</v>
      </c>
      <c r="F2195" s="48">
        <v>564</v>
      </c>
      <c r="G2195" s="48">
        <v>73</v>
      </c>
      <c r="H2195" s="48">
        <v>128</v>
      </c>
      <c r="I2195" s="48">
        <v>27</v>
      </c>
      <c r="J2195" s="48">
        <v>2</v>
      </c>
      <c r="K2195" s="48">
        <v>20</v>
      </c>
      <c r="L2195" s="48">
        <v>66</v>
      </c>
      <c r="M2195" s="48">
        <v>8</v>
      </c>
      <c r="N2195" s="48">
        <v>2</v>
      </c>
      <c r="O2195" s="48">
        <v>79</v>
      </c>
      <c r="P2195" s="48">
        <v>141</v>
      </c>
    </row>
    <row r="2196" spans="1:16" x14ac:dyDescent="0.3">
      <c r="A2196" s="48" t="s">
        <v>2032</v>
      </c>
      <c r="B2196" s="48">
        <v>2014</v>
      </c>
      <c r="C2196" s="48" t="s">
        <v>1159</v>
      </c>
      <c r="D2196" s="48" t="s">
        <v>1095</v>
      </c>
      <c r="E2196" s="48">
        <v>153</v>
      </c>
      <c r="F2196" s="48">
        <v>565</v>
      </c>
      <c r="G2196" s="48">
        <v>72</v>
      </c>
      <c r="H2196" s="48">
        <v>152</v>
      </c>
      <c r="I2196" s="48">
        <v>26</v>
      </c>
      <c r="J2196" s="48">
        <v>5</v>
      </c>
      <c r="K2196" s="48">
        <v>23</v>
      </c>
      <c r="L2196" s="48">
        <v>85</v>
      </c>
      <c r="M2196" s="48">
        <v>3</v>
      </c>
      <c r="N2196" s="48">
        <v>1</v>
      </c>
      <c r="O2196" s="48">
        <v>41</v>
      </c>
      <c r="P2196" s="48">
        <v>164</v>
      </c>
    </row>
    <row r="2197" spans="1:16" x14ac:dyDescent="0.3">
      <c r="A2197" s="48" t="s">
        <v>1518</v>
      </c>
      <c r="B2197" s="48">
        <v>2014</v>
      </c>
      <c r="C2197" s="48" t="s">
        <v>1148</v>
      </c>
      <c r="D2197" s="48" t="s">
        <v>1095</v>
      </c>
      <c r="E2197" s="48">
        <v>154</v>
      </c>
      <c r="F2197" s="48">
        <v>566</v>
      </c>
      <c r="G2197" s="48">
        <v>77</v>
      </c>
      <c r="H2197" s="48">
        <v>153</v>
      </c>
      <c r="I2197" s="48">
        <v>34</v>
      </c>
      <c r="J2197" s="48">
        <v>2</v>
      </c>
      <c r="K2197" s="48">
        <v>29</v>
      </c>
      <c r="L2197" s="48">
        <v>102</v>
      </c>
      <c r="M2197" s="48">
        <v>8</v>
      </c>
      <c r="N2197" s="48">
        <v>4</v>
      </c>
      <c r="O2197" s="48">
        <v>60</v>
      </c>
      <c r="P2197" s="48">
        <v>171</v>
      </c>
    </row>
    <row r="2198" spans="1:16" x14ac:dyDescent="0.3">
      <c r="A2198" s="48" t="s">
        <v>1534</v>
      </c>
      <c r="B2198" s="48">
        <v>2014</v>
      </c>
      <c r="C2198" s="48" t="s">
        <v>1110</v>
      </c>
      <c r="D2198" s="48" t="s">
        <v>1091</v>
      </c>
      <c r="E2198" s="48">
        <v>139</v>
      </c>
      <c r="F2198" s="48">
        <v>568</v>
      </c>
      <c r="G2198" s="48">
        <v>81</v>
      </c>
      <c r="H2198" s="48">
        <v>171</v>
      </c>
      <c r="I2198" s="48">
        <v>35</v>
      </c>
      <c r="J2198" s="48">
        <v>3</v>
      </c>
      <c r="K2198" s="48">
        <v>16</v>
      </c>
      <c r="L2198" s="48">
        <v>73</v>
      </c>
      <c r="M2198" s="48">
        <v>6</v>
      </c>
      <c r="N2198" s="48">
        <v>2</v>
      </c>
      <c r="O2198" s="48">
        <v>43</v>
      </c>
      <c r="P2198" s="48">
        <v>67</v>
      </c>
    </row>
    <row r="2199" spans="1:16" x14ac:dyDescent="0.3">
      <c r="A2199" s="48" t="s">
        <v>1565</v>
      </c>
      <c r="B2199" s="48">
        <v>2014</v>
      </c>
      <c r="C2199" s="48" t="s">
        <v>1114</v>
      </c>
      <c r="D2199" s="48" t="s">
        <v>1095</v>
      </c>
      <c r="E2199" s="48">
        <v>153</v>
      </c>
      <c r="F2199" s="48">
        <v>569</v>
      </c>
      <c r="G2199" s="48">
        <v>65</v>
      </c>
      <c r="H2199" s="48">
        <v>127</v>
      </c>
      <c r="I2199" s="48">
        <v>18</v>
      </c>
      <c r="J2199" s="48">
        <v>1</v>
      </c>
      <c r="K2199" s="48">
        <v>23</v>
      </c>
      <c r="L2199" s="48">
        <v>95</v>
      </c>
      <c r="M2199" s="48">
        <v>0</v>
      </c>
      <c r="N2199" s="48">
        <v>0</v>
      </c>
      <c r="O2199" s="48">
        <v>67</v>
      </c>
      <c r="P2199" s="48">
        <v>190</v>
      </c>
    </row>
    <row r="2200" spans="1:16" x14ac:dyDescent="0.3">
      <c r="A2200" s="48" t="s">
        <v>1425</v>
      </c>
      <c r="B2200" s="48">
        <v>2014</v>
      </c>
      <c r="C2200" s="48" t="s">
        <v>1134</v>
      </c>
      <c r="D2200" s="48" t="s">
        <v>1091</v>
      </c>
      <c r="E2200" s="48">
        <v>146</v>
      </c>
      <c r="F2200" s="48">
        <v>570</v>
      </c>
      <c r="G2200" s="48">
        <v>83</v>
      </c>
      <c r="H2200" s="48">
        <v>155</v>
      </c>
      <c r="I2200" s="48">
        <v>34</v>
      </c>
      <c r="J2200" s="48">
        <v>3</v>
      </c>
      <c r="K2200" s="48">
        <v>10</v>
      </c>
      <c r="L2200" s="48">
        <v>52</v>
      </c>
      <c r="M2200" s="48">
        <v>10</v>
      </c>
      <c r="N2200" s="48">
        <v>5</v>
      </c>
      <c r="O2200" s="48">
        <v>75</v>
      </c>
      <c r="P2200" s="48">
        <v>84</v>
      </c>
    </row>
    <row r="2201" spans="1:16" x14ac:dyDescent="0.3">
      <c r="A2201" s="48" t="s">
        <v>1498</v>
      </c>
      <c r="B2201" s="48">
        <v>2014</v>
      </c>
      <c r="C2201" s="48" t="s">
        <v>1148</v>
      </c>
      <c r="D2201" s="48" t="s">
        <v>1095</v>
      </c>
      <c r="E2201" s="48">
        <v>149</v>
      </c>
      <c r="F2201" s="48">
        <v>573</v>
      </c>
      <c r="G2201" s="48">
        <v>74</v>
      </c>
      <c r="H2201" s="48">
        <v>155</v>
      </c>
      <c r="I2201" s="48">
        <v>26</v>
      </c>
      <c r="J2201" s="48">
        <v>3</v>
      </c>
      <c r="K2201" s="48">
        <v>11</v>
      </c>
      <c r="L2201" s="48">
        <v>58</v>
      </c>
      <c r="M2201" s="48">
        <v>20</v>
      </c>
      <c r="N2201" s="48">
        <v>4</v>
      </c>
      <c r="O2201" s="48">
        <v>67</v>
      </c>
      <c r="P2201" s="48">
        <v>98</v>
      </c>
    </row>
    <row r="2202" spans="1:16" x14ac:dyDescent="0.3">
      <c r="A2202" s="48" t="s">
        <v>1671</v>
      </c>
      <c r="B2202" s="48">
        <v>2014</v>
      </c>
      <c r="C2202" s="48" t="s">
        <v>1108</v>
      </c>
      <c r="D2202" s="48" t="s">
        <v>1095</v>
      </c>
      <c r="E2202" s="48">
        <v>148</v>
      </c>
      <c r="F2202" s="48">
        <v>574</v>
      </c>
      <c r="G2202" s="48">
        <v>95</v>
      </c>
      <c r="H2202" s="48">
        <v>163</v>
      </c>
      <c r="I2202" s="48">
        <v>34</v>
      </c>
      <c r="J2202" s="48">
        <v>4</v>
      </c>
      <c r="K2202" s="48">
        <v>23</v>
      </c>
      <c r="L2202" s="48">
        <v>73</v>
      </c>
      <c r="M2202" s="48">
        <v>34</v>
      </c>
      <c r="N2202" s="48">
        <v>12</v>
      </c>
      <c r="O2202" s="48">
        <v>47</v>
      </c>
      <c r="P2202" s="48">
        <v>141</v>
      </c>
    </row>
    <row r="2203" spans="1:16" x14ac:dyDescent="0.3">
      <c r="A2203" s="48" t="s">
        <v>1530</v>
      </c>
      <c r="B2203" s="48">
        <v>2014</v>
      </c>
      <c r="C2203" s="48" t="s">
        <v>1132</v>
      </c>
      <c r="D2203" s="48" t="s">
        <v>1095</v>
      </c>
      <c r="E2203" s="48">
        <v>156</v>
      </c>
      <c r="F2203" s="48">
        <v>574</v>
      </c>
      <c r="G2203" s="48">
        <v>83</v>
      </c>
      <c r="H2203" s="48">
        <v>156</v>
      </c>
      <c r="I2203" s="48">
        <v>37</v>
      </c>
      <c r="J2203" s="48">
        <v>0</v>
      </c>
      <c r="K2203" s="48">
        <v>20</v>
      </c>
      <c r="L2203" s="48">
        <v>90</v>
      </c>
      <c r="M2203" s="48">
        <v>4</v>
      </c>
      <c r="N2203" s="48">
        <v>1</v>
      </c>
      <c r="O2203" s="48">
        <v>74</v>
      </c>
      <c r="P2203" s="48">
        <v>100</v>
      </c>
    </row>
    <row r="2204" spans="1:16" x14ac:dyDescent="0.3">
      <c r="A2204" s="48" t="s">
        <v>1494</v>
      </c>
      <c r="B2204" s="48">
        <v>2014</v>
      </c>
      <c r="C2204" s="48" t="s">
        <v>1152</v>
      </c>
      <c r="D2204" s="48" t="s">
        <v>1091</v>
      </c>
      <c r="E2204" s="48">
        <v>149</v>
      </c>
      <c r="F2204" s="48">
        <v>575</v>
      </c>
      <c r="G2204" s="48">
        <v>71</v>
      </c>
      <c r="H2204" s="48">
        <v>156</v>
      </c>
      <c r="I2204" s="48">
        <v>27</v>
      </c>
      <c r="J2204" s="48">
        <v>5</v>
      </c>
      <c r="K2204" s="48">
        <v>16</v>
      </c>
      <c r="L2204" s="48">
        <v>70</v>
      </c>
      <c r="M2204" s="48">
        <v>39</v>
      </c>
      <c r="N2204" s="48">
        <v>5</v>
      </c>
      <c r="O2204" s="48">
        <v>49</v>
      </c>
      <c r="P2204" s="48">
        <v>93</v>
      </c>
    </row>
    <row r="2205" spans="1:16" x14ac:dyDescent="0.3">
      <c r="A2205" s="48" t="s">
        <v>1842</v>
      </c>
      <c r="B2205" s="48">
        <v>2014</v>
      </c>
      <c r="C2205" s="48" t="s">
        <v>1098</v>
      </c>
      <c r="D2205" s="48" t="s">
        <v>1091</v>
      </c>
      <c r="E2205" s="48">
        <v>150</v>
      </c>
      <c r="F2205" s="48">
        <v>578</v>
      </c>
      <c r="G2205" s="48">
        <v>57</v>
      </c>
      <c r="H2205" s="48">
        <v>150</v>
      </c>
      <c r="I2205" s="48">
        <v>28</v>
      </c>
      <c r="J2205" s="48">
        <v>2</v>
      </c>
      <c r="K2205" s="48">
        <v>17</v>
      </c>
      <c r="L2205" s="48">
        <v>70</v>
      </c>
      <c r="M2205" s="48">
        <v>1</v>
      </c>
      <c r="N2205" s="48">
        <v>0</v>
      </c>
      <c r="O2205" s="48">
        <v>22</v>
      </c>
      <c r="P2205" s="48">
        <v>85</v>
      </c>
    </row>
    <row r="2206" spans="1:16" x14ac:dyDescent="0.3">
      <c r="A2206" s="48" t="s">
        <v>1404</v>
      </c>
      <c r="B2206" s="48">
        <v>2014</v>
      </c>
      <c r="C2206" s="48" t="s">
        <v>1098</v>
      </c>
      <c r="D2206" s="48" t="s">
        <v>1091</v>
      </c>
      <c r="E2206" s="48">
        <v>162</v>
      </c>
      <c r="F2206" s="48">
        <v>579</v>
      </c>
      <c r="G2206" s="48">
        <v>74</v>
      </c>
      <c r="H2206" s="48">
        <v>165</v>
      </c>
      <c r="I2206" s="48">
        <v>34</v>
      </c>
      <c r="J2206" s="48">
        <v>5</v>
      </c>
      <c r="K2206" s="48">
        <v>3</v>
      </c>
      <c r="L2206" s="48">
        <v>50</v>
      </c>
      <c r="M2206" s="48">
        <v>31</v>
      </c>
      <c r="N2206" s="48">
        <v>6</v>
      </c>
      <c r="O2206" s="48">
        <v>23</v>
      </c>
      <c r="P2206" s="48">
        <v>83</v>
      </c>
    </row>
    <row r="2207" spans="1:16" x14ac:dyDescent="0.3">
      <c r="A2207" s="48" t="s">
        <v>1817</v>
      </c>
      <c r="B2207" s="48">
        <v>2014</v>
      </c>
      <c r="C2207" s="48" t="s">
        <v>1152</v>
      </c>
      <c r="D2207" s="48" t="s">
        <v>1091</v>
      </c>
      <c r="E2207" s="48">
        <v>145</v>
      </c>
      <c r="F2207" s="48">
        <v>581</v>
      </c>
      <c r="G2207" s="48">
        <v>47</v>
      </c>
      <c r="H2207" s="48">
        <v>149</v>
      </c>
      <c r="I2207" s="48">
        <v>19</v>
      </c>
      <c r="J2207" s="48">
        <v>1</v>
      </c>
      <c r="K2207" s="48">
        <v>4</v>
      </c>
      <c r="L2207" s="48">
        <v>50</v>
      </c>
      <c r="M2207" s="48">
        <v>10</v>
      </c>
      <c r="N2207" s="48">
        <v>2</v>
      </c>
      <c r="O2207" s="48">
        <v>35</v>
      </c>
      <c r="P2207" s="48">
        <v>87</v>
      </c>
    </row>
    <row r="2208" spans="1:16" x14ac:dyDescent="0.3">
      <c r="A2208" s="48" t="s">
        <v>1698</v>
      </c>
      <c r="B2208" s="48">
        <v>2014</v>
      </c>
      <c r="C2208" s="48" t="s">
        <v>1148</v>
      </c>
      <c r="D2208" s="48" t="s">
        <v>1095</v>
      </c>
      <c r="E2208" s="48">
        <v>153</v>
      </c>
      <c r="F2208" s="48">
        <v>582</v>
      </c>
      <c r="G2208" s="48">
        <v>43</v>
      </c>
      <c r="H2208" s="48">
        <v>153</v>
      </c>
      <c r="I2208" s="48">
        <v>27</v>
      </c>
      <c r="J2208" s="48">
        <v>0</v>
      </c>
      <c r="K2208" s="48">
        <v>10</v>
      </c>
      <c r="L2208" s="48">
        <v>58</v>
      </c>
      <c r="M2208" s="48">
        <v>6</v>
      </c>
      <c r="N2208" s="48">
        <v>0</v>
      </c>
      <c r="O2208" s="48">
        <v>23</v>
      </c>
      <c r="P2208" s="48">
        <v>159</v>
      </c>
    </row>
    <row r="2209" spans="1:16" x14ac:dyDescent="0.3">
      <c r="A2209" s="48" t="s">
        <v>2028</v>
      </c>
      <c r="B2209" s="48">
        <v>2014</v>
      </c>
      <c r="C2209" s="48" t="s">
        <v>1159</v>
      </c>
      <c r="D2209" s="48" t="s">
        <v>1095</v>
      </c>
      <c r="E2209" s="48">
        <v>144</v>
      </c>
      <c r="F2209" s="48">
        <v>582</v>
      </c>
      <c r="G2209" s="48">
        <v>94</v>
      </c>
      <c r="H2209" s="48">
        <v>165</v>
      </c>
      <c r="I2209" s="48">
        <v>30</v>
      </c>
      <c r="J2209" s="48">
        <v>6</v>
      </c>
      <c r="K2209" s="48">
        <v>9</v>
      </c>
      <c r="L2209" s="48">
        <v>54</v>
      </c>
      <c r="M2209" s="48">
        <v>21</v>
      </c>
      <c r="N2209" s="48">
        <v>7</v>
      </c>
      <c r="O2209" s="48">
        <v>70</v>
      </c>
      <c r="P2209" s="48">
        <v>137</v>
      </c>
    </row>
    <row r="2210" spans="1:16" x14ac:dyDescent="0.3">
      <c r="A2210" s="48" t="s">
        <v>1660</v>
      </c>
      <c r="B2210" s="48">
        <v>2014</v>
      </c>
      <c r="C2210" s="48" t="s">
        <v>1108</v>
      </c>
      <c r="D2210" s="48" t="s">
        <v>1095</v>
      </c>
      <c r="E2210" s="48">
        <v>153</v>
      </c>
      <c r="F2210" s="48">
        <v>585</v>
      </c>
      <c r="G2210" s="48">
        <v>73</v>
      </c>
      <c r="H2210" s="48">
        <v>176</v>
      </c>
      <c r="I2210" s="48">
        <v>53</v>
      </c>
      <c r="J2210" s="48">
        <v>2</v>
      </c>
      <c r="K2210" s="48">
        <v>13</v>
      </c>
      <c r="L2210" s="48">
        <v>69</v>
      </c>
      <c r="M2210" s="48">
        <v>4</v>
      </c>
      <c r="N2210" s="48">
        <v>4</v>
      </c>
      <c r="O2210" s="48">
        <v>66</v>
      </c>
      <c r="P2210" s="48">
        <v>71</v>
      </c>
    </row>
    <row r="2211" spans="1:16" x14ac:dyDescent="0.3">
      <c r="A2211" s="48" t="s">
        <v>1557</v>
      </c>
      <c r="B2211" s="48">
        <v>2014</v>
      </c>
      <c r="C2211" s="48" t="s">
        <v>1120</v>
      </c>
      <c r="D2211" s="48" t="s">
        <v>1095</v>
      </c>
      <c r="E2211" s="48">
        <v>157</v>
      </c>
      <c r="F2211" s="48">
        <v>588</v>
      </c>
      <c r="G2211" s="48">
        <v>68</v>
      </c>
      <c r="H2211" s="48">
        <v>164</v>
      </c>
      <c r="I2211" s="48">
        <v>26</v>
      </c>
      <c r="J2211" s="48">
        <v>3</v>
      </c>
      <c r="K2211" s="48">
        <v>16</v>
      </c>
      <c r="L2211" s="48">
        <v>73</v>
      </c>
      <c r="M2211" s="48">
        <v>0</v>
      </c>
      <c r="N2211" s="48">
        <v>0</v>
      </c>
      <c r="O2211" s="48">
        <v>39</v>
      </c>
      <c r="P2211" s="48">
        <v>85</v>
      </c>
    </row>
    <row r="2212" spans="1:16" x14ac:dyDescent="0.3">
      <c r="A2212" s="48" t="s">
        <v>1468</v>
      </c>
      <c r="B2212" s="48">
        <v>2014</v>
      </c>
      <c r="C2212" s="48" t="s">
        <v>1156</v>
      </c>
      <c r="D2212" s="48" t="s">
        <v>1091</v>
      </c>
      <c r="E2212" s="48">
        <v>156</v>
      </c>
      <c r="F2212" s="48">
        <v>589</v>
      </c>
      <c r="G2212" s="48">
        <v>77</v>
      </c>
      <c r="H2212" s="48">
        <v>164</v>
      </c>
      <c r="I2212" s="48">
        <v>30</v>
      </c>
      <c r="J2212" s="48">
        <v>4</v>
      </c>
      <c r="K2212" s="48">
        <v>7</v>
      </c>
      <c r="L2212" s="48">
        <v>68</v>
      </c>
      <c r="M2212" s="48">
        <v>16</v>
      </c>
      <c r="N2212" s="48">
        <v>9</v>
      </c>
      <c r="O2212" s="48">
        <v>36</v>
      </c>
      <c r="P2212" s="48">
        <v>62</v>
      </c>
    </row>
    <row r="2213" spans="1:16" x14ac:dyDescent="0.3">
      <c r="A2213" s="48" t="s">
        <v>1444</v>
      </c>
      <c r="B2213" s="48">
        <v>2014</v>
      </c>
      <c r="C2213" s="48" t="s">
        <v>1114</v>
      </c>
      <c r="D2213" s="48" t="s">
        <v>1095</v>
      </c>
      <c r="E2213" s="48">
        <v>155</v>
      </c>
      <c r="F2213" s="48">
        <v>589</v>
      </c>
      <c r="G2213" s="48">
        <v>74</v>
      </c>
      <c r="H2213" s="48">
        <v>159</v>
      </c>
      <c r="I2213" s="48">
        <v>36</v>
      </c>
      <c r="J2213" s="48">
        <v>6</v>
      </c>
      <c r="K2213" s="48">
        <v>11</v>
      </c>
      <c r="L2213" s="48">
        <v>78</v>
      </c>
      <c r="M2213" s="48">
        <v>10</v>
      </c>
      <c r="N2213" s="48">
        <v>1</v>
      </c>
      <c r="O2213" s="48">
        <v>53</v>
      </c>
      <c r="P2213" s="48">
        <v>85</v>
      </c>
    </row>
    <row r="2214" spans="1:16" x14ac:dyDescent="0.3">
      <c r="A2214" s="48" t="s">
        <v>1520</v>
      </c>
      <c r="B2214" s="48">
        <v>2014</v>
      </c>
      <c r="C2214" s="48" t="s">
        <v>1126</v>
      </c>
      <c r="D2214" s="48" t="s">
        <v>1091</v>
      </c>
      <c r="E2214" s="48">
        <v>159</v>
      </c>
      <c r="F2214" s="48">
        <v>590</v>
      </c>
      <c r="G2214" s="48">
        <v>71</v>
      </c>
      <c r="H2214" s="48">
        <v>158</v>
      </c>
      <c r="I2214" s="48">
        <v>27</v>
      </c>
      <c r="J2214" s="48">
        <v>4</v>
      </c>
      <c r="K2214" s="48">
        <v>25</v>
      </c>
      <c r="L2214" s="48">
        <v>96</v>
      </c>
      <c r="M2214" s="48">
        <v>7</v>
      </c>
      <c r="N2214" s="48">
        <v>5</v>
      </c>
      <c r="O2214" s="48">
        <v>52</v>
      </c>
      <c r="P2214" s="48">
        <v>118</v>
      </c>
    </row>
    <row r="2215" spans="1:16" x14ac:dyDescent="0.3">
      <c r="A2215" s="48" t="s">
        <v>1526</v>
      </c>
      <c r="B2215" s="48">
        <v>2014</v>
      </c>
      <c r="C2215" s="48" t="s">
        <v>1114</v>
      </c>
      <c r="D2215" s="48" t="s">
        <v>1095</v>
      </c>
      <c r="E2215" s="48">
        <v>154</v>
      </c>
      <c r="F2215" s="48">
        <v>591</v>
      </c>
      <c r="G2215" s="48">
        <v>71</v>
      </c>
      <c r="H2215" s="48">
        <v>156</v>
      </c>
      <c r="I2215" s="48">
        <v>28</v>
      </c>
      <c r="J2215" s="48">
        <v>2</v>
      </c>
      <c r="K2215" s="48">
        <v>25</v>
      </c>
      <c r="L2215" s="48">
        <v>85</v>
      </c>
      <c r="M2215" s="48">
        <v>3</v>
      </c>
      <c r="N2215" s="48">
        <v>2</v>
      </c>
      <c r="O2215" s="48">
        <v>35</v>
      </c>
      <c r="P2215" s="48">
        <v>185</v>
      </c>
    </row>
    <row r="2216" spans="1:16" x14ac:dyDescent="0.3">
      <c r="A2216" s="48" t="s">
        <v>1399</v>
      </c>
      <c r="B2216" s="48">
        <v>2014</v>
      </c>
      <c r="C2216" s="48" t="s">
        <v>1150</v>
      </c>
      <c r="D2216" s="48" t="s">
        <v>1095</v>
      </c>
      <c r="E2216" s="48">
        <v>159</v>
      </c>
      <c r="F2216" s="48">
        <v>591</v>
      </c>
      <c r="G2216" s="48">
        <v>83</v>
      </c>
      <c r="H2216" s="48">
        <v>163</v>
      </c>
      <c r="I2216" s="48">
        <v>41</v>
      </c>
      <c r="J2216" s="48">
        <v>0</v>
      </c>
      <c r="K2216" s="48">
        <v>27</v>
      </c>
      <c r="L2216" s="48">
        <v>116</v>
      </c>
      <c r="M2216" s="48">
        <v>1</v>
      </c>
      <c r="N2216" s="48">
        <v>1</v>
      </c>
      <c r="O2216" s="48">
        <v>56</v>
      </c>
      <c r="P2216" s="48">
        <v>112</v>
      </c>
    </row>
    <row r="2217" spans="1:16" x14ac:dyDescent="0.3">
      <c r="A2217" s="48" t="s">
        <v>1918</v>
      </c>
      <c r="B2217" s="48">
        <v>2014</v>
      </c>
      <c r="C2217" s="48" t="s">
        <v>1130</v>
      </c>
      <c r="D2217" s="48" t="s">
        <v>1095</v>
      </c>
      <c r="E2217" s="48">
        <v>154</v>
      </c>
      <c r="F2217" s="48">
        <v>593</v>
      </c>
      <c r="G2217" s="48">
        <v>82</v>
      </c>
      <c r="H2217" s="48">
        <v>171</v>
      </c>
      <c r="I2217" s="48">
        <v>27</v>
      </c>
      <c r="J2217" s="48">
        <v>3</v>
      </c>
      <c r="K2217" s="48">
        <v>19</v>
      </c>
      <c r="L2217" s="48">
        <v>72</v>
      </c>
      <c r="M2217" s="48">
        <v>28</v>
      </c>
      <c r="N2217" s="48">
        <v>10</v>
      </c>
      <c r="O2217" s="48">
        <v>31</v>
      </c>
      <c r="P2217" s="48">
        <v>96</v>
      </c>
    </row>
    <row r="2218" spans="1:16" x14ac:dyDescent="0.3">
      <c r="A2218" s="48" t="s">
        <v>1486</v>
      </c>
      <c r="B2218" s="48">
        <v>2014</v>
      </c>
      <c r="C2218" s="48" t="s">
        <v>1154</v>
      </c>
      <c r="D2218" s="48" t="s">
        <v>1095</v>
      </c>
      <c r="E2218" s="48">
        <v>154</v>
      </c>
      <c r="F2218" s="48">
        <v>593</v>
      </c>
      <c r="G2218" s="48">
        <v>73</v>
      </c>
      <c r="H2218" s="48">
        <v>151</v>
      </c>
      <c r="I2218" s="48">
        <v>26</v>
      </c>
      <c r="J2218" s="48">
        <v>3</v>
      </c>
      <c r="K2218" s="48">
        <v>24</v>
      </c>
      <c r="L2218" s="48">
        <v>91</v>
      </c>
      <c r="M2218" s="48">
        <v>24</v>
      </c>
      <c r="N2218" s="48">
        <v>5</v>
      </c>
      <c r="O2218" s="48">
        <v>46</v>
      </c>
      <c r="P2218" s="48">
        <v>183</v>
      </c>
    </row>
    <row r="2219" spans="1:16" x14ac:dyDescent="0.3">
      <c r="A2219" s="48" t="s">
        <v>1561</v>
      </c>
      <c r="B2219" s="48">
        <v>2014</v>
      </c>
      <c r="C2219" s="48" t="s">
        <v>1126</v>
      </c>
      <c r="D2219" s="48" t="s">
        <v>1091</v>
      </c>
      <c r="E2219" s="48">
        <v>157</v>
      </c>
      <c r="F2219" s="48">
        <v>595</v>
      </c>
      <c r="G2219" s="48">
        <v>77</v>
      </c>
      <c r="H2219" s="48">
        <v>187</v>
      </c>
      <c r="I2219" s="48">
        <v>37</v>
      </c>
      <c r="J2219" s="48">
        <v>2</v>
      </c>
      <c r="K2219" s="48">
        <v>14</v>
      </c>
      <c r="L2219" s="48">
        <v>82</v>
      </c>
      <c r="M2219" s="48">
        <v>10</v>
      </c>
      <c r="N2219" s="48">
        <v>3</v>
      </c>
      <c r="O2219" s="48">
        <v>61</v>
      </c>
      <c r="P2219" s="48">
        <v>68</v>
      </c>
    </row>
    <row r="2220" spans="1:16" x14ac:dyDescent="0.3">
      <c r="A2220" s="48" t="s">
        <v>1973</v>
      </c>
      <c r="B2220" s="48">
        <v>2014</v>
      </c>
      <c r="C2220" s="48" t="s">
        <v>1132</v>
      </c>
      <c r="D2220" s="48" t="s">
        <v>1095</v>
      </c>
      <c r="E2220" s="48">
        <v>158</v>
      </c>
      <c r="F2220" s="48">
        <v>595</v>
      </c>
      <c r="G2220" s="48">
        <v>99</v>
      </c>
      <c r="H2220" s="48">
        <v>162</v>
      </c>
      <c r="I2220" s="48">
        <v>33</v>
      </c>
      <c r="J2220" s="48">
        <v>2</v>
      </c>
      <c r="K2220" s="48">
        <v>8</v>
      </c>
      <c r="L2220" s="48">
        <v>59</v>
      </c>
      <c r="M2220" s="48">
        <v>5</v>
      </c>
      <c r="N2220" s="48">
        <v>3</v>
      </c>
      <c r="O2220" s="48">
        <v>95</v>
      </c>
      <c r="P2220" s="48">
        <v>111</v>
      </c>
    </row>
    <row r="2221" spans="1:16" x14ac:dyDescent="0.3">
      <c r="A2221" s="48" t="s">
        <v>1449</v>
      </c>
      <c r="B2221" s="48">
        <v>2014</v>
      </c>
      <c r="C2221" s="48" t="s">
        <v>1142</v>
      </c>
      <c r="D2221" s="48" t="s">
        <v>1095</v>
      </c>
      <c r="E2221" s="48">
        <v>143</v>
      </c>
      <c r="F2221" s="48">
        <v>596</v>
      </c>
      <c r="G2221" s="48">
        <v>79</v>
      </c>
      <c r="H2221" s="48">
        <v>172</v>
      </c>
      <c r="I2221" s="48">
        <v>37</v>
      </c>
      <c r="J2221" s="48">
        <v>2</v>
      </c>
      <c r="K2221" s="48">
        <v>9</v>
      </c>
      <c r="L2221" s="48">
        <v>57</v>
      </c>
      <c r="M2221" s="48">
        <v>13</v>
      </c>
      <c r="N2221" s="48">
        <v>5</v>
      </c>
      <c r="O2221" s="48">
        <v>39</v>
      </c>
      <c r="P2221" s="48">
        <v>86</v>
      </c>
    </row>
    <row r="2222" spans="1:16" x14ac:dyDescent="0.3">
      <c r="A2222" s="48" t="s">
        <v>1828</v>
      </c>
      <c r="B2222" s="48">
        <v>2014</v>
      </c>
      <c r="C2222" s="48" t="s">
        <v>1112</v>
      </c>
      <c r="D2222" s="48" t="s">
        <v>1095</v>
      </c>
      <c r="E2222" s="48">
        <v>157</v>
      </c>
      <c r="F2222" s="48">
        <v>597</v>
      </c>
      <c r="G2222" s="48">
        <v>88</v>
      </c>
      <c r="H2222" s="48">
        <v>163</v>
      </c>
      <c r="I2222" s="48">
        <v>22</v>
      </c>
      <c r="J2222" s="48">
        <v>1</v>
      </c>
      <c r="K2222" s="48">
        <v>29</v>
      </c>
      <c r="L2222" s="48">
        <v>80</v>
      </c>
      <c r="M2222" s="48">
        <v>20</v>
      </c>
      <c r="N2222" s="48">
        <v>8</v>
      </c>
      <c r="O2222" s="48">
        <v>52</v>
      </c>
      <c r="P2222" s="48">
        <v>139</v>
      </c>
    </row>
    <row r="2223" spans="1:16" x14ac:dyDescent="0.3">
      <c r="A2223" s="48" t="s">
        <v>1974</v>
      </c>
      <c r="B2223" s="48">
        <v>2014</v>
      </c>
      <c r="C2223" s="48" t="s">
        <v>1090</v>
      </c>
      <c r="D2223" s="48" t="s">
        <v>1091</v>
      </c>
      <c r="E2223" s="48">
        <v>156</v>
      </c>
      <c r="F2223" s="48">
        <v>598</v>
      </c>
      <c r="G2223" s="48">
        <v>112</v>
      </c>
      <c r="H2223" s="48">
        <v>145</v>
      </c>
      <c r="I2223" s="48">
        <v>33</v>
      </c>
      <c r="J2223" s="48">
        <v>1</v>
      </c>
      <c r="K2223" s="48">
        <v>23</v>
      </c>
      <c r="L2223" s="48">
        <v>71</v>
      </c>
      <c r="M2223" s="48">
        <v>21</v>
      </c>
      <c r="N2223" s="48">
        <v>7</v>
      </c>
      <c r="O2223" s="48">
        <v>89</v>
      </c>
      <c r="P2223" s="48">
        <v>129</v>
      </c>
    </row>
    <row r="2224" spans="1:16" x14ac:dyDescent="0.3">
      <c r="A2224" s="48" t="s">
        <v>1496</v>
      </c>
      <c r="B2224" s="48">
        <v>2014</v>
      </c>
      <c r="C2224" s="48" t="s">
        <v>1134</v>
      </c>
      <c r="D2224" s="48" t="s">
        <v>1091</v>
      </c>
      <c r="E2224" s="48">
        <v>155</v>
      </c>
      <c r="F2224" s="48">
        <v>600</v>
      </c>
      <c r="G2224" s="48">
        <v>59</v>
      </c>
      <c r="H2224" s="48">
        <v>174</v>
      </c>
      <c r="I2224" s="48">
        <v>27</v>
      </c>
      <c r="J2224" s="48">
        <v>0</v>
      </c>
      <c r="K2224" s="48">
        <v>9</v>
      </c>
      <c r="L2224" s="48">
        <v>69</v>
      </c>
      <c r="M2224" s="48">
        <v>4</v>
      </c>
      <c r="N2224" s="48">
        <v>0</v>
      </c>
      <c r="O2224" s="48">
        <v>41</v>
      </c>
      <c r="P2224" s="48">
        <v>80</v>
      </c>
    </row>
    <row r="2225" spans="1:16" x14ac:dyDescent="0.3">
      <c r="A2225" s="48" t="s">
        <v>1902</v>
      </c>
      <c r="B2225" s="48">
        <v>2014</v>
      </c>
      <c r="C2225" s="48" t="s">
        <v>1114</v>
      </c>
      <c r="D2225" s="48" t="s">
        <v>1095</v>
      </c>
      <c r="E2225" s="48">
        <v>151</v>
      </c>
      <c r="F2225" s="48">
        <v>601</v>
      </c>
      <c r="G2225" s="48">
        <v>71</v>
      </c>
      <c r="H2225" s="48">
        <v>184</v>
      </c>
      <c r="I2225" s="48">
        <v>13</v>
      </c>
      <c r="J2225" s="48">
        <v>7</v>
      </c>
      <c r="K2225" s="48">
        <v>2</v>
      </c>
      <c r="L2225" s="48">
        <v>28</v>
      </c>
      <c r="M2225" s="48">
        <v>49</v>
      </c>
      <c r="N2225" s="48">
        <v>8</v>
      </c>
      <c r="O2225" s="48">
        <v>13</v>
      </c>
      <c r="P2225" s="48">
        <v>49</v>
      </c>
    </row>
    <row r="2226" spans="1:16" x14ac:dyDescent="0.3">
      <c r="A2226" s="48" t="s">
        <v>1166</v>
      </c>
      <c r="B2226" s="48">
        <v>2014</v>
      </c>
      <c r="C2226" s="48" t="s">
        <v>1156</v>
      </c>
      <c r="D2226" s="48" t="s">
        <v>1091</v>
      </c>
      <c r="E2226" s="48">
        <v>157</v>
      </c>
      <c r="F2226" s="48">
        <v>602</v>
      </c>
      <c r="G2226" s="48">
        <v>115</v>
      </c>
      <c r="H2226" s="48">
        <v>173</v>
      </c>
      <c r="I2226" s="48">
        <v>39</v>
      </c>
      <c r="J2226" s="48">
        <v>9</v>
      </c>
      <c r="K2226" s="48">
        <v>36</v>
      </c>
      <c r="L2226" s="48">
        <v>111</v>
      </c>
      <c r="M2226" s="48">
        <v>16</v>
      </c>
      <c r="N2226" s="48">
        <v>2</v>
      </c>
      <c r="O2226" s="48">
        <v>83</v>
      </c>
      <c r="P2226" s="48">
        <v>184</v>
      </c>
    </row>
    <row r="2227" spans="1:16" x14ac:dyDescent="0.3">
      <c r="A2227" s="48" t="s">
        <v>1472</v>
      </c>
      <c r="B2227" s="48">
        <v>2014</v>
      </c>
      <c r="C2227" s="48" t="s">
        <v>1148</v>
      </c>
      <c r="D2227" s="48" t="s">
        <v>1095</v>
      </c>
      <c r="E2227" s="48">
        <v>162</v>
      </c>
      <c r="F2227" s="48">
        <v>607</v>
      </c>
      <c r="G2227" s="48">
        <v>93</v>
      </c>
      <c r="H2227" s="48">
        <v>175</v>
      </c>
      <c r="I2227" s="48">
        <v>43</v>
      </c>
      <c r="J2227" s="48">
        <v>4</v>
      </c>
      <c r="K2227" s="48">
        <v>18</v>
      </c>
      <c r="L2227" s="48">
        <v>78</v>
      </c>
      <c r="M2227" s="48">
        <v>3</v>
      </c>
      <c r="N2227" s="48">
        <v>4</v>
      </c>
      <c r="O2227" s="48">
        <v>90</v>
      </c>
      <c r="P2227" s="48">
        <v>145</v>
      </c>
    </row>
    <row r="2228" spans="1:16" x14ac:dyDescent="0.3">
      <c r="A2228" s="48" t="s">
        <v>1165</v>
      </c>
      <c r="B2228" s="48">
        <v>2014</v>
      </c>
      <c r="C2228" s="48" t="s">
        <v>1104</v>
      </c>
      <c r="D2228" s="48" t="s">
        <v>1091</v>
      </c>
      <c r="E2228" s="48">
        <v>158</v>
      </c>
      <c r="F2228" s="48">
        <v>608</v>
      </c>
      <c r="G2228" s="48">
        <v>93</v>
      </c>
      <c r="H2228" s="48">
        <v>155</v>
      </c>
      <c r="I2228" s="48">
        <v>31</v>
      </c>
      <c r="J2228" s="48">
        <v>2</v>
      </c>
      <c r="K2228" s="48">
        <v>29</v>
      </c>
      <c r="L2228" s="48">
        <v>98</v>
      </c>
      <c r="M2228" s="48">
        <v>8</v>
      </c>
      <c r="N2228" s="48">
        <v>0</v>
      </c>
      <c r="O2228" s="48">
        <v>76</v>
      </c>
      <c r="P2228" s="48">
        <v>130</v>
      </c>
    </row>
    <row r="2229" spans="1:16" x14ac:dyDescent="0.3">
      <c r="A2229" s="48" t="s">
        <v>1879</v>
      </c>
      <c r="B2229" s="48">
        <v>2014</v>
      </c>
      <c r="C2229" s="48" t="s">
        <v>1150</v>
      </c>
      <c r="D2229" s="48" t="s">
        <v>1095</v>
      </c>
      <c r="E2229" s="48">
        <v>148</v>
      </c>
      <c r="F2229" s="48">
        <v>609</v>
      </c>
      <c r="G2229" s="48">
        <v>92</v>
      </c>
      <c r="H2229" s="48">
        <v>176</v>
      </c>
      <c r="I2229" s="48">
        <v>24</v>
      </c>
      <c r="J2229" s="48">
        <v>12</v>
      </c>
      <c r="K2229" s="48">
        <v>2</v>
      </c>
      <c r="L2229" s="48">
        <v>34</v>
      </c>
      <c r="M2229" s="48">
        <v>64</v>
      </c>
      <c r="N2229" s="48">
        <v>19</v>
      </c>
      <c r="O2229" s="48">
        <v>31</v>
      </c>
      <c r="P2229" s="48">
        <v>107</v>
      </c>
    </row>
    <row r="2230" spans="1:16" x14ac:dyDescent="0.3">
      <c r="A2230" s="48" t="s">
        <v>1514</v>
      </c>
      <c r="B2230" s="48">
        <v>2014</v>
      </c>
      <c r="C2230" s="48" t="s">
        <v>1110</v>
      </c>
      <c r="D2230" s="48" t="s">
        <v>1091</v>
      </c>
      <c r="E2230" s="48">
        <v>143</v>
      </c>
      <c r="F2230" s="48">
        <v>610</v>
      </c>
      <c r="G2230" s="48">
        <v>94</v>
      </c>
      <c r="H2230" s="48">
        <v>175</v>
      </c>
      <c r="I2230" s="48">
        <v>33</v>
      </c>
      <c r="J2230" s="48">
        <v>4</v>
      </c>
      <c r="K2230" s="48">
        <v>9</v>
      </c>
      <c r="L2230" s="48">
        <v>51</v>
      </c>
      <c r="M2230" s="48">
        <v>30</v>
      </c>
      <c r="N2230" s="48">
        <v>2</v>
      </c>
      <c r="O2230" s="48">
        <v>38</v>
      </c>
      <c r="P2230" s="48">
        <v>73</v>
      </c>
    </row>
    <row r="2231" spans="1:16" x14ac:dyDescent="0.3">
      <c r="A2231" s="48" t="s">
        <v>1455</v>
      </c>
      <c r="B2231" s="48">
        <v>2014</v>
      </c>
      <c r="C2231" s="48" t="s">
        <v>1154</v>
      </c>
      <c r="D2231" s="48" t="s">
        <v>1095</v>
      </c>
      <c r="E2231" s="48">
        <v>147</v>
      </c>
      <c r="F2231" s="48">
        <v>610</v>
      </c>
      <c r="G2231" s="48">
        <v>94</v>
      </c>
      <c r="H2231" s="48">
        <v>184</v>
      </c>
      <c r="I2231" s="48">
        <v>39</v>
      </c>
      <c r="J2231" s="48">
        <v>8</v>
      </c>
      <c r="K2231" s="48">
        <v>5</v>
      </c>
      <c r="L2231" s="48">
        <v>37</v>
      </c>
      <c r="M2231" s="48">
        <v>31</v>
      </c>
      <c r="N2231" s="48">
        <v>7</v>
      </c>
      <c r="O2231" s="48">
        <v>50</v>
      </c>
      <c r="P2231" s="48">
        <v>65</v>
      </c>
    </row>
    <row r="2232" spans="1:16" x14ac:dyDescent="0.3">
      <c r="A2232" s="48" t="s">
        <v>1540</v>
      </c>
      <c r="B2232" s="48">
        <v>2014</v>
      </c>
      <c r="C2232" s="48" t="s">
        <v>1138</v>
      </c>
      <c r="D2232" s="48" t="s">
        <v>1091</v>
      </c>
      <c r="E2232" s="48">
        <v>156</v>
      </c>
      <c r="F2232" s="48">
        <v>611</v>
      </c>
      <c r="G2232" s="48">
        <v>94</v>
      </c>
      <c r="H2232" s="48">
        <v>200</v>
      </c>
      <c r="I2232" s="48">
        <v>45</v>
      </c>
      <c r="J2232" s="48">
        <v>2</v>
      </c>
      <c r="K2232" s="48">
        <v>20</v>
      </c>
      <c r="L2232" s="48">
        <v>97</v>
      </c>
      <c r="M2232" s="48">
        <v>23</v>
      </c>
      <c r="N2232" s="48">
        <v>1</v>
      </c>
      <c r="O2232" s="48">
        <v>52</v>
      </c>
      <c r="P2232" s="48">
        <v>56</v>
      </c>
    </row>
    <row r="2233" spans="1:16" x14ac:dyDescent="0.3">
      <c r="A2233" s="48" t="s">
        <v>1544</v>
      </c>
      <c r="B2233" s="48">
        <v>2014</v>
      </c>
      <c r="C2233" s="48" t="s">
        <v>1124</v>
      </c>
      <c r="D2233" s="48" t="s">
        <v>1091</v>
      </c>
      <c r="E2233" s="48">
        <v>159</v>
      </c>
      <c r="F2233" s="48">
        <v>611</v>
      </c>
      <c r="G2233" s="48">
        <v>101</v>
      </c>
      <c r="H2233" s="48">
        <v>191</v>
      </c>
      <c r="I2233" s="48">
        <v>52</v>
      </c>
      <c r="J2233" s="48">
        <v>1</v>
      </c>
      <c r="K2233" s="48">
        <v>25</v>
      </c>
      <c r="L2233" s="48">
        <v>109</v>
      </c>
      <c r="M2233" s="48">
        <v>1</v>
      </c>
      <c r="N2233" s="48">
        <v>1</v>
      </c>
      <c r="O2233" s="48">
        <v>60</v>
      </c>
      <c r="P2233" s="48">
        <v>117</v>
      </c>
    </row>
    <row r="2234" spans="1:16" x14ac:dyDescent="0.3">
      <c r="A2234" s="48" t="s">
        <v>1163</v>
      </c>
      <c r="B2234" s="48">
        <v>2014</v>
      </c>
      <c r="C2234" s="48" t="s">
        <v>1146</v>
      </c>
      <c r="D2234" s="48" t="s">
        <v>1091</v>
      </c>
      <c r="E2234" s="48">
        <v>159</v>
      </c>
      <c r="F2234" s="48">
        <v>613</v>
      </c>
      <c r="G2234" s="48">
        <v>87</v>
      </c>
      <c r="H2234" s="48">
        <v>166</v>
      </c>
      <c r="I2234" s="48">
        <v>32</v>
      </c>
      <c r="J2234" s="48">
        <v>2</v>
      </c>
      <c r="K2234" s="48">
        <v>40</v>
      </c>
      <c r="L2234" s="48">
        <v>108</v>
      </c>
      <c r="M2234" s="48">
        <v>4</v>
      </c>
      <c r="N2234" s="48">
        <v>5</v>
      </c>
      <c r="O2234" s="48">
        <v>55</v>
      </c>
      <c r="P2234" s="48">
        <v>140</v>
      </c>
    </row>
    <row r="2235" spans="1:16" x14ac:dyDescent="0.3">
      <c r="A2235" s="48" t="s">
        <v>2046</v>
      </c>
      <c r="B2235" s="48">
        <v>2014</v>
      </c>
      <c r="C2235" s="48" t="s">
        <v>1154</v>
      </c>
      <c r="D2235" s="48" t="s">
        <v>1095</v>
      </c>
      <c r="E2235" s="48">
        <v>153</v>
      </c>
      <c r="F2235" s="48">
        <v>613</v>
      </c>
      <c r="G2235" s="48">
        <v>111</v>
      </c>
      <c r="H2235" s="48">
        <v>176</v>
      </c>
      <c r="I2235" s="48">
        <v>39</v>
      </c>
      <c r="J2235" s="48">
        <v>6</v>
      </c>
      <c r="K2235" s="48">
        <v>21</v>
      </c>
      <c r="L2235" s="48">
        <v>83</v>
      </c>
      <c r="M2235" s="48">
        <v>17</v>
      </c>
      <c r="N2235" s="48">
        <v>3</v>
      </c>
      <c r="O2235" s="48">
        <v>58</v>
      </c>
      <c r="P2235" s="48">
        <v>104</v>
      </c>
    </row>
    <row r="2236" spans="1:16" x14ac:dyDescent="0.3">
      <c r="A2236" s="48" t="s">
        <v>1812</v>
      </c>
      <c r="B2236" s="48">
        <v>2014</v>
      </c>
      <c r="C2236" s="48" t="s">
        <v>1159</v>
      </c>
      <c r="D2236" s="48" t="s">
        <v>1095</v>
      </c>
      <c r="E2236" s="48">
        <v>160</v>
      </c>
      <c r="F2236" s="48">
        <v>616</v>
      </c>
      <c r="G2236" s="48">
        <v>56</v>
      </c>
      <c r="H2236" s="48">
        <v>177</v>
      </c>
      <c r="I2236" s="48">
        <v>29</v>
      </c>
      <c r="J2236" s="48">
        <v>1</v>
      </c>
      <c r="K2236" s="48">
        <v>4</v>
      </c>
      <c r="L2236" s="48">
        <v>76</v>
      </c>
      <c r="M2236" s="48">
        <v>4</v>
      </c>
      <c r="N2236" s="48">
        <v>2</v>
      </c>
      <c r="O2236" s="48">
        <v>67</v>
      </c>
      <c r="P2236" s="48">
        <v>102</v>
      </c>
    </row>
    <row r="2237" spans="1:16" x14ac:dyDescent="0.3">
      <c r="A2237" s="48" t="s">
        <v>1482</v>
      </c>
      <c r="B2237" s="48">
        <v>2014</v>
      </c>
      <c r="C2237" s="48" t="s">
        <v>1156</v>
      </c>
      <c r="D2237" s="48" t="s">
        <v>1091</v>
      </c>
      <c r="E2237" s="48">
        <v>157</v>
      </c>
      <c r="F2237" s="48">
        <v>617</v>
      </c>
      <c r="G2237" s="48">
        <v>85</v>
      </c>
      <c r="H2237" s="48">
        <v>181</v>
      </c>
      <c r="I2237" s="48">
        <v>33</v>
      </c>
      <c r="J2237" s="48">
        <v>5</v>
      </c>
      <c r="K2237" s="48">
        <v>7</v>
      </c>
      <c r="L2237" s="48">
        <v>75</v>
      </c>
      <c r="M2237" s="48">
        <v>14</v>
      </c>
      <c r="N2237" s="48">
        <v>5</v>
      </c>
      <c r="O2237" s="48">
        <v>48</v>
      </c>
      <c r="P2237" s="48">
        <v>110</v>
      </c>
    </row>
    <row r="2238" spans="1:16" x14ac:dyDescent="0.3">
      <c r="A2238" s="48" t="s">
        <v>1464</v>
      </c>
      <c r="B2238" s="48">
        <v>2014</v>
      </c>
      <c r="C2238" s="48" t="s">
        <v>1136</v>
      </c>
      <c r="D2238" s="48" t="s">
        <v>1091</v>
      </c>
      <c r="E2238" s="48">
        <v>157</v>
      </c>
      <c r="F2238" s="48">
        <v>619</v>
      </c>
      <c r="G2238" s="48">
        <v>72</v>
      </c>
      <c r="H2238" s="48">
        <v>163</v>
      </c>
      <c r="I2238" s="48">
        <v>35</v>
      </c>
      <c r="J2238" s="48">
        <v>1</v>
      </c>
      <c r="K2238" s="48">
        <v>2</v>
      </c>
      <c r="L2238" s="48">
        <v>41</v>
      </c>
      <c r="M2238" s="48">
        <v>27</v>
      </c>
      <c r="N2238" s="48">
        <v>15</v>
      </c>
      <c r="O2238" s="48">
        <v>46</v>
      </c>
      <c r="P2238" s="48">
        <v>96</v>
      </c>
    </row>
    <row r="2239" spans="1:16" x14ac:dyDescent="0.3">
      <c r="A2239" s="48" t="s">
        <v>1409</v>
      </c>
      <c r="B2239" s="48">
        <v>2014</v>
      </c>
      <c r="C2239" s="48" t="s">
        <v>1102</v>
      </c>
      <c r="D2239" s="48" t="s">
        <v>1091</v>
      </c>
      <c r="E2239" s="48">
        <v>158</v>
      </c>
      <c r="F2239" s="48">
        <v>622</v>
      </c>
      <c r="G2239" s="48">
        <v>82</v>
      </c>
      <c r="H2239" s="48">
        <v>170</v>
      </c>
      <c r="I2239" s="48">
        <v>35</v>
      </c>
      <c r="J2239" s="48">
        <v>2</v>
      </c>
      <c r="K2239" s="48">
        <v>15</v>
      </c>
      <c r="L2239" s="48">
        <v>74</v>
      </c>
      <c r="M2239" s="48">
        <v>21</v>
      </c>
      <c r="N2239" s="48">
        <v>4</v>
      </c>
      <c r="O2239" s="48">
        <v>24</v>
      </c>
      <c r="P2239" s="48">
        <v>81</v>
      </c>
    </row>
    <row r="2240" spans="1:16" x14ac:dyDescent="0.3">
      <c r="A2240" s="48" t="s">
        <v>1470</v>
      </c>
      <c r="B2240" s="48">
        <v>2014</v>
      </c>
      <c r="C2240" s="48" t="s">
        <v>1134</v>
      </c>
      <c r="D2240" s="48" t="s">
        <v>1091</v>
      </c>
      <c r="E2240" s="48">
        <v>162</v>
      </c>
      <c r="F2240" s="48">
        <v>624</v>
      </c>
      <c r="G2240" s="48">
        <v>83</v>
      </c>
      <c r="H2240" s="48">
        <v>158</v>
      </c>
      <c r="I2240" s="48">
        <v>26</v>
      </c>
      <c r="J2240" s="48">
        <v>1</v>
      </c>
      <c r="K2240" s="48">
        <v>22</v>
      </c>
      <c r="L2240" s="48">
        <v>91</v>
      </c>
      <c r="M2240" s="48">
        <v>5</v>
      </c>
      <c r="N2240" s="48">
        <v>0</v>
      </c>
      <c r="O2240" s="48">
        <v>57</v>
      </c>
      <c r="P2240" s="48">
        <v>133</v>
      </c>
    </row>
    <row r="2241" spans="1:16" x14ac:dyDescent="0.3">
      <c r="A2241" s="48" t="s">
        <v>1168</v>
      </c>
      <c r="B2241" s="48">
        <v>2014</v>
      </c>
      <c r="C2241" s="48" t="s">
        <v>1156</v>
      </c>
      <c r="D2241" s="48" t="s">
        <v>1091</v>
      </c>
      <c r="E2241" s="48">
        <v>159</v>
      </c>
      <c r="F2241" s="48">
        <v>633</v>
      </c>
      <c r="G2241" s="48">
        <v>89</v>
      </c>
      <c r="H2241" s="48">
        <v>172</v>
      </c>
      <c r="I2241" s="48">
        <v>37</v>
      </c>
      <c r="J2241" s="48">
        <v>1</v>
      </c>
      <c r="K2241" s="48">
        <v>28</v>
      </c>
      <c r="L2241" s="48">
        <v>105</v>
      </c>
      <c r="M2241" s="48">
        <v>5</v>
      </c>
      <c r="N2241" s="48">
        <v>1</v>
      </c>
      <c r="O2241" s="48">
        <v>48</v>
      </c>
      <c r="P2241" s="48">
        <v>71</v>
      </c>
    </row>
    <row r="2242" spans="1:16" x14ac:dyDescent="0.3">
      <c r="A2242" s="48" t="s">
        <v>1551</v>
      </c>
      <c r="B2242" s="48">
        <v>2014</v>
      </c>
      <c r="C2242" s="48" t="s">
        <v>1146</v>
      </c>
      <c r="D2242" s="48" t="s">
        <v>1091</v>
      </c>
      <c r="E2242" s="48">
        <v>155</v>
      </c>
      <c r="F2242" s="48">
        <v>642</v>
      </c>
      <c r="G2242" s="48">
        <v>81</v>
      </c>
      <c r="H2242" s="48">
        <v>177</v>
      </c>
      <c r="I2242" s="48">
        <v>27</v>
      </c>
      <c r="J2242" s="48">
        <v>1</v>
      </c>
      <c r="K2242" s="48">
        <v>14</v>
      </c>
      <c r="L2242" s="48">
        <v>50</v>
      </c>
      <c r="M2242" s="48">
        <v>4</v>
      </c>
      <c r="N2242" s="48">
        <v>2</v>
      </c>
      <c r="O2242" s="48">
        <v>62</v>
      </c>
      <c r="P2242" s="48">
        <v>84</v>
      </c>
    </row>
    <row r="2243" spans="1:16" x14ac:dyDescent="0.3">
      <c r="A2243" s="48" t="s">
        <v>1387</v>
      </c>
      <c r="B2243" s="48">
        <v>2014</v>
      </c>
      <c r="C2243" s="48" t="s">
        <v>1146</v>
      </c>
      <c r="D2243" s="48" t="s">
        <v>1091</v>
      </c>
      <c r="E2243" s="48">
        <v>159</v>
      </c>
      <c r="F2243" s="48">
        <v>644</v>
      </c>
      <c r="G2243" s="48">
        <v>88</v>
      </c>
      <c r="H2243" s="48">
        <v>181</v>
      </c>
      <c r="I2243" s="48">
        <v>30</v>
      </c>
      <c r="J2243" s="48">
        <v>2</v>
      </c>
      <c r="K2243" s="48">
        <v>29</v>
      </c>
      <c r="L2243" s="48">
        <v>96</v>
      </c>
      <c r="M2243" s="48">
        <v>7</v>
      </c>
      <c r="N2243" s="48">
        <v>1</v>
      </c>
      <c r="O2243" s="48">
        <v>19</v>
      </c>
      <c r="P2243" s="48">
        <v>133</v>
      </c>
    </row>
    <row r="2244" spans="1:16" x14ac:dyDescent="0.3">
      <c r="A2244" s="48" t="s">
        <v>1484</v>
      </c>
      <c r="B2244" s="48">
        <v>2014</v>
      </c>
      <c r="C2244" s="48" t="s">
        <v>1120</v>
      </c>
      <c r="D2244" s="48" t="s">
        <v>1095</v>
      </c>
      <c r="E2244" s="48">
        <v>162</v>
      </c>
      <c r="F2244" s="48">
        <v>650</v>
      </c>
      <c r="G2244" s="48">
        <v>106</v>
      </c>
      <c r="H2244" s="48">
        <v>180</v>
      </c>
      <c r="I2244" s="48">
        <v>29</v>
      </c>
      <c r="J2244" s="48">
        <v>10</v>
      </c>
      <c r="K2244" s="48">
        <v>20</v>
      </c>
      <c r="L2244" s="48">
        <v>74</v>
      </c>
      <c r="M2244" s="48">
        <v>13</v>
      </c>
      <c r="N2244" s="48">
        <v>6</v>
      </c>
      <c r="O2244" s="48">
        <v>52</v>
      </c>
      <c r="P2244" s="48">
        <v>130</v>
      </c>
    </row>
    <row r="2245" spans="1:16" x14ac:dyDescent="0.3">
      <c r="A2245" s="48" t="s">
        <v>1511</v>
      </c>
      <c r="B2245" s="48">
        <v>2014</v>
      </c>
      <c r="C2245" s="48" t="s">
        <v>1116</v>
      </c>
      <c r="D2245" s="48" t="s">
        <v>1091</v>
      </c>
      <c r="E2245" s="48">
        <v>158</v>
      </c>
      <c r="F2245" s="48">
        <v>660</v>
      </c>
      <c r="G2245" s="48">
        <v>85</v>
      </c>
      <c r="H2245" s="48">
        <v>225</v>
      </c>
      <c r="I2245" s="48">
        <v>47</v>
      </c>
      <c r="J2245" s="48">
        <v>3</v>
      </c>
      <c r="K2245" s="48">
        <v>7</v>
      </c>
      <c r="L2245" s="48">
        <v>59</v>
      </c>
      <c r="M2245" s="48">
        <v>56</v>
      </c>
      <c r="N2245" s="48">
        <v>9</v>
      </c>
      <c r="O2245" s="48">
        <v>36</v>
      </c>
      <c r="P2245" s="48">
        <v>53</v>
      </c>
    </row>
    <row r="2246" spans="1:16" x14ac:dyDescent="0.3">
      <c r="A2246" s="48" t="s">
        <v>1488</v>
      </c>
      <c r="B2246" s="48">
        <v>2014</v>
      </c>
      <c r="C2246" s="48" t="s">
        <v>1124</v>
      </c>
      <c r="D2246" s="48" t="s">
        <v>1091</v>
      </c>
      <c r="E2246" s="48">
        <v>161</v>
      </c>
      <c r="F2246" s="48">
        <v>684</v>
      </c>
      <c r="G2246" s="48">
        <v>100</v>
      </c>
      <c r="H2246" s="48">
        <v>188</v>
      </c>
      <c r="I2246" s="48">
        <v>40</v>
      </c>
      <c r="J2246" s="48">
        <v>4</v>
      </c>
      <c r="K2246" s="48">
        <v>17</v>
      </c>
      <c r="L2246" s="48">
        <v>92</v>
      </c>
      <c r="M2246" s="48">
        <v>15</v>
      </c>
      <c r="N2246" s="48">
        <v>4</v>
      </c>
      <c r="O2246" s="48">
        <v>29</v>
      </c>
      <c r="P2246" s="48">
        <v>79</v>
      </c>
    </row>
    <row r="2247" spans="1:16" x14ac:dyDescent="0.3">
      <c r="A2247" s="48" t="s">
        <v>2129</v>
      </c>
      <c r="B2247" s="48">
        <v>2015</v>
      </c>
      <c r="C2247" s="48" t="s">
        <v>1102</v>
      </c>
      <c r="D2247" s="48" t="s">
        <v>1091</v>
      </c>
      <c r="E2247" s="48">
        <v>36</v>
      </c>
      <c r="F2247" s="48">
        <v>100</v>
      </c>
      <c r="G2247" s="48">
        <v>10</v>
      </c>
      <c r="H2247" s="48">
        <v>23</v>
      </c>
      <c r="I2247" s="48">
        <v>4</v>
      </c>
      <c r="J2247" s="48">
        <v>0</v>
      </c>
      <c r="K2247" s="48">
        <v>0</v>
      </c>
      <c r="L2247" s="48">
        <v>4</v>
      </c>
      <c r="M2247" s="48">
        <v>3</v>
      </c>
      <c r="N2247" s="48">
        <v>2</v>
      </c>
      <c r="O2247" s="48">
        <v>9</v>
      </c>
      <c r="P2247" s="48">
        <v>30</v>
      </c>
    </row>
    <row r="2248" spans="1:16" x14ac:dyDescent="0.3">
      <c r="A2248" s="48" t="s">
        <v>2130</v>
      </c>
      <c r="B2248" s="48">
        <v>2015</v>
      </c>
      <c r="C2248" s="48" t="s">
        <v>1134</v>
      </c>
      <c r="D2248" s="48" t="s">
        <v>1091</v>
      </c>
      <c r="E2248" s="48">
        <v>38</v>
      </c>
      <c r="F2248" s="48">
        <v>101</v>
      </c>
      <c r="G2248" s="48">
        <v>13</v>
      </c>
      <c r="H2248" s="48">
        <v>24</v>
      </c>
      <c r="I2248" s="48">
        <v>6</v>
      </c>
      <c r="J2248" s="48">
        <v>0</v>
      </c>
      <c r="K2248" s="48">
        <v>10</v>
      </c>
      <c r="L2248" s="48">
        <v>18</v>
      </c>
      <c r="M2248" s="48">
        <v>0</v>
      </c>
      <c r="N2248" s="48">
        <v>0</v>
      </c>
      <c r="O2248" s="48">
        <v>8</v>
      </c>
      <c r="P2248" s="48">
        <v>34</v>
      </c>
    </row>
    <row r="2249" spans="1:16" x14ac:dyDescent="0.3">
      <c r="A2249" s="48" t="s">
        <v>1954</v>
      </c>
      <c r="B2249" s="48">
        <v>2015</v>
      </c>
      <c r="C2249" s="48" t="s">
        <v>1146</v>
      </c>
      <c r="D2249" s="48" t="s">
        <v>1091</v>
      </c>
      <c r="E2249" s="48">
        <v>30</v>
      </c>
      <c r="F2249" s="48">
        <v>101</v>
      </c>
      <c r="G2249" s="48">
        <v>11</v>
      </c>
      <c r="H2249" s="48">
        <v>29</v>
      </c>
      <c r="I2249" s="48">
        <v>4</v>
      </c>
      <c r="J2249" s="48">
        <v>2</v>
      </c>
      <c r="K2249" s="48">
        <v>2</v>
      </c>
      <c r="L2249" s="48">
        <v>15</v>
      </c>
      <c r="M2249" s="48">
        <v>0</v>
      </c>
      <c r="N2249" s="48">
        <v>0</v>
      </c>
      <c r="O2249" s="48">
        <v>4</v>
      </c>
      <c r="P2249" s="48">
        <v>13</v>
      </c>
    </row>
    <row r="2250" spans="1:16" x14ac:dyDescent="0.3">
      <c r="A2250" s="48" t="s">
        <v>2049</v>
      </c>
      <c r="B2250" s="48">
        <v>2015</v>
      </c>
      <c r="C2250" s="48" t="s">
        <v>1134</v>
      </c>
      <c r="D2250" s="48" t="s">
        <v>1091</v>
      </c>
      <c r="E2250" s="48">
        <v>44</v>
      </c>
      <c r="F2250" s="48">
        <v>101</v>
      </c>
      <c r="G2250" s="48">
        <v>11</v>
      </c>
      <c r="H2250" s="48">
        <v>16</v>
      </c>
      <c r="I2250" s="48">
        <v>4</v>
      </c>
      <c r="J2250" s="48">
        <v>1</v>
      </c>
      <c r="K2250" s="48">
        <v>3</v>
      </c>
      <c r="L2250" s="48">
        <v>7</v>
      </c>
      <c r="M2250" s="48">
        <v>1</v>
      </c>
      <c r="N2250" s="48">
        <v>0</v>
      </c>
      <c r="O2250" s="48">
        <v>7</v>
      </c>
      <c r="P2250" s="48">
        <v>37</v>
      </c>
    </row>
    <row r="2251" spans="1:16" x14ac:dyDescent="0.3">
      <c r="A2251" s="48" t="s">
        <v>1553</v>
      </c>
      <c r="B2251" s="48">
        <v>2015</v>
      </c>
      <c r="C2251" s="48" t="s">
        <v>1138</v>
      </c>
      <c r="D2251" s="48" t="s">
        <v>1091</v>
      </c>
      <c r="E2251" s="48">
        <v>30</v>
      </c>
      <c r="F2251" s="48">
        <v>101</v>
      </c>
      <c r="G2251" s="48">
        <v>6</v>
      </c>
      <c r="H2251" s="48">
        <v>20</v>
      </c>
      <c r="I2251" s="48">
        <v>4</v>
      </c>
      <c r="J2251" s="48">
        <v>0</v>
      </c>
      <c r="K2251" s="48">
        <v>2</v>
      </c>
      <c r="L2251" s="48">
        <v>8</v>
      </c>
      <c r="M2251" s="48">
        <v>0</v>
      </c>
      <c r="N2251" s="48">
        <v>0</v>
      </c>
      <c r="O2251" s="48">
        <v>8</v>
      </c>
      <c r="P2251" s="48">
        <v>24</v>
      </c>
    </row>
    <row r="2252" spans="1:16" x14ac:dyDescent="0.3">
      <c r="A2252" s="48" t="s">
        <v>2131</v>
      </c>
      <c r="B2252" s="48">
        <v>2015</v>
      </c>
      <c r="C2252" s="48" t="s">
        <v>1104</v>
      </c>
      <c r="D2252" s="48" t="s">
        <v>1091</v>
      </c>
      <c r="E2252" s="48">
        <v>45</v>
      </c>
      <c r="F2252" s="48">
        <v>102</v>
      </c>
      <c r="G2252" s="48">
        <v>14</v>
      </c>
      <c r="H2252" s="48">
        <v>21</v>
      </c>
      <c r="I2252" s="48">
        <v>8</v>
      </c>
      <c r="J2252" s="48">
        <v>1</v>
      </c>
      <c r="K2252" s="48">
        <v>3</v>
      </c>
      <c r="L2252" s="48">
        <v>9</v>
      </c>
      <c r="M2252" s="48">
        <v>0</v>
      </c>
      <c r="N2252" s="48">
        <v>0</v>
      </c>
      <c r="O2252" s="48">
        <v>9</v>
      </c>
      <c r="P2252" s="48">
        <v>31</v>
      </c>
    </row>
    <row r="2253" spans="1:16" x14ac:dyDescent="0.3">
      <c r="A2253" s="48" t="s">
        <v>1459</v>
      </c>
      <c r="B2253" s="48">
        <v>2015</v>
      </c>
      <c r="C2253" s="48" t="s">
        <v>1130</v>
      </c>
      <c r="D2253" s="48" t="s">
        <v>1095</v>
      </c>
      <c r="E2253" s="48">
        <v>51</v>
      </c>
      <c r="F2253" s="48">
        <v>102</v>
      </c>
      <c r="G2253" s="48">
        <v>14</v>
      </c>
      <c r="H2253" s="48">
        <v>22</v>
      </c>
      <c r="I2253" s="48">
        <v>3</v>
      </c>
      <c r="J2253" s="48">
        <v>2</v>
      </c>
      <c r="K2253" s="48">
        <v>5</v>
      </c>
      <c r="L2253" s="48">
        <v>10</v>
      </c>
      <c r="M2253" s="48">
        <v>2</v>
      </c>
      <c r="N2253" s="48">
        <v>1</v>
      </c>
      <c r="O2253" s="48">
        <v>9</v>
      </c>
      <c r="P2253" s="48">
        <v>50</v>
      </c>
    </row>
    <row r="2254" spans="1:16" x14ac:dyDescent="0.3">
      <c r="A2254" s="48" t="s">
        <v>1846</v>
      </c>
      <c r="B2254" s="48">
        <v>2015</v>
      </c>
      <c r="C2254" s="48" t="s">
        <v>1146</v>
      </c>
      <c r="D2254" s="48" t="s">
        <v>1091</v>
      </c>
      <c r="E2254" s="48">
        <v>30</v>
      </c>
      <c r="F2254" s="48">
        <v>103</v>
      </c>
      <c r="G2254" s="48">
        <v>16</v>
      </c>
      <c r="H2254" s="48">
        <v>22</v>
      </c>
      <c r="I2254" s="48">
        <v>4</v>
      </c>
      <c r="J2254" s="48">
        <v>1</v>
      </c>
      <c r="K2254" s="48">
        <v>3</v>
      </c>
      <c r="L2254" s="48">
        <v>7</v>
      </c>
      <c r="M2254" s="48">
        <v>2</v>
      </c>
      <c r="N2254" s="48">
        <v>2</v>
      </c>
      <c r="O2254" s="48">
        <v>7</v>
      </c>
      <c r="P2254" s="48">
        <v>34</v>
      </c>
    </row>
    <row r="2255" spans="1:16" x14ac:dyDescent="0.3">
      <c r="A2255" s="48" t="s">
        <v>2007</v>
      </c>
      <c r="B2255" s="48">
        <v>2015</v>
      </c>
      <c r="C2255" s="48" t="s">
        <v>1090</v>
      </c>
      <c r="D2255" s="48" t="s">
        <v>1091</v>
      </c>
      <c r="E2255" s="48">
        <v>45</v>
      </c>
      <c r="F2255" s="48">
        <v>103</v>
      </c>
      <c r="G2255" s="48">
        <v>13</v>
      </c>
      <c r="H2255" s="48">
        <v>15</v>
      </c>
      <c r="I2255" s="48">
        <v>5</v>
      </c>
      <c r="J2255" s="48">
        <v>1</v>
      </c>
      <c r="K2255" s="48">
        <v>2</v>
      </c>
      <c r="L2255" s="48">
        <v>10</v>
      </c>
      <c r="M2255" s="48">
        <v>0</v>
      </c>
      <c r="N2255" s="48">
        <v>0</v>
      </c>
      <c r="O2255" s="48">
        <v>7</v>
      </c>
      <c r="P2255" s="48">
        <v>37</v>
      </c>
    </row>
    <row r="2256" spans="1:16" x14ac:dyDescent="0.3">
      <c r="A2256" s="48" t="s">
        <v>2132</v>
      </c>
      <c r="B2256" s="48">
        <v>2015</v>
      </c>
      <c r="C2256" s="48" t="s">
        <v>1134</v>
      </c>
      <c r="D2256" s="48" t="s">
        <v>1091</v>
      </c>
      <c r="E2256" s="48">
        <v>41</v>
      </c>
      <c r="F2256" s="48">
        <v>105</v>
      </c>
      <c r="G2256" s="48">
        <v>22</v>
      </c>
      <c r="H2256" s="48">
        <v>31</v>
      </c>
      <c r="I2256" s="48">
        <v>5</v>
      </c>
      <c r="J2256" s="48">
        <v>1</v>
      </c>
      <c r="K2256" s="48">
        <v>9</v>
      </c>
      <c r="L2256" s="48">
        <v>19</v>
      </c>
      <c r="M2256" s="48">
        <v>4</v>
      </c>
      <c r="N2256" s="48">
        <v>3</v>
      </c>
      <c r="O2256" s="48">
        <v>6</v>
      </c>
      <c r="P2256" s="48">
        <v>31</v>
      </c>
    </row>
    <row r="2257" spans="1:16" x14ac:dyDescent="0.3">
      <c r="A2257" s="48" t="s">
        <v>2133</v>
      </c>
      <c r="B2257" s="48">
        <v>2015</v>
      </c>
      <c r="C2257" s="48" t="s">
        <v>1130</v>
      </c>
      <c r="D2257" s="48" t="s">
        <v>1095</v>
      </c>
      <c r="E2257" s="48">
        <v>46</v>
      </c>
      <c r="F2257" s="48">
        <v>106</v>
      </c>
      <c r="G2257" s="48">
        <v>10</v>
      </c>
      <c r="H2257" s="48">
        <v>19</v>
      </c>
      <c r="I2257" s="48">
        <v>3</v>
      </c>
      <c r="J2257" s="48">
        <v>1</v>
      </c>
      <c r="K2257" s="48">
        <v>3</v>
      </c>
      <c r="L2257" s="48">
        <v>11</v>
      </c>
      <c r="M2257" s="48">
        <v>1</v>
      </c>
      <c r="N2257" s="48">
        <v>0</v>
      </c>
      <c r="O2257" s="48">
        <v>6</v>
      </c>
      <c r="P2257" s="48">
        <v>37</v>
      </c>
    </row>
    <row r="2258" spans="1:16" x14ac:dyDescent="0.3">
      <c r="A2258" s="48" t="s">
        <v>2134</v>
      </c>
      <c r="B2258" s="48">
        <v>2015</v>
      </c>
      <c r="C2258" s="48" t="s">
        <v>1104</v>
      </c>
      <c r="D2258" s="48" t="s">
        <v>1091</v>
      </c>
      <c r="E2258" s="48">
        <v>41</v>
      </c>
      <c r="F2258" s="48">
        <v>106</v>
      </c>
      <c r="G2258" s="48">
        <v>12</v>
      </c>
      <c r="H2258" s="48">
        <v>24</v>
      </c>
      <c r="I2258" s="48">
        <v>6</v>
      </c>
      <c r="J2258" s="48">
        <v>2</v>
      </c>
      <c r="K2258" s="48">
        <v>5</v>
      </c>
      <c r="L2258" s="48">
        <v>20</v>
      </c>
      <c r="M2258" s="48">
        <v>0</v>
      </c>
      <c r="N2258" s="48">
        <v>1</v>
      </c>
      <c r="O2258" s="48">
        <v>8</v>
      </c>
      <c r="P2258" s="48">
        <v>19</v>
      </c>
    </row>
    <row r="2259" spans="1:16" x14ac:dyDescent="0.3">
      <c r="A2259" s="48" t="s">
        <v>1402</v>
      </c>
      <c r="B2259" s="48">
        <v>2015</v>
      </c>
      <c r="C2259" s="48" t="s">
        <v>1148</v>
      </c>
      <c r="D2259" s="48" t="s">
        <v>1095</v>
      </c>
      <c r="E2259" s="48">
        <v>37</v>
      </c>
      <c r="F2259" s="48">
        <v>107</v>
      </c>
      <c r="G2259" s="48">
        <v>12</v>
      </c>
      <c r="H2259" s="48">
        <v>22</v>
      </c>
      <c r="I2259" s="48">
        <v>2</v>
      </c>
      <c r="J2259" s="48">
        <v>0</v>
      </c>
      <c r="K2259" s="48">
        <v>1</v>
      </c>
      <c r="L2259" s="48">
        <v>8</v>
      </c>
      <c r="M2259" s="48">
        <v>0</v>
      </c>
      <c r="N2259" s="48">
        <v>0</v>
      </c>
      <c r="O2259" s="48">
        <v>14</v>
      </c>
      <c r="P2259" s="48">
        <v>10</v>
      </c>
    </row>
    <row r="2260" spans="1:16" x14ac:dyDescent="0.3">
      <c r="A2260" s="48" t="s">
        <v>2135</v>
      </c>
      <c r="B2260" s="48">
        <v>2015</v>
      </c>
      <c r="C2260" s="48" t="s">
        <v>1098</v>
      </c>
      <c r="D2260" s="48" t="s">
        <v>1091</v>
      </c>
      <c r="E2260" s="48">
        <v>43</v>
      </c>
      <c r="F2260" s="48">
        <v>107</v>
      </c>
      <c r="G2260" s="48">
        <v>8</v>
      </c>
      <c r="H2260" s="48">
        <v>31</v>
      </c>
      <c r="I2260" s="48">
        <v>5</v>
      </c>
      <c r="J2260" s="48">
        <v>0</v>
      </c>
      <c r="K2260" s="48">
        <v>0</v>
      </c>
      <c r="L2260" s="48">
        <v>6</v>
      </c>
      <c r="M2260" s="48">
        <v>3</v>
      </c>
      <c r="N2260" s="48">
        <v>2</v>
      </c>
      <c r="O2260" s="48">
        <v>11</v>
      </c>
      <c r="P2260" s="48">
        <v>17</v>
      </c>
    </row>
    <row r="2261" spans="1:16" x14ac:dyDescent="0.3">
      <c r="A2261" s="48" t="s">
        <v>1847</v>
      </c>
      <c r="B2261" s="48">
        <v>2015</v>
      </c>
      <c r="C2261" s="48" t="s">
        <v>1136</v>
      </c>
      <c r="D2261" s="48" t="s">
        <v>1091</v>
      </c>
      <c r="E2261" s="48">
        <v>33</v>
      </c>
      <c r="F2261" s="48">
        <v>107</v>
      </c>
      <c r="G2261" s="48">
        <v>10</v>
      </c>
      <c r="H2261" s="48">
        <v>19</v>
      </c>
      <c r="I2261" s="48">
        <v>4</v>
      </c>
      <c r="J2261" s="48">
        <v>0</v>
      </c>
      <c r="K2261" s="48">
        <v>3</v>
      </c>
      <c r="L2261" s="48">
        <v>15</v>
      </c>
      <c r="M2261" s="48">
        <v>0</v>
      </c>
      <c r="N2261" s="48">
        <v>0</v>
      </c>
      <c r="O2261" s="48">
        <v>6</v>
      </c>
      <c r="P2261" s="48">
        <v>40</v>
      </c>
    </row>
    <row r="2262" spans="1:16" x14ac:dyDescent="0.3">
      <c r="A2262" s="48" t="s">
        <v>2136</v>
      </c>
      <c r="B2262" s="48">
        <v>2015</v>
      </c>
      <c r="C2262" s="48" t="s">
        <v>1136</v>
      </c>
      <c r="D2262" s="48" t="s">
        <v>1091</v>
      </c>
      <c r="E2262" s="48">
        <v>36</v>
      </c>
      <c r="F2262" s="48">
        <v>108</v>
      </c>
      <c r="G2262" s="48">
        <v>16</v>
      </c>
      <c r="H2262" s="48">
        <v>22</v>
      </c>
      <c r="I2262" s="48">
        <v>3</v>
      </c>
      <c r="J2262" s="48">
        <v>1</v>
      </c>
      <c r="K2262" s="48">
        <v>6</v>
      </c>
      <c r="L2262" s="48">
        <v>14</v>
      </c>
      <c r="M2262" s="48">
        <v>3</v>
      </c>
      <c r="N2262" s="48">
        <v>0</v>
      </c>
      <c r="O2262" s="48">
        <v>15</v>
      </c>
      <c r="P2262" s="48">
        <v>57</v>
      </c>
    </row>
    <row r="2263" spans="1:16" x14ac:dyDescent="0.3">
      <c r="A2263" s="48" t="s">
        <v>1884</v>
      </c>
      <c r="B2263" s="48">
        <v>2015</v>
      </c>
      <c r="C2263" s="48" t="s">
        <v>1142</v>
      </c>
      <c r="D2263" s="48" t="s">
        <v>1095</v>
      </c>
      <c r="E2263" s="48">
        <v>59</v>
      </c>
      <c r="F2263" s="48">
        <v>110</v>
      </c>
      <c r="G2263" s="48">
        <v>8</v>
      </c>
      <c r="H2263" s="48">
        <v>18</v>
      </c>
      <c r="I2263" s="48">
        <v>6</v>
      </c>
      <c r="J2263" s="48">
        <v>1</v>
      </c>
      <c r="K2263" s="48">
        <v>3</v>
      </c>
      <c r="L2263" s="48">
        <v>9</v>
      </c>
      <c r="M2263" s="48">
        <v>1</v>
      </c>
      <c r="N2263" s="48">
        <v>0</v>
      </c>
      <c r="O2263" s="48">
        <v>9</v>
      </c>
      <c r="P2263" s="48">
        <v>33</v>
      </c>
    </row>
    <row r="2264" spans="1:16" x14ac:dyDescent="0.3">
      <c r="A2264" s="48" t="s">
        <v>1812</v>
      </c>
      <c r="B2264" s="48">
        <v>2015</v>
      </c>
      <c r="C2264" s="48" t="s">
        <v>1159</v>
      </c>
      <c r="D2264" s="48" t="s">
        <v>1095</v>
      </c>
      <c r="E2264" s="48">
        <v>60</v>
      </c>
      <c r="F2264" s="48">
        <v>110</v>
      </c>
      <c r="G2264" s="48">
        <v>7</v>
      </c>
      <c r="H2264" s="48">
        <v>20</v>
      </c>
      <c r="I2264" s="48">
        <v>7</v>
      </c>
      <c r="J2264" s="48">
        <v>0</v>
      </c>
      <c r="K2264" s="48">
        <v>0</v>
      </c>
      <c r="L2264" s="48">
        <v>9</v>
      </c>
      <c r="M2264" s="48">
        <v>1</v>
      </c>
      <c r="N2264" s="48">
        <v>0</v>
      </c>
      <c r="O2264" s="48">
        <v>10</v>
      </c>
      <c r="P2264" s="48">
        <v>22</v>
      </c>
    </row>
    <row r="2265" spans="1:16" x14ac:dyDescent="0.3">
      <c r="A2265" s="48" t="s">
        <v>1981</v>
      </c>
      <c r="B2265" s="48">
        <v>2015</v>
      </c>
      <c r="C2265" s="48" t="s">
        <v>1126</v>
      </c>
      <c r="D2265" s="48" t="s">
        <v>1091</v>
      </c>
      <c r="E2265" s="48">
        <v>38</v>
      </c>
      <c r="F2265" s="48">
        <v>112</v>
      </c>
      <c r="G2265" s="48">
        <v>11</v>
      </c>
      <c r="H2265" s="48">
        <v>25</v>
      </c>
      <c r="I2265" s="48">
        <v>6</v>
      </c>
      <c r="J2265" s="48">
        <v>0</v>
      </c>
      <c r="K2265" s="48">
        <v>5</v>
      </c>
      <c r="L2265" s="48">
        <v>19</v>
      </c>
      <c r="M2265" s="48">
        <v>0</v>
      </c>
      <c r="N2265" s="48">
        <v>0</v>
      </c>
      <c r="O2265" s="48">
        <v>4</v>
      </c>
      <c r="P2265" s="48">
        <v>32</v>
      </c>
    </row>
    <row r="2266" spans="1:16" x14ac:dyDescent="0.3">
      <c r="A2266" s="48" t="s">
        <v>2137</v>
      </c>
      <c r="B2266" s="48">
        <v>2015</v>
      </c>
      <c r="C2266" s="48" t="s">
        <v>1120</v>
      </c>
      <c r="D2266" s="48" t="s">
        <v>1095</v>
      </c>
      <c r="E2266" s="48">
        <v>52</v>
      </c>
      <c r="F2266" s="48">
        <v>113</v>
      </c>
      <c r="G2266" s="48">
        <v>11</v>
      </c>
      <c r="H2266" s="48">
        <v>21</v>
      </c>
      <c r="I2266" s="48">
        <v>7</v>
      </c>
      <c r="J2266" s="48">
        <v>1</v>
      </c>
      <c r="K2266" s="48">
        <v>0</v>
      </c>
      <c r="L2266" s="48">
        <v>11</v>
      </c>
      <c r="M2266" s="48">
        <v>3</v>
      </c>
      <c r="N2266" s="48">
        <v>2</v>
      </c>
      <c r="O2266" s="48">
        <v>15</v>
      </c>
      <c r="P2266" s="48">
        <v>20</v>
      </c>
    </row>
    <row r="2267" spans="1:16" x14ac:dyDescent="0.3">
      <c r="A2267" s="48" t="s">
        <v>2138</v>
      </c>
      <c r="B2267" s="48">
        <v>2015</v>
      </c>
      <c r="C2267" s="48" t="s">
        <v>1140</v>
      </c>
      <c r="D2267" s="48" t="s">
        <v>1091</v>
      </c>
      <c r="E2267" s="48">
        <v>41</v>
      </c>
      <c r="F2267" s="48">
        <v>114</v>
      </c>
      <c r="G2267" s="48">
        <v>8</v>
      </c>
      <c r="H2267" s="48">
        <v>21</v>
      </c>
      <c r="I2267" s="48">
        <v>2</v>
      </c>
      <c r="J2267" s="48">
        <v>0</v>
      </c>
      <c r="K2267" s="48">
        <v>0</v>
      </c>
      <c r="L2267" s="48">
        <v>3</v>
      </c>
      <c r="M2267" s="48">
        <v>0</v>
      </c>
      <c r="N2267" s="48">
        <v>1</v>
      </c>
      <c r="O2267" s="48">
        <v>7</v>
      </c>
      <c r="P2267" s="48">
        <v>28</v>
      </c>
    </row>
    <row r="2268" spans="1:16" x14ac:dyDescent="0.3">
      <c r="A2268" s="48" t="s">
        <v>1646</v>
      </c>
      <c r="B2268" s="48">
        <v>2015</v>
      </c>
      <c r="C2268" s="48" t="s">
        <v>1136</v>
      </c>
      <c r="D2268" s="48" t="s">
        <v>1091</v>
      </c>
      <c r="E2268" s="48">
        <v>55</v>
      </c>
      <c r="F2268" s="48">
        <v>114</v>
      </c>
      <c r="G2268" s="48">
        <v>14</v>
      </c>
      <c r="H2268" s="48">
        <v>26</v>
      </c>
      <c r="I2268" s="48">
        <v>4</v>
      </c>
      <c r="J2268" s="48">
        <v>0</v>
      </c>
      <c r="K2268" s="48">
        <v>3</v>
      </c>
      <c r="L2268" s="48">
        <v>7</v>
      </c>
      <c r="M2268" s="48">
        <v>4</v>
      </c>
      <c r="N2268" s="48">
        <v>4</v>
      </c>
      <c r="O2268" s="48">
        <v>10</v>
      </c>
      <c r="P2268" s="48">
        <v>30</v>
      </c>
    </row>
    <row r="2269" spans="1:16" x14ac:dyDescent="0.3">
      <c r="A2269" s="48" t="s">
        <v>2023</v>
      </c>
      <c r="B2269" s="48">
        <v>2015</v>
      </c>
      <c r="C2269" s="48" t="s">
        <v>1116</v>
      </c>
      <c r="D2269" s="48" t="s">
        <v>1091</v>
      </c>
      <c r="E2269" s="48">
        <v>53</v>
      </c>
      <c r="F2269" s="48">
        <v>116</v>
      </c>
      <c r="G2269" s="48">
        <v>18</v>
      </c>
      <c r="H2269" s="48">
        <v>33</v>
      </c>
      <c r="I2269" s="48">
        <v>7</v>
      </c>
      <c r="J2269" s="48">
        <v>1</v>
      </c>
      <c r="K2269" s="48">
        <v>2</v>
      </c>
      <c r="L2269" s="48">
        <v>11</v>
      </c>
      <c r="M2269" s="48">
        <v>7</v>
      </c>
      <c r="N2269" s="48">
        <v>2</v>
      </c>
      <c r="O2269" s="48">
        <v>10</v>
      </c>
      <c r="P2269" s="48">
        <v>29</v>
      </c>
    </row>
    <row r="2270" spans="1:16" x14ac:dyDescent="0.3">
      <c r="A2270" s="48" t="s">
        <v>1553</v>
      </c>
      <c r="B2270" s="48">
        <v>2015</v>
      </c>
      <c r="C2270" s="48" t="s">
        <v>1148</v>
      </c>
      <c r="D2270" s="48" t="s">
        <v>1095</v>
      </c>
      <c r="E2270" s="48">
        <v>46</v>
      </c>
      <c r="F2270" s="48">
        <v>118</v>
      </c>
      <c r="G2270" s="48">
        <v>8</v>
      </c>
      <c r="H2270" s="48">
        <v>23</v>
      </c>
      <c r="I2270" s="48">
        <v>5</v>
      </c>
      <c r="J2270" s="48">
        <v>0</v>
      </c>
      <c r="K2270" s="48">
        <v>4</v>
      </c>
      <c r="L2270" s="48">
        <v>17</v>
      </c>
      <c r="M2270" s="48">
        <v>0</v>
      </c>
      <c r="N2270" s="48">
        <v>0</v>
      </c>
      <c r="O2270" s="48">
        <v>27</v>
      </c>
      <c r="P2270" s="48">
        <v>30</v>
      </c>
    </row>
    <row r="2271" spans="1:16" x14ac:dyDescent="0.3">
      <c r="A2271" s="48" t="s">
        <v>2139</v>
      </c>
      <c r="B2271" s="48">
        <v>2015</v>
      </c>
      <c r="C2271" s="48" t="s">
        <v>1148</v>
      </c>
      <c r="D2271" s="48" t="s">
        <v>1095</v>
      </c>
      <c r="E2271" s="48">
        <v>47</v>
      </c>
      <c r="F2271" s="48">
        <v>119</v>
      </c>
      <c r="G2271" s="48">
        <v>10</v>
      </c>
      <c r="H2271" s="48">
        <v>32</v>
      </c>
      <c r="I2271" s="48">
        <v>4</v>
      </c>
      <c r="J2271" s="48">
        <v>0</v>
      </c>
      <c r="K2271" s="48">
        <v>0</v>
      </c>
      <c r="L2271" s="48">
        <v>5</v>
      </c>
      <c r="M2271" s="48">
        <v>3</v>
      </c>
      <c r="N2271" s="48">
        <v>1</v>
      </c>
      <c r="O2271" s="48">
        <v>7</v>
      </c>
      <c r="P2271" s="48">
        <v>23</v>
      </c>
    </row>
    <row r="2272" spans="1:16" x14ac:dyDescent="0.3">
      <c r="A2272" s="48" t="s">
        <v>1804</v>
      </c>
      <c r="B2272" s="48">
        <v>2015</v>
      </c>
      <c r="C2272" s="48" t="s">
        <v>1154</v>
      </c>
      <c r="D2272" s="48" t="s">
        <v>1095</v>
      </c>
      <c r="E2272" s="48">
        <v>67</v>
      </c>
      <c r="F2272" s="48">
        <v>120</v>
      </c>
      <c r="G2272" s="48">
        <v>12</v>
      </c>
      <c r="H2272" s="48">
        <v>22</v>
      </c>
      <c r="I2272" s="48">
        <v>4</v>
      </c>
      <c r="J2272" s="48">
        <v>2</v>
      </c>
      <c r="K2272" s="48">
        <v>2</v>
      </c>
      <c r="L2272" s="48">
        <v>16</v>
      </c>
      <c r="M2272" s="48">
        <v>0</v>
      </c>
      <c r="N2272" s="48">
        <v>1</v>
      </c>
      <c r="O2272" s="48">
        <v>19</v>
      </c>
      <c r="P2272" s="48">
        <v>40</v>
      </c>
    </row>
    <row r="2273" spans="1:16" x14ac:dyDescent="0.3">
      <c r="A2273" s="48" t="s">
        <v>2140</v>
      </c>
      <c r="B2273" s="48">
        <v>2015</v>
      </c>
      <c r="C2273" s="48" t="s">
        <v>1108</v>
      </c>
      <c r="D2273" s="48" t="s">
        <v>1095</v>
      </c>
      <c r="E2273" s="48">
        <v>38</v>
      </c>
      <c r="F2273" s="48">
        <v>121</v>
      </c>
      <c r="G2273" s="48">
        <v>14</v>
      </c>
      <c r="H2273" s="48">
        <v>28</v>
      </c>
      <c r="I2273" s="48">
        <v>5</v>
      </c>
      <c r="J2273" s="48">
        <v>0</v>
      </c>
      <c r="K2273" s="48">
        <v>6</v>
      </c>
      <c r="L2273" s="48">
        <v>18</v>
      </c>
      <c r="M2273" s="48">
        <v>2</v>
      </c>
      <c r="N2273" s="48">
        <v>0</v>
      </c>
      <c r="O2273" s="48">
        <v>18</v>
      </c>
      <c r="P2273" s="48">
        <v>46</v>
      </c>
    </row>
    <row r="2274" spans="1:16" x14ac:dyDescent="0.3">
      <c r="A2274" s="48" t="s">
        <v>2038</v>
      </c>
      <c r="B2274" s="48">
        <v>2015</v>
      </c>
      <c r="C2274" s="48" t="s">
        <v>1108</v>
      </c>
      <c r="D2274" s="48" t="s">
        <v>1095</v>
      </c>
      <c r="E2274" s="48">
        <v>69</v>
      </c>
      <c r="F2274" s="48">
        <v>122</v>
      </c>
      <c r="G2274" s="48">
        <v>17</v>
      </c>
      <c r="H2274" s="48">
        <v>27</v>
      </c>
      <c r="I2274" s="48">
        <v>6</v>
      </c>
      <c r="J2274" s="48">
        <v>1</v>
      </c>
      <c r="K2274" s="48">
        <v>1</v>
      </c>
      <c r="L2274" s="48">
        <v>6</v>
      </c>
      <c r="M2274" s="48">
        <v>1</v>
      </c>
      <c r="N2274" s="48">
        <v>0</v>
      </c>
      <c r="O2274" s="48">
        <v>12</v>
      </c>
      <c r="P2274" s="48">
        <v>29</v>
      </c>
    </row>
    <row r="2275" spans="1:16" x14ac:dyDescent="0.3">
      <c r="A2275" s="48" t="s">
        <v>2141</v>
      </c>
      <c r="B2275" s="48">
        <v>2015</v>
      </c>
      <c r="C2275" s="48" t="s">
        <v>1102</v>
      </c>
      <c r="D2275" s="48" t="s">
        <v>1091</v>
      </c>
      <c r="E2275" s="48">
        <v>44</v>
      </c>
      <c r="F2275" s="48">
        <v>122</v>
      </c>
      <c r="G2275" s="48">
        <v>17</v>
      </c>
      <c r="H2275" s="48">
        <v>36</v>
      </c>
      <c r="I2275" s="48">
        <v>8</v>
      </c>
      <c r="J2275" s="48">
        <v>3</v>
      </c>
      <c r="K2275" s="48">
        <v>5</v>
      </c>
      <c r="L2275" s="48">
        <v>16</v>
      </c>
      <c r="M2275" s="48">
        <v>1</v>
      </c>
      <c r="N2275" s="48">
        <v>0</v>
      </c>
      <c r="O2275" s="48">
        <v>13</v>
      </c>
      <c r="P2275" s="48">
        <v>26</v>
      </c>
    </row>
    <row r="2276" spans="1:16" x14ac:dyDescent="0.3">
      <c r="A2276" s="48" t="s">
        <v>1402</v>
      </c>
      <c r="B2276" s="48">
        <v>2015</v>
      </c>
      <c r="C2276" s="48" t="s">
        <v>1150</v>
      </c>
      <c r="D2276" s="48" t="s">
        <v>1095</v>
      </c>
      <c r="E2276" s="48">
        <v>60</v>
      </c>
      <c r="F2276" s="48">
        <v>123</v>
      </c>
      <c r="G2276" s="48">
        <v>8</v>
      </c>
      <c r="H2276" s="48">
        <v>32</v>
      </c>
      <c r="I2276" s="48">
        <v>5</v>
      </c>
      <c r="J2276" s="48">
        <v>0</v>
      </c>
      <c r="K2276" s="48">
        <v>0</v>
      </c>
      <c r="L2276" s="48">
        <v>7</v>
      </c>
      <c r="M2276" s="48">
        <v>0</v>
      </c>
      <c r="N2276" s="48">
        <v>0</v>
      </c>
      <c r="O2276" s="48">
        <v>14</v>
      </c>
      <c r="P2276" s="48">
        <v>24</v>
      </c>
    </row>
    <row r="2277" spans="1:16" x14ac:dyDescent="0.3">
      <c r="A2277" s="48" t="s">
        <v>1867</v>
      </c>
      <c r="B2277" s="48">
        <v>2015</v>
      </c>
      <c r="C2277" s="48" t="s">
        <v>1138</v>
      </c>
      <c r="D2277" s="48" t="s">
        <v>1091</v>
      </c>
      <c r="E2277" s="48">
        <v>50</v>
      </c>
      <c r="F2277" s="48">
        <v>123</v>
      </c>
      <c r="G2277" s="48">
        <v>11</v>
      </c>
      <c r="H2277" s="48">
        <v>29</v>
      </c>
      <c r="I2277" s="48">
        <v>5</v>
      </c>
      <c r="J2277" s="48">
        <v>1</v>
      </c>
      <c r="K2277" s="48">
        <v>4</v>
      </c>
      <c r="L2277" s="48">
        <v>19</v>
      </c>
      <c r="M2277" s="48">
        <v>0</v>
      </c>
      <c r="N2277" s="48">
        <v>0</v>
      </c>
      <c r="O2277" s="48">
        <v>9</v>
      </c>
      <c r="P2277" s="48">
        <v>36</v>
      </c>
    </row>
    <row r="2278" spans="1:16" x14ac:dyDescent="0.3">
      <c r="A2278" s="48" t="s">
        <v>1444</v>
      </c>
      <c r="B2278" s="48">
        <v>2015</v>
      </c>
      <c r="C2278" s="48" t="s">
        <v>1150</v>
      </c>
      <c r="D2278" s="48" t="s">
        <v>1095</v>
      </c>
      <c r="E2278" s="48">
        <v>34</v>
      </c>
      <c r="F2278" s="48">
        <v>124</v>
      </c>
      <c r="G2278" s="48">
        <v>14</v>
      </c>
      <c r="H2278" s="48">
        <v>25</v>
      </c>
      <c r="I2278" s="48">
        <v>9</v>
      </c>
      <c r="J2278" s="48">
        <v>1</v>
      </c>
      <c r="K2278" s="48">
        <v>3</v>
      </c>
      <c r="L2278" s="48">
        <v>9</v>
      </c>
      <c r="M2278" s="48">
        <v>1</v>
      </c>
      <c r="N2278" s="48">
        <v>0</v>
      </c>
      <c r="O2278" s="48">
        <v>10</v>
      </c>
      <c r="P2278" s="48">
        <v>29</v>
      </c>
    </row>
    <row r="2279" spans="1:16" x14ac:dyDescent="0.3">
      <c r="A2279" s="48" t="s">
        <v>1670</v>
      </c>
      <c r="B2279" s="48">
        <v>2015</v>
      </c>
      <c r="C2279" s="48" t="s">
        <v>1104</v>
      </c>
      <c r="D2279" s="48" t="s">
        <v>1091</v>
      </c>
      <c r="E2279" s="48">
        <v>44</v>
      </c>
      <c r="F2279" s="48">
        <v>126</v>
      </c>
      <c r="G2279" s="48">
        <v>11</v>
      </c>
      <c r="H2279" s="48">
        <v>22</v>
      </c>
      <c r="I2279" s="48">
        <v>6</v>
      </c>
      <c r="J2279" s="48">
        <v>0</v>
      </c>
      <c r="K2279" s="48">
        <v>0</v>
      </c>
      <c r="L2279" s="48">
        <v>6</v>
      </c>
      <c r="M2279" s="48">
        <v>2</v>
      </c>
      <c r="N2279" s="48">
        <v>0</v>
      </c>
      <c r="O2279" s="48">
        <v>13</v>
      </c>
      <c r="P2279" s="48">
        <v>25</v>
      </c>
    </row>
    <row r="2280" spans="1:16" x14ac:dyDescent="0.3">
      <c r="A2280" s="48" t="s">
        <v>1621</v>
      </c>
      <c r="B2280" s="48">
        <v>2015</v>
      </c>
      <c r="C2280" s="48" t="s">
        <v>1128</v>
      </c>
      <c r="D2280" s="48" t="s">
        <v>1095</v>
      </c>
      <c r="E2280" s="48">
        <v>73</v>
      </c>
      <c r="F2280" s="48">
        <v>126</v>
      </c>
      <c r="G2280" s="48">
        <v>14</v>
      </c>
      <c r="H2280" s="48">
        <v>29</v>
      </c>
      <c r="I2280" s="48">
        <v>5</v>
      </c>
      <c r="J2280" s="48">
        <v>1</v>
      </c>
      <c r="K2280" s="48">
        <v>2</v>
      </c>
      <c r="L2280" s="48">
        <v>14</v>
      </c>
      <c r="M2280" s="48">
        <v>3</v>
      </c>
      <c r="N2280" s="48">
        <v>0</v>
      </c>
      <c r="O2280" s="48">
        <v>2</v>
      </c>
      <c r="P2280" s="48">
        <v>23</v>
      </c>
    </row>
    <row r="2281" spans="1:16" x14ac:dyDescent="0.3">
      <c r="A2281" s="48" t="s">
        <v>2142</v>
      </c>
      <c r="B2281" s="48">
        <v>2015</v>
      </c>
      <c r="C2281" s="48" t="s">
        <v>1108</v>
      </c>
      <c r="D2281" s="48" t="s">
        <v>1095</v>
      </c>
      <c r="E2281" s="48">
        <v>66</v>
      </c>
      <c r="F2281" s="48">
        <v>127</v>
      </c>
      <c r="G2281" s="48">
        <v>15</v>
      </c>
      <c r="H2281" s="48">
        <v>23</v>
      </c>
      <c r="I2281" s="48">
        <v>11</v>
      </c>
      <c r="J2281" s="48">
        <v>2</v>
      </c>
      <c r="K2281" s="48">
        <v>1</v>
      </c>
      <c r="L2281" s="48">
        <v>7</v>
      </c>
      <c r="M2281" s="48">
        <v>0</v>
      </c>
      <c r="N2281" s="48">
        <v>0</v>
      </c>
      <c r="O2281" s="48">
        <v>3</v>
      </c>
      <c r="P2281" s="48">
        <v>40</v>
      </c>
    </row>
    <row r="2282" spans="1:16" x14ac:dyDescent="0.3">
      <c r="A2282" s="48" t="s">
        <v>1812</v>
      </c>
      <c r="B2282" s="48">
        <v>2015</v>
      </c>
      <c r="C2282" s="48" t="s">
        <v>1120</v>
      </c>
      <c r="D2282" s="48" t="s">
        <v>1095</v>
      </c>
      <c r="E2282" s="48">
        <v>49</v>
      </c>
      <c r="F2282" s="48">
        <v>127</v>
      </c>
      <c r="G2282" s="48">
        <v>7</v>
      </c>
      <c r="H2282" s="48">
        <v>27</v>
      </c>
      <c r="I2282" s="48">
        <v>5</v>
      </c>
      <c r="J2282" s="48">
        <v>0</v>
      </c>
      <c r="K2282" s="48">
        <v>2</v>
      </c>
      <c r="L2282" s="48">
        <v>11</v>
      </c>
      <c r="M2282" s="48">
        <v>0</v>
      </c>
      <c r="N2282" s="48">
        <v>1</v>
      </c>
      <c r="O2282" s="48">
        <v>11</v>
      </c>
      <c r="P2282" s="48">
        <v>28</v>
      </c>
    </row>
    <row r="2283" spans="1:16" x14ac:dyDescent="0.3">
      <c r="A2283" s="48" t="s">
        <v>1859</v>
      </c>
      <c r="B2283" s="48">
        <v>2015</v>
      </c>
      <c r="C2283" s="48" t="s">
        <v>1130</v>
      </c>
      <c r="D2283" s="48" t="s">
        <v>1095</v>
      </c>
      <c r="E2283" s="48">
        <v>58</v>
      </c>
      <c r="F2283" s="48">
        <v>127</v>
      </c>
      <c r="G2283" s="48">
        <v>20</v>
      </c>
      <c r="H2283" s="48">
        <v>26</v>
      </c>
      <c r="I2283" s="48">
        <v>7</v>
      </c>
      <c r="J2283" s="48">
        <v>3</v>
      </c>
      <c r="K2283" s="48">
        <v>4</v>
      </c>
      <c r="L2283" s="48">
        <v>17</v>
      </c>
      <c r="M2283" s="48">
        <v>2</v>
      </c>
      <c r="N2283" s="48">
        <v>2</v>
      </c>
      <c r="O2283" s="48">
        <v>22</v>
      </c>
      <c r="P2283" s="48">
        <v>41</v>
      </c>
    </row>
    <row r="2284" spans="1:16" x14ac:dyDescent="0.3">
      <c r="A2284" s="48" t="s">
        <v>2143</v>
      </c>
      <c r="B2284" s="48">
        <v>2015</v>
      </c>
      <c r="C2284" s="48" t="s">
        <v>1126</v>
      </c>
      <c r="D2284" s="48" t="s">
        <v>1091</v>
      </c>
      <c r="E2284" s="48">
        <v>52</v>
      </c>
      <c r="F2284" s="48">
        <v>127</v>
      </c>
      <c r="G2284" s="48">
        <v>9</v>
      </c>
      <c r="H2284" s="48">
        <v>20</v>
      </c>
      <c r="I2284" s="48">
        <v>6</v>
      </c>
      <c r="J2284" s="48">
        <v>0</v>
      </c>
      <c r="K2284" s="48">
        <v>1</v>
      </c>
      <c r="L2284" s="48">
        <v>7</v>
      </c>
      <c r="M2284" s="48">
        <v>0</v>
      </c>
      <c r="N2284" s="48">
        <v>0</v>
      </c>
      <c r="O2284" s="48">
        <v>6</v>
      </c>
      <c r="P2284" s="48">
        <v>21</v>
      </c>
    </row>
    <row r="2285" spans="1:16" x14ac:dyDescent="0.3">
      <c r="A2285" s="48" t="s">
        <v>2144</v>
      </c>
      <c r="B2285" s="48">
        <v>2015</v>
      </c>
      <c r="C2285" s="48" t="s">
        <v>1130</v>
      </c>
      <c r="D2285" s="48" t="s">
        <v>1095</v>
      </c>
      <c r="E2285" s="48">
        <v>72</v>
      </c>
      <c r="F2285" s="48">
        <v>127</v>
      </c>
      <c r="G2285" s="48">
        <v>14</v>
      </c>
      <c r="H2285" s="48">
        <v>33</v>
      </c>
      <c r="I2285" s="48">
        <v>8</v>
      </c>
      <c r="J2285" s="48">
        <v>1</v>
      </c>
      <c r="K2285" s="48">
        <v>0</v>
      </c>
      <c r="L2285" s="48">
        <v>9</v>
      </c>
      <c r="M2285" s="48">
        <v>1</v>
      </c>
      <c r="N2285" s="48">
        <v>0</v>
      </c>
      <c r="O2285" s="48">
        <v>3</v>
      </c>
      <c r="P2285" s="48">
        <v>28</v>
      </c>
    </row>
    <row r="2286" spans="1:16" x14ac:dyDescent="0.3">
      <c r="A2286" s="48" t="s">
        <v>2075</v>
      </c>
      <c r="B2286" s="48">
        <v>2015</v>
      </c>
      <c r="C2286" s="48" t="s">
        <v>1144</v>
      </c>
      <c r="D2286" s="48" t="s">
        <v>1095</v>
      </c>
      <c r="E2286" s="48">
        <v>38</v>
      </c>
      <c r="F2286" s="48">
        <v>128</v>
      </c>
      <c r="G2286" s="48">
        <v>9</v>
      </c>
      <c r="H2286" s="48">
        <v>27</v>
      </c>
      <c r="I2286" s="48">
        <v>6</v>
      </c>
      <c r="J2286" s="48">
        <v>0</v>
      </c>
      <c r="K2286" s="48">
        <v>1</v>
      </c>
      <c r="L2286" s="48">
        <v>13</v>
      </c>
      <c r="M2286" s="48">
        <v>2</v>
      </c>
      <c r="N2286" s="48">
        <v>1</v>
      </c>
      <c r="O2286" s="48">
        <v>8</v>
      </c>
      <c r="P2286" s="48">
        <v>23</v>
      </c>
    </row>
    <row r="2287" spans="1:16" x14ac:dyDescent="0.3">
      <c r="A2287" s="48" t="s">
        <v>1802</v>
      </c>
      <c r="B2287" s="48">
        <v>2015</v>
      </c>
      <c r="C2287" s="48" t="s">
        <v>1142</v>
      </c>
      <c r="D2287" s="48" t="s">
        <v>1095</v>
      </c>
      <c r="E2287" s="48">
        <v>49</v>
      </c>
      <c r="F2287" s="48">
        <v>128</v>
      </c>
      <c r="G2287" s="48">
        <v>18</v>
      </c>
      <c r="H2287" s="48">
        <v>32</v>
      </c>
      <c r="I2287" s="48">
        <v>6</v>
      </c>
      <c r="J2287" s="48">
        <v>0</v>
      </c>
      <c r="K2287" s="48">
        <v>5</v>
      </c>
      <c r="L2287" s="48">
        <v>13</v>
      </c>
      <c r="M2287" s="48">
        <v>1</v>
      </c>
      <c r="N2287" s="48">
        <v>0</v>
      </c>
      <c r="O2287" s="48">
        <v>10</v>
      </c>
      <c r="P2287" s="48">
        <v>38</v>
      </c>
    </row>
    <row r="2288" spans="1:16" x14ac:dyDescent="0.3">
      <c r="A2288" s="48" t="s">
        <v>1779</v>
      </c>
      <c r="B2288" s="48">
        <v>2015</v>
      </c>
      <c r="C2288" s="48" t="s">
        <v>1142</v>
      </c>
      <c r="D2288" s="48" t="s">
        <v>1095</v>
      </c>
      <c r="E2288" s="48">
        <v>44</v>
      </c>
      <c r="F2288" s="48">
        <v>128</v>
      </c>
      <c r="G2288" s="48">
        <v>17</v>
      </c>
      <c r="H2288" s="48">
        <v>28</v>
      </c>
      <c r="I2288" s="48">
        <v>9</v>
      </c>
      <c r="J2288" s="48">
        <v>0</v>
      </c>
      <c r="K2288" s="48">
        <v>6</v>
      </c>
      <c r="L2288" s="48">
        <v>20</v>
      </c>
      <c r="M2288" s="48">
        <v>0</v>
      </c>
      <c r="N2288" s="48">
        <v>0</v>
      </c>
      <c r="O2288" s="48">
        <v>14</v>
      </c>
      <c r="P2288" s="48">
        <v>34</v>
      </c>
    </row>
    <row r="2289" spans="1:16" x14ac:dyDescent="0.3">
      <c r="A2289" s="48" t="s">
        <v>2145</v>
      </c>
      <c r="B2289" s="48">
        <v>2015</v>
      </c>
      <c r="C2289" s="48" t="s">
        <v>1090</v>
      </c>
      <c r="D2289" s="48" t="s">
        <v>1091</v>
      </c>
      <c r="E2289" s="48">
        <v>46</v>
      </c>
      <c r="F2289" s="48">
        <v>129</v>
      </c>
      <c r="G2289" s="48">
        <v>16</v>
      </c>
      <c r="H2289" s="48">
        <v>27</v>
      </c>
      <c r="I2289" s="48">
        <v>7</v>
      </c>
      <c r="J2289" s="48">
        <v>1</v>
      </c>
      <c r="K2289" s="48">
        <v>2</v>
      </c>
      <c r="L2289" s="48">
        <v>6</v>
      </c>
      <c r="M2289" s="48">
        <v>2</v>
      </c>
      <c r="N2289" s="48">
        <v>2</v>
      </c>
      <c r="O2289" s="48">
        <v>6</v>
      </c>
      <c r="P2289" s="48">
        <v>44</v>
      </c>
    </row>
    <row r="2290" spans="1:16" x14ac:dyDescent="0.3">
      <c r="A2290" s="48" t="s">
        <v>1963</v>
      </c>
      <c r="B2290" s="48">
        <v>2015</v>
      </c>
      <c r="C2290" s="48" t="s">
        <v>1132</v>
      </c>
      <c r="D2290" s="48" t="s">
        <v>1095</v>
      </c>
      <c r="E2290" s="48">
        <v>51</v>
      </c>
      <c r="F2290" s="48">
        <v>132</v>
      </c>
      <c r="G2290" s="48">
        <v>11</v>
      </c>
      <c r="H2290" s="48">
        <v>33</v>
      </c>
      <c r="I2290" s="48">
        <v>7</v>
      </c>
      <c r="J2290" s="48">
        <v>1</v>
      </c>
      <c r="K2290" s="48">
        <v>4</v>
      </c>
      <c r="L2290" s="48">
        <v>8</v>
      </c>
      <c r="M2290" s="48">
        <v>0</v>
      </c>
      <c r="N2290" s="48">
        <v>1</v>
      </c>
      <c r="O2290" s="48">
        <v>17</v>
      </c>
      <c r="P2290" s="48">
        <v>42</v>
      </c>
    </row>
    <row r="2291" spans="1:16" x14ac:dyDescent="0.3">
      <c r="A2291" s="48" t="s">
        <v>2146</v>
      </c>
      <c r="B2291" s="48">
        <v>2015</v>
      </c>
      <c r="C2291" s="48" t="s">
        <v>1120</v>
      </c>
      <c r="D2291" s="48" t="s">
        <v>1095</v>
      </c>
      <c r="E2291" s="48">
        <v>52</v>
      </c>
      <c r="F2291" s="48">
        <v>133</v>
      </c>
      <c r="G2291" s="48">
        <v>14</v>
      </c>
      <c r="H2291" s="48">
        <v>29</v>
      </c>
      <c r="I2291" s="48">
        <v>7</v>
      </c>
      <c r="J2291" s="48">
        <v>2</v>
      </c>
      <c r="K2291" s="48">
        <v>3</v>
      </c>
      <c r="L2291" s="48">
        <v>14</v>
      </c>
      <c r="M2291" s="48">
        <v>0</v>
      </c>
      <c r="N2291" s="48">
        <v>0</v>
      </c>
      <c r="O2291" s="48">
        <v>14</v>
      </c>
      <c r="P2291" s="48">
        <v>43</v>
      </c>
    </row>
    <row r="2292" spans="1:16" x14ac:dyDescent="0.3">
      <c r="A2292" s="48" t="s">
        <v>2040</v>
      </c>
      <c r="B2292" s="48">
        <v>2015</v>
      </c>
      <c r="C2292" s="48" t="s">
        <v>1146</v>
      </c>
      <c r="D2292" s="48" t="s">
        <v>1091</v>
      </c>
      <c r="E2292" s="48">
        <v>84</v>
      </c>
      <c r="F2292" s="48">
        <v>134</v>
      </c>
      <c r="G2292" s="48">
        <v>14</v>
      </c>
      <c r="H2292" s="48">
        <v>27</v>
      </c>
      <c r="I2292" s="48">
        <v>1</v>
      </c>
      <c r="J2292" s="48">
        <v>1</v>
      </c>
      <c r="K2292" s="48">
        <v>4</v>
      </c>
      <c r="L2292" s="48">
        <v>12</v>
      </c>
      <c r="M2292" s="48">
        <v>2</v>
      </c>
      <c r="N2292" s="48">
        <v>4</v>
      </c>
      <c r="O2292" s="48">
        <v>5</v>
      </c>
      <c r="P2292" s="48">
        <v>36</v>
      </c>
    </row>
    <row r="2293" spans="1:16" x14ac:dyDescent="0.3">
      <c r="A2293" s="48" t="s">
        <v>1772</v>
      </c>
      <c r="B2293" s="48">
        <v>2015</v>
      </c>
      <c r="C2293" s="48" t="s">
        <v>1144</v>
      </c>
      <c r="D2293" s="48" t="s">
        <v>1095</v>
      </c>
      <c r="E2293" s="48">
        <v>72</v>
      </c>
      <c r="F2293" s="48">
        <v>135</v>
      </c>
      <c r="G2293" s="48">
        <v>15</v>
      </c>
      <c r="H2293" s="48">
        <v>32</v>
      </c>
      <c r="I2293" s="48">
        <v>3</v>
      </c>
      <c r="J2293" s="48">
        <v>0</v>
      </c>
      <c r="K2293" s="48">
        <v>1</v>
      </c>
      <c r="L2293" s="48">
        <v>10</v>
      </c>
      <c r="M2293" s="48">
        <v>3</v>
      </c>
      <c r="N2293" s="48">
        <v>0</v>
      </c>
      <c r="O2293" s="48">
        <v>16</v>
      </c>
      <c r="P2293" s="48">
        <v>29</v>
      </c>
    </row>
    <row r="2294" spans="1:16" x14ac:dyDescent="0.3">
      <c r="A2294" s="48" t="s">
        <v>1538</v>
      </c>
      <c r="B2294" s="48">
        <v>2015</v>
      </c>
      <c r="C2294" s="48" t="s">
        <v>1148</v>
      </c>
      <c r="D2294" s="48" t="s">
        <v>1095</v>
      </c>
      <c r="E2294" s="48">
        <v>46</v>
      </c>
      <c r="F2294" s="48">
        <v>136</v>
      </c>
      <c r="G2294" s="48">
        <v>10</v>
      </c>
      <c r="H2294" s="48">
        <v>30</v>
      </c>
      <c r="I2294" s="48">
        <v>3</v>
      </c>
      <c r="J2294" s="48">
        <v>1</v>
      </c>
      <c r="K2294" s="48">
        <v>0</v>
      </c>
      <c r="L2294" s="48">
        <v>11</v>
      </c>
      <c r="M2294" s="48">
        <v>4</v>
      </c>
      <c r="N2294" s="48">
        <v>2</v>
      </c>
      <c r="O2294" s="48">
        <v>17</v>
      </c>
      <c r="P2294" s="48">
        <v>31</v>
      </c>
    </row>
    <row r="2295" spans="1:16" x14ac:dyDescent="0.3">
      <c r="A2295" s="48" t="s">
        <v>1940</v>
      </c>
      <c r="B2295" s="48">
        <v>2015</v>
      </c>
      <c r="C2295" s="48" t="s">
        <v>1154</v>
      </c>
      <c r="D2295" s="48" t="s">
        <v>1095</v>
      </c>
      <c r="E2295" s="48">
        <v>44</v>
      </c>
      <c r="F2295" s="48">
        <v>136</v>
      </c>
      <c r="G2295" s="48">
        <v>11</v>
      </c>
      <c r="H2295" s="48">
        <v>27</v>
      </c>
      <c r="I2295" s="48">
        <v>4</v>
      </c>
      <c r="J2295" s="48">
        <v>0</v>
      </c>
      <c r="K2295" s="48">
        <v>3</v>
      </c>
      <c r="L2295" s="48">
        <v>20</v>
      </c>
      <c r="M2295" s="48">
        <v>0</v>
      </c>
      <c r="N2295" s="48">
        <v>0</v>
      </c>
      <c r="O2295" s="48">
        <v>15</v>
      </c>
      <c r="P2295" s="48">
        <v>40</v>
      </c>
    </row>
    <row r="2296" spans="1:16" x14ac:dyDescent="0.3">
      <c r="A2296" s="48" t="s">
        <v>2147</v>
      </c>
      <c r="B2296" s="48">
        <v>2015</v>
      </c>
      <c r="C2296" s="48" t="s">
        <v>1114</v>
      </c>
      <c r="D2296" s="48" t="s">
        <v>1095</v>
      </c>
      <c r="E2296" s="48">
        <v>39</v>
      </c>
      <c r="F2296" s="48">
        <v>137</v>
      </c>
      <c r="G2296" s="48">
        <v>25</v>
      </c>
      <c r="H2296" s="48">
        <v>33</v>
      </c>
      <c r="I2296" s="48">
        <v>11</v>
      </c>
      <c r="J2296" s="48">
        <v>4</v>
      </c>
      <c r="K2296" s="48">
        <v>5</v>
      </c>
      <c r="L2296" s="48">
        <v>22</v>
      </c>
      <c r="M2296" s="48">
        <v>6</v>
      </c>
      <c r="N2296" s="48">
        <v>2</v>
      </c>
      <c r="O2296" s="48">
        <v>16</v>
      </c>
      <c r="P2296" s="48">
        <v>41</v>
      </c>
    </row>
    <row r="2297" spans="1:16" x14ac:dyDescent="0.3">
      <c r="A2297" s="48" t="s">
        <v>2148</v>
      </c>
      <c r="B2297" s="48">
        <v>2015</v>
      </c>
      <c r="C2297" s="48" t="s">
        <v>1122</v>
      </c>
      <c r="D2297" s="48" t="s">
        <v>1095</v>
      </c>
      <c r="E2297" s="48">
        <v>56</v>
      </c>
      <c r="F2297" s="48">
        <v>137</v>
      </c>
      <c r="G2297" s="48">
        <v>13</v>
      </c>
      <c r="H2297" s="48">
        <v>23</v>
      </c>
      <c r="I2297" s="48">
        <v>2</v>
      </c>
      <c r="J2297" s="48">
        <v>0</v>
      </c>
      <c r="K2297" s="48">
        <v>3</v>
      </c>
      <c r="L2297" s="48">
        <v>11</v>
      </c>
      <c r="M2297" s="48">
        <v>0</v>
      </c>
      <c r="N2297" s="48">
        <v>0</v>
      </c>
      <c r="O2297" s="48">
        <v>8</v>
      </c>
      <c r="P2297" s="48">
        <v>38</v>
      </c>
    </row>
    <row r="2298" spans="1:16" x14ac:dyDescent="0.3">
      <c r="A2298" s="48" t="s">
        <v>1995</v>
      </c>
      <c r="B2298" s="48">
        <v>2015</v>
      </c>
      <c r="C2298" s="48" t="s">
        <v>1134</v>
      </c>
      <c r="D2298" s="48" t="s">
        <v>1091</v>
      </c>
      <c r="E2298" s="48">
        <v>51</v>
      </c>
      <c r="F2298" s="48">
        <v>141</v>
      </c>
      <c r="G2298" s="48">
        <v>10</v>
      </c>
      <c r="H2298" s="48">
        <v>29</v>
      </c>
      <c r="I2298" s="48">
        <v>5</v>
      </c>
      <c r="J2298" s="48">
        <v>0</v>
      </c>
      <c r="K2298" s="48">
        <v>2</v>
      </c>
      <c r="L2298" s="48">
        <v>16</v>
      </c>
      <c r="M2298" s="48">
        <v>1</v>
      </c>
      <c r="N2298" s="48">
        <v>1</v>
      </c>
      <c r="O2298" s="48">
        <v>12</v>
      </c>
      <c r="P2298" s="48">
        <v>25</v>
      </c>
    </row>
    <row r="2299" spans="1:16" x14ac:dyDescent="0.3">
      <c r="A2299" s="48" t="s">
        <v>1962</v>
      </c>
      <c r="B2299" s="48">
        <v>2015</v>
      </c>
      <c r="C2299" s="48" t="s">
        <v>1148</v>
      </c>
      <c r="D2299" s="48" t="s">
        <v>1095</v>
      </c>
      <c r="E2299" s="48">
        <v>84</v>
      </c>
      <c r="F2299" s="48">
        <v>142</v>
      </c>
      <c r="G2299" s="48">
        <v>14</v>
      </c>
      <c r="H2299" s="48">
        <v>37</v>
      </c>
      <c r="I2299" s="48">
        <v>8</v>
      </c>
      <c r="J2299" s="48">
        <v>1</v>
      </c>
      <c r="K2299" s="48">
        <v>1</v>
      </c>
      <c r="L2299" s="48">
        <v>15</v>
      </c>
      <c r="M2299" s="48">
        <v>4</v>
      </c>
      <c r="N2299" s="48">
        <v>2</v>
      </c>
      <c r="O2299" s="48">
        <v>2</v>
      </c>
      <c r="P2299" s="48">
        <v>38</v>
      </c>
    </row>
    <row r="2300" spans="1:16" x14ac:dyDescent="0.3">
      <c r="A2300" s="48" t="s">
        <v>1924</v>
      </c>
      <c r="B2300" s="48">
        <v>2015</v>
      </c>
      <c r="C2300" s="48" t="s">
        <v>1132</v>
      </c>
      <c r="D2300" s="48" t="s">
        <v>1095</v>
      </c>
      <c r="E2300" s="48">
        <v>69</v>
      </c>
      <c r="F2300" s="48">
        <v>142</v>
      </c>
      <c r="G2300" s="48">
        <v>6</v>
      </c>
      <c r="H2300" s="48">
        <v>29</v>
      </c>
      <c r="I2300" s="48">
        <v>7</v>
      </c>
      <c r="J2300" s="48">
        <v>1</v>
      </c>
      <c r="K2300" s="48">
        <v>2</v>
      </c>
      <c r="L2300" s="48">
        <v>11</v>
      </c>
      <c r="M2300" s="48">
        <v>0</v>
      </c>
      <c r="N2300" s="48">
        <v>0</v>
      </c>
      <c r="O2300" s="48">
        <v>6</v>
      </c>
      <c r="P2300" s="48">
        <v>32</v>
      </c>
    </row>
    <row r="2301" spans="1:16" x14ac:dyDescent="0.3">
      <c r="A2301" s="48" t="s">
        <v>2079</v>
      </c>
      <c r="B2301" s="48">
        <v>2015</v>
      </c>
      <c r="C2301" s="48" t="s">
        <v>1159</v>
      </c>
      <c r="D2301" s="48" t="s">
        <v>1095</v>
      </c>
      <c r="E2301" s="48">
        <v>60</v>
      </c>
      <c r="F2301" s="48">
        <v>142</v>
      </c>
      <c r="G2301" s="48">
        <v>13</v>
      </c>
      <c r="H2301" s="48">
        <v>40</v>
      </c>
      <c r="I2301" s="48">
        <v>7</v>
      </c>
      <c r="J2301" s="48">
        <v>1</v>
      </c>
      <c r="K2301" s="48">
        <v>1</v>
      </c>
      <c r="L2301" s="48">
        <v>17</v>
      </c>
      <c r="M2301" s="48">
        <v>0</v>
      </c>
      <c r="N2301" s="48">
        <v>1</v>
      </c>
      <c r="O2301" s="48">
        <v>11</v>
      </c>
      <c r="P2301" s="48">
        <v>16</v>
      </c>
    </row>
    <row r="2302" spans="1:16" x14ac:dyDescent="0.3">
      <c r="A2302" s="48" t="s">
        <v>2055</v>
      </c>
      <c r="B2302" s="48">
        <v>2015</v>
      </c>
      <c r="C2302" s="48" t="s">
        <v>1102</v>
      </c>
      <c r="D2302" s="48" t="s">
        <v>1091</v>
      </c>
      <c r="E2302" s="48">
        <v>79</v>
      </c>
      <c r="F2302" s="48">
        <v>143</v>
      </c>
      <c r="G2302" s="48">
        <v>15</v>
      </c>
      <c r="H2302" s="48">
        <v>38</v>
      </c>
      <c r="I2302" s="48">
        <v>8</v>
      </c>
      <c r="J2302" s="48">
        <v>2</v>
      </c>
      <c r="K2302" s="48">
        <v>0</v>
      </c>
      <c r="L2302" s="48">
        <v>15</v>
      </c>
      <c r="M2302" s="48">
        <v>7</v>
      </c>
      <c r="N2302" s="48">
        <v>5</v>
      </c>
      <c r="O2302" s="48">
        <v>16</v>
      </c>
      <c r="P2302" s="48">
        <v>16</v>
      </c>
    </row>
    <row r="2303" spans="1:16" x14ac:dyDescent="0.3">
      <c r="A2303" s="48" t="s">
        <v>1474</v>
      </c>
      <c r="B2303" s="48">
        <v>2015</v>
      </c>
      <c r="C2303" s="48" t="s">
        <v>1152</v>
      </c>
      <c r="D2303" s="48" t="s">
        <v>1091</v>
      </c>
      <c r="E2303" s="48">
        <v>57</v>
      </c>
      <c r="F2303" s="48">
        <v>144</v>
      </c>
      <c r="G2303" s="48">
        <v>12</v>
      </c>
      <c r="H2303" s="48">
        <v>31</v>
      </c>
      <c r="I2303" s="48">
        <v>4</v>
      </c>
      <c r="J2303" s="48">
        <v>1</v>
      </c>
      <c r="K2303" s="48">
        <v>5</v>
      </c>
      <c r="L2303" s="48">
        <v>17</v>
      </c>
      <c r="M2303" s="48">
        <v>0</v>
      </c>
      <c r="N2303" s="48">
        <v>0</v>
      </c>
      <c r="O2303" s="48">
        <v>8</v>
      </c>
      <c r="P2303" s="48">
        <v>37</v>
      </c>
    </row>
    <row r="2304" spans="1:16" x14ac:dyDescent="0.3">
      <c r="A2304" s="48" t="s">
        <v>1400</v>
      </c>
      <c r="B2304" s="48">
        <v>2015</v>
      </c>
      <c r="C2304" s="48" t="s">
        <v>1159</v>
      </c>
      <c r="D2304" s="48" t="s">
        <v>1095</v>
      </c>
      <c r="E2304" s="48">
        <v>67</v>
      </c>
      <c r="F2304" s="48">
        <v>145</v>
      </c>
      <c r="G2304" s="48">
        <v>17</v>
      </c>
      <c r="H2304" s="48">
        <v>42</v>
      </c>
      <c r="I2304" s="48">
        <v>10</v>
      </c>
      <c r="J2304" s="48">
        <v>2</v>
      </c>
      <c r="K2304" s="48">
        <v>2</v>
      </c>
      <c r="L2304" s="48">
        <v>16</v>
      </c>
      <c r="M2304" s="48">
        <v>4</v>
      </c>
      <c r="N2304" s="48">
        <v>1</v>
      </c>
      <c r="O2304" s="48">
        <v>10</v>
      </c>
      <c r="P2304" s="48">
        <v>27</v>
      </c>
    </row>
    <row r="2305" spans="1:16" x14ac:dyDescent="0.3">
      <c r="A2305" s="48" t="s">
        <v>1526</v>
      </c>
      <c r="B2305" s="48">
        <v>2015</v>
      </c>
      <c r="C2305" s="48" t="s">
        <v>1120</v>
      </c>
      <c r="D2305" s="48" t="s">
        <v>1095</v>
      </c>
      <c r="E2305" s="48">
        <v>39</v>
      </c>
      <c r="F2305" s="48">
        <v>147</v>
      </c>
      <c r="G2305" s="48">
        <v>12</v>
      </c>
      <c r="H2305" s="48">
        <v>40</v>
      </c>
      <c r="I2305" s="48">
        <v>12</v>
      </c>
      <c r="J2305" s="48">
        <v>2</v>
      </c>
      <c r="K2305" s="48">
        <v>4</v>
      </c>
      <c r="L2305" s="48">
        <v>31</v>
      </c>
      <c r="M2305" s="48">
        <v>0</v>
      </c>
      <c r="N2305" s="48">
        <v>0</v>
      </c>
      <c r="O2305" s="48">
        <v>6</v>
      </c>
      <c r="P2305" s="48">
        <v>44</v>
      </c>
    </row>
    <row r="2306" spans="1:16" x14ac:dyDescent="0.3">
      <c r="A2306" s="48" t="s">
        <v>1671</v>
      </c>
      <c r="B2306" s="48">
        <v>2015</v>
      </c>
      <c r="C2306" s="48" t="s">
        <v>1116</v>
      </c>
      <c r="D2306" s="48" t="s">
        <v>1091</v>
      </c>
      <c r="E2306" s="48">
        <v>41</v>
      </c>
      <c r="F2306" s="48">
        <v>149</v>
      </c>
      <c r="G2306" s="48">
        <v>19</v>
      </c>
      <c r="H2306" s="48">
        <v>36</v>
      </c>
      <c r="I2306" s="48">
        <v>9</v>
      </c>
      <c r="J2306" s="48">
        <v>0</v>
      </c>
      <c r="K2306" s="48">
        <v>4</v>
      </c>
      <c r="L2306" s="48">
        <v>13</v>
      </c>
      <c r="M2306" s="48">
        <v>10</v>
      </c>
      <c r="N2306" s="48">
        <v>3</v>
      </c>
      <c r="O2306" s="48">
        <v>8</v>
      </c>
      <c r="P2306" s="48">
        <v>31</v>
      </c>
    </row>
    <row r="2307" spans="1:16" x14ac:dyDescent="0.3">
      <c r="A2307" s="48" t="s">
        <v>1779</v>
      </c>
      <c r="B2307" s="48">
        <v>2015</v>
      </c>
      <c r="C2307" s="48" t="s">
        <v>1148</v>
      </c>
      <c r="D2307" s="48" t="s">
        <v>1095</v>
      </c>
      <c r="E2307" s="48">
        <v>46</v>
      </c>
      <c r="F2307" s="48">
        <v>151</v>
      </c>
      <c r="G2307" s="48">
        <v>17</v>
      </c>
      <c r="H2307" s="48">
        <v>43</v>
      </c>
      <c r="I2307" s="48">
        <v>6</v>
      </c>
      <c r="J2307" s="48">
        <v>0</v>
      </c>
      <c r="K2307" s="48">
        <v>7</v>
      </c>
      <c r="L2307" s="48">
        <v>17</v>
      </c>
      <c r="M2307" s="48">
        <v>1</v>
      </c>
      <c r="N2307" s="48">
        <v>0</v>
      </c>
      <c r="O2307" s="48">
        <v>15</v>
      </c>
      <c r="P2307" s="48">
        <v>37</v>
      </c>
    </row>
    <row r="2308" spans="1:16" x14ac:dyDescent="0.3">
      <c r="A2308" s="48" t="s">
        <v>2149</v>
      </c>
      <c r="B2308" s="48">
        <v>2015</v>
      </c>
      <c r="C2308" s="48" t="s">
        <v>1108</v>
      </c>
      <c r="D2308" s="48" t="s">
        <v>1095</v>
      </c>
      <c r="E2308" s="48">
        <v>86</v>
      </c>
      <c r="F2308" s="48">
        <v>152</v>
      </c>
      <c r="G2308" s="48">
        <v>22</v>
      </c>
      <c r="H2308" s="48">
        <v>45</v>
      </c>
      <c r="I2308" s="48">
        <v>6</v>
      </c>
      <c r="J2308" s="48">
        <v>2</v>
      </c>
      <c r="K2308" s="48">
        <v>4</v>
      </c>
      <c r="L2308" s="48">
        <v>16</v>
      </c>
      <c r="M2308" s="48">
        <v>0</v>
      </c>
      <c r="N2308" s="48">
        <v>0</v>
      </c>
      <c r="O2308" s="48">
        <v>15</v>
      </c>
      <c r="P2308" s="48">
        <v>34</v>
      </c>
    </row>
    <row r="2309" spans="1:16" x14ac:dyDescent="0.3">
      <c r="A2309" s="48" t="s">
        <v>1453</v>
      </c>
      <c r="B2309" s="48">
        <v>2015</v>
      </c>
      <c r="C2309" s="48" t="s">
        <v>1142</v>
      </c>
      <c r="D2309" s="48" t="s">
        <v>1095</v>
      </c>
      <c r="E2309" s="48">
        <v>38</v>
      </c>
      <c r="F2309" s="48">
        <v>152</v>
      </c>
      <c r="G2309" s="48">
        <v>24</v>
      </c>
      <c r="H2309" s="48">
        <v>44</v>
      </c>
      <c r="I2309" s="48">
        <v>7</v>
      </c>
      <c r="J2309" s="48">
        <v>0</v>
      </c>
      <c r="K2309" s="48">
        <v>5</v>
      </c>
      <c r="L2309" s="48">
        <v>17</v>
      </c>
      <c r="M2309" s="48">
        <v>2</v>
      </c>
      <c r="N2309" s="48">
        <v>1</v>
      </c>
      <c r="O2309" s="48">
        <v>22</v>
      </c>
      <c r="P2309" s="48">
        <v>36</v>
      </c>
    </row>
    <row r="2310" spans="1:16" x14ac:dyDescent="0.3">
      <c r="A2310" s="48" t="s">
        <v>1698</v>
      </c>
      <c r="B2310" s="48">
        <v>2015</v>
      </c>
      <c r="C2310" s="48" t="s">
        <v>1148</v>
      </c>
      <c r="D2310" s="48" t="s">
        <v>1095</v>
      </c>
      <c r="E2310" s="48">
        <v>56</v>
      </c>
      <c r="F2310" s="48">
        <v>153</v>
      </c>
      <c r="G2310" s="48">
        <v>12</v>
      </c>
      <c r="H2310" s="48">
        <v>36</v>
      </c>
      <c r="I2310" s="48">
        <v>7</v>
      </c>
      <c r="J2310" s="48">
        <v>0</v>
      </c>
      <c r="K2310" s="48">
        <v>2</v>
      </c>
      <c r="L2310" s="48">
        <v>11</v>
      </c>
      <c r="M2310" s="48">
        <v>2</v>
      </c>
      <c r="N2310" s="48">
        <v>1</v>
      </c>
      <c r="O2310" s="48">
        <v>7</v>
      </c>
      <c r="P2310" s="48">
        <v>49</v>
      </c>
    </row>
    <row r="2311" spans="1:16" x14ac:dyDescent="0.3">
      <c r="A2311" s="48" t="s">
        <v>2150</v>
      </c>
      <c r="B2311" s="48">
        <v>2015</v>
      </c>
      <c r="C2311" s="48" t="s">
        <v>1132</v>
      </c>
      <c r="D2311" s="48" t="s">
        <v>1095</v>
      </c>
      <c r="E2311" s="48">
        <v>52</v>
      </c>
      <c r="F2311" s="48">
        <v>153</v>
      </c>
      <c r="G2311" s="48">
        <v>28</v>
      </c>
      <c r="H2311" s="48">
        <v>41</v>
      </c>
      <c r="I2311" s="48">
        <v>7</v>
      </c>
      <c r="J2311" s="48">
        <v>5</v>
      </c>
      <c r="K2311" s="48">
        <v>5</v>
      </c>
      <c r="L2311" s="48">
        <v>18</v>
      </c>
      <c r="M2311" s="48">
        <v>2</v>
      </c>
      <c r="N2311" s="48">
        <v>0</v>
      </c>
      <c r="O2311" s="48">
        <v>19</v>
      </c>
      <c r="P2311" s="48">
        <v>41</v>
      </c>
    </row>
    <row r="2312" spans="1:16" x14ac:dyDescent="0.3">
      <c r="A2312" s="48" t="s">
        <v>2151</v>
      </c>
      <c r="B2312" s="48">
        <v>2015</v>
      </c>
      <c r="C2312" s="48" t="s">
        <v>1156</v>
      </c>
      <c r="D2312" s="48" t="s">
        <v>1091</v>
      </c>
      <c r="E2312" s="48">
        <v>101</v>
      </c>
      <c r="F2312" s="48">
        <v>154</v>
      </c>
      <c r="G2312" s="48">
        <v>23</v>
      </c>
      <c r="H2312" s="48">
        <v>25</v>
      </c>
      <c r="I2312" s="48">
        <v>5</v>
      </c>
      <c r="J2312" s="48">
        <v>1</v>
      </c>
      <c r="K2312" s="48">
        <v>2</v>
      </c>
      <c r="L2312" s="48">
        <v>9</v>
      </c>
      <c r="M2312" s="48">
        <v>4</v>
      </c>
      <c r="N2312" s="48">
        <v>2</v>
      </c>
      <c r="O2312" s="48">
        <v>7</v>
      </c>
      <c r="P2312" s="48">
        <v>46</v>
      </c>
    </row>
    <row r="2313" spans="1:16" x14ac:dyDescent="0.3">
      <c r="A2313" s="48" t="s">
        <v>2070</v>
      </c>
      <c r="B2313" s="48">
        <v>2015</v>
      </c>
      <c r="C2313" s="48" t="s">
        <v>1148</v>
      </c>
      <c r="D2313" s="48" t="s">
        <v>1095</v>
      </c>
      <c r="E2313" s="48">
        <v>48</v>
      </c>
      <c r="F2313" s="48">
        <v>155</v>
      </c>
      <c r="G2313" s="48">
        <v>16</v>
      </c>
      <c r="H2313" s="48">
        <v>31</v>
      </c>
      <c r="I2313" s="48">
        <v>8</v>
      </c>
      <c r="J2313" s="48">
        <v>0</v>
      </c>
      <c r="K2313" s="48">
        <v>2</v>
      </c>
      <c r="L2313" s="48">
        <v>12</v>
      </c>
      <c r="M2313" s="48">
        <v>1</v>
      </c>
      <c r="N2313" s="48">
        <v>1</v>
      </c>
      <c r="O2313" s="48">
        <v>5</v>
      </c>
      <c r="P2313" s="48">
        <v>33</v>
      </c>
    </row>
    <row r="2314" spans="1:16" x14ac:dyDescent="0.3">
      <c r="A2314" s="48" t="s">
        <v>1740</v>
      </c>
      <c r="B2314" s="48">
        <v>2015</v>
      </c>
      <c r="C2314" s="48" t="s">
        <v>1156</v>
      </c>
      <c r="D2314" s="48" t="s">
        <v>1091</v>
      </c>
      <c r="E2314" s="48">
        <v>48</v>
      </c>
      <c r="F2314" s="48">
        <v>155</v>
      </c>
      <c r="G2314" s="48">
        <v>16</v>
      </c>
      <c r="H2314" s="48">
        <v>41</v>
      </c>
      <c r="I2314" s="48">
        <v>6</v>
      </c>
      <c r="J2314" s="48">
        <v>0</v>
      </c>
      <c r="K2314" s="48">
        <v>5</v>
      </c>
      <c r="L2314" s="48">
        <v>23</v>
      </c>
      <c r="M2314" s="48">
        <v>0</v>
      </c>
      <c r="N2314" s="48">
        <v>1</v>
      </c>
      <c r="O2314" s="48">
        <v>4</v>
      </c>
      <c r="P2314" s="48">
        <v>20</v>
      </c>
    </row>
    <row r="2315" spans="1:16" x14ac:dyDescent="0.3">
      <c r="A2315" s="48" t="s">
        <v>2152</v>
      </c>
      <c r="B2315" s="48">
        <v>2015</v>
      </c>
      <c r="C2315" s="48" t="s">
        <v>1152</v>
      </c>
      <c r="D2315" s="48" t="s">
        <v>1091</v>
      </c>
      <c r="E2315" s="48">
        <v>67</v>
      </c>
      <c r="F2315" s="48">
        <v>155</v>
      </c>
      <c r="G2315" s="48">
        <v>21</v>
      </c>
      <c r="H2315" s="48">
        <v>43</v>
      </c>
      <c r="I2315" s="48">
        <v>9</v>
      </c>
      <c r="J2315" s="48">
        <v>1</v>
      </c>
      <c r="K2315" s="48">
        <v>3</v>
      </c>
      <c r="L2315" s="48">
        <v>14</v>
      </c>
      <c r="M2315" s="48">
        <v>0</v>
      </c>
      <c r="N2315" s="48">
        <v>0</v>
      </c>
      <c r="O2315" s="48">
        <v>12</v>
      </c>
      <c r="P2315" s="48">
        <v>43</v>
      </c>
    </row>
    <row r="2316" spans="1:16" x14ac:dyDescent="0.3">
      <c r="A2316" s="48" t="s">
        <v>2153</v>
      </c>
      <c r="B2316" s="48">
        <v>2015</v>
      </c>
      <c r="C2316" s="48" t="s">
        <v>1152</v>
      </c>
      <c r="D2316" s="48" t="s">
        <v>1091</v>
      </c>
      <c r="E2316" s="48">
        <v>46</v>
      </c>
      <c r="F2316" s="48">
        <v>157</v>
      </c>
      <c r="G2316" s="48">
        <v>26</v>
      </c>
      <c r="H2316" s="48">
        <v>41</v>
      </c>
      <c r="I2316" s="48">
        <v>9</v>
      </c>
      <c r="J2316" s="48">
        <v>0</v>
      </c>
      <c r="K2316" s="48">
        <v>11</v>
      </c>
      <c r="L2316" s="48">
        <v>31</v>
      </c>
      <c r="M2316" s="48">
        <v>0</v>
      </c>
      <c r="N2316" s="48">
        <v>0</v>
      </c>
      <c r="O2316" s="48">
        <v>19</v>
      </c>
      <c r="P2316" s="48">
        <v>53</v>
      </c>
    </row>
    <row r="2317" spans="1:16" x14ac:dyDescent="0.3">
      <c r="A2317" s="48" t="s">
        <v>1454</v>
      </c>
      <c r="B2317" s="48">
        <v>2015</v>
      </c>
      <c r="C2317" s="48" t="s">
        <v>1128</v>
      </c>
      <c r="D2317" s="48" t="s">
        <v>1095</v>
      </c>
      <c r="E2317" s="48">
        <v>72</v>
      </c>
      <c r="F2317" s="48">
        <v>159</v>
      </c>
      <c r="G2317" s="48">
        <v>6</v>
      </c>
      <c r="H2317" s="48">
        <v>28</v>
      </c>
      <c r="I2317" s="48">
        <v>9</v>
      </c>
      <c r="J2317" s="48">
        <v>0</v>
      </c>
      <c r="K2317" s="48">
        <v>1</v>
      </c>
      <c r="L2317" s="48">
        <v>9</v>
      </c>
      <c r="M2317" s="48">
        <v>1</v>
      </c>
      <c r="N2317" s="48">
        <v>0</v>
      </c>
      <c r="O2317" s="48">
        <v>20</v>
      </c>
      <c r="P2317" s="48">
        <v>61</v>
      </c>
    </row>
    <row r="2318" spans="1:16" x14ac:dyDescent="0.3">
      <c r="A2318" s="48" t="s">
        <v>1850</v>
      </c>
      <c r="B2318" s="48">
        <v>2015</v>
      </c>
      <c r="C2318" s="48" t="s">
        <v>1100</v>
      </c>
      <c r="D2318" s="48" t="s">
        <v>1095</v>
      </c>
      <c r="E2318" s="48">
        <v>58</v>
      </c>
      <c r="F2318" s="48">
        <v>159</v>
      </c>
      <c r="G2318" s="48">
        <v>9</v>
      </c>
      <c r="H2318" s="48">
        <v>46</v>
      </c>
      <c r="I2318" s="48">
        <v>8</v>
      </c>
      <c r="J2318" s="48">
        <v>0</v>
      </c>
      <c r="K2318" s="48">
        <v>0</v>
      </c>
      <c r="L2318" s="48">
        <v>15</v>
      </c>
      <c r="M2318" s="48">
        <v>0</v>
      </c>
      <c r="N2318" s="48">
        <v>0</v>
      </c>
      <c r="O2318" s="48">
        <v>6</v>
      </c>
      <c r="P2318" s="48">
        <v>29</v>
      </c>
    </row>
    <row r="2319" spans="1:16" x14ac:dyDescent="0.3">
      <c r="A2319" s="48" t="s">
        <v>1652</v>
      </c>
      <c r="B2319" s="48">
        <v>2015</v>
      </c>
      <c r="C2319" s="48" t="s">
        <v>1159</v>
      </c>
      <c r="D2319" s="48" t="s">
        <v>1095</v>
      </c>
      <c r="E2319" s="48">
        <v>53</v>
      </c>
      <c r="F2319" s="48">
        <v>160</v>
      </c>
      <c r="G2319" s="48">
        <v>8</v>
      </c>
      <c r="H2319" s="48">
        <v>34</v>
      </c>
      <c r="I2319" s="48">
        <v>4</v>
      </c>
      <c r="J2319" s="48">
        <v>0</v>
      </c>
      <c r="K2319" s="48">
        <v>4</v>
      </c>
      <c r="L2319" s="48">
        <v>12</v>
      </c>
      <c r="M2319" s="48">
        <v>0</v>
      </c>
      <c r="N2319" s="48">
        <v>0</v>
      </c>
      <c r="O2319" s="48">
        <v>12</v>
      </c>
      <c r="P2319" s="48">
        <v>55</v>
      </c>
    </row>
    <row r="2320" spans="1:16" x14ac:dyDescent="0.3">
      <c r="A2320" s="48" t="s">
        <v>1846</v>
      </c>
      <c r="B2320" s="48">
        <v>2015</v>
      </c>
      <c r="C2320" s="48" t="s">
        <v>1140</v>
      </c>
      <c r="D2320" s="48" t="s">
        <v>1091</v>
      </c>
      <c r="E2320" s="48">
        <v>60</v>
      </c>
      <c r="F2320" s="48">
        <v>161</v>
      </c>
      <c r="G2320" s="48">
        <v>23</v>
      </c>
      <c r="H2320" s="48">
        <v>47</v>
      </c>
      <c r="I2320" s="48">
        <v>9</v>
      </c>
      <c r="J2320" s="48">
        <v>5</v>
      </c>
      <c r="K2320" s="48">
        <v>4</v>
      </c>
      <c r="L2320" s="48">
        <v>25</v>
      </c>
      <c r="M2320" s="48">
        <v>3</v>
      </c>
      <c r="N2320" s="48">
        <v>1</v>
      </c>
      <c r="O2320" s="48">
        <v>12</v>
      </c>
      <c r="P2320" s="48">
        <v>36</v>
      </c>
    </row>
    <row r="2321" spans="1:16" x14ac:dyDescent="0.3">
      <c r="A2321" s="48" t="s">
        <v>1678</v>
      </c>
      <c r="B2321" s="48">
        <v>2015</v>
      </c>
      <c r="C2321" s="48" t="s">
        <v>1110</v>
      </c>
      <c r="D2321" s="48" t="s">
        <v>1091</v>
      </c>
      <c r="E2321" s="48">
        <v>58</v>
      </c>
      <c r="F2321" s="48">
        <v>162</v>
      </c>
      <c r="G2321" s="48">
        <v>26</v>
      </c>
      <c r="H2321" s="48">
        <v>48</v>
      </c>
      <c r="I2321" s="48">
        <v>13</v>
      </c>
      <c r="J2321" s="48">
        <v>0</v>
      </c>
      <c r="K2321" s="48">
        <v>7</v>
      </c>
      <c r="L2321" s="48">
        <v>29</v>
      </c>
      <c r="M2321" s="48">
        <v>2</v>
      </c>
      <c r="N2321" s="48">
        <v>1</v>
      </c>
      <c r="O2321" s="48">
        <v>9</v>
      </c>
      <c r="P2321" s="48">
        <v>40</v>
      </c>
    </row>
    <row r="2322" spans="1:16" x14ac:dyDescent="0.3">
      <c r="A2322" s="48" t="s">
        <v>1760</v>
      </c>
      <c r="B2322" s="48">
        <v>2015</v>
      </c>
      <c r="C2322" s="48" t="s">
        <v>1110</v>
      </c>
      <c r="D2322" s="48" t="s">
        <v>1091</v>
      </c>
      <c r="E2322" s="48">
        <v>41</v>
      </c>
      <c r="F2322" s="48">
        <v>163</v>
      </c>
      <c r="G2322" s="48">
        <v>31</v>
      </c>
      <c r="H2322" s="48">
        <v>39</v>
      </c>
      <c r="I2322" s="48">
        <v>8</v>
      </c>
      <c r="J2322" s="48">
        <v>0</v>
      </c>
      <c r="K2322" s="48">
        <v>5</v>
      </c>
      <c r="L2322" s="48">
        <v>17</v>
      </c>
      <c r="M2322" s="48">
        <v>1</v>
      </c>
      <c r="N2322" s="48">
        <v>0</v>
      </c>
      <c r="O2322" s="48">
        <v>14</v>
      </c>
      <c r="P2322" s="48">
        <v>42</v>
      </c>
    </row>
    <row r="2323" spans="1:16" x14ac:dyDescent="0.3">
      <c r="A2323" s="48" t="s">
        <v>1676</v>
      </c>
      <c r="B2323" s="48">
        <v>2015</v>
      </c>
      <c r="C2323" s="48" t="s">
        <v>1130</v>
      </c>
      <c r="D2323" s="48" t="s">
        <v>1095</v>
      </c>
      <c r="E2323" s="48">
        <v>49</v>
      </c>
      <c r="F2323" s="48">
        <v>168</v>
      </c>
      <c r="G2323" s="48">
        <v>19</v>
      </c>
      <c r="H2323" s="48">
        <v>52</v>
      </c>
      <c r="I2323" s="48">
        <v>10</v>
      </c>
      <c r="J2323" s="48">
        <v>3</v>
      </c>
      <c r="K2323" s="48">
        <v>3</v>
      </c>
      <c r="L2323" s="48">
        <v>15</v>
      </c>
      <c r="M2323" s="48">
        <v>0</v>
      </c>
      <c r="N2323" s="48">
        <v>0</v>
      </c>
      <c r="O2323" s="48">
        <v>13</v>
      </c>
      <c r="P2323" s="48">
        <v>25</v>
      </c>
    </row>
    <row r="2324" spans="1:16" x14ac:dyDescent="0.3">
      <c r="A2324" s="48" t="s">
        <v>1516</v>
      </c>
      <c r="B2324" s="48">
        <v>2015</v>
      </c>
      <c r="C2324" s="48" t="s">
        <v>1136</v>
      </c>
      <c r="D2324" s="48" t="s">
        <v>1091</v>
      </c>
      <c r="E2324" s="48">
        <v>50</v>
      </c>
      <c r="F2324" s="48">
        <v>170</v>
      </c>
      <c r="G2324" s="48">
        <v>22</v>
      </c>
      <c r="H2324" s="48">
        <v>43</v>
      </c>
      <c r="I2324" s="48">
        <v>8</v>
      </c>
      <c r="J2324" s="48">
        <v>0</v>
      </c>
      <c r="K2324" s="48">
        <v>8</v>
      </c>
      <c r="L2324" s="48">
        <v>25</v>
      </c>
      <c r="M2324" s="48">
        <v>0</v>
      </c>
      <c r="N2324" s="48">
        <v>0</v>
      </c>
      <c r="O2324" s="48">
        <v>10</v>
      </c>
      <c r="P2324" s="48">
        <v>52</v>
      </c>
    </row>
    <row r="2325" spans="1:16" x14ac:dyDescent="0.3">
      <c r="A2325" s="48" t="s">
        <v>1445</v>
      </c>
      <c r="B2325" s="48">
        <v>2015</v>
      </c>
      <c r="C2325" s="48" t="s">
        <v>1146</v>
      </c>
      <c r="D2325" s="48" t="s">
        <v>1091</v>
      </c>
      <c r="E2325" s="48">
        <v>61</v>
      </c>
      <c r="F2325" s="48">
        <v>170</v>
      </c>
      <c r="G2325" s="48">
        <v>24</v>
      </c>
      <c r="H2325" s="48">
        <v>42</v>
      </c>
      <c r="I2325" s="48">
        <v>5</v>
      </c>
      <c r="J2325" s="48">
        <v>1</v>
      </c>
      <c r="K2325" s="48">
        <v>6</v>
      </c>
      <c r="L2325" s="48">
        <v>20</v>
      </c>
      <c r="M2325" s="48">
        <v>0</v>
      </c>
      <c r="N2325" s="48">
        <v>0</v>
      </c>
      <c r="O2325" s="48">
        <v>23</v>
      </c>
      <c r="P2325" s="48">
        <v>47</v>
      </c>
    </row>
    <row r="2326" spans="1:16" x14ac:dyDescent="0.3">
      <c r="A2326" s="48" t="s">
        <v>1795</v>
      </c>
      <c r="B2326" s="48">
        <v>2015</v>
      </c>
      <c r="C2326" s="48" t="s">
        <v>1126</v>
      </c>
      <c r="D2326" s="48" t="s">
        <v>1091</v>
      </c>
      <c r="E2326" s="48">
        <v>59</v>
      </c>
      <c r="F2326" s="48">
        <v>171</v>
      </c>
      <c r="G2326" s="48">
        <v>27</v>
      </c>
      <c r="H2326" s="48">
        <v>50</v>
      </c>
      <c r="I2326" s="48">
        <v>11</v>
      </c>
      <c r="J2326" s="48">
        <v>0</v>
      </c>
      <c r="K2326" s="48">
        <v>15</v>
      </c>
      <c r="L2326" s="48">
        <v>35</v>
      </c>
      <c r="M2326" s="48">
        <v>0</v>
      </c>
      <c r="N2326" s="48">
        <v>0</v>
      </c>
      <c r="O2326" s="48">
        <v>14</v>
      </c>
      <c r="P2326" s="48">
        <v>54</v>
      </c>
    </row>
    <row r="2327" spans="1:16" x14ac:dyDescent="0.3">
      <c r="A2327" s="48" t="s">
        <v>1462</v>
      </c>
      <c r="B2327" s="48">
        <v>2015</v>
      </c>
      <c r="C2327" s="48" t="s">
        <v>1110</v>
      </c>
      <c r="D2327" s="48" t="s">
        <v>1091</v>
      </c>
      <c r="E2327" s="48">
        <v>54</v>
      </c>
      <c r="F2327" s="48">
        <v>171</v>
      </c>
      <c r="G2327" s="48">
        <v>17</v>
      </c>
      <c r="H2327" s="48">
        <v>42</v>
      </c>
      <c r="I2327" s="48">
        <v>7</v>
      </c>
      <c r="J2327" s="48">
        <v>0</v>
      </c>
      <c r="K2327" s="48">
        <v>5</v>
      </c>
      <c r="L2327" s="48">
        <v>20</v>
      </c>
      <c r="M2327" s="48">
        <v>0</v>
      </c>
      <c r="N2327" s="48">
        <v>0</v>
      </c>
      <c r="O2327" s="48">
        <v>17</v>
      </c>
      <c r="P2327" s="48">
        <v>29</v>
      </c>
    </row>
    <row r="2328" spans="1:16" x14ac:dyDescent="0.3">
      <c r="A2328" s="48" t="s">
        <v>1895</v>
      </c>
      <c r="B2328" s="48">
        <v>2015</v>
      </c>
      <c r="C2328" s="48" t="s">
        <v>1144</v>
      </c>
      <c r="D2328" s="48" t="s">
        <v>1095</v>
      </c>
      <c r="E2328" s="48">
        <v>70</v>
      </c>
      <c r="F2328" s="48">
        <v>171</v>
      </c>
      <c r="G2328" s="48">
        <v>23</v>
      </c>
      <c r="H2328" s="48">
        <v>43</v>
      </c>
      <c r="I2328" s="48">
        <v>14</v>
      </c>
      <c r="J2328" s="48">
        <v>0</v>
      </c>
      <c r="K2328" s="48">
        <v>8</v>
      </c>
      <c r="L2328" s="48">
        <v>23</v>
      </c>
      <c r="M2328" s="48">
        <v>0</v>
      </c>
      <c r="N2328" s="48">
        <v>0</v>
      </c>
      <c r="O2328" s="48">
        <v>19</v>
      </c>
      <c r="P2328" s="48">
        <v>57</v>
      </c>
    </row>
    <row r="2329" spans="1:16" x14ac:dyDescent="0.3">
      <c r="A2329" s="48" t="s">
        <v>1869</v>
      </c>
      <c r="B2329" s="48">
        <v>2015</v>
      </c>
      <c r="C2329" s="48" t="s">
        <v>1110</v>
      </c>
      <c r="D2329" s="48" t="s">
        <v>1091</v>
      </c>
      <c r="E2329" s="48">
        <v>91</v>
      </c>
      <c r="F2329" s="48">
        <v>172</v>
      </c>
      <c r="G2329" s="48">
        <v>27</v>
      </c>
      <c r="H2329" s="48">
        <v>47</v>
      </c>
      <c r="I2329" s="48">
        <v>8</v>
      </c>
      <c r="J2329" s="48">
        <v>0</v>
      </c>
      <c r="K2329" s="48">
        <v>3</v>
      </c>
      <c r="L2329" s="48">
        <v>26</v>
      </c>
      <c r="M2329" s="48">
        <v>2</v>
      </c>
      <c r="N2329" s="48">
        <v>1</v>
      </c>
      <c r="O2329" s="48">
        <v>11</v>
      </c>
      <c r="P2329" s="48">
        <v>45</v>
      </c>
    </row>
    <row r="2330" spans="1:16" x14ac:dyDescent="0.3">
      <c r="A2330" s="48" t="s">
        <v>2089</v>
      </c>
      <c r="B2330" s="48">
        <v>2015</v>
      </c>
      <c r="C2330" s="48" t="s">
        <v>1142</v>
      </c>
      <c r="D2330" s="48" t="s">
        <v>1095</v>
      </c>
      <c r="E2330" s="48">
        <v>71</v>
      </c>
      <c r="F2330" s="48">
        <v>173</v>
      </c>
      <c r="G2330" s="48">
        <v>28</v>
      </c>
      <c r="H2330" s="48">
        <v>34</v>
      </c>
      <c r="I2330" s="48">
        <v>8</v>
      </c>
      <c r="J2330" s="48">
        <v>0</v>
      </c>
      <c r="K2330" s="48">
        <v>3</v>
      </c>
      <c r="L2330" s="48">
        <v>19</v>
      </c>
      <c r="M2330" s="48">
        <v>5</v>
      </c>
      <c r="N2330" s="48">
        <v>3</v>
      </c>
      <c r="O2330" s="48">
        <v>26</v>
      </c>
      <c r="P2330" s="48">
        <v>37</v>
      </c>
    </row>
    <row r="2331" spans="1:16" x14ac:dyDescent="0.3">
      <c r="A2331" s="48" t="s">
        <v>2053</v>
      </c>
      <c r="B2331" s="48">
        <v>2015</v>
      </c>
      <c r="C2331" s="48" t="s">
        <v>1102</v>
      </c>
      <c r="D2331" s="48" t="s">
        <v>1091</v>
      </c>
      <c r="E2331" s="48">
        <v>58</v>
      </c>
      <c r="F2331" s="48">
        <v>173</v>
      </c>
      <c r="G2331" s="48">
        <v>10</v>
      </c>
      <c r="H2331" s="48">
        <v>41</v>
      </c>
      <c r="I2331" s="48">
        <v>11</v>
      </c>
      <c r="J2331" s="48">
        <v>1</v>
      </c>
      <c r="K2331" s="48">
        <v>3</v>
      </c>
      <c r="L2331" s="48">
        <v>15</v>
      </c>
      <c r="M2331" s="48">
        <v>0</v>
      </c>
      <c r="N2331" s="48">
        <v>1</v>
      </c>
      <c r="O2331" s="48">
        <v>9</v>
      </c>
      <c r="P2331" s="48">
        <v>34</v>
      </c>
    </row>
    <row r="2332" spans="1:16" x14ac:dyDescent="0.3">
      <c r="A2332" s="48" t="s">
        <v>1716</v>
      </c>
      <c r="B2332" s="48">
        <v>2015</v>
      </c>
      <c r="C2332" s="48" t="s">
        <v>1138</v>
      </c>
      <c r="D2332" s="48" t="s">
        <v>1091</v>
      </c>
      <c r="E2332" s="48">
        <v>82</v>
      </c>
      <c r="F2332" s="48">
        <v>173</v>
      </c>
      <c r="G2332" s="48">
        <v>22</v>
      </c>
      <c r="H2332" s="48">
        <v>52</v>
      </c>
      <c r="I2332" s="48">
        <v>16</v>
      </c>
      <c r="J2332" s="48">
        <v>1</v>
      </c>
      <c r="K2332" s="48">
        <v>8</v>
      </c>
      <c r="L2332" s="48">
        <v>29</v>
      </c>
      <c r="M2332" s="48">
        <v>0</v>
      </c>
      <c r="N2332" s="48">
        <v>0</v>
      </c>
      <c r="O2332" s="48">
        <v>23</v>
      </c>
      <c r="P2332" s="48">
        <v>44</v>
      </c>
    </row>
    <row r="2333" spans="1:16" x14ac:dyDescent="0.3">
      <c r="A2333" s="48" t="s">
        <v>2154</v>
      </c>
      <c r="B2333" s="48">
        <v>2015</v>
      </c>
      <c r="C2333" s="48" t="s">
        <v>1142</v>
      </c>
      <c r="D2333" s="48" t="s">
        <v>1095</v>
      </c>
      <c r="E2333" s="48">
        <v>56</v>
      </c>
      <c r="F2333" s="48">
        <v>174</v>
      </c>
      <c r="G2333" s="48">
        <v>30</v>
      </c>
      <c r="H2333" s="48">
        <v>47</v>
      </c>
      <c r="I2333" s="48">
        <v>14</v>
      </c>
      <c r="J2333" s="48">
        <v>0</v>
      </c>
      <c r="K2333" s="48">
        <v>9</v>
      </c>
      <c r="L2333" s="48">
        <v>26</v>
      </c>
      <c r="M2333" s="48">
        <v>0</v>
      </c>
      <c r="N2333" s="48">
        <v>1</v>
      </c>
      <c r="O2333" s="48">
        <v>17</v>
      </c>
      <c r="P2333" s="48">
        <v>39</v>
      </c>
    </row>
    <row r="2334" spans="1:16" x14ac:dyDescent="0.3">
      <c r="A2334" s="48" t="s">
        <v>1604</v>
      </c>
      <c r="B2334" s="48">
        <v>2015</v>
      </c>
      <c r="C2334" s="48" t="s">
        <v>1140</v>
      </c>
      <c r="D2334" s="48" t="s">
        <v>1091</v>
      </c>
      <c r="E2334" s="48">
        <v>54</v>
      </c>
      <c r="F2334" s="48">
        <v>174</v>
      </c>
      <c r="G2334" s="48">
        <v>28</v>
      </c>
      <c r="H2334" s="48">
        <v>43</v>
      </c>
      <c r="I2334" s="48">
        <v>8</v>
      </c>
      <c r="J2334" s="48">
        <v>0</v>
      </c>
      <c r="K2334" s="48">
        <v>2</v>
      </c>
      <c r="L2334" s="48">
        <v>16</v>
      </c>
      <c r="M2334" s="48">
        <v>0</v>
      </c>
      <c r="N2334" s="48">
        <v>0</v>
      </c>
      <c r="O2334" s="48">
        <v>20</v>
      </c>
      <c r="P2334" s="48">
        <v>39</v>
      </c>
    </row>
    <row r="2335" spans="1:16" x14ac:dyDescent="0.3">
      <c r="A2335" s="48" t="s">
        <v>1524</v>
      </c>
      <c r="B2335" s="48">
        <v>2015</v>
      </c>
      <c r="C2335" s="48" t="s">
        <v>1144</v>
      </c>
      <c r="D2335" s="48" t="s">
        <v>1095</v>
      </c>
      <c r="E2335" s="48">
        <v>46</v>
      </c>
      <c r="F2335" s="48">
        <v>174</v>
      </c>
      <c r="G2335" s="48">
        <v>23</v>
      </c>
      <c r="H2335" s="48">
        <v>45</v>
      </c>
      <c r="I2335" s="48">
        <v>10</v>
      </c>
      <c r="J2335" s="48">
        <v>3</v>
      </c>
      <c r="K2335" s="48">
        <v>9</v>
      </c>
      <c r="L2335" s="48">
        <v>23</v>
      </c>
      <c r="M2335" s="48">
        <v>0</v>
      </c>
      <c r="N2335" s="48">
        <v>0</v>
      </c>
      <c r="O2335" s="48">
        <v>10</v>
      </c>
      <c r="P2335" s="48">
        <v>39</v>
      </c>
    </row>
    <row r="2336" spans="1:16" x14ac:dyDescent="0.3">
      <c r="A2336" s="48" t="s">
        <v>1797</v>
      </c>
      <c r="B2336" s="48">
        <v>2015</v>
      </c>
      <c r="C2336" s="48" t="s">
        <v>1146</v>
      </c>
      <c r="D2336" s="48" t="s">
        <v>1091</v>
      </c>
      <c r="E2336" s="48">
        <v>52</v>
      </c>
      <c r="F2336" s="48">
        <v>174</v>
      </c>
      <c r="G2336" s="48">
        <v>20</v>
      </c>
      <c r="H2336" s="48">
        <v>47</v>
      </c>
      <c r="I2336" s="48">
        <v>6</v>
      </c>
      <c r="J2336" s="48">
        <v>0</v>
      </c>
      <c r="K2336" s="48">
        <v>2</v>
      </c>
      <c r="L2336" s="48">
        <v>16</v>
      </c>
      <c r="M2336" s="48">
        <v>0</v>
      </c>
      <c r="N2336" s="48">
        <v>0</v>
      </c>
      <c r="O2336" s="48">
        <v>4</v>
      </c>
      <c r="P2336" s="48">
        <v>29</v>
      </c>
    </row>
    <row r="2337" spans="1:16" x14ac:dyDescent="0.3">
      <c r="A2337" s="48" t="s">
        <v>2037</v>
      </c>
      <c r="B2337" s="48">
        <v>2015</v>
      </c>
      <c r="C2337" s="48" t="s">
        <v>1132</v>
      </c>
      <c r="D2337" s="48" t="s">
        <v>1095</v>
      </c>
      <c r="E2337" s="48">
        <v>60</v>
      </c>
      <c r="F2337" s="48">
        <v>175</v>
      </c>
      <c r="G2337" s="48">
        <v>14</v>
      </c>
      <c r="H2337" s="48">
        <v>42</v>
      </c>
      <c r="I2337" s="48">
        <v>9</v>
      </c>
      <c r="J2337" s="48">
        <v>0</v>
      </c>
      <c r="K2337" s="48">
        <v>5</v>
      </c>
      <c r="L2337" s="48">
        <v>24</v>
      </c>
      <c r="M2337" s="48">
        <v>1</v>
      </c>
      <c r="N2337" s="48">
        <v>0</v>
      </c>
      <c r="O2337" s="48">
        <v>10</v>
      </c>
      <c r="P2337" s="48">
        <v>41</v>
      </c>
    </row>
    <row r="2338" spans="1:16" x14ac:dyDescent="0.3">
      <c r="A2338" s="48" t="s">
        <v>1479</v>
      </c>
      <c r="B2338" s="48">
        <v>2015</v>
      </c>
      <c r="C2338" s="48" t="s">
        <v>1134</v>
      </c>
      <c r="D2338" s="48" t="s">
        <v>1091</v>
      </c>
      <c r="E2338" s="48">
        <v>58</v>
      </c>
      <c r="F2338" s="48">
        <v>175</v>
      </c>
      <c r="G2338" s="48">
        <v>20</v>
      </c>
      <c r="H2338" s="48">
        <v>45</v>
      </c>
      <c r="I2338" s="48">
        <v>12</v>
      </c>
      <c r="J2338" s="48">
        <v>0</v>
      </c>
      <c r="K2338" s="48">
        <v>6</v>
      </c>
      <c r="L2338" s="48">
        <v>27</v>
      </c>
      <c r="M2338" s="48">
        <v>3</v>
      </c>
      <c r="N2338" s="48">
        <v>3</v>
      </c>
      <c r="O2338" s="48">
        <v>14</v>
      </c>
      <c r="P2338" s="48">
        <v>37</v>
      </c>
    </row>
    <row r="2339" spans="1:16" x14ac:dyDescent="0.3">
      <c r="A2339" s="48" t="s">
        <v>2093</v>
      </c>
      <c r="B2339" s="48">
        <v>2015</v>
      </c>
      <c r="C2339" s="48" t="s">
        <v>1090</v>
      </c>
      <c r="D2339" s="48" t="s">
        <v>1091</v>
      </c>
      <c r="E2339" s="48">
        <v>58</v>
      </c>
      <c r="F2339" s="48">
        <v>175</v>
      </c>
      <c r="G2339" s="48">
        <v>18</v>
      </c>
      <c r="H2339" s="48">
        <v>42</v>
      </c>
      <c r="I2339" s="48">
        <v>4</v>
      </c>
      <c r="J2339" s="48">
        <v>0</v>
      </c>
      <c r="K2339" s="48">
        <v>5</v>
      </c>
      <c r="L2339" s="48">
        <v>17</v>
      </c>
      <c r="M2339" s="48">
        <v>0</v>
      </c>
      <c r="N2339" s="48">
        <v>0</v>
      </c>
      <c r="O2339" s="48">
        <v>9</v>
      </c>
      <c r="P2339" s="48">
        <v>54</v>
      </c>
    </row>
    <row r="2340" spans="1:16" x14ac:dyDescent="0.3">
      <c r="A2340" s="48" t="s">
        <v>2065</v>
      </c>
      <c r="B2340" s="48">
        <v>2015</v>
      </c>
      <c r="C2340" s="48" t="s">
        <v>1138</v>
      </c>
      <c r="D2340" s="48" t="s">
        <v>1091</v>
      </c>
      <c r="E2340" s="48">
        <v>51</v>
      </c>
      <c r="F2340" s="48">
        <v>178</v>
      </c>
      <c r="G2340" s="48">
        <v>30</v>
      </c>
      <c r="H2340" s="48">
        <v>47</v>
      </c>
      <c r="I2340" s="48">
        <v>9</v>
      </c>
      <c r="J2340" s="48">
        <v>5</v>
      </c>
      <c r="K2340" s="48">
        <v>5</v>
      </c>
      <c r="L2340" s="48">
        <v>20</v>
      </c>
      <c r="M2340" s="48">
        <v>6</v>
      </c>
      <c r="N2340" s="48">
        <v>0</v>
      </c>
      <c r="O2340" s="48">
        <v>16</v>
      </c>
      <c r="P2340" s="48">
        <v>33</v>
      </c>
    </row>
    <row r="2341" spans="1:16" x14ac:dyDescent="0.3">
      <c r="A2341" s="48" t="s">
        <v>1673</v>
      </c>
      <c r="B2341" s="48">
        <v>2015</v>
      </c>
      <c r="C2341" s="48" t="s">
        <v>1124</v>
      </c>
      <c r="D2341" s="48" t="s">
        <v>1091</v>
      </c>
      <c r="E2341" s="48">
        <v>67</v>
      </c>
      <c r="F2341" s="48">
        <v>178</v>
      </c>
      <c r="G2341" s="48">
        <v>21</v>
      </c>
      <c r="H2341" s="48">
        <v>34</v>
      </c>
      <c r="I2341" s="48">
        <v>5</v>
      </c>
      <c r="J2341" s="48">
        <v>0</v>
      </c>
      <c r="K2341" s="48">
        <v>4</v>
      </c>
      <c r="L2341" s="48">
        <v>13</v>
      </c>
      <c r="M2341" s="48">
        <v>0</v>
      </c>
      <c r="N2341" s="48">
        <v>1</v>
      </c>
      <c r="O2341" s="48">
        <v>40</v>
      </c>
      <c r="P2341" s="48">
        <v>66</v>
      </c>
    </row>
    <row r="2342" spans="1:16" x14ac:dyDescent="0.3">
      <c r="A2342" s="48" t="s">
        <v>2155</v>
      </c>
      <c r="B2342" s="48">
        <v>2015</v>
      </c>
      <c r="C2342" s="48" t="s">
        <v>1120</v>
      </c>
      <c r="D2342" s="48" t="s">
        <v>1095</v>
      </c>
      <c r="E2342" s="48">
        <v>54</v>
      </c>
      <c r="F2342" s="48">
        <v>178</v>
      </c>
      <c r="G2342" s="48">
        <v>23</v>
      </c>
      <c r="H2342" s="48">
        <v>54</v>
      </c>
      <c r="I2342" s="48">
        <v>6</v>
      </c>
      <c r="J2342" s="48">
        <v>3</v>
      </c>
      <c r="K2342" s="48">
        <v>2</v>
      </c>
      <c r="L2342" s="48">
        <v>20</v>
      </c>
      <c r="M2342" s="48">
        <v>5</v>
      </c>
      <c r="N2342" s="48">
        <v>4</v>
      </c>
      <c r="O2342" s="48">
        <v>14</v>
      </c>
      <c r="P2342" s="48">
        <v>40</v>
      </c>
    </row>
    <row r="2343" spans="1:16" x14ac:dyDescent="0.3">
      <c r="A2343" s="48" t="s">
        <v>1938</v>
      </c>
      <c r="B2343" s="48">
        <v>2015</v>
      </c>
      <c r="C2343" s="48" t="s">
        <v>1090</v>
      </c>
      <c r="D2343" s="48" t="s">
        <v>1091</v>
      </c>
      <c r="E2343" s="48">
        <v>83</v>
      </c>
      <c r="F2343" s="48">
        <v>180</v>
      </c>
      <c r="G2343" s="48">
        <v>28</v>
      </c>
      <c r="H2343" s="48">
        <v>45</v>
      </c>
      <c r="I2343" s="48">
        <v>7</v>
      </c>
      <c r="J2343" s="48">
        <v>3</v>
      </c>
      <c r="K2343" s="48">
        <v>0</v>
      </c>
      <c r="L2343" s="48">
        <v>16</v>
      </c>
      <c r="M2343" s="48">
        <v>6</v>
      </c>
      <c r="N2343" s="48">
        <v>1</v>
      </c>
      <c r="O2343" s="48">
        <v>12</v>
      </c>
      <c r="P2343" s="48">
        <v>29</v>
      </c>
    </row>
    <row r="2344" spans="1:16" x14ac:dyDescent="0.3">
      <c r="A2344" s="48" t="s">
        <v>1808</v>
      </c>
      <c r="B2344" s="48">
        <v>2015</v>
      </c>
      <c r="C2344" s="48" t="s">
        <v>1150</v>
      </c>
      <c r="D2344" s="48" t="s">
        <v>1095</v>
      </c>
      <c r="E2344" s="48">
        <v>69</v>
      </c>
      <c r="F2344" s="48">
        <v>181</v>
      </c>
      <c r="G2344" s="48">
        <v>19</v>
      </c>
      <c r="H2344" s="48">
        <v>48</v>
      </c>
      <c r="I2344" s="48">
        <v>9</v>
      </c>
      <c r="J2344" s="48">
        <v>2</v>
      </c>
      <c r="K2344" s="48">
        <v>4</v>
      </c>
      <c r="L2344" s="48">
        <v>16</v>
      </c>
      <c r="M2344" s="48">
        <v>10</v>
      </c>
      <c r="N2344" s="48">
        <v>2</v>
      </c>
      <c r="O2344" s="48">
        <v>10</v>
      </c>
      <c r="P2344" s="48">
        <v>41</v>
      </c>
    </row>
    <row r="2345" spans="1:16" x14ac:dyDescent="0.3">
      <c r="A2345" s="48" t="s">
        <v>1416</v>
      </c>
      <c r="B2345" s="48">
        <v>2015</v>
      </c>
      <c r="C2345" s="48" t="s">
        <v>1150</v>
      </c>
      <c r="D2345" s="48" t="s">
        <v>1095</v>
      </c>
      <c r="E2345" s="48">
        <v>63</v>
      </c>
      <c r="F2345" s="48">
        <v>181</v>
      </c>
      <c r="G2345" s="48">
        <v>24</v>
      </c>
      <c r="H2345" s="48">
        <v>43</v>
      </c>
      <c r="I2345" s="48">
        <v>9</v>
      </c>
      <c r="J2345" s="48">
        <v>0</v>
      </c>
      <c r="K2345" s="48">
        <v>7</v>
      </c>
      <c r="L2345" s="48">
        <v>21</v>
      </c>
      <c r="M2345" s="48">
        <v>0</v>
      </c>
      <c r="N2345" s="48">
        <v>0</v>
      </c>
      <c r="O2345" s="48">
        <v>32</v>
      </c>
      <c r="P2345" s="48">
        <v>38</v>
      </c>
    </row>
    <row r="2346" spans="1:16" x14ac:dyDescent="0.3">
      <c r="A2346" s="48" t="s">
        <v>1802</v>
      </c>
      <c r="B2346" s="48">
        <v>2015</v>
      </c>
      <c r="C2346" s="48" t="s">
        <v>1148</v>
      </c>
      <c r="D2346" s="48" t="s">
        <v>1095</v>
      </c>
      <c r="E2346" s="48">
        <v>62</v>
      </c>
      <c r="F2346" s="48">
        <v>182</v>
      </c>
      <c r="G2346" s="48">
        <v>20</v>
      </c>
      <c r="H2346" s="48">
        <v>50</v>
      </c>
      <c r="I2346" s="48">
        <v>5</v>
      </c>
      <c r="J2346" s="48">
        <v>0</v>
      </c>
      <c r="K2346" s="48">
        <v>9</v>
      </c>
      <c r="L2346" s="48">
        <v>34</v>
      </c>
      <c r="M2346" s="48">
        <v>1</v>
      </c>
      <c r="N2346" s="48">
        <v>1</v>
      </c>
      <c r="O2346" s="48">
        <v>13</v>
      </c>
      <c r="P2346" s="48">
        <v>43</v>
      </c>
    </row>
    <row r="2347" spans="1:16" x14ac:dyDescent="0.3">
      <c r="A2347" s="48" t="s">
        <v>1678</v>
      </c>
      <c r="B2347" s="48">
        <v>2015</v>
      </c>
      <c r="C2347" s="48" t="s">
        <v>1104</v>
      </c>
      <c r="D2347" s="48" t="s">
        <v>1091</v>
      </c>
      <c r="E2347" s="48">
        <v>47</v>
      </c>
      <c r="F2347" s="48">
        <v>183</v>
      </c>
      <c r="G2347" s="48">
        <v>33</v>
      </c>
      <c r="H2347" s="48">
        <v>52</v>
      </c>
      <c r="I2347" s="48">
        <v>10</v>
      </c>
      <c r="J2347" s="48">
        <v>1</v>
      </c>
      <c r="K2347" s="48">
        <v>11</v>
      </c>
      <c r="L2347" s="48">
        <v>37</v>
      </c>
      <c r="M2347" s="48">
        <v>0</v>
      </c>
      <c r="N2347" s="48">
        <v>1</v>
      </c>
      <c r="O2347" s="48">
        <v>20</v>
      </c>
      <c r="P2347" s="48">
        <v>40</v>
      </c>
    </row>
    <row r="2348" spans="1:16" x14ac:dyDescent="0.3">
      <c r="A2348" s="48" t="s">
        <v>2156</v>
      </c>
      <c r="B2348" s="48">
        <v>2015</v>
      </c>
      <c r="C2348" s="48" t="s">
        <v>1138</v>
      </c>
      <c r="D2348" s="48" t="s">
        <v>1091</v>
      </c>
      <c r="E2348" s="48">
        <v>70</v>
      </c>
      <c r="F2348" s="48">
        <v>184</v>
      </c>
      <c r="G2348" s="48">
        <v>30</v>
      </c>
      <c r="H2348" s="48">
        <v>42</v>
      </c>
      <c r="I2348" s="48">
        <v>9</v>
      </c>
      <c r="J2348" s="48">
        <v>1</v>
      </c>
      <c r="K2348" s="48">
        <v>7</v>
      </c>
      <c r="L2348" s="48">
        <v>21</v>
      </c>
      <c r="M2348" s="48">
        <v>0</v>
      </c>
      <c r="N2348" s="48">
        <v>0</v>
      </c>
      <c r="O2348" s="48">
        <v>33</v>
      </c>
      <c r="P2348" s="48">
        <v>64</v>
      </c>
    </row>
    <row r="2349" spans="1:16" x14ac:dyDescent="0.3">
      <c r="A2349" s="48" t="s">
        <v>1991</v>
      </c>
      <c r="B2349" s="48">
        <v>2015</v>
      </c>
      <c r="C2349" s="48" t="s">
        <v>1124</v>
      </c>
      <c r="D2349" s="48" t="s">
        <v>1091</v>
      </c>
      <c r="E2349" s="48">
        <v>109</v>
      </c>
      <c r="F2349" s="48">
        <v>184</v>
      </c>
      <c r="G2349" s="48">
        <v>25</v>
      </c>
      <c r="H2349" s="48">
        <v>47</v>
      </c>
      <c r="I2349" s="48">
        <v>5</v>
      </c>
      <c r="J2349" s="48">
        <v>0</v>
      </c>
      <c r="K2349" s="48">
        <v>2</v>
      </c>
      <c r="L2349" s="48">
        <v>15</v>
      </c>
      <c r="M2349" s="48">
        <v>10</v>
      </c>
      <c r="N2349" s="48">
        <v>5</v>
      </c>
      <c r="O2349" s="48">
        <v>11</v>
      </c>
      <c r="P2349" s="48">
        <v>46</v>
      </c>
    </row>
    <row r="2350" spans="1:16" x14ac:dyDescent="0.3">
      <c r="A2350" s="48" t="s">
        <v>1892</v>
      </c>
      <c r="B2350" s="48">
        <v>2015</v>
      </c>
      <c r="C2350" s="48" t="s">
        <v>1130</v>
      </c>
      <c r="D2350" s="48" t="s">
        <v>1095</v>
      </c>
      <c r="E2350" s="48">
        <v>101</v>
      </c>
      <c r="F2350" s="48">
        <v>185</v>
      </c>
      <c r="G2350" s="48">
        <v>22</v>
      </c>
      <c r="H2350" s="48">
        <v>38</v>
      </c>
      <c r="I2350" s="48">
        <v>3</v>
      </c>
      <c r="J2350" s="48">
        <v>2</v>
      </c>
      <c r="K2350" s="48">
        <v>5</v>
      </c>
      <c r="L2350" s="48">
        <v>22</v>
      </c>
      <c r="M2350" s="48">
        <v>1</v>
      </c>
      <c r="N2350" s="48">
        <v>2</v>
      </c>
      <c r="O2350" s="48">
        <v>20</v>
      </c>
      <c r="P2350" s="48">
        <v>45</v>
      </c>
    </row>
    <row r="2351" spans="1:16" x14ac:dyDescent="0.3">
      <c r="A2351" s="48" t="s">
        <v>1697</v>
      </c>
      <c r="B2351" s="48">
        <v>2015</v>
      </c>
      <c r="C2351" s="48" t="s">
        <v>1134</v>
      </c>
      <c r="D2351" s="48" t="s">
        <v>1091</v>
      </c>
      <c r="E2351" s="48">
        <v>70</v>
      </c>
      <c r="F2351" s="48">
        <v>185</v>
      </c>
      <c r="G2351" s="48">
        <v>23</v>
      </c>
      <c r="H2351" s="48">
        <v>53</v>
      </c>
      <c r="I2351" s="48">
        <v>17</v>
      </c>
      <c r="J2351" s="48">
        <v>0</v>
      </c>
      <c r="K2351" s="48">
        <v>5</v>
      </c>
      <c r="L2351" s="48">
        <v>22</v>
      </c>
      <c r="M2351" s="48">
        <v>1</v>
      </c>
      <c r="N2351" s="48">
        <v>2</v>
      </c>
      <c r="O2351" s="48">
        <v>28</v>
      </c>
      <c r="P2351" s="48">
        <v>39</v>
      </c>
    </row>
    <row r="2352" spans="1:16" x14ac:dyDescent="0.3">
      <c r="A2352" s="48" t="s">
        <v>1893</v>
      </c>
      <c r="B2352" s="48">
        <v>2015</v>
      </c>
      <c r="C2352" s="48" t="s">
        <v>1126</v>
      </c>
      <c r="D2352" s="48" t="s">
        <v>1091</v>
      </c>
      <c r="E2352" s="48">
        <v>85</v>
      </c>
      <c r="F2352" s="48">
        <v>186</v>
      </c>
      <c r="G2352" s="48">
        <v>22</v>
      </c>
      <c r="H2352" s="48">
        <v>40</v>
      </c>
      <c r="I2352" s="48">
        <v>8</v>
      </c>
      <c r="J2352" s="48">
        <v>1</v>
      </c>
      <c r="K2352" s="48">
        <v>6</v>
      </c>
      <c r="L2352" s="48">
        <v>19</v>
      </c>
      <c r="M2352" s="48">
        <v>2</v>
      </c>
      <c r="N2352" s="48">
        <v>2</v>
      </c>
      <c r="O2352" s="48">
        <v>14</v>
      </c>
      <c r="P2352" s="48">
        <v>38</v>
      </c>
    </row>
    <row r="2353" spans="1:16" x14ac:dyDescent="0.3">
      <c r="A2353" s="48" t="s">
        <v>1934</v>
      </c>
      <c r="B2353" s="48">
        <v>2015</v>
      </c>
      <c r="C2353" s="48" t="s">
        <v>1154</v>
      </c>
      <c r="D2353" s="48" t="s">
        <v>1095</v>
      </c>
      <c r="E2353" s="48">
        <v>97</v>
      </c>
      <c r="F2353" s="48">
        <v>187</v>
      </c>
      <c r="G2353" s="48">
        <v>14</v>
      </c>
      <c r="H2353" s="48">
        <v>38</v>
      </c>
      <c r="I2353" s="48">
        <v>12</v>
      </c>
      <c r="J2353" s="48">
        <v>0</v>
      </c>
      <c r="K2353" s="48">
        <v>6</v>
      </c>
      <c r="L2353" s="48">
        <v>27</v>
      </c>
      <c r="M2353" s="48">
        <v>0</v>
      </c>
      <c r="N2353" s="48">
        <v>0</v>
      </c>
      <c r="O2353" s="48">
        <v>11</v>
      </c>
      <c r="P2353" s="48">
        <v>45</v>
      </c>
    </row>
    <row r="2354" spans="1:16" x14ac:dyDescent="0.3">
      <c r="A2354" s="48" t="s">
        <v>1690</v>
      </c>
      <c r="B2354" s="48">
        <v>2015</v>
      </c>
      <c r="C2354" s="48" t="s">
        <v>1102</v>
      </c>
      <c r="D2354" s="48" t="s">
        <v>1091</v>
      </c>
      <c r="E2354" s="48">
        <v>78</v>
      </c>
      <c r="F2354" s="48">
        <v>187</v>
      </c>
      <c r="G2354" s="48">
        <v>20</v>
      </c>
      <c r="H2354" s="48">
        <v>41</v>
      </c>
      <c r="I2354" s="48">
        <v>8</v>
      </c>
      <c r="J2354" s="48">
        <v>0</v>
      </c>
      <c r="K2354" s="48">
        <v>9</v>
      </c>
      <c r="L2354" s="48">
        <v>21</v>
      </c>
      <c r="M2354" s="48">
        <v>0</v>
      </c>
      <c r="N2354" s="48">
        <v>1</v>
      </c>
      <c r="O2354" s="48">
        <v>21</v>
      </c>
      <c r="P2354" s="48">
        <v>63</v>
      </c>
    </row>
    <row r="2355" spans="1:16" x14ac:dyDescent="0.3">
      <c r="A2355" s="48" t="s">
        <v>1890</v>
      </c>
      <c r="B2355" s="48">
        <v>2015</v>
      </c>
      <c r="C2355" s="48" t="s">
        <v>1090</v>
      </c>
      <c r="D2355" s="48" t="s">
        <v>1091</v>
      </c>
      <c r="E2355" s="48">
        <v>72</v>
      </c>
      <c r="F2355" s="48">
        <v>188</v>
      </c>
      <c r="G2355" s="48">
        <v>23</v>
      </c>
      <c r="H2355" s="48">
        <v>53</v>
      </c>
      <c r="I2355" s="48">
        <v>14</v>
      </c>
      <c r="J2355" s="48">
        <v>1</v>
      </c>
      <c r="K2355" s="48">
        <v>4</v>
      </c>
      <c r="L2355" s="48">
        <v>20</v>
      </c>
      <c r="M2355" s="48">
        <v>8</v>
      </c>
      <c r="N2355" s="48">
        <v>4</v>
      </c>
      <c r="O2355" s="48">
        <v>12</v>
      </c>
      <c r="P2355" s="48">
        <v>29</v>
      </c>
    </row>
    <row r="2356" spans="1:16" x14ac:dyDescent="0.3">
      <c r="A2356" s="48" t="s">
        <v>1861</v>
      </c>
      <c r="B2356" s="48">
        <v>2015</v>
      </c>
      <c r="C2356" s="48" t="s">
        <v>1114</v>
      </c>
      <c r="D2356" s="48" t="s">
        <v>1095</v>
      </c>
      <c r="E2356" s="48">
        <v>63</v>
      </c>
      <c r="F2356" s="48">
        <v>189</v>
      </c>
      <c r="G2356" s="48">
        <v>19</v>
      </c>
      <c r="H2356" s="48">
        <v>43</v>
      </c>
      <c r="I2356" s="48">
        <v>6</v>
      </c>
      <c r="J2356" s="48">
        <v>1</v>
      </c>
      <c r="K2356" s="48">
        <v>5</v>
      </c>
      <c r="L2356" s="48">
        <v>25</v>
      </c>
      <c r="M2356" s="48">
        <v>3</v>
      </c>
      <c r="N2356" s="48">
        <v>1</v>
      </c>
      <c r="O2356" s="48">
        <v>14</v>
      </c>
      <c r="P2356" s="48">
        <v>36</v>
      </c>
    </row>
    <row r="2357" spans="1:16" x14ac:dyDescent="0.3">
      <c r="A2357" s="48" t="s">
        <v>2157</v>
      </c>
      <c r="B2357" s="48">
        <v>2015</v>
      </c>
      <c r="C2357" s="48" t="s">
        <v>1148</v>
      </c>
      <c r="D2357" s="48" t="s">
        <v>1095</v>
      </c>
      <c r="E2357" s="48">
        <v>58</v>
      </c>
      <c r="F2357" s="48">
        <v>191</v>
      </c>
      <c r="G2357" s="48">
        <v>20</v>
      </c>
      <c r="H2357" s="48">
        <v>53</v>
      </c>
      <c r="I2357" s="48">
        <v>12</v>
      </c>
      <c r="J2357" s="48">
        <v>0</v>
      </c>
      <c r="K2357" s="48">
        <v>10</v>
      </c>
      <c r="L2357" s="48">
        <v>26</v>
      </c>
      <c r="M2357" s="48">
        <v>0</v>
      </c>
      <c r="N2357" s="48">
        <v>0</v>
      </c>
      <c r="O2357" s="48">
        <v>5</v>
      </c>
      <c r="P2357" s="48">
        <v>35</v>
      </c>
    </row>
    <row r="2358" spans="1:16" x14ac:dyDescent="0.3">
      <c r="A2358" s="48" t="s">
        <v>2158</v>
      </c>
      <c r="B2358" s="48">
        <v>2015</v>
      </c>
      <c r="C2358" s="48" t="s">
        <v>1124</v>
      </c>
      <c r="D2358" s="48" t="s">
        <v>1091</v>
      </c>
      <c r="E2358" s="48">
        <v>60</v>
      </c>
      <c r="F2358" s="48">
        <v>192</v>
      </c>
      <c r="G2358" s="48">
        <v>18</v>
      </c>
      <c r="H2358" s="48">
        <v>51</v>
      </c>
      <c r="I2358" s="48">
        <v>11</v>
      </c>
      <c r="J2358" s="48">
        <v>3</v>
      </c>
      <c r="K2358" s="48">
        <v>4</v>
      </c>
      <c r="L2358" s="48">
        <v>25</v>
      </c>
      <c r="M2358" s="48">
        <v>2</v>
      </c>
      <c r="N2358" s="48">
        <v>1</v>
      </c>
      <c r="O2358" s="48">
        <v>13</v>
      </c>
      <c r="P2358" s="48">
        <v>43</v>
      </c>
    </row>
    <row r="2359" spans="1:16" x14ac:dyDescent="0.3">
      <c r="A2359" s="48" t="s">
        <v>1514</v>
      </c>
      <c r="B2359" s="48">
        <v>2015</v>
      </c>
      <c r="C2359" s="48" t="s">
        <v>1130</v>
      </c>
      <c r="D2359" s="48" t="s">
        <v>1095</v>
      </c>
      <c r="E2359" s="48">
        <v>47</v>
      </c>
      <c r="F2359" s="48">
        <v>193</v>
      </c>
      <c r="G2359" s="48">
        <v>21</v>
      </c>
      <c r="H2359" s="48">
        <v>50</v>
      </c>
      <c r="I2359" s="48">
        <v>8</v>
      </c>
      <c r="J2359" s="48">
        <v>2</v>
      </c>
      <c r="K2359" s="48">
        <v>3</v>
      </c>
      <c r="L2359" s="48">
        <v>19</v>
      </c>
      <c r="M2359" s="48">
        <v>8</v>
      </c>
      <c r="N2359" s="48">
        <v>4</v>
      </c>
      <c r="O2359" s="48">
        <v>9</v>
      </c>
      <c r="P2359" s="48">
        <v>24</v>
      </c>
    </row>
    <row r="2360" spans="1:16" x14ac:dyDescent="0.3">
      <c r="A2360" s="48" t="s">
        <v>1984</v>
      </c>
      <c r="B2360" s="48">
        <v>2015</v>
      </c>
      <c r="C2360" s="48" t="s">
        <v>1112</v>
      </c>
      <c r="D2360" s="48" t="s">
        <v>1095</v>
      </c>
      <c r="E2360" s="48">
        <v>53</v>
      </c>
      <c r="F2360" s="48">
        <v>194</v>
      </c>
      <c r="G2360" s="48">
        <v>28</v>
      </c>
      <c r="H2360" s="48">
        <v>50</v>
      </c>
      <c r="I2360" s="48">
        <v>10</v>
      </c>
      <c r="J2360" s="48">
        <v>1</v>
      </c>
      <c r="K2360" s="48">
        <v>9</v>
      </c>
      <c r="L2360" s="48">
        <v>28</v>
      </c>
      <c r="M2360" s="48">
        <v>3</v>
      </c>
      <c r="N2360" s="48">
        <v>3</v>
      </c>
      <c r="O2360" s="48">
        <v>14</v>
      </c>
      <c r="P2360" s="48">
        <v>29</v>
      </c>
    </row>
    <row r="2361" spans="1:16" x14ac:dyDescent="0.3">
      <c r="A2361" s="48" t="s">
        <v>1585</v>
      </c>
      <c r="B2361" s="48">
        <v>2015</v>
      </c>
      <c r="C2361" s="48" t="s">
        <v>1132</v>
      </c>
      <c r="D2361" s="48" t="s">
        <v>1095</v>
      </c>
      <c r="E2361" s="48">
        <v>117</v>
      </c>
      <c r="F2361" s="48">
        <v>195</v>
      </c>
      <c r="G2361" s="48">
        <v>32</v>
      </c>
      <c r="H2361" s="48">
        <v>39</v>
      </c>
      <c r="I2361" s="48">
        <v>8</v>
      </c>
      <c r="J2361" s="48">
        <v>3</v>
      </c>
      <c r="K2361" s="48">
        <v>4</v>
      </c>
      <c r="L2361" s="48">
        <v>13</v>
      </c>
      <c r="M2361" s="48">
        <v>5</v>
      </c>
      <c r="N2361" s="48">
        <v>8</v>
      </c>
      <c r="O2361" s="48">
        <v>19</v>
      </c>
      <c r="P2361" s="48">
        <v>59</v>
      </c>
    </row>
    <row r="2362" spans="1:16" x14ac:dyDescent="0.3">
      <c r="A2362" s="48" t="s">
        <v>1775</v>
      </c>
      <c r="B2362" s="48">
        <v>2015</v>
      </c>
      <c r="C2362" s="48" t="s">
        <v>1148</v>
      </c>
      <c r="D2362" s="48" t="s">
        <v>1095</v>
      </c>
      <c r="E2362" s="48">
        <v>83</v>
      </c>
      <c r="F2362" s="48">
        <v>195</v>
      </c>
      <c r="G2362" s="48">
        <v>27</v>
      </c>
      <c r="H2362" s="48">
        <v>43</v>
      </c>
      <c r="I2362" s="48">
        <v>7</v>
      </c>
      <c r="J2362" s="48">
        <v>0</v>
      </c>
      <c r="K2362" s="48">
        <v>7</v>
      </c>
      <c r="L2362" s="48">
        <v>22</v>
      </c>
      <c r="M2362" s="48">
        <v>1</v>
      </c>
      <c r="N2362" s="48">
        <v>1</v>
      </c>
      <c r="O2362" s="48">
        <v>28</v>
      </c>
      <c r="P2362" s="48">
        <v>67</v>
      </c>
    </row>
    <row r="2363" spans="1:16" x14ac:dyDescent="0.3">
      <c r="A2363" s="48" t="s">
        <v>1458</v>
      </c>
      <c r="B2363" s="48">
        <v>2015</v>
      </c>
      <c r="C2363" s="48" t="s">
        <v>1112</v>
      </c>
      <c r="D2363" s="48" t="s">
        <v>1095</v>
      </c>
      <c r="E2363" s="48">
        <v>68</v>
      </c>
      <c r="F2363" s="48">
        <v>196</v>
      </c>
      <c r="G2363" s="48">
        <v>28</v>
      </c>
      <c r="H2363" s="48">
        <v>47</v>
      </c>
      <c r="I2363" s="48">
        <v>5</v>
      </c>
      <c r="J2363" s="48">
        <v>2</v>
      </c>
      <c r="K2363" s="48">
        <v>3</v>
      </c>
      <c r="L2363" s="48">
        <v>14</v>
      </c>
      <c r="M2363" s="48">
        <v>3</v>
      </c>
      <c r="N2363" s="48">
        <v>1</v>
      </c>
      <c r="O2363" s="48">
        <v>14</v>
      </c>
      <c r="P2363" s="48">
        <v>33</v>
      </c>
    </row>
    <row r="2364" spans="1:16" x14ac:dyDescent="0.3">
      <c r="A2364" s="48" t="s">
        <v>1419</v>
      </c>
      <c r="B2364" s="48">
        <v>2015</v>
      </c>
      <c r="C2364" s="48" t="s">
        <v>1100</v>
      </c>
      <c r="D2364" s="48" t="s">
        <v>1095</v>
      </c>
      <c r="E2364" s="48">
        <v>56</v>
      </c>
      <c r="F2364" s="48">
        <v>196</v>
      </c>
      <c r="G2364" s="48">
        <v>18</v>
      </c>
      <c r="H2364" s="48">
        <v>48</v>
      </c>
      <c r="I2364" s="48">
        <v>13</v>
      </c>
      <c r="J2364" s="48">
        <v>1</v>
      </c>
      <c r="K2364" s="48">
        <v>6</v>
      </c>
      <c r="L2364" s="48">
        <v>33</v>
      </c>
      <c r="M2364" s="48">
        <v>0</v>
      </c>
      <c r="N2364" s="48">
        <v>0</v>
      </c>
      <c r="O2364" s="48">
        <v>15</v>
      </c>
      <c r="P2364" s="48">
        <v>26</v>
      </c>
    </row>
    <row r="2365" spans="1:16" x14ac:dyDescent="0.3">
      <c r="A2365" s="48" t="s">
        <v>1972</v>
      </c>
      <c r="B2365" s="48">
        <v>2015</v>
      </c>
      <c r="C2365" s="48" t="s">
        <v>1098</v>
      </c>
      <c r="D2365" s="48" t="s">
        <v>1091</v>
      </c>
      <c r="E2365" s="48">
        <v>90</v>
      </c>
      <c r="F2365" s="48">
        <v>200</v>
      </c>
      <c r="G2365" s="48">
        <v>31</v>
      </c>
      <c r="H2365" s="48">
        <v>50</v>
      </c>
      <c r="I2365" s="48">
        <v>8</v>
      </c>
      <c r="J2365" s="48">
        <v>6</v>
      </c>
      <c r="K2365" s="48">
        <v>2</v>
      </c>
      <c r="L2365" s="48">
        <v>18</v>
      </c>
      <c r="M2365" s="48">
        <v>26</v>
      </c>
      <c r="N2365" s="48">
        <v>3</v>
      </c>
      <c r="O2365" s="48">
        <v>14</v>
      </c>
      <c r="P2365" s="48">
        <v>37</v>
      </c>
    </row>
    <row r="2366" spans="1:16" x14ac:dyDescent="0.3">
      <c r="A2366" s="48" t="s">
        <v>1857</v>
      </c>
      <c r="B2366" s="48">
        <v>2015</v>
      </c>
      <c r="C2366" s="48" t="s">
        <v>1116</v>
      </c>
      <c r="D2366" s="48" t="s">
        <v>1091</v>
      </c>
      <c r="E2366" s="48">
        <v>73</v>
      </c>
      <c r="F2366" s="48">
        <v>201</v>
      </c>
      <c r="G2366" s="48">
        <v>25</v>
      </c>
      <c r="H2366" s="48">
        <v>46</v>
      </c>
      <c r="I2366" s="48">
        <v>11</v>
      </c>
      <c r="J2366" s="48">
        <v>0</v>
      </c>
      <c r="K2366" s="48">
        <v>11</v>
      </c>
      <c r="L2366" s="48">
        <v>33</v>
      </c>
      <c r="M2366" s="48">
        <v>0</v>
      </c>
      <c r="N2366" s="48">
        <v>1</v>
      </c>
      <c r="O2366" s="48">
        <v>23</v>
      </c>
      <c r="P2366" s="48">
        <v>63</v>
      </c>
    </row>
    <row r="2367" spans="1:16" x14ac:dyDescent="0.3">
      <c r="A2367" s="48" t="s">
        <v>2159</v>
      </c>
      <c r="B2367" s="48">
        <v>2015</v>
      </c>
      <c r="C2367" s="48" t="s">
        <v>1112</v>
      </c>
      <c r="D2367" s="48" t="s">
        <v>1095</v>
      </c>
      <c r="E2367" s="48">
        <v>76</v>
      </c>
      <c r="F2367" s="48">
        <v>201</v>
      </c>
      <c r="G2367" s="48">
        <v>15</v>
      </c>
      <c r="H2367" s="48">
        <v>49</v>
      </c>
      <c r="I2367" s="48">
        <v>10</v>
      </c>
      <c r="J2367" s="48">
        <v>2</v>
      </c>
      <c r="K2367" s="48">
        <v>4</v>
      </c>
      <c r="L2367" s="48">
        <v>28</v>
      </c>
      <c r="M2367" s="48">
        <v>0</v>
      </c>
      <c r="N2367" s="48">
        <v>2</v>
      </c>
      <c r="O2367" s="48">
        <v>19</v>
      </c>
      <c r="P2367" s="48">
        <v>55</v>
      </c>
    </row>
    <row r="2368" spans="1:16" x14ac:dyDescent="0.3">
      <c r="A2368" s="48" t="s">
        <v>2160</v>
      </c>
      <c r="B2368" s="48">
        <v>2015</v>
      </c>
      <c r="C2368" s="48" t="s">
        <v>1108</v>
      </c>
      <c r="D2368" s="48" t="s">
        <v>1095</v>
      </c>
      <c r="E2368" s="48">
        <v>93</v>
      </c>
      <c r="F2368" s="48">
        <v>201</v>
      </c>
      <c r="G2368" s="48">
        <v>22</v>
      </c>
      <c r="H2368" s="48">
        <v>52</v>
      </c>
      <c r="I2368" s="48">
        <v>7</v>
      </c>
      <c r="J2368" s="48">
        <v>3</v>
      </c>
      <c r="K2368" s="48">
        <v>2</v>
      </c>
      <c r="L2368" s="48">
        <v>16</v>
      </c>
      <c r="M2368" s="48">
        <v>0</v>
      </c>
      <c r="N2368" s="48">
        <v>1</v>
      </c>
      <c r="O2368" s="48">
        <v>20</v>
      </c>
      <c r="P2368" s="48">
        <v>55</v>
      </c>
    </row>
    <row r="2369" spans="1:16" x14ac:dyDescent="0.3">
      <c r="A2369" s="48" t="s">
        <v>2161</v>
      </c>
      <c r="B2369" s="48">
        <v>2015</v>
      </c>
      <c r="C2369" s="48" t="s">
        <v>1150</v>
      </c>
      <c r="D2369" s="48" t="s">
        <v>1095</v>
      </c>
      <c r="E2369" s="48">
        <v>76</v>
      </c>
      <c r="F2369" s="48">
        <v>202</v>
      </c>
      <c r="G2369" s="48">
        <v>24</v>
      </c>
      <c r="H2369" s="48">
        <v>62</v>
      </c>
      <c r="I2369" s="48">
        <v>12</v>
      </c>
      <c r="J2369" s="48">
        <v>2</v>
      </c>
      <c r="K2369" s="48">
        <v>7</v>
      </c>
      <c r="L2369" s="48">
        <v>22</v>
      </c>
      <c r="M2369" s="48">
        <v>0</v>
      </c>
      <c r="N2369" s="48">
        <v>2</v>
      </c>
      <c r="O2369" s="48">
        <v>11</v>
      </c>
      <c r="P2369" s="48">
        <v>46</v>
      </c>
    </row>
    <row r="2370" spans="1:16" x14ac:dyDescent="0.3">
      <c r="A2370" s="48" t="s">
        <v>2162</v>
      </c>
      <c r="B2370" s="48">
        <v>2015</v>
      </c>
      <c r="C2370" s="48" t="s">
        <v>1134</v>
      </c>
      <c r="D2370" s="48" t="s">
        <v>1091</v>
      </c>
      <c r="E2370" s="48">
        <v>82</v>
      </c>
      <c r="F2370" s="48">
        <v>203</v>
      </c>
      <c r="G2370" s="48">
        <v>24</v>
      </c>
      <c r="H2370" s="48">
        <v>45</v>
      </c>
      <c r="I2370" s="48">
        <v>7</v>
      </c>
      <c r="J2370" s="48">
        <v>4</v>
      </c>
      <c r="K2370" s="48">
        <v>9</v>
      </c>
      <c r="L2370" s="48">
        <v>37</v>
      </c>
      <c r="M2370" s="48">
        <v>3</v>
      </c>
      <c r="N2370" s="48">
        <v>1</v>
      </c>
      <c r="O2370" s="48">
        <v>13</v>
      </c>
      <c r="P2370" s="48">
        <v>69</v>
      </c>
    </row>
    <row r="2371" spans="1:16" x14ac:dyDescent="0.3">
      <c r="A2371" s="48" t="s">
        <v>1536</v>
      </c>
      <c r="B2371" s="48">
        <v>2015</v>
      </c>
      <c r="C2371" s="48" t="s">
        <v>1122</v>
      </c>
      <c r="D2371" s="48" t="s">
        <v>1095</v>
      </c>
      <c r="E2371" s="48">
        <v>87</v>
      </c>
      <c r="F2371" s="48">
        <v>205</v>
      </c>
      <c r="G2371" s="48">
        <v>23</v>
      </c>
      <c r="H2371" s="48">
        <v>53</v>
      </c>
      <c r="I2371" s="48">
        <v>12</v>
      </c>
      <c r="J2371" s="48">
        <v>4</v>
      </c>
      <c r="K2371" s="48">
        <v>5</v>
      </c>
      <c r="L2371" s="48">
        <v>17</v>
      </c>
      <c r="M2371" s="48">
        <v>9</v>
      </c>
      <c r="N2371" s="48">
        <v>3</v>
      </c>
      <c r="O2371" s="48">
        <v>21</v>
      </c>
      <c r="P2371" s="48">
        <v>62</v>
      </c>
    </row>
    <row r="2372" spans="1:16" x14ac:dyDescent="0.3">
      <c r="A2372" s="48" t="s">
        <v>1740</v>
      </c>
      <c r="B2372" s="48">
        <v>2015</v>
      </c>
      <c r="C2372" s="48" t="s">
        <v>1138</v>
      </c>
      <c r="D2372" s="48" t="s">
        <v>1091</v>
      </c>
      <c r="E2372" s="48">
        <v>84</v>
      </c>
      <c r="F2372" s="48">
        <v>206</v>
      </c>
      <c r="G2372" s="48">
        <v>22</v>
      </c>
      <c r="H2372" s="48">
        <v>61</v>
      </c>
      <c r="I2372" s="48">
        <v>12</v>
      </c>
      <c r="J2372" s="48">
        <v>1</v>
      </c>
      <c r="K2372" s="48">
        <v>5</v>
      </c>
      <c r="L2372" s="48">
        <v>27</v>
      </c>
      <c r="M2372" s="48">
        <v>0</v>
      </c>
      <c r="N2372" s="48">
        <v>1</v>
      </c>
      <c r="O2372" s="48">
        <v>16</v>
      </c>
      <c r="P2372" s="48">
        <v>29</v>
      </c>
    </row>
    <row r="2373" spans="1:16" x14ac:dyDescent="0.3">
      <c r="A2373" s="48" t="s">
        <v>1726</v>
      </c>
      <c r="B2373" s="48">
        <v>2015</v>
      </c>
      <c r="C2373" s="48" t="s">
        <v>1122</v>
      </c>
      <c r="D2373" s="48" t="s">
        <v>1095</v>
      </c>
      <c r="E2373" s="48">
        <v>98</v>
      </c>
      <c r="F2373" s="48">
        <v>207</v>
      </c>
      <c r="G2373" s="48">
        <v>24</v>
      </c>
      <c r="H2373" s="48">
        <v>48</v>
      </c>
      <c r="I2373" s="48">
        <v>14</v>
      </c>
      <c r="J2373" s="48">
        <v>1</v>
      </c>
      <c r="K2373" s="48">
        <v>3</v>
      </c>
      <c r="L2373" s="48">
        <v>16</v>
      </c>
      <c r="M2373" s="48">
        <v>0</v>
      </c>
      <c r="N2373" s="48">
        <v>1</v>
      </c>
      <c r="O2373" s="48">
        <v>10</v>
      </c>
      <c r="P2373" s="48">
        <v>55</v>
      </c>
    </row>
    <row r="2374" spans="1:16" x14ac:dyDescent="0.3">
      <c r="A2374" s="48" t="s">
        <v>1484</v>
      </c>
      <c r="B2374" s="48">
        <v>2015</v>
      </c>
      <c r="C2374" s="48" t="s">
        <v>1120</v>
      </c>
      <c r="D2374" s="48" t="s">
        <v>1095</v>
      </c>
      <c r="E2374" s="48">
        <v>52</v>
      </c>
      <c r="F2374" s="48">
        <v>207</v>
      </c>
      <c r="G2374" s="48">
        <v>30</v>
      </c>
      <c r="H2374" s="48">
        <v>57</v>
      </c>
      <c r="I2374" s="48">
        <v>13</v>
      </c>
      <c r="J2374" s="48">
        <v>1</v>
      </c>
      <c r="K2374" s="48">
        <v>9</v>
      </c>
      <c r="L2374" s="48">
        <v>40</v>
      </c>
      <c r="M2374" s="48">
        <v>4</v>
      </c>
      <c r="N2374" s="48">
        <v>1</v>
      </c>
      <c r="O2374" s="48">
        <v>16</v>
      </c>
      <c r="P2374" s="48">
        <v>48</v>
      </c>
    </row>
    <row r="2375" spans="1:16" x14ac:dyDescent="0.3">
      <c r="A2375" s="48" t="s">
        <v>1665</v>
      </c>
      <c r="B2375" s="48">
        <v>2015</v>
      </c>
      <c r="C2375" s="48" t="s">
        <v>1132</v>
      </c>
      <c r="D2375" s="48" t="s">
        <v>1095</v>
      </c>
      <c r="E2375" s="48">
        <v>79</v>
      </c>
      <c r="F2375" s="48">
        <v>210</v>
      </c>
      <c r="G2375" s="48">
        <v>25</v>
      </c>
      <c r="H2375" s="48">
        <v>44</v>
      </c>
      <c r="I2375" s="48">
        <v>5</v>
      </c>
      <c r="J2375" s="48">
        <v>1</v>
      </c>
      <c r="K2375" s="48">
        <v>1</v>
      </c>
      <c r="L2375" s="48">
        <v>10</v>
      </c>
      <c r="M2375" s="48">
        <v>0</v>
      </c>
      <c r="N2375" s="48">
        <v>2</v>
      </c>
      <c r="O2375" s="48">
        <v>19</v>
      </c>
      <c r="P2375" s="48">
        <v>36</v>
      </c>
    </row>
    <row r="2376" spans="1:16" x14ac:dyDescent="0.3">
      <c r="A2376" s="48" t="s">
        <v>1751</v>
      </c>
      <c r="B2376" s="48">
        <v>2015</v>
      </c>
      <c r="C2376" s="48" t="s">
        <v>1102</v>
      </c>
      <c r="D2376" s="48" t="s">
        <v>1091</v>
      </c>
      <c r="E2376" s="48">
        <v>100</v>
      </c>
      <c r="F2376" s="48">
        <v>211</v>
      </c>
      <c r="G2376" s="48">
        <v>24</v>
      </c>
      <c r="H2376" s="48">
        <v>44</v>
      </c>
      <c r="I2376" s="48">
        <v>8</v>
      </c>
      <c r="J2376" s="48">
        <v>0</v>
      </c>
      <c r="K2376" s="48">
        <v>6</v>
      </c>
      <c r="L2376" s="48">
        <v>20</v>
      </c>
      <c r="M2376" s="48">
        <v>0</v>
      </c>
      <c r="N2376" s="48">
        <v>1</v>
      </c>
      <c r="O2376" s="48">
        <v>19</v>
      </c>
      <c r="P2376" s="48">
        <v>43</v>
      </c>
    </row>
    <row r="2377" spans="1:16" x14ac:dyDescent="0.3">
      <c r="A2377" s="48" t="s">
        <v>1677</v>
      </c>
      <c r="B2377" s="48">
        <v>2015</v>
      </c>
      <c r="C2377" s="48" t="s">
        <v>1146</v>
      </c>
      <c r="D2377" s="48" t="s">
        <v>1091</v>
      </c>
      <c r="E2377" s="48">
        <v>69</v>
      </c>
      <c r="F2377" s="48">
        <v>211</v>
      </c>
      <c r="G2377" s="48">
        <v>23</v>
      </c>
      <c r="H2377" s="48">
        <v>50</v>
      </c>
      <c r="I2377" s="48">
        <v>9</v>
      </c>
      <c r="J2377" s="48">
        <v>2</v>
      </c>
      <c r="K2377" s="48">
        <v>3</v>
      </c>
      <c r="L2377" s="48">
        <v>20</v>
      </c>
      <c r="M2377" s="48">
        <v>1</v>
      </c>
      <c r="N2377" s="48">
        <v>0</v>
      </c>
      <c r="O2377" s="48">
        <v>23</v>
      </c>
      <c r="P2377" s="48">
        <v>56</v>
      </c>
    </row>
    <row r="2378" spans="1:16" x14ac:dyDescent="0.3">
      <c r="A2378" s="48" t="s">
        <v>1664</v>
      </c>
      <c r="B2378" s="48">
        <v>2015</v>
      </c>
      <c r="C2378" s="48" t="s">
        <v>1128</v>
      </c>
      <c r="D2378" s="48" t="s">
        <v>1095</v>
      </c>
      <c r="E2378" s="48">
        <v>103</v>
      </c>
      <c r="F2378" s="48">
        <v>212</v>
      </c>
      <c r="G2378" s="48">
        <v>18</v>
      </c>
      <c r="H2378" s="48">
        <v>57</v>
      </c>
      <c r="I2378" s="48">
        <v>11</v>
      </c>
      <c r="J2378" s="48">
        <v>1</v>
      </c>
      <c r="K2378" s="48">
        <v>3</v>
      </c>
      <c r="L2378" s="48">
        <v>18</v>
      </c>
      <c r="M2378" s="48">
        <v>0</v>
      </c>
      <c r="N2378" s="48">
        <v>1</v>
      </c>
      <c r="O2378" s="48">
        <v>15</v>
      </c>
      <c r="P2378" s="48">
        <v>56</v>
      </c>
    </row>
    <row r="2379" spans="1:16" x14ac:dyDescent="0.3">
      <c r="A2379" s="48" t="s">
        <v>1781</v>
      </c>
      <c r="B2379" s="48">
        <v>2015</v>
      </c>
      <c r="C2379" s="48" t="s">
        <v>1104</v>
      </c>
      <c r="D2379" s="48" t="s">
        <v>1091</v>
      </c>
      <c r="E2379" s="48">
        <v>74</v>
      </c>
      <c r="F2379" s="48">
        <v>214</v>
      </c>
      <c r="G2379" s="48">
        <v>19</v>
      </c>
      <c r="H2379" s="48">
        <v>49</v>
      </c>
      <c r="I2379" s="48">
        <v>17</v>
      </c>
      <c r="J2379" s="48">
        <v>0</v>
      </c>
      <c r="K2379" s="48">
        <v>3</v>
      </c>
      <c r="L2379" s="48">
        <v>20</v>
      </c>
      <c r="M2379" s="48">
        <v>0</v>
      </c>
      <c r="N2379" s="48">
        <v>0</v>
      </c>
      <c r="O2379" s="48">
        <v>23</v>
      </c>
      <c r="P2379" s="48">
        <v>44</v>
      </c>
    </row>
    <row r="2380" spans="1:16" x14ac:dyDescent="0.3">
      <c r="A2380" s="48" t="s">
        <v>2163</v>
      </c>
      <c r="B2380" s="48">
        <v>2015</v>
      </c>
      <c r="C2380" s="48" t="s">
        <v>1110</v>
      </c>
      <c r="D2380" s="48" t="s">
        <v>1091</v>
      </c>
      <c r="E2380" s="48">
        <v>62</v>
      </c>
      <c r="F2380" s="48">
        <v>217</v>
      </c>
      <c r="G2380" s="48">
        <v>38</v>
      </c>
      <c r="H2380" s="48">
        <v>66</v>
      </c>
      <c r="I2380" s="48">
        <v>18</v>
      </c>
      <c r="J2380" s="48">
        <v>0</v>
      </c>
      <c r="K2380" s="48">
        <v>8</v>
      </c>
      <c r="L2380" s="48">
        <v>35</v>
      </c>
      <c r="M2380" s="48">
        <v>3</v>
      </c>
      <c r="N2380" s="48">
        <v>1</v>
      </c>
      <c r="O2380" s="48">
        <v>18</v>
      </c>
      <c r="P2380" s="48">
        <v>43</v>
      </c>
    </row>
    <row r="2381" spans="1:16" x14ac:dyDescent="0.3">
      <c r="A2381" s="48" t="s">
        <v>2164</v>
      </c>
      <c r="B2381" s="48">
        <v>2015</v>
      </c>
      <c r="C2381" s="48" t="s">
        <v>1150</v>
      </c>
      <c r="D2381" s="48" t="s">
        <v>1095</v>
      </c>
      <c r="E2381" s="48">
        <v>106</v>
      </c>
      <c r="F2381" s="48">
        <v>219</v>
      </c>
      <c r="G2381" s="48">
        <v>25</v>
      </c>
      <c r="H2381" s="48">
        <v>51</v>
      </c>
      <c r="I2381" s="48">
        <v>9</v>
      </c>
      <c r="J2381" s="48">
        <v>1</v>
      </c>
      <c r="K2381" s="48">
        <v>11</v>
      </c>
      <c r="L2381" s="48">
        <v>36</v>
      </c>
      <c r="M2381" s="48">
        <v>1</v>
      </c>
      <c r="N2381" s="48">
        <v>0</v>
      </c>
      <c r="O2381" s="48">
        <v>7</v>
      </c>
      <c r="P2381" s="48">
        <v>57</v>
      </c>
    </row>
    <row r="2382" spans="1:16" x14ac:dyDescent="0.3">
      <c r="A2382" s="48" t="s">
        <v>2165</v>
      </c>
      <c r="B2382" s="48">
        <v>2015</v>
      </c>
      <c r="C2382" s="48" t="s">
        <v>1126</v>
      </c>
      <c r="D2382" s="48" t="s">
        <v>1091</v>
      </c>
      <c r="E2382" s="48">
        <v>57</v>
      </c>
      <c r="F2382" s="48">
        <v>219</v>
      </c>
      <c r="G2382" s="48">
        <v>25</v>
      </c>
      <c r="H2382" s="48">
        <v>62</v>
      </c>
      <c r="I2382" s="48">
        <v>14</v>
      </c>
      <c r="J2382" s="48">
        <v>3</v>
      </c>
      <c r="K2382" s="48">
        <v>2</v>
      </c>
      <c r="L2382" s="48">
        <v>17</v>
      </c>
      <c r="M2382" s="48">
        <v>8</v>
      </c>
      <c r="N2382" s="48">
        <v>4</v>
      </c>
      <c r="O2382" s="48">
        <v>24</v>
      </c>
      <c r="P2382" s="48">
        <v>43</v>
      </c>
    </row>
    <row r="2383" spans="1:16" x14ac:dyDescent="0.3">
      <c r="A2383" s="48" t="s">
        <v>2117</v>
      </c>
      <c r="B2383" s="48">
        <v>2015</v>
      </c>
      <c r="C2383" s="48" t="s">
        <v>1140</v>
      </c>
      <c r="D2383" s="48" t="s">
        <v>1091</v>
      </c>
      <c r="E2383" s="48">
        <v>74</v>
      </c>
      <c r="F2383" s="48">
        <v>221</v>
      </c>
      <c r="G2383" s="48">
        <v>43</v>
      </c>
      <c r="H2383" s="48">
        <v>55</v>
      </c>
      <c r="I2383" s="48">
        <v>17</v>
      </c>
      <c r="J2383" s="48">
        <v>4</v>
      </c>
      <c r="K2383" s="48">
        <v>10</v>
      </c>
      <c r="L2383" s="48">
        <v>43</v>
      </c>
      <c r="M2383" s="48">
        <v>3</v>
      </c>
      <c r="N2383" s="48">
        <v>0</v>
      </c>
      <c r="O2383" s="48">
        <v>27</v>
      </c>
      <c r="P2383" s="48">
        <v>69</v>
      </c>
    </row>
    <row r="2384" spans="1:16" x14ac:dyDescent="0.3">
      <c r="A2384" s="48" t="s">
        <v>1998</v>
      </c>
      <c r="B2384" s="48">
        <v>2015</v>
      </c>
      <c r="C2384" s="48" t="s">
        <v>1150</v>
      </c>
      <c r="D2384" s="48" t="s">
        <v>1095</v>
      </c>
      <c r="E2384" s="48">
        <v>96</v>
      </c>
      <c r="F2384" s="48">
        <v>222</v>
      </c>
      <c r="G2384" s="48">
        <v>19</v>
      </c>
      <c r="H2384" s="48">
        <v>53</v>
      </c>
      <c r="I2384" s="48">
        <v>14</v>
      </c>
      <c r="J2384" s="48">
        <v>0</v>
      </c>
      <c r="K2384" s="48">
        <v>6</v>
      </c>
      <c r="L2384" s="48">
        <v>30</v>
      </c>
      <c r="M2384" s="48">
        <v>3</v>
      </c>
      <c r="N2384" s="48">
        <v>1</v>
      </c>
      <c r="O2384" s="48">
        <v>23</v>
      </c>
      <c r="P2384" s="48">
        <v>62</v>
      </c>
    </row>
    <row r="2385" spans="1:16" x14ac:dyDescent="0.3">
      <c r="A2385" s="48" t="s">
        <v>2019</v>
      </c>
      <c r="B2385" s="48">
        <v>2015</v>
      </c>
      <c r="C2385" s="48" t="s">
        <v>1130</v>
      </c>
      <c r="D2385" s="48" t="s">
        <v>1095</v>
      </c>
      <c r="E2385" s="48">
        <v>65</v>
      </c>
      <c r="F2385" s="48">
        <v>224</v>
      </c>
      <c r="G2385" s="48">
        <v>30</v>
      </c>
      <c r="H2385" s="48">
        <v>68</v>
      </c>
      <c r="I2385" s="48">
        <v>18</v>
      </c>
      <c r="J2385" s="48">
        <v>2</v>
      </c>
      <c r="K2385" s="48">
        <v>10</v>
      </c>
      <c r="L2385" s="48">
        <v>31</v>
      </c>
      <c r="M2385" s="48">
        <v>0</v>
      </c>
      <c r="N2385" s="48">
        <v>1</v>
      </c>
      <c r="O2385" s="48">
        <v>10</v>
      </c>
      <c r="P2385" s="48">
        <v>56</v>
      </c>
    </row>
    <row r="2386" spans="1:16" x14ac:dyDescent="0.3">
      <c r="A2386" s="48" t="s">
        <v>1476</v>
      </c>
      <c r="B2386" s="48">
        <v>2015</v>
      </c>
      <c r="C2386" s="48" t="s">
        <v>1146</v>
      </c>
      <c r="D2386" s="48" t="s">
        <v>1091</v>
      </c>
      <c r="E2386" s="48">
        <v>55</v>
      </c>
      <c r="F2386" s="48">
        <v>224</v>
      </c>
      <c r="G2386" s="48">
        <v>30</v>
      </c>
      <c r="H2386" s="48">
        <v>53</v>
      </c>
      <c r="I2386" s="48">
        <v>12</v>
      </c>
      <c r="J2386" s="48">
        <v>0</v>
      </c>
      <c r="K2386" s="48">
        <v>5</v>
      </c>
      <c r="L2386" s="48">
        <v>20</v>
      </c>
      <c r="M2386" s="48">
        <v>5</v>
      </c>
      <c r="N2386" s="48">
        <v>1</v>
      </c>
      <c r="O2386" s="48">
        <v>8</v>
      </c>
      <c r="P2386" s="48">
        <v>35</v>
      </c>
    </row>
    <row r="2387" spans="1:16" x14ac:dyDescent="0.3">
      <c r="A2387" s="48" t="s">
        <v>1701</v>
      </c>
      <c r="B2387" s="48">
        <v>2015</v>
      </c>
      <c r="C2387" s="48" t="s">
        <v>1100</v>
      </c>
      <c r="D2387" s="48" t="s">
        <v>1095</v>
      </c>
      <c r="E2387" s="48">
        <v>139</v>
      </c>
      <c r="F2387" s="48">
        <v>224</v>
      </c>
      <c r="G2387" s="48">
        <v>25</v>
      </c>
      <c r="H2387" s="48">
        <v>55</v>
      </c>
      <c r="I2387" s="48">
        <v>12</v>
      </c>
      <c r="J2387" s="48">
        <v>1</v>
      </c>
      <c r="K2387" s="48">
        <v>4</v>
      </c>
      <c r="L2387" s="48">
        <v>17</v>
      </c>
      <c r="M2387" s="48">
        <v>2</v>
      </c>
      <c r="N2387" s="48">
        <v>2</v>
      </c>
      <c r="O2387" s="48">
        <v>5</v>
      </c>
      <c r="P2387" s="48">
        <v>63</v>
      </c>
    </row>
    <row r="2388" spans="1:16" x14ac:dyDescent="0.3">
      <c r="A2388" s="48" t="s">
        <v>2043</v>
      </c>
      <c r="B2388" s="48">
        <v>2015</v>
      </c>
      <c r="C2388" s="48" t="s">
        <v>1122</v>
      </c>
      <c r="D2388" s="48" t="s">
        <v>1095</v>
      </c>
      <c r="E2388" s="48">
        <v>60</v>
      </c>
      <c r="F2388" s="48">
        <v>225</v>
      </c>
      <c r="G2388" s="48">
        <v>40</v>
      </c>
      <c r="H2388" s="48">
        <v>57</v>
      </c>
      <c r="I2388" s="48">
        <v>13</v>
      </c>
      <c r="J2388" s="48">
        <v>1</v>
      </c>
      <c r="K2388" s="48">
        <v>8</v>
      </c>
      <c r="L2388" s="48">
        <v>29</v>
      </c>
      <c r="M2388" s="48">
        <v>5</v>
      </c>
      <c r="N2388" s="48">
        <v>2</v>
      </c>
      <c r="O2388" s="48">
        <v>27</v>
      </c>
      <c r="P2388" s="48">
        <v>55</v>
      </c>
    </row>
    <row r="2389" spans="1:16" x14ac:dyDescent="0.3">
      <c r="A2389" s="48" t="s">
        <v>2022</v>
      </c>
      <c r="B2389" s="48">
        <v>2015</v>
      </c>
      <c r="C2389" s="48" t="s">
        <v>1104</v>
      </c>
      <c r="D2389" s="48" t="s">
        <v>1091</v>
      </c>
      <c r="E2389" s="48">
        <v>73</v>
      </c>
      <c r="F2389" s="48">
        <v>225</v>
      </c>
      <c r="G2389" s="48">
        <v>27</v>
      </c>
      <c r="H2389" s="48">
        <v>56</v>
      </c>
      <c r="I2389" s="48">
        <v>16</v>
      </c>
      <c r="J2389" s="48">
        <v>1</v>
      </c>
      <c r="K2389" s="48">
        <v>9</v>
      </c>
      <c r="L2389" s="48">
        <v>34</v>
      </c>
      <c r="M2389" s="48">
        <v>0</v>
      </c>
      <c r="N2389" s="48">
        <v>0</v>
      </c>
      <c r="O2389" s="48">
        <v>14</v>
      </c>
      <c r="P2389" s="48">
        <v>51</v>
      </c>
    </row>
    <row r="2390" spans="1:16" x14ac:dyDescent="0.3">
      <c r="A2390" s="48" t="s">
        <v>1902</v>
      </c>
      <c r="B2390" s="48">
        <v>2015</v>
      </c>
      <c r="C2390" s="48" t="s">
        <v>1110</v>
      </c>
      <c r="D2390" s="48" t="s">
        <v>1091</v>
      </c>
      <c r="E2390" s="48">
        <v>56</v>
      </c>
      <c r="F2390" s="48">
        <v>226</v>
      </c>
      <c r="G2390" s="48">
        <v>35</v>
      </c>
      <c r="H2390" s="48">
        <v>72</v>
      </c>
      <c r="I2390" s="48">
        <v>9</v>
      </c>
      <c r="J2390" s="48">
        <v>1</v>
      </c>
      <c r="K2390" s="48">
        <v>1</v>
      </c>
      <c r="L2390" s="48">
        <v>19</v>
      </c>
      <c r="M2390" s="48">
        <v>7</v>
      </c>
      <c r="N2390" s="48">
        <v>2</v>
      </c>
      <c r="O2390" s="48">
        <v>13</v>
      </c>
      <c r="P2390" s="48">
        <v>28</v>
      </c>
    </row>
    <row r="2391" spans="1:16" x14ac:dyDescent="0.3">
      <c r="A2391" s="48" t="s">
        <v>2166</v>
      </c>
      <c r="B2391" s="48">
        <v>2015</v>
      </c>
      <c r="C2391" s="48" t="s">
        <v>1140</v>
      </c>
      <c r="D2391" s="48" t="s">
        <v>1091</v>
      </c>
      <c r="E2391" s="48">
        <v>65</v>
      </c>
      <c r="F2391" s="48">
        <v>226</v>
      </c>
      <c r="G2391" s="48">
        <v>31</v>
      </c>
      <c r="H2391" s="48">
        <v>61</v>
      </c>
      <c r="I2391" s="48">
        <v>10</v>
      </c>
      <c r="J2391" s="48">
        <v>0</v>
      </c>
      <c r="K2391" s="48">
        <v>13</v>
      </c>
      <c r="L2391" s="48">
        <v>36</v>
      </c>
      <c r="M2391" s="48">
        <v>0</v>
      </c>
      <c r="N2391" s="48">
        <v>1</v>
      </c>
      <c r="O2391" s="48">
        <v>18</v>
      </c>
      <c r="P2391" s="48">
        <v>57</v>
      </c>
    </row>
    <row r="2392" spans="1:16" x14ac:dyDescent="0.3">
      <c r="A2392" s="48" t="s">
        <v>1530</v>
      </c>
      <c r="B2392" s="48">
        <v>2015</v>
      </c>
      <c r="C2392" s="48" t="s">
        <v>1132</v>
      </c>
      <c r="D2392" s="48" t="s">
        <v>1095</v>
      </c>
      <c r="E2392" s="48">
        <v>73</v>
      </c>
      <c r="F2392" s="48">
        <v>229</v>
      </c>
      <c r="G2392" s="48">
        <v>24</v>
      </c>
      <c r="H2392" s="48">
        <v>64</v>
      </c>
      <c r="I2392" s="48">
        <v>16</v>
      </c>
      <c r="J2392" s="48">
        <v>1</v>
      </c>
      <c r="K2392" s="48">
        <v>4</v>
      </c>
      <c r="L2392" s="48">
        <v>35</v>
      </c>
      <c r="M2392" s="48">
        <v>2</v>
      </c>
      <c r="N2392" s="48">
        <v>1</v>
      </c>
      <c r="O2392" s="48">
        <v>39</v>
      </c>
      <c r="P2392" s="48">
        <v>49</v>
      </c>
    </row>
    <row r="2393" spans="1:16" x14ac:dyDescent="0.3">
      <c r="A2393" s="48" t="s">
        <v>1961</v>
      </c>
      <c r="B2393" s="48">
        <v>2015</v>
      </c>
      <c r="C2393" s="48" t="s">
        <v>1108</v>
      </c>
      <c r="D2393" s="48" t="s">
        <v>1095</v>
      </c>
      <c r="E2393" s="48">
        <v>79</v>
      </c>
      <c r="F2393" s="48">
        <v>229</v>
      </c>
      <c r="G2393" s="48">
        <v>19</v>
      </c>
      <c r="H2393" s="48">
        <v>48</v>
      </c>
      <c r="I2393" s="48">
        <v>7</v>
      </c>
      <c r="J2393" s="48">
        <v>0</v>
      </c>
      <c r="K2393" s="48">
        <v>4</v>
      </c>
      <c r="L2393" s="48">
        <v>22</v>
      </c>
      <c r="M2393" s="48">
        <v>0</v>
      </c>
      <c r="N2393" s="48">
        <v>1</v>
      </c>
      <c r="O2393" s="48">
        <v>23</v>
      </c>
      <c r="P2393" s="48">
        <v>65</v>
      </c>
    </row>
    <row r="2394" spans="1:16" x14ac:dyDescent="0.3">
      <c r="A2394" s="48" t="s">
        <v>1980</v>
      </c>
      <c r="B2394" s="48">
        <v>2015</v>
      </c>
      <c r="C2394" s="48" t="s">
        <v>1142</v>
      </c>
      <c r="D2394" s="48" t="s">
        <v>1095</v>
      </c>
      <c r="E2394" s="48">
        <v>57</v>
      </c>
      <c r="F2394" s="48">
        <v>230</v>
      </c>
      <c r="G2394" s="48">
        <v>39</v>
      </c>
      <c r="H2394" s="48">
        <v>66</v>
      </c>
      <c r="I2394" s="48">
        <v>14</v>
      </c>
      <c r="J2394" s="48">
        <v>4</v>
      </c>
      <c r="K2394" s="48">
        <v>17</v>
      </c>
      <c r="L2394" s="48">
        <v>44</v>
      </c>
      <c r="M2394" s="48">
        <v>4</v>
      </c>
      <c r="N2394" s="48">
        <v>1</v>
      </c>
      <c r="O2394" s="48">
        <v>14</v>
      </c>
      <c r="P2394" s="48">
        <v>54</v>
      </c>
    </row>
    <row r="2395" spans="1:16" x14ac:dyDescent="0.3">
      <c r="A2395" s="48" t="s">
        <v>1572</v>
      </c>
      <c r="B2395" s="48">
        <v>2015</v>
      </c>
      <c r="C2395" s="48" t="s">
        <v>1116</v>
      </c>
      <c r="D2395" s="48" t="s">
        <v>1091</v>
      </c>
      <c r="E2395" s="48">
        <v>69</v>
      </c>
      <c r="F2395" s="48">
        <v>230</v>
      </c>
      <c r="G2395" s="48">
        <v>35</v>
      </c>
      <c r="H2395" s="48">
        <v>51</v>
      </c>
      <c r="I2395" s="48">
        <v>14</v>
      </c>
      <c r="J2395" s="48">
        <v>0</v>
      </c>
      <c r="K2395" s="48">
        <v>9</v>
      </c>
      <c r="L2395" s="48">
        <v>30</v>
      </c>
      <c r="M2395" s="48">
        <v>1</v>
      </c>
      <c r="N2395" s="48">
        <v>0</v>
      </c>
      <c r="O2395" s="48">
        <v>28</v>
      </c>
      <c r="P2395" s="48">
        <v>43</v>
      </c>
    </row>
    <row r="2396" spans="1:16" x14ac:dyDescent="0.3">
      <c r="A2396" s="48" t="s">
        <v>2167</v>
      </c>
      <c r="B2396" s="48">
        <v>2015</v>
      </c>
      <c r="C2396" s="48" t="s">
        <v>1108</v>
      </c>
      <c r="D2396" s="48" t="s">
        <v>1095</v>
      </c>
      <c r="E2396" s="48">
        <v>90</v>
      </c>
      <c r="F2396" s="48">
        <v>230</v>
      </c>
      <c r="G2396" s="48">
        <v>13</v>
      </c>
      <c r="H2396" s="48">
        <v>62</v>
      </c>
      <c r="I2396" s="48">
        <v>15</v>
      </c>
      <c r="J2396" s="48">
        <v>2</v>
      </c>
      <c r="K2396" s="48">
        <v>1</v>
      </c>
      <c r="L2396" s="48">
        <v>21</v>
      </c>
      <c r="M2396" s="48">
        <v>4</v>
      </c>
      <c r="N2396" s="48">
        <v>1</v>
      </c>
      <c r="O2396" s="48">
        <v>4</v>
      </c>
      <c r="P2396" s="48">
        <v>48</v>
      </c>
    </row>
    <row r="2397" spans="1:16" x14ac:dyDescent="0.3">
      <c r="A2397" s="48" t="s">
        <v>1978</v>
      </c>
      <c r="B2397" s="48">
        <v>2015</v>
      </c>
      <c r="C2397" s="48" t="s">
        <v>1130</v>
      </c>
      <c r="D2397" s="48" t="s">
        <v>1095</v>
      </c>
      <c r="E2397" s="48">
        <v>87</v>
      </c>
      <c r="F2397" s="48">
        <v>231</v>
      </c>
      <c r="G2397" s="48">
        <v>22</v>
      </c>
      <c r="H2397" s="48">
        <v>62</v>
      </c>
      <c r="I2397" s="48">
        <v>14</v>
      </c>
      <c r="J2397" s="48">
        <v>1</v>
      </c>
      <c r="K2397" s="48">
        <v>6</v>
      </c>
      <c r="L2397" s="48">
        <v>29</v>
      </c>
      <c r="M2397" s="48">
        <v>2</v>
      </c>
      <c r="N2397" s="48">
        <v>1</v>
      </c>
      <c r="O2397" s="48">
        <v>8</v>
      </c>
      <c r="P2397" s="48">
        <v>56</v>
      </c>
    </row>
    <row r="2398" spans="1:16" x14ac:dyDescent="0.3">
      <c r="A2398" s="48" t="s">
        <v>1708</v>
      </c>
      <c r="B2398" s="48">
        <v>2015</v>
      </c>
      <c r="C2398" s="48" t="s">
        <v>1134</v>
      </c>
      <c r="D2398" s="48" t="s">
        <v>1091</v>
      </c>
      <c r="E2398" s="48">
        <v>82</v>
      </c>
      <c r="F2398" s="48">
        <v>232</v>
      </c>
      <c r="G2398" s="48">
        <v>24</v>
      </c>
      <c r="H2398" s="48">
        <v>60</v>
      </c>
      <c r="I2398" s="48">
        <v>8</v>
      </c>
      <c r="J2398" s="48">
        <v>2</v>
      </c>
      <c r="K2398" s="48">
        <v>5</v>
      </c>
      <c r="L2398" s="48">
        <v>26</v>
      </c>
      <c r="M2398" s="48">
        <v>3</v>
      </c>
      <c r="N2398" s="48">
        <v>2</v>
      </c>
      <c r="O2398" s="48">
        <v>19</v>
      </c>
      <c r="P2398" s="48">
        <v>39</v>
      </c>
    </row>
    <row r="2399" spans="1:16" x14ac:dyDescent="0.3">
      <c r="A2399" s="48" t="s">
        <v>2168</v>
      </c>
      <c r="B2399" s="48">
        <v>2015</v>
      </c>
      <c r="C2399" s="48" t="s">
        <v>1128</v>
      </c>
      <c r="D2399" s="48" t="s">
        <v>1095</v>
      </c>
      <c r="E2399" s="48">
        <v>69</v>
      </c>
      <c r="F2399" s="48">
        <v>232</v>
      </c>
      <c r="G2399" s="48">
        <v>52</v>
      </c>
      <c r="H2399" s="48">
        <v>57</v>
      </c>
      <c r="I2399" s="48">
        <v>6</v>
      </c>
      <c r="J2399" s="48">
        <v>1</v>
      </c>
      <c r="K2399" s="48">
        <v>16</v>
      </c>
      <c r="L2399" s="48">
        <v>43</v>
      </c>
      <c r="M2399" s="48">
        <v>3</v>
      </c>
      <c r="N2399" s="48">
        <v>3</v>
      </c>
      <c r="O2399" s="48">
        <v>36</v>
      </c>
      <c r="P2399" s="48">
        <v>77</v>
      </c>
    </row>
    <row r="2400" spans="1:16" x14ac:dyDescent="0.3">
      <c r="A2400" s="48" t="s">
        <v>1425</v>
      </c>
      <c r="B2400" s="48">
        <v>2015</v>
      </c>
      <c r="C2400" s="48" t="s">
        <v>1098</v>
      </c>
      <c r="D2400" s="48" t="s">
        <v>1091</v>
      </c>
      <c r="E2400" s="48">
        <v>59</v>
      </c>
      <c r="F2400" s="48">
        <v>232</v>
      </c>
      <c r="G2400" s="48">
        <v>37</v>
      </c>
      <c r="H2400" s="48">
        <v>66</v>
      </c>
      <c r="I2400" s="48">
        <v>16</v>
      </c>
      <c r="J2400" s="48">
        <v>1</v>
      </c>
      <c r="K2400" s="48">
        <v>7</v>
      </c>
      <c r="L2400" s="48">
        <v>23</v>
      </c>
      <c r="M2400" s="48">
        <v>2</v>
      </c>
      <c r="N2400" s="48">
        <v>3</v>
      </c>
      <c r="O2400" s="48">
        <v>29</v>
      </c>
      <c r="P2400" s="48">
        <v>30</v>
      </c>
    </row>
    <row r="2401" spans="1:16" x14ac:dyDescent="0.3">
      <c r="A2401" s="48" t="s">
        <v>1554</v>
      </c>
      <c r="B2401" s="48">
        <v>2015</v>
      </c>
      <c r="C2401" s="48" t="s">
        <v>1114</v>
      </c>
      <c r="D2401" s="48" t="s">
        <v>1095</v>
      </c>
      <c r="E2401" s="48">
        <v>106</v>
      </c>
      <c r="F2401" s="48">
        <v>233</v>
      </c>
      <c r="G2401" s="48">
        <v>32</v>
      </c>
      <c r="H2401" s="48">
        <v>68</v>
      </c>
      <c r="I2401" s="48">
        <v>22</v>
      </c>
      <c r="J2401" s="48">
        <v>3</v>
      </c>
      <c r="K2401" s="48">
        <v>7</v>
      </c>
      <c r="L2401" s="48">
        <v>25</v>
      </c>
      <c r="M2401" s="48">
        <v>1</v>
      </c>
      <c r="N2401" s="48">
        <v>1</v>
      </c>
      <c r="O2401" s="48">
        <v>21</v>
      </c>
      <c r="P2401" s="48">
        <v>44</v>
      </c>
    </row>
    <row r="2402" spans="1:16" x14ac:dyDescent="0.3">
      <c r="A2402" s="48" t="s">
        <v>2110</v>
      </c>
      <c r="B2402" s="48">
        <v>2015</v>
      </c>
      <c r="C2402" s="48" t="s">
        <v>1136</v>
      </c>
      <c r="D2402" s="48" t="s">
        <v>1091</v>
      </c>
      <c r="E2402" s="48">
        <v>78</v>
      </c>
      <c r="F2402" s="48">
        <v>233</v>
      </c>
      <c r="G2402" s="48">
        <v>33</v>
      </c>
      <c r="H2402" s="48">
        <v>54</v>
      </c>
      <c r="I2402" s="48">
        <v>16</v>
      </c>
      <c r="J2402" s="48">
        <v>1</v>
      </c>
      <c r="K2402" s="48">
        <v>10</v>
      </c>
      <c r="L2402" s="48">
        <v>34</v>
      </c>
      <c r="M2402" s="48">
        <v>0</v>
      </c>
      <c r="N2402" s="48">
        <v>0</v>
      </c>
      <c r="O2402" s="48">
        <v>28</v>
      </c>
      <c r="P2402" s="48">
        <v>62</v>
      </c>
    </row>
    <row r="2403" spans="1:16" x14ac:dyDescent="0.3">
      <c r="A2403" s="48" t="s">
        <v>2169</v>
      </c>
      <c r="B2403" s="48">
        <v>2015</v>
      </c>
      <c r="C2403" s="48" t="s">
        <v>1132</v>
      </c>
      <c r="D2403" s="48" t="s">
        <v>1095</v>
      </c>
      <c r="E2403" s="48">
        <v>63</v>
      </c>
      <c r="F2403" s="48">
        <v>233</v>
      </c>
      <c r="G2403" s="48">
        <v>29</v>
      </c>
      <c r="H2403" s="48">
        <v>71</v>
      </c>
      <c r="I2403" s="48">
        <v>15</v>
      </c>
      <c r="J2403" s="48">
        <v>4</v>
      </c>
      <c r="K2403" s="48">
        <v>7</v>
      </c>
      <c r="L2403" s="48">
        <v>39</v>
      </c>
      <c r="M2403" s="48">
        <v>2</v>
      </c>
      <c r="N2403" s="48">
        <v>1</v>
      </c>
      <c r="O2403" s="48">
        <v>20</v>
      </c>
      <c r="P2403" s="48">
        <v>56</v>
      </c>
    </row>
    <row r="2404" spans="1:16" x14ac:dyDescent="0.3">
      <c r="A2404" s="48" t="s">
        <v>2170</v>
      </c>
      <c r="B2404" s="48">
        <v>2015</v>
      </c>
      <c r="C2404" s="48" t="s">
        <v>1142</v>
      </c>
      <c r="D2404" s="48" t="s">
        <v>1095</v>
      </c>
      <c r="E2404" s="48">
        <v>73</v>
      </c>
      <c r="F2404" s="48">
        <v>233</v>
      </c>
      <c r="G2404" s="48">
        <v>18</v>
      </c>
      <c r="H2404" s="48">
        <v>51</v>
      </c>
      <c r="I2404" s="48">
        <v>9</v>
      </c>
      <c r="J2404" s="48">
        <v>0</v>
      </c>
      <c r="K2404" s="48">
        <v>3</v>
      </c>
      <c r="L2404" s="48">
        <v>21</v>
      </c>
      <c r="M2404" s="48">
        <v>0</v>
      </c>
      <c r="N2404" s="48">
        <v>0</v>
      </c>
      <c r="O2404" s="48">
        <v>17</v>
      </c>
      <c r="P2404" s="48">
        <v>60</v>
      </c>
    </row>
    <row r="2405" spans="1:16" x14ac:dyDescent="0.3">
      <c r="A2405" s="48" t="s">
        <v>1425</v>
      </c>
      <c r="B2405" s="48">
        <v>2015</v>
      </c>
      <c r="C2405" s="48" t="s">
        <v>1104</v>
      </c>
      <c r="D2405" s="48" t="s">
        <v>1091</v>
      </c>
      <c r="E2405" s="48">
        <v>67</v>
      </c>
      <c r="F2405" s="48">
        <v>235</v>
      </c>
      <c r="G2405" s="48">
        <v>39</v>
      </c>
      <c r="H2405" s="48">
        <v>63</v>
      </c>
      <c r="I2405" s="48">
        <v>20</v>
      </c>
      <c r="J2405" s="48">
        <v>2</v>
      </c>
      <c r="K2405" s="48">
        <v>6</v>
      </c>
      <c r="L2405" s="48">
        <v>33</v>
      </c>
      <c r="M2405" s="48">
        <v>1</v>
      </c>
      <c r="N2405" s="48">
        <v>1</v>
      </c>
      <c r="O2405" s="48">
        <v>33</v>
      </c>
      <c r="P2405" s="48">
        <v>26</v>
      </c>
    </row>
    <row r="2406" spans="1:16" x14ac:dyDescent="0.3">
      <c r="A2406" s="48" t="s">
        <v>2171</v>
      </c>
      <c r="B2406" s="48">
        <v>2015</v>
      </c>
      <c r="C2406" s="48" t="s">
        <v>1102</v>
      </c>
      <c r="D2406" s="48" t="s">
        <v>1091</v>
      </c>
      <c r="E2406" s="48">
        <v>68</v>
      </c>
      <c r="F2406" s="48">
        <v>236</v>
      </c>
      <c r="G2406" s="48">
        <v>33</v>
      </c>
      <c r="H2406" s="48">
        <v>53</v>
      </c>
      <c r="I2406" s="48">
        <v>6</v>
      </c>
      <c r="J2406" s="48">
        <v>4</v>
      </c>
      <c r="K2406" s="48">
        <v>4</v>
      </c>
      <c r="L2406" s="48">
        <v>20</v>
      </c>
      <c r="M2406" s="48">
        <v>8</v>
      </c>
      <c r="N2406" s="48">
        <v>2</v>
      </c>
      <c r="O2406" s="48">
        <v>12</v>
      </c>
      <c r="P2406" s="48">
        <v>51</v>
      </c>
    </row>
    <row r="2407" spans="1:16" x14ac:dyDescent="0.3">
      <c r="A2407" s="48" t="s">
        <v>2118</v>
      </c>
      <c r="B2407" s="48">
        <v>2015</v>
      </c>
      <c r="C2407" s="48" t="s">
        <v>1142</v>
      </c>
      <c r="D2407" s="48" t="s">
        <v>1095</v>
      </c>
      <c r="E2407" s="48">
        <v>67</v>
      </c>
      <c r="F2407" s="48">
        <v>239</v>
      </c>
      <c r="G2407" s="48">
        <v>31</v>
      </c>
      <c r="H2407" s="48">
        <v>64</v>
      </c>
      <c r="I2407" s="48">
        <v>14</v>
      </c>
      <c r="J2407" s="48">
        <v>1</v>
      </c>
      <c r="K2407" s="48">
        <v>12</v>
      </c>
      <c r="L2407" s="48">
        <v>41</v>
      </c>
      <c r="M2407" s="48">
        <v>0</v>
      </c>
      <c r="N2407" s="48">
        <v>0</v>
      </c>
      <c r="O2407" s="48">
        <v>23</v>
      </c>
      <c r="P2407" s="48">
        <v>49</v>
      </c>
    </row>
    <row r="2408" spans="1:16" x14ac:dyDescent="0.3">
      <c r="A2408" s="48" t="s">
        <v>2172</v>
      </c>
      <c r="B2408" s="48">
        <v>2015</v>
      </c>
      <c r="C2408" s="48" t="s">
        <v>1098</v>
      </c>
      <c r="D2408" s="48" t="s">
        <v>1091</v>
      </c>
      <c r="E2408" s="48">
        <v>86</v>
      </c>
      <c r="F2408" s="48">
        <v>241</v>
      </c>
      <c r="G2408" s="48">
        <v>31</v>
      </c>
      <c r="H2408" s="48">
        <v>60</v>
      </c>
      <c r="I2408" s="48">
        <v>14</v>
      </c>
      <c r="J2408" s="48">
        <v>6</v>
      </c>
      <c r="K2408" s="48">
        <v>7</v>
      </c>
      <c r="L2408" s="48">
        <v>27</v>
      </c>
      <c r="M2408" s="48">
        <v>3</v>
      </c>
      <c r="N2408" s="48">
        <v>3</v>
      </c>
      <c r="O2408" s="48">
        <v>5</v>
      </c>
      <c r="P2408" s="48">
        <v>53</v>
      </c>
    </row>
    <row r="2409" spans="1:16" x14ac:dyDescent="0.3">
      <c r="A2409" s="48" t="s">
        <v>2173</v>
      </c>
      <c r="B2409" s="48">
        <v>2015</v>
      </c>
      <c r="C2409" s="48" t="s">
        <v>1112</v>
      </c>
      <c r="D2409" s="48" t="s">
        <v>1095</v>
      </c>
      <c r="E2409" s="48">
        <v>81</v>
      </c>
      <c r="F2409" s="48">
        <v>242</v>
      </c>
      <c r="G2409" s="48">
        <v>23</v>
      </c>
      <c r="H2409" s="48">
        <v>61</v>
      </c>
      <c r="I2409" s="48">
        <v>9</v>
      </c>
      <c r="J2409" s="48">
        <v>0</v>
      </c>
      <c r="K2409" s="48">
        <v>3</v>
      </c>
      <c r="L2409" s="48">
        <v>18</v>
      </c>
      <c r="M2409" s="48">
        <v>0</v>
      </c>
      <c r="N2409" s="48">
        <v>1</v>
      </c>
      <c r="O2409" s="48">
        <v>25</v>
      </c>
      <c r="P2409" s="48">
        <v>45</v>
      </c>
    </row>
    <row r="2410" spans="1:16" x14ac:dyDescent="0.3">
      <c r="A2410" s="48" t="s">
        <v>1763</v>
      </c>
      <c r="B2410" s="48">
        <v>2015</v>
      </c>
      <c r="C2410" s="48" t="s">
        <v>1112</v>
      </c>
      <c r="D2410" s="48" t="s">
        <v>1095</v>
      </c>
      <c r="E2410" s="48">
        <v>131</v>
      </c>
      <c r="F2410" s="48">
        <v>244</v>
      </c>
      <c r="G2410" s="48">
        <v>23</v>
      </c>
      <c r="H2410" s="48">
        <v>59</v>
      </c>
      <c r="I2410" s="48">
        <v>20</v>
      </c>
      <c r="J2410" s="48">
        <v>0</v>
      </c>
      <c r="K2410" s="48">
        <v>1</v>
      </c>
      <c r="L2410" s="48">
        <v>21</v>
      </c>
      <c r="M2410" s="48">
        <v>2</v>
      </c>
      <c r="N2410" s="48">
        <v>2</v>
      </c>
      <c r="O2410" s="48">
        <v>23</v>
      </c>
      <c r="P2410" s="48">
        <v>51</v>
      </c>
    </row>
    <row r="2411" spans="1:16" x14ac:dyDescent="0.3">
      <c r="A2411" s="48" t="s">
        <v>1455</v>
      </c>
      <c r="B2411" s="48">
        <v>2015</v>
      </c>
      <c r="C2411" s="48" t="s">
        <v>1154</v>
      </c>
      <c r="D2411" s="48" t="s">
        <v>1095</v>
      </c>
      <c r="E2411" s="48">
        <v>61</v>
      </c>
      <c r="F2411" s="48">
        <v>246</v>
      </c>
      <c r="G2411" s="48">
        <v>38</v>
      </c>
      <c r="H2411" s="48">
        <v>74</v>
      </c>
      <c r="I2411" s="48">
        <v>17</v>
      </c>
      <c r="J2411" s="48">
        <v>0</v>
      </c>
      <c r="K2411" s="48">
        <v>5</v>
      </c>
      <c r="L2411" s="48">
        <v>22</v>
      </c>
      <c r="M2411" s="48">
        <v>11</v>
      </c>
      <c r="N2411" s="48">
        <v>0</v>
      </c>
      <c r="O2411" s="48">
        <v>25</v>
      </c>
      <c r="P2411" s="48">
        <v>26</v>
      </c>
    </row>
    <row r="2412" spans="1:16" x14ac:dyDescent="0.3">
      <c r="A2412" s="48" t="s">
        <v>1616</v>
      </c>
      <c r="B2412" s="48">
        <v>2015</v>
      </c>
      <c r="C2412" s="48" t="s">
        <v>1156</v>
      </c>
      <c r="D2412" s="48" t="s">
        <v>1091</v>
      </c>
      <c r="E2412" s="48">
        <v>93</v>
      </c>
      <c r="F2412" s="48">
        <v>247</v>
      </c>
      <c r="G2412" s="48">
        <v>17</v>
      </c>
      <c r="H2412" s="48">
        <v>43</v>
      </c>
      <c r="I2412" s="48">
        <v>12</v>
      </c>
      <c r="J2412" s="48">
        <v>1</v>
      </c>
      <c r="K2412" s="48">
        <v>5</v>
      </c>
      <c r="L2412" s="48">
        <v>21</v>
      </c>
      <c r="M2412" s="48">
        <v>0</v>
      </c>
      <c r="N2412" s="48">
        <v>3</v>
      </c>
      <c r="O2412" s="48">
        <v>30</v>
      </c>
      <c r="P2412" s="48">
        <v>67</v>
      </c>
    </row>
    <row r="2413" spans="1:16" x14ac:dyDescent="0.3">
      <c r="A2413" s="48" t="s">
        <v>1403</v>
      </c>
      <c r="B2413" s="48">
        <v>2015</v>
      </c>
      <c r="C2413" s="48" t="s">
        <v>1120</v>
      </c>
      <c r="D2413" s="48" t="s">
        <v>1095</v>
      </c>
      <c r="E2413" s="48">
        <v>100</v>
      </c>
      <c r="F2413" s="48">
        <v>249</v>
      </c>
      <c r="G2413" s="48">
        <v>26</v>
      </c>
      <c r="H2413" s="48">
        <v>52</v>
      </c>
      <c r="I2413" s="48">
        <v>8</v>
      </c>
      <c r="J2413" s="48">
        <v>2</v>
      </c>
      <c r="K2413" s="48">
        <v>7</v>
      </c>
      <c r="L2413" s="48">
        <v>26</v>
      </c>
      <c r="M2413" s="48">
        <v>2</v>
      </c>
      <c r="N2413" s="48">
        <v>1</v>
      </c>
      <c r="O2413" s="48">
        <v>20</v>
      </c>
      <c r="P2413" s="48">
        <v>76</v>
      </c>
    </row>
    <row r="2414" spans="1:16" x14ac:dyDescent="0.3">
      <c r="A2414" s="48" t="s">
        <v>1444</v>
      </c>
      <c r="B2414" s="48">
        <v>2015</v>
      </c>
      <c r="C2414" s="48" t="s">
        <v>1114</v>
      </c>
      <c r="D2414" s="48" t="s">
        <v>1095</v>
      </c>
      <c r="E2414" s="48">
        <v>73</v>
      </c>
      <c r="F2414" s="48">
        <v>249</v>
      </c>
      <c r="G2414" s="48">
        <v>23</v>
      </c>
      <c r="H2414" s="48">
        <v>54</v>
      </c>
      <c r="I2414" s="48">
        <v>12</v>
      </c>
      <c r="J2414" s="48">
        <v>1</v>
      </c>
      <c r="K2414" s="48">
        <v>5</v>
      </c>
      <c r="L2414" s="48">
        <v>30</v>
      </c>
      <c r="M2414" s="48">
        <v>3</v>
      </c>
      <c r="N2414" s="48">
        <v>0</v>
      </c>
      <c r="O2414" s="48">
        <v>22</v>
      </c>
      <c r="P2414" s="48">
        <v>35</v>
      </c>
    </row>
    <row r="2415" spans="1:16" x14ac:dyDescent="0.3">
      <c r="A2415" s="48" t="s">
        <v>2025</v>
      </c>
      <c r="B2415" s="48">
        <v>2015</v>
      </c>
      <c r="C2415" s="48" t="s">
        <v>1159</v>
      </c>
      <c r="D2415" s="48" t="s">
        <v>1095</v>
      </c>
      <c r="E2415" s="48">
        <v>90</v>
      </c>
      <c r="F2415" s="48">
        <v>250</v>
      </c>
      <c r="G2415" s="48">
        <v>38</v>
      </c>
      <c r="H2415" s="48">
        <v>64</v>
      </c>
      <c r="I2415" s="48">
        <v>14</v>
      </c>
      <c r="J2415" s="48">
        <v>3</v>
      </c>
      <c r="K2415" s="48">
        <v>10</v>
      </c>
      <c r="L2415" s="48">
        <v>24</v>
      </c>
      <c r="M2415" s="48">
        <v>0</v>
      </c>
      <c r="N2415" s="48">
        <v>2</v>
      </c>
      <c r="O2415" s="48">
        <v>23</v>
      </c>
      <c r="P2415" s="48">
        <v>65</v>
      </c>
    </row>
    <row r="2416" spans="1:16" x14ac:dyDescent="0.3">
      <c r="A2416" s="48" t="s">
        <v>2052</v>
      </c>
      <c r="B2416" s="48">
        <v>2015</v>
      </c>
      <c r="C2416" s="48" t="s">
        <v>1130</v>
      </c>
      <c r="D2416" s="48" t="s">
        <v>1095</v>
      </c>
      <c r="E2416" s="48">
        <v>106</v>
      </c>
      <c r="F2416" s="48">
        <v>255</v>
      </c>
      <c r="G2416" s="48">
        <v>30</v>
      </c>
      <c r="H2416" s="48">
        <v>64</v>
      </c>
      <c r="I2416" s="48">
        <v>13</v>
      </c>
      <c r="J2416" s="48">
        <v>2</v>
      </c>
      <c r="K2416" s="48">
        <v>2</v>
      </c>
      <c r="L2416" s="48">
        <v>17</v>
      </c>
      <c r="M2416" s="48">
        <v>4</v>
      </c>
      <c r="N2416" s="48">
        <v>2</v>
      </c>
      <c r="O2416" s="48">
        <v>21</v>
      </c>
      <c r="P2416" s="48">
        <v>67</v>
      </c>
    </row>
    <row r="2417" spans="1:16" x14ac:dyDescent="0.3">
      <c r="A2417" s="48" t="s">
        <v>1964</v>
      </c>
      <c r="B2417" s="48">
        <v>2015</v>
      </c>
      <c r="C2417" s="48" t="s">
        <v>1122</v>
      </c>
      <c r="D2417" s="48" t="s">
        <v>1095</v>
      </c>
      <c r="E2417" s="48">
        <v>83</v>
      </c>
      <c r="F2417" s="48">
        <v>255</v>
      </c>
      <c r="G2417" s="48">
        <v>23</v>
      </c>
      <c r="H2417" s="48">
        <v>54</v>
      </c>
      <c r="I2417" s="48">
        <v>7</v>
      </c>
      <c r="J2417" s="48">
        <v>2</v>
      </c>
      <c r="K2417" s="48">
        <v>9</v>
      </c>
      <c r="L2417" s="48">
        <v>29</v>
      </c>
      <c r="M2417" s="48">
        <v>2</v>
      </c>
      <c r="N2417" s="48">
        <v>1</v>
      </c>
      <c r="O2417" s="48">
        <v>11</v>
      </c>
      <c r="P2417" s="48">
        <v>60</v>
      </c>
    </row>
    <row r="2418" spans="1:16" x14ac:dyDescent="0.3">
      <c r="A2418" s="48" t="s">
        <v>1946</v>
      </c>
      <c r="B2418" s="48">
        <v>2015</v>
      </c>
      <c r="C2418" s="48" t="s">
        <v>1108</v>
      </c>
      <c r="D2418" s="48" t="s">
        <v>1095</v>
      </c>
      <c r="E2418" s="48">
        <v>83</v>
      </c>
      <c r="F2418" s="48">
        <v>256</v>
      </c>
      <c r="G2418" s="48">
        <v>29</v>
      </c>
      <c r="H2418" s="48">
        <v>62</v>
      </c>
      <c r="I2418" s="48">
        <v>18</v>
      </c>
      <c r="J2418" s="48">
        <v>0</v>
      </c>
      <c r="K2418" s="48">
        <v>7</v>
      </c>
      <c r="L2418" s="48">
        <v>33</v>
      </c>
      <c r="M2418" s="48">
        <v>3</v>
      </c>
      <c r="N2418" s="48">
        <v>1</v>
      </c>
      <c r="O2418" s="48">
        <v>18</v>
      </c>
      <c r="P2418" s="48">
        <v>72</v>
      </c>
    </row>
    <row r="2419" spans="1:16" x14ac:dyDescent="0.3">
      <c r="A2419" s="48" t="s">
        <v>2174</v>
      </c>
      <c r="B2419" s="48">
        <v>2015</v>
      </c>
      <c r="C2419" s="48" t="s">
        <v>1134</v>
      </c>
      <c r="D2419" s="48" t="s">
        <v>1091</v>
      </c>
      <c r="E2419" s="48">
        <v>88</v>
      </c>
      <c r="F2419" s="48">
        <v>257</v>
      </c>
      <c r="G2419" s="48">
        <v>30</v>
      </c>
      <c r="H2419" s="48">
        <v>71</v>
      </c>
      <c r="I2419" s="48">
        <v>12</v>
      </c>
      <c r="J2419" s="48">
        <v>0</v>
      </c>
      <c r="K2419" s="48">
        <v>8</v>
      </c>
      <c r="L2419" s="48">
        <v>30</v>
      </c>
      <c r="M2419" s="48">
        <v>5</v>
      </c>
      <c r="N2419" s="48">
        <v>2</v>
      </c>
      <c r="O2419" s="48">
        <v>16</v>
      </c>
      <c r="P2419" s="48">
        <v>82</v>
      </c>
    </row>
    <row r="2420" spans="1:16" x14ac:dyDescent="0.3">
      <c r="A2420" s="48" t="s">
        <v>1752</v>
      </c>
      <c r="B2420" s="48">
        <v>2015</v>
      </c>
      <c r="C2420" s="48" t="s">
        <v>1146</v>
      </c>
      <c r="D2420" s="48" t="s">
        <v>1091</v>
      </c>
      <c r="E2420" s="48">
        <v>75</v>
      </c>
      <c r="F2420" s="48">
        <v>258</v>
      </c>
      <c r="G2420" s="48">
        <v>24</v>
      </c>
      <c r="H2420" s="48">
        <v>69</v>
      </c>
      <c r="I2420" s="48">
        <v>14</v>
      </c>
      <c r="J2420" s="48">
        <v>1</v>
      </c>
      <c r="K2420" s="48">
        <v>8</v>
      </c>
      <c r="L2420" s="48">
        <v>25</v>
      </c>
      <c r="M2420" s="48">
        <v>0</v>
      </c>
      <c r="N2420" s="48">
        <v>0</v>
      </c>
      <c r="O2420" s="48">
        <v>21</v>
      </c>
      <c r="P2420" s="48">
        <v>67</v>
      </c>
    </row>
    <row r="2421" spans="1:16" x14ac:dyDescent="0.3">
      <c r="A2421" s="48" t="s">
        <v>2175</v>
      </c>
      <c r="B2421" s="48">
        <v>2015</v>
      </c>
      <c r="C2421" s="48" t="s">
        <v>1156</v>
      </c>
      <c r="D2421" s="48" t="s">
        <v>1091</v>
      </c>
      <c r="E2421" s="48">
        <v>86</v>
      </c>
      <c r="F2421" s="48">
        <v>260</v>
      </c>
      <c r="G2421" s="48">
        <v>20</v>
      </c>
      <c r="H2421" s="48">
        <v>65</v>
      </c>
      <c r="I2421" s="48">
        <v>13</v>
      </c>
      <c r="J2421" s="48">
        <v>0</v>
      </c>
      <c r="K2421" s="48">
        <v>4</v>
      </c>
      <c r="L2421" s="48">
        <v>21</v>
      </c>
      <c r="M2421" s="48">
        <v>2</v>
      </c>
      <c r="N2421" s="48">
        <v>0</v>
      </c>
      <c r="O2421" s="48">
        <v>19</v>
      </c>
      <c r="P2421" s="48">
        <v>49</v>
      </c>
    </row>
    <row r="2422" spans="1:16" x14ac:dyDescent="0.3">
      <c r="A2422" s="48" t="s">
        <v>2121</v>
      </c>
      <c r="B2422" s="48">
        <v>2015</v>
      </c>
      <c r="C2422" s="48" t="s">
        <v>1090</v>
      </c>
      <c r="D2422" s="48" t="s">
        <v>1091</v>
      </c>
      <c r="E2422" s="48">
        <v>91</v>
      </c>
      <c r="F2422" s="48">
        <v>261</v>
      </c>
      <c r="G2422" s="48">
        <v>30</v>
      </c>
      <c r="H2422" s="48">
        <v>56</v>
      </c>
      <c r="I2422" s="48">
        <v>10</v>
      </c>
      <c r="J2422" s="48">
        <v>5</v>
      </c>
      <c r="K2422" s="48">
        <v>0</v>
      </c>
      <c r="L2422" s="48">
        <v>21</v>
      </c>
      <c r="M2422" s="48">
        <v>8</v>
      </c>
      <c r="N2422" s="48">
        <v>4</v>
      </c>
      <c r="O2422" s="48">
        <v>6</v>
      </c>
      <c r="P2422" s="48">
        <v>68</v>
      </c>
    </row>
    <row r="2423" spans="1:16" x14ac:dyDescent="0.3">
      <c r="A2423" s="48" t="s">
        <v>1932</v>
      </c>
      <c r="B2423" s="48">
        <v>2015</v>
      </c>
      <c r="C2423" s="48" t="s">
        <v>1146</v>
      </c>
      <c r="D2423" s="48" t="s">
        <v>1091</v>
      </c>
      <c r="E2423" s="48">
        <v>91</v>
      </c>
      <c r="F2423" s="48">
        <v>267</v>
      </c>
      <c r="G2423" s="48">
        <v>34</v>
      </c>
      <c r="H2423" s="48">
        <v>54</v>
      </c>
      <c r="I2423" s="48">
        <v>8</v>
      </c>
      <c r="J2423" s="48">
        <v>3</v>
      </c>
      <c r="K2423" s="48">
        <v>9</v>
      </c>
      <c r="L2423" s="48">
        <v>31</v>
      </c>
      <c r="M2423" s="48">
        <v>0</v>
      </c>
      <c r="N2423" s="48">
        <v>0</v>
      </c>
      <c r="O2423" s="48">
        <v>26</v>
      </c>
      <c r="P2423" s="48">
        <v>81</v>
      </c>
    </row>
    <row r="2424" spans="1:16" x14ac:dyDescent="0.3">
      <c r="A2424" s="48" t="s">
        <v>2176</v>
      </c>
      <c r="B2424" s="48">
        <v>2015</v>
      </c>
      <c r="C2424" s="48" t="s">
        <v>1138</v>
      </c>
      <c r="D2424" s="48" t="s">
        <v>1091</v>
      </c>
      <c r="E2424" s="48">
        <v>81</v>
      </c>
      <c r="F2424" s="48">
        <v>267</v>
      </c>
      <c r="G2424" s="48">
        <v>25</v>
      </c>
      <c r="H2424" s="48">
        <v>60</v>
      </c>
      <c r="I2424" s="48">
        <v>8</v>
      </c>
      <c r="J2424" s="48">
        <v>1</v>
      </c>
      <c r="K2424" s="48">
        <v>6</v>
      </c>
      <c r="L2424" s="48">
        <v>21</v>
      </c>
      <c r="M2424" s="48">
        <v>0</v>
      </c>
      <c r="N2424" s="48">
        <v>1</v>
      </c>
      <c r="O2424" s="48">
        <v>18</v>
      </c>
      <c r="P2424" s="48">
        <v>58</v>
      </c>
    </row>
    <row r="2425" spans="1:16" x14ac:dyDescent="0.3">
      <c r="A2425" s="48" t="s">
        <v>2030</v>
      </c>
      <c r="B2425" s="48">
        <v>2015</v>
      </c>
      <c r="C2425" s="48" t="s">
        <v>1114</v>
      </c>
      <c r="D2425" s="48" t="s">
        <v>1095</v>
      </c>
      <c r="E2425" s="48">
        <v>106</v>
      </c>
      <c r="F2425" s="48">
        <v>268</v>
      </c>
      <c r="G2425" s="48">
        <v>30</v>
      </c>
      <c r="H2425" s="48">
        <v>63</v>
      </c>
      <c r="I2425" s="48">
        <v>12</v>
      </c>
      <c r="J2425" s="48">
        <v>0</v>
      </c>
      <c r="K2425" s="48">
        <v>12</v>
      </c>
      <c r="L2425" s="48">
        <v>39</v>
      </c>
      <c r="M2425" s="48">
        <v>1</v>
      </c>
      <c r="N2425" s="48">
        <v>0</v>
      </c>
      <c r="O2425" s="48">
        <v>21</v>
      </c>
      <c r="P2425" s="48">
        <v>69</v>
      </c>
    </row>
    <row r="2426" spans="1:16" x14ac:dyDescent="0.3">
      <c r="A2426" s="48" t="s">
        <v>2177</v>
      </c>
      <c r="B2426" s="48">
        <v>2015</v>
      </c>
      <c r="C2426" s="48" t="s">
        <v>1114</v>
      </c>
      <c r="D2426" s="48" t="s">
        <v>1095</v>
      </c>
      <c r="E2426" s="48">
        <v>81</v>
      </c>
      <c r="F2426" s="48">
        <v>270</v>
      </c>
      <c r="G2426" s="48">
        <v>24</v>
      </c>
      <c r="H2426" s="48">
        <v>63</v>
      </c>
      <c r="I2426" s="48">
        <v>9</v>
      </c>
      <c r="J2426" s="48">
        <v>1</v>
      </c>
      <c r="K2426" s="48">
        <v>9</v>
      </c>
      <c r="L2426" s="48">
        <v>28</v>
      </c>
      <c r="M2426" s="48">
        <v>0</v>
      </c>
      <c r="N2426" s="48">
        <v>1</v>
      </c>
      <c r="O2426" s="48">
        <v>24</v>
      </c>
      <c r="P2426" s="48">
        <v>71</v>
      </c>
    </row>
    <row r="2427" spans="1:16" x14ac:dyDescent="0.3">
      <c r="A2427" s="48" t="s">
        <v>1589</v>
      </c>
      <c r="B2427" s="48">
        <v>2015</v>
      </c>
      <c r="C2427" s="48" t="s">
        <v>1156</v>
      </c>
      <c r="D2427" s="48" t="s">
        <v>1091</v>
      </c>
      <c r="E2427" s="48">
        <v>92</v>
      </c>
      <c r="F2427" s="48">
        <v>272</v>
      </c>
      <c r="G2427" s="48">
        <v>28</v>
      </c>
      <c r="H2427" s="48">
        <v>51</v>
      </c>
      <c r="I2427" s="48">
        <v>10</v>
      </c>
      <c r="J2427" s="48">
        <v>0</v>
      </c>
      <c r="K2427" s="48">
        <v>10</v>
      </c>
      <c r="L2427" s="48">
        <v>34</v>
      </c>
      <c r="M2427" s="48">
        <v>0</v>
      </c>
      <c r="N2427" s="48">
        <v>1</v>
      </c>
      <c r="O2427" s="48">
        <v>41</v>
      </c>
      <c r="P2427" s="48">
        <v>83</v>
      </c>
    </row>
    <row r="2428" spans="1:16" x14ac:dyDescent="0.3">
      <c r="A2428" s="48" t="s">
        <v>2178</v>
      </c>
      <c r="B2428" s="48">
        <v>2015</v>
      </c>
      <c r="C2428" s="48" t="s">
        <v>1140</v>
      </c>
      <c r="D2428" s="48" t="s">
        <v>1091</v>
      </c>
      <c r="E2428" s="48">
        <v>80</v>
      </c>
      <c r="F2428" s="48">
        <v>273</v>
      </c>
      <c r="G2428" s="48">
        <v>35</v>
      </c>
      <c r="H2428" s="48">
        <v>69</v>
      </c>
      <c r="I2428" s="48">
        <v>10</v>
      </c>
      <c r="J2428" s="48">
        <v>2</v>
      </c>
      <c r="K2428" s="48">
        <v>5</v>
      </c>
      <c r="L2428" s="48">
        <v>29</v>
      </c>
      <c r="M2428" s="48">
        <v>4</v>
      </c>
      <c r="N2428" s="48">
        <v>5</v>
      </c>
      <c r="O2428" s="48">
        <v>13</v>
      </c>
      <c r="P2428" s="48">
        <v>54</v>
      </c>
    </row>
    <row r="2429" spans="1:16" x14ac:dyDescent="0.3">
      <c r="A2429" s="48" t="s">
        <v>1944</v>
      </c>
      <c r="B2429" s="48">
        <v>2015</v>
      </c>
      <c r="C2429" s="48" t="s">
        <v>1144</v>
      </c>
      <c r="D2429" s="48" t="s">
        <v>1095</v>
      </c>
      <c r="E2429" s="48">
        <v>80</v>
      </c>
      <c r="F2429" s="48">
        <v>274</v>
      </c>
      <c r="G2429" s="48">
        <v>34</v>
      </c>
      <c r="H2429" s="48">
        <v>70</v>
      </c>
      <c r="I2429" s="48">
        <v>13</v>
      </c>
      <c r="J2429" s="48">
        <v>1</v>
      </c>
      <c r="K2429" s="48">
        <v>17</v>
      </c>
      <c r="L2429" s="48">
        <v>50</v>
      </c>
      <c r="M2429" s="48">
        <v>0</v>
      </c>
      <c r="N2429" s="48">
        <v>0</v>
      </c>
      <c r="O2429" s="48">
        <v>21</v>
      </c>
      <c r="P2429" s="48">
        <v>75</v>
      </c>
    </row>
    <row r="2430" spans="1:16" x14ac:dyDescent="0.3">
      <c r="A2430" s="48" t="s">
        <v>1419</v>
      </c>
      <c r="B2430" s="48">
        <v>2015</v>
      </c>
      <c r="C2430" s="48" t="s">
        <v>1108</v>
      </c>
      <c r="D2430" s="48" t="s">
        <v>1095</v>
      </c>
      <c r="E2430" s="48">
        <v>81</v>
      </c>
      <c r="F2430" s="48">
        <v>279</v>
      </c>
      <c r="G2430" s="48">
        <v>25</v>
      </c>
      <c r="H2430" s="48">
        <v>69</v>
      </c>
      <c r="I2430" s="48">
        <v>18</v>
      </c>
      <c r="J2430" s="48">
        <v>0</v>
      </c>
      <c r="K2430" s="48">
        <v>11</v>
      </c>
      <c r="L2430" s="48">
        <v>42</v>
      </c>
      <c r="M2430" s="48">
        <v>1</v>
      </c>
      <c r="N2430" s="48">
        <v>0</v>
      </c>
      <c r="O2430" s="48">
        <v>16</v>
      </c>
      <c r="P2430" s="48">
        <v>42</v>
      </c>
    </row>
    <row r="2431" spans="1:16" x14ac:dyDescent="0.3">
      <c r="A2431" s="48" t="s">
        <v>2179</v>
      </c>
      <c r="B2431" s="48">
        <v>2015</v>
      </c>
      <c r="C2431" s="48" t="s">
        <v>1090</v>
      </c>
      <c r="D2431" s="48" t="s">
        <v>1091</v>
      </c>
      <c r="E2431" s="48">
        <v>80</v>
      </c>
      <c r="F2431" s="48">
        <v>279</v>
      </c>
      <c r="G2431" s="48">
        <v>46</v>
      </c>
      <c r="H2431" s="48">
        <v>75</v>
      </c>
      <c r="I2431" s="48">
        <v>17</v>
      </c>
      <c r="J2431" s="48">
        <v>1</v>
      </c>
      <c r="K2431" s="48">
        <v>18</v>
      </c>
      <c r="L2431" s="48">
        <v>52</v>
      </c>
      <c r="M2431" s="48">
        <v>1</v>
      </c>
      <c r="N2431" s="48">
        <v>1</v>
      </c>
      <c r="O2431" s="48">
        <v>53</v>
      </c>
      <c r="P2431" s="48">
        <v>119</v>
      </c>
    </row>
    <row r="2432" spans="1:16" x14ac:dyDescent="0.3">
      <c r="A2432" s="48" t="s">
        <v>1478</v>
      </c>
      <c r="B2432" s="48">
        <v>2015</v>
      </c>
      <c r="C2432" s="48" t="s">
        <v>1159</v>
      </c>
      <c r="D2432" s="48" t="s">
        <v>1095</v>
      </c>
      <c r="E2432" s="48">
        <v>74</v>
      </c>
      <c r="F2432" s="48">
        <v>279</v>
      </c>
      <c r="G2432" s="48">
        <v>47</v>
      </c>
      <c r="H2432" s="48">
        <v>74</v>
      </c>
      <c r="I2432" s="48">
        <v>12</v>
      </c>
      <c r="J2432" s="48">
        <v>1</v>
      </c>
      <c r="K2432" s="48">
        <v>27</v>
      </c>
      <c r="L2432" s="48">
        <v>67</v>
      </c>
      <c r="M2432" s="48">
        <v>4</v>
      </c>
      <c r="N2432" s="48">
        <v>2</v>
      </c>
      <c r="O2432" s="48">
        <v>34</v>
      </c>
      <c r="P2432" s="48">
        <v>95</v>
      </c>
    </row>
    <row r="2433" spans="1:16" x14ac:dyDescent="0.3">
      <c r="A2433" s="48" t="s">
        <v>2050</v>
      </c>
      <c r="B2433" s="48">
        <v>2015</v>
      </c>
      <c r="C2433" s="48" t="s">
        <v>1150</v>
      </c>
      <c r="D2433" s="48" t="s">
        <v>1095</v>
      </c>
      <c r="E2433" s="48">
        <v>79</v>
      </c>
      <c r="F2433" s="48">
        <v>282</v>
      </c>
      <c r="G2433" s="48">
        <v>30</v>
      </c>
      <c r="H2433" s="48">
        <v>72</v>
      </c>
      <c r="I2433" s="48">
        <v>12</v>
      </c>
      <c r="J2433" s="48">
        <v>3</v>
      </c>
      <c r="K2433" s="48">
        <v>11</v>
      </c>
      <c r="L2433" s="48">
        <v>38</v>
      </c>
      <c r="M2433" s="48">
        <v>3</v>
      </c>
      <c r="N2433" s="48">
        <v>3</v>
      </c>
      <c r="O2433" s="48">
        <v>26</v>
      </c>
      <c r="P2433" s="48">
        <v>66</v>
      </c>
    </row>
    <row r="2434" spans="1:16" x14ac:dyDescent="0.3">
      <c r="A2434" s="48" t="s">
        <v>1727</v>
      </c>
      <c r="B2434" s="48">
        <v>2015</v>
      </c>
      <c r="C2434" s="48" t="s">
        <v>1122</v>
      </c>
      <c r="D2434" s="48" t="s">
        <v>1095</v>
      </c>
      <c r="E2434" s="48">
        <v>98</v>
      </c>
      <c r="F2434" s="48">
        <v>283</v>
      </c>
      <c r="G2434" s="48">
        <v>34</v>
      </c>
      <c r="H2434" s="48">
        <v>73</v>
      </c>
      <c r="I2434" s="48">
        <v>10</v>
      </c>
      <c r="J2434" s="48">
        <v>3</v>
      </c>
      <c r="K2434" s="48">
        <v>6</v>
      </c>
      <c r="L2434" s="48">
        <v>30</v>
      </c>
      <c r="M2434" s="48">
        <v>11</v>
      </c>
      <c r="N2434" s="48">
        <v>1</v>
      </c>
      <c r="O2434" s="48">
        <v>25</v>
      </c>
      <c r="P2434" s="48">
        <v>73</v>
      </c>
    </row>
    <row r="2435" spans="1:16" x14ac:dyDescent="0.3">
      <c r="A2435" s="48" t="s">
        <v>1717</v>
      </c>
      <c r="B2435" s="48">
        <v>2015</v>
      </c>
      <c r="C2435" s="48" t="s">
        <v>1114</v>
      </c>
      <c r="D2435" s="48" t="s">
        <v>1095</v>
      </c>
      <c r="E2435" s="48">
        <v>86</v>
      </c>
      <c r="F2435" s="48">
        <v>284</v>
      </c>
      <c r="G2435" s="48">
        <v>23</v>
      </c>
      <c r="H2435" s="48">
        <v>60</v>
      </c>
      <c r="I2435" s="48">
        <v>13</v>
      </c>
      <c r="J2435" s="48">
        <v>1</v>
      </c>
      <c r="K2435" s="48">
        <v>2</v>
      </c>
      <c r="L2435" s="48">
        <v>22</v>
      </c>
      <c r="M2435" s="48">
        <v>1</v>
      </c>
      <c r="N2435" s="48">
        <v>1</v>
      </c>
      <c r="O2435" s="48">
        <v>28</v>
      </c>
      <c r="P2435" s="48">
        <v>43</v>
      </c>
    </row>
    <row r="2436" spans="1:16" x14ac:dyDescent="0.3">
      <c r="A2436" s="48" t="s">
        <v>1671</v>
      </c>
      <c r="B2436" s="48">
        <v>2015</v>
      </c>
      <c r="C2436" s="48" t="s">
        <v>1108</v>
      </c>
      <c r="D2436" s="48" t="s">
        <v>1095</v>
      </c>
      <c r="E2436" s="48">
        <v>74</v>
      </c>
      <c r="F2436" s="48">
        <v>286</v>
      </c>
      <c r="G2436" s="48">
        <v>42</v>
      </c>
      <c r="H2436" s="48">
        <v>75</v>
      </c>
      <c r="I2436" s="48">
        <v>20</v>
      </c>
      <c r="J2436" s="48">
        <v>1</v>
      </c>
      <c r="K2436" s="48">
        <v>8</v>
      </c>
      <c r="L2436" s="48">
        <v>43</v>
      </c>
      <c r="M2436" s="48">
        <v>7</v>
      </c>
      <c r="N2436" s="48">
        <v>6</v>
      </c>
      <c r="O2436" s="48">
        <v>23</v>
      </c>
      <c r="P2436" s="48">
        <v>70</v>
      </c>
    </row>
    <row r="2437" spans="1:16" x14ac:dyDescent="0.3">
      <c r="A2437" s="48" t="s">
        <v>2057</v>
      </c>
      <c r="B2437" s="48">
        <v>2015</v>
      </c>
      <c r="C2437" s="48" t="s">
        <v>1136</v>
      </c>
      <c r="D2437" s="48" t="s">
        <v>1091</v>
      </c>
      <c r="E2437" s="48">
        <v>95</v>
      </c>
      <c r="F2437" s="48">
        <v>288</v>
      </c>
      <c r="G2437" s="48">
        <v>26</v>
      </c>
      <c r="H2437" s="48">
        <v>63</v>
      </c>
      <c r="I2437" s="48">
        <v>12</v>
      </c>
      <c r="J2437" s="48">
        <v>0</v>
      </c>
      <c r="K2437" s="48">
        <v>5</v>
      </c>
      <c r="L2437" s="48">
        <v>25</v>
      </c>
      <c r="M2437" s="48">
        <v>14</v>
      </c>
      <c r="N2437" s="48">
        <v>5</v>
      </c>
      <c r="O2437" s="48">
        <v>16</v>
      </c>
      <c r="P2437" s="48">
        <v>69</v>
      </c>
    </row>
    <row r="2438" spans="1:16" x14ac:dyDescent="0.3">
      <c r="A2438" s="48" t="s">
        <v>1514</v>
      </c>
      <c r="B2438" s="48">
        <v>2015</v>
      </c>
      <c r="C2438" s="48" t="s">
        <v>1110</v>
      </c>
      <c r="D2438" s="48" t="s">
        <v>1091</v>
      </c>
      <c r="E2438" s="48">
        <v>69</v>
      </c>
      <c r="F2438" s="48">
        <v>288</v>
      </c>
      <c r="G2438" s="48">
        <v>36</v>
      </c>
      <c r="H2438" s="48">
        <v>82</v>
      </c>
      <c r="I2438" s="48">
        <v>17</v>
      </c>
      <c r="J2438" s="48">
        <v>0</v>
      </c>
      <c r="K2438" s="48">
        <v>4</v>
      </c>
      <c r="L2438" s="48">
        <v>34</v>
      </c>
      <c r="M2438" s="48">
        <v>16</v>
      </c>
      <c r="N2438" s="48">
        <v>2</v>
      </c>
      <c r="O2438" s="48">
        <v>17</v>
      </c>
      <c r="P2438" s="48">
        <v>38</v>
      </c>
    </row>
    <row r="2439" spans="1:16" x14ac:dyDescent="0.3">
      <c r="A2439" s="48" t="s">
        <v>2180</v>
      </c>
      <c r="B2439" s="48">
        <v>2015</v>
      </c>
      <c r="C2439" s="48" t="s">
        <v>1140</v>
      </c>
      <c r="D2439" s="48" t="s">
        <v>1091</v>
      </c>
      <c r="E2439" s="48">
        <v>84</v>
      </c>
      <c r="F2439" s="48">
        <v>288</v>
      </c>
      <c r="G2439" s="48">
        <v>47</v>
      </c>
      <c r="H2439" s="48">
        <v>79</v>
      </c>
      <c r="I2439" s="48">
        <v>17</v>
      </c>
      <c r="J2439" s="48">
        <v>1</v>
      </c>
      <c r="K2439" s="48">
        <v>5</v>
      </c>
      <c r="L2439" s="48">
        <v>31</v>
      </c>
      <c r="M2439" s="48">
        <v>4</v>
      </c>
      <c r="N2439" s="48">
        <v>2</v>
      </c>
      <c r="O2439" s="48">
        <v>18</v>
      </c>
      <c r="P2439" s="48">
        <v>77</v>
      </c>
    </row>
    <row r="2440" spans="1:16" x14ac:dyDescent="0.3">
      <c r="A2440" s="48" t="s">
        <v>1538</v>
      </c>
      <c r="B2440" s="48">
        <v>2015</v>
      </c>
      <c r="C2440" s="48" t="s">
        <v>1138</v>
      </c>
      <c r="D2440" s="48" t="s">
        <v>1091</v>
      </c>
      <c r="E2440" s="48">
        <v>95</v>
      </c>
      <c r="F2440" s="48">
        <v>289</v>
      </c>
      <c r="G2440" s="48">
        <v>29</v>
      </c>
      <c r="H2440" s="48">
        <v>71</v>
      </c>
      <c r="I2440" s="48">
        <v>12</v>
      </c>
      <c r="J2440" s="48">
        <v>1</v>
      </c>
      <c r="K2440" s="48">
        <v>0</v>
      </c>
      <c r="L2440" s="48">
        <v>19</v>
      </c>
      <c r="M2440" s="48">
        <v>13</v>
      </c>
      <c r="N2440" s="48">
        <v>5</v>
      </c>
      <c r="O2440" s="48">
        <v>29</v>
      </c>
      <c r="P2440" s="48">
        <v>76</v>
      </c>
    </row>
    <row r="2441" spans="1:16" x14ac:dyDescent="0.3">
      <c r="A2441" s="48" t="s">
        <v>1741</v>
      </c>
      <c r="B2441" s="48">
        <v>2015</v>
      </c>
      <c r="C2441" s="48" t="s">
        <v>1138</v>
      </c>
      <c r="D2441" s="48" t="s">
        <v>1091</v>
      </c>
      <c r="E2441" s="48">
        <v>98</v>
      </c>
      <c r="F2441" s="48">
        <v>290</v>
      </c>
      <c r="G2441" s="48">
        <v>37</v>
      </c>
      <c r="H2441" s="48">
        <v>67</v>
      </c>
      <c r="I2441" s="48">
        <v>10</v>
      </c>
      <c r="J2441" s="48">
        <v>0</v>
      </c>
      <c r="K2441" s="48">
        <v>5</v>
      </c>
      <c r="L2441" s="48">
        <v>17</v>
      </c>
      <c r="M2441" s="48">
        <v>3</v>
      </c>
      <c r="N2441" s="48">
        <v>1</v>
      </c>
      <c r="O2441" s="48">
        <v>20</v>
      </c>
      <c r="P2441" s="48">
        <v>38</v>
      </c>
    </row>
    <row r="2442" spans="1:16" x14ac:dyDescent="0.3">
      <c r="A2442" s="48" t="s">
        <v>1889</v>
      </c>
      <c r="B2442" s="48">
        <v>2015</v>
      </c>
      <c r="C2442" s="48" t="s">
        <v>1104</v>
      </c>
      <c r="D2442" s="48" t="s">
        <v>1091</v>
      </c>
      <c r="E2442" s="48">
        <v>120</v>
      </c>
      <c r="F2442" s="48">
        <v>290</v>
      </c>
      <c r="G2442" s="48">
        <v>34</v>
      </c>
      <c r="H2442" s="48">
        <v>57</v>
      </c>
      <c r="I2442" s="48">
        <v>16</v>
      </c>
      <c r="J2442" s="48">
        <v>3</v>
      </c>
      <c r="K2442" s="48">
        <v>2</v>
      </c>
      <c r="L2442" s="48">
        <v>22</v>
      </c>
      <c r="M2442" s="48">
        <v>9</v>
      </c>
      <c r="N2442" s="48">
        <v>3</v>
      </c>
      <c r="O2442" s="48">
        <v>30</v>
      </c>
      <c r="P2442" s="48">
        <v>55</v>
      </c>
    </row>
    <row r="2443" spans="1:16" x14ac:dyDescent="0.3">
      <c r="A2443" s="48" t="s">
        <v>1994</v>
      </c>
      <c r="B2443" s="48">
        <v>2015</v>
      </c>
      <c r="C2443" s="48" t="s">
        <v>1146</v>
      </c>
      <c r="D2443" s="48" t="s">
        <v>1091</v>
      </c>
      <c r="E2443" s="48">
        <v>92</v>
      </c>
      <c r="F2443" s="48">
        <v>294</v>
      </c>
      <c r="G2443" s="48">
        <v>42</v>
      </c>
      <c r="H2443" s="48">
        <v>64</v>
      </c>
      <c r="I2443" s="48">
        <v>13</v>
      </c>
      <c r="J2443" s="48">
        <v>1</v>
      </c>
      <c r="K2443" s="48">
        <v>15</v>
      </c>
      <c r="L2443" s="48">
        <v>40</v>
      </c>
      <c r="M2443" s="48">
        <v>1</v>
      </c>
      <c r="N2443" s="48">
        <v>1</v>
      </c>
      <c r="O2443" s="48">
        <v>23</v>
      </c>
      <c r="P2443" s="48">
        <v>69</v>
      </c>
    </row>
    <row r="2444" spans="1:16" x14ac:dyDescent="0.3">
      <c r="A2444" s="48" t="s">
        <v>1438</v>
      </c>
      <c r="B2444" s="48">
        <v>2015</v>
      </c>
      <c r="C2444" s="48" t="s">
        <v>1110</v>
      </c>
      <c r="D2444" s="48" t="s">
        <v>1091</v>
      </c>
      <c r="E2444" s="48">
        <v>132</v>
      </c>
      <c r="F2444" s="48">
        <v>296</v>
      </c>
      <c r="G2444" s="48">
        <v>44</v>
      </c>
      <c r="H2444" s="48">
        <v>67</v>
      </c>
      <c r="I2444" s="48">
        <v>16</v>
      </c>
      <c r="J2444" s="48">
        <v>1</v>
      </c>
      <c r="K2444" s="48">
        <v>18</v>
      </c>
      <c r="L2444" s="48">
        <v>59</v>
      </c>
      <c r="M2444" s="48">
        <v>0</v>
      </c>
      <c r="N2444" s="48">
        <v>0</v>
      </c>
      <c r="O2444" s="48">
        <v>29</v>
      </c>
      <c r="P2444" s="48">
        <v>86</v>
      </c>
    </row>
    <row r="2445" spans="1:16" x14ac:dyDescent="0.3">
      <c r="A2445" s="48" t="s">
        <v>1819</v>
      </c>
      <c r="B2445" s="48">
        <v>2015</v>
      </c>
      <c r="C2445" s="48" t="s">
        <v>1134</v>
      </c>
      <c r="D2445" s="48" t="s">
        <v>1091</v>
      </c>
      <c r="E2445" s="48">
        <v>110</v>
      </c>
      <c r="F2445" s="48">
        <v>298</v>
      </c>
      <c r="G2445" s="48">
        <v>16</v>
      </c>
      <c r="H2445" s="48">
        <v>53</v>
      </c>
      <c r="I2445" s="48">
        <v>14</v>
      </c>
      <c r="J2445" s="48">
        <v>0</v>
      </c>
      <c r="K2445" s="48">
        <v>5</v>
      </c>
      <c r="L2445" s="48">
        <v>26</v>
      </c>
      <c r="M2445" s="48">
        <v>0</v>
      </c>
      <c r="N2445" s="48">
        <v>0</v>
      </c>
      <c r="O2445" s="48">
        <v>11</v>
      </c>
      <c r="P2445" s="48">
        <v>86</v>
      </c>
    </row>
    <row r="2446" spans="1:16" x14ac:dyDescent="0.3">
      <c r="A2446" s="48" t="s">
        <v>2181</v>
      </c>
      <c r="B2446" s="48">
        <v>2015</v>
      </c>
      <c r="C2446" s="48" t="s">
        <v>1116</v>
      </c>
      <c r="D2446" s="48" t="s">
        <v>1091</v>
      </c>
      <c r="E2446" s="48">
        <v>98</v>
      </c>
      <c r="F2446" s="48">
        <v>300</v>
      </c>
      <c r="G2446" s="48">
        <v>35</v>
      </c>
      <c r="H2446" s="48">
        <v>73</v>
      </c>
      <c r="I2446" s="48">
        <v>19</v>
      </c>
      <c r="J2446" s="48">
        <v>0</v>
      </c>
      <c r="K2446" s="48">
        <v>13</v>
      </c>
      <c r="L2446" s="48">
        <v>33</v>
      </c>
      <c r="M2446" s="48">
        <v>0</v>
      </c>
      <c r="N2446" s="48">
        <v>2</v>
      </c>
      <c r="O2446" s="48">
        <v>20</v>
      </c>
      <c r="P2446" s="48">
        <v>68</v>
      </c>
    </row>
    <row r="2447" spans="1:16" x14ac:dyDescent="0.3">
      <c r="A2447" s="48" t="s">
        <v>2182</v>
      </c>
      <c r="B2447" s="48">
        <v>2015</v>
      </c>
      <c r="C2447" s="48" t="s">
        <v>1122</v>
      </c>
      <c r="D2447" s="48" t="s">
        <v>1095</v>
      </c>
      <c r="E2447" s="48">
        <v>108</v>
      </c>
      <c r="F2447" s="48">
        <v>303</v>
      </c>
      <c r="G2447" s="48">
        <v>38</v>
      </c>
      <c r="H2447" s="48">
        <v>82</v>
      </c>
      <c r="I2447" s="48">
        <v>17</v>
      </c>
      <c r="J2447" s="48">
        <v>5</v>
      </c>
      <c r="K2447" s="48">
        <v>4</v>
      </c>
      <c r="L2447" s="48">
        <v>21</v>
      </c>
      <c r="M2447" s="48">
        <v>9</v>
      </c>
      <c r="N2447" s="48">
        <v>4</v>
      </c>
      <c r="O2447" s="48">
        <v>28</v>
      </c>
      <c r="P2447" s="48">
        <v>75</v>
      </c>
    </row>
    <row r="2448" spans="1:16" x14ac:dyDescent="0.3">
      <c r="A2448" s="48" t="s">
        <v>2183</v>
      </c>
      <c r="B2448" s="48">
        <v>2015</v>
      </c>
      <c r="C2448" s="48" t="s">
        <v>1114</v>
      </c>
      <c r="D2448" s="48" t="s">
        <v>1095</v>
      </c>
      <c r="E2448" s="48">
        <v>80</v>
      </c>
      <c r="F2448" s="48">
        <v>304</v>
      </c>
      <c r="G2448" s="48">
        <v>45</v>
      </c>
      <c r="H2448" s="48">
        <v>85</v>
      </c>
      <c r="I2448" s="48">
        <v>22</v>
      </c>
      <c r="J2448" s="48">
        <v>1</v>
      </c>
      <c r="K2448" s="48">
        <v>14</v>
      </c>
      <c r="L2448" s="48">
        <v>50</v>
      </c>
      <c r="M2448" s="48">
        <v>1</v>
      </c>
      <c r="N2448" s="48">
        <v>0</v>
      </c>
      <c r="O2448" s="48">
        <v>26</v>
      </c>
      <c r="P2448" s="48">
        <v>52</v>
      </c>
    </row>
    <row r="2449" spans="1:16" x14ac:dyDescent="0.3">
      <c r="A2449" s="48" t="s">
        <v>2124</v>
      </c>
      <c r="B2449" s="48">
        <v>2015</v>
      </c>
      <c r="C2449" s="48" t="s">
        <v>1146</v>
      </c>
      <c r="D2449" s="48" t="s">
        <v>1091</v>
      </c>
      <c r="E2449" s="48">
        <v>86</v>
      </c>
      <c r="F2449" s="48">
        <v>305</v>
      </c>
      <c r="G2449" s="48">
        <v>34</v>
      </c>
      <c r="H2449" s="48">
        <v>85</v>
      </c>
      <c r="I2449" s="48">
        <v>17</v>
      </c>
      <c r="J2449" s="48">
        <v>0</v>
      </c>
      <c r="K2449" s="48">
        <v>15</v>
      </c>
      <c r="L2449" s="48">
        <v>39</v>
      </c>
      <c r="M2449" s="48">
        <v>2</v>
      </c>
      <c r="N2449" s="48">
        <v>0</v>
      </c>
      <c r="O2449" s="48">
        <v>9</v>
      </c>
      <c r="P2449" s="48">
        <v>79</v>
      </c>
    </row>
    <row r="2450" spans="1:16" x14ac:dyDescent="0.3">
      <c r="A2450" s="48" t="s">
        <v>2184</v>
      </c>
      <c r="B2450" s="48">
        <v>2015</v>
      </c>
      <c r="C2450" s="48" t="s">
        <v>1154</v>
      </c>
      <c r="D2450" s="48" t="s">
        <v>1095</v>
      </c>
      <c r="E2450" s="48">
        <v>126</v>
      </c>
      <c r="F2450" s="48">
        <v>309</v>
      </c>
      <c r="G2450" s="48">
        <v>44</v>
      </c>
      <c r="H2450" s="48">
        <v>84</v>
      </c>
      <c r="I2450" s="48">
        <v>15</v>
      </c>
      <c r="J2450" s="48">
        <v>1</v>
      </c>
      <c r="K2450" s="48">
        <v>10</v>
      </c>
      <c r="L2450" s="48">
        <v>34</v>
      </c>
      <c r="M2450" s="48">
        <v>0</v>
      </c>
      <c r="N2450" s="48">
        <v>0</v>
      </c>
      <c r="O2450" s="48">
        <v>37</v>
      </c>
      <c r="P2450" s="48">
        <v>52</v>
      </c>
    </row>
    <row r="2451" spans="1:16" x14ac:dyDescent="0.3">
      <c r="A2451" s="48" t="s">
        <v>2046</v>
      </c>
      <c r="B2451" s="48">
        <v>2015</v>
      </c>
      <c r="C2451" s="48" t="s">
        <v>1154</v>
      </c>
      <c r="D2451" s="48" t="s">
        <v>1095</v>
      </c>
      <c r="E2451" s="48">
        <v>80</v>
      </c>
      <c r="F2451" s="48">
        <v>311</v>
      </c>
      <c r="G2451" s="48">
        <v>43</v>
      </c>
      <c r="H2451" s="48">
        <v>82</v>
      </c>
      <c r="I2451" s="48">
        <v>16</v>
      </c>
      <c r="J2451" s="48">
        <v>0</v>
      </c>
      <c r="K2451" s="48">
        <v>5</v>
      </c>
      <c r="L2451" s="48">
        <v>25</v>
      </c>
      <c r="M2451" s="48">
        <v>1</v>
      </c>
      <c r="N2451" s="48">
        <v>2</v>
      </c>
      <c r="O2451" s="48">
        <v>36</v>
      </c>
      <c r="P2451" s="48">
        <v>70</v>
      </c>
    </row>
    <row r="2452" spans="1:16" x14ac:dyDescent="0.3">
      <c r="A2452" s="48" t="s">
        <v>1783</v>
      </c>
      <c r="B2452" s="48">
        <v>2015</v>
      </c>
      <c r="C2452" s="48" t="s">
        <v>1144</v>
      </c>
      <c r="D2452" s="48" t="s">
        <v>1095</v>
      </c>
      <c r="E2452" s="48">
        <v>116</v>
      </c>
      <c r="F2452" s="48">
        <v>313</v>
      </c>
      <c r="G2452" s="48">
        <v>32</v>
      </c>
      <c r="H2452" s="48">
        <v>72</v>
      </c>
      <c r="I2452" s="48">
        <v>18</v>
      </c>
      <c r="J2452" s="48">
        <v>0</v>
      </c>
      <c r="K2452" s="48">
        <v>6</v>
      </c>
      <c r="L2452" s="48">
        <v>39</v>
      </c>
      <c r="M2452" s="48">
        <v>7</v>
      </c>
      <c r="N2452" s="48">
        <v>2</v>
      </c>
      <c r="O2452" s="48">
        <v>31</v>
      </c>
      <c r="P2452" s="48">
        <v>54</v>
      </c>
    </row>
    <row r="2453" spans="1:16" x14ac:dyDescent="0.3">
      <c r="A2453" s="48" t="s">
        <v>2098</v>
      </c>
      <c r="B2453" s="48">
        <v>2015</v>
      </c>
      <c r="C2453" s="48" t="s">
        <v>1138</v>
      </c>
      <c r="D2453" s="48" t="s">
        <v>1091</v>
      </c>
      <c r="E2453" s="48">
        <v>97</v>
      </c>
      <c r="F2453" s="48">
        <v>315</v>
      </c>
      <c r="G2453" s="48">
        <v>50</v>
      </c>
      <c r="H2453" s="48">
        <v>69</v>
      </c>
      <c r="I2453" s="48">
        <v>14</v>
      </c>
      <c r="J2453" s="48">
        <v>3</v>
      </c>
      <c r="K2453" s="48">
        <v>6</v>
      </c>
      <c r="L2453" s="48">
        <v>27</v>
      </c>
      <c r="M2453" s="48">
        <v>10</v>
      </c>
      <c r="N2453" s="48">
        <v>4</v>
      </c>
      <c r="O2453" s="48">
        <v>32</v>
      </c>
      <c r="P2453" s="48">
        <v>39</v>
      </c>
    </row>
    <row r="2454" spans="1:16" x14ac:dyDescent="0.3">
      <c r="A2454" s="48" t="s">
        <v>1801</v>
      </c>
      <c r="B2454" s="48">
        <v>2015</v>
      </c>
      <c r="C2454" s="48" t="s">
        <v>1152</v>
      </c>
      <c r="D2454" s="48" t="s">
        <v>1091</v>
      </c>
      <c r="E2454" s="48">
        <v>140</v>
      </c>
      <c r="F2454" s="48">
        <v>318</v>
      </c>
      <c r="G2454" s="48">
        <v>53</v>
      </c>
      <c r="H2454" s="48">
        <v>80</v>
      </c>
      <c r="I2454" s="48">
        <v>20</v>
      </c>
      <c r="J2454" s="48">
        <v>1</v>
      </c>
      <c r="K2454" s="48">
        <v>14</v>
      </c>
      <c r="L2454" s="48">
        <v>42</v>
      </c>
      <c r="M2454" s="48">
        <v>3</v>
      </c>
      <c r="N2454" s="48">
        <v>1</v>
      </c>
      <c r="O2454" s="48">
        <v>30</v>
      </c>
      <c r="P2454" s="48">
        <v>73</v>
      </c>
    </row>
    <row r="2455" spans="1:16" x14ac:dyDescent="0.3">
      <c r="A2455" s="48" t="s">
        <v>2102</v>
      </c>
      <c r="B2455" s="48">
        <v>2015</v>
      </c>
      <c r="C2455" s="48" t="s">
        <v>1146</v>
      </c>
      <c r="D2455" s="48" t="s">
        <v>1091</v>
      </c>
      <c r="E2455" s="48">
        <v>100</v>
      </c>
      <c r="F2455" s="48">
        <v>320</v>
      </c>
      <c r="G2455" s="48">
        <v>38</v>
      </c>
      <c r="H2455" s="48">
        <v>75</v>
      </c>
      <c r="I2455" s="48">
        <v>16</v>
      </c>
      <c r="J2455" s="48">
        <v>1</v>
      </c>
      <c r="K2455" s="48">
        <v>11</v>
      </c>
      <c r="L2455" s="48">
        <v>49</v>
      </c>
      <c r="M2455" s="48">
        <v>0</v>
      </c>
      <c r="N2455" s="48">
        <v>0</v>
      </c>
      <c r="O2455" s="48">
        <v>27</v>
      </c>
      <c r="P2455" s="48">
        <v>72</v>
      </c>
    </row>
    <row r="2456" spans="1:16" x14ac:dyDescent="0.3">
      <c r="A2456" s="48" t="s">
        <v>2069</v>
      </c>
      <c r="B2456" s="48">
        <v>2015</v>
      </c>
      <c r="C2456" s="48" t="s">
        <v>1132</v>
      </c>
      <c r="D2456" s="48" t="s">
        <v>1095</v>
      </c>
      <c r="E2456" s="48">
        <v>103</v>
      </c>
      <c r="F2456" s="48">
        <v>323</v>
      </c>
      <c r="G2456" s="48">
        <v>49</v>
      </c>
      <c r="H2456" s="48">
        <v>89</v>
      </c>
      <c r="I2456" s="48">
        <v>23</v>
      </c>
      <c r="J2456" s="48">
        <v>7</v>
      </c>
      <c r="K2456" s="48">
        <v>17</v>
      </c>
      <c r="L2456" s="48">
        <v>47</v>
      </c>
      <c r="M2456" s="48">
        <v>4</v>
      </c>
      <c r="N2456" s="48">
        <v>2</v>
      </c>
      <c r="O2456" s="48">
        <v>22</v>
      </c>
      <c r="P2456" s="48">
        <v>110</v>
      </c>
    </row>
    <row r="2457" spans="1:16" x14ac:dyDescent="0.3">
      <c r="A2457" s="48" t="s">
        <v>1476</v>
      </c>
      <c r="B2457" s="48">
        <v>2015</v>
      </c>
      <c r="C2457" s="48" t="s">
        <v>1108</v>
      </c>
      <c r="D2457" s="48" t="s">
        <v>1095</v>
      </c>
      <c r="E2457" s="48">
        <v>100</v>
      </c>
      <c r="F2457" s="48">
        <v>323</v>
      </c>
      <c r="G2457" s="48">
        <v>53</v>
      </c>
      <c r="H2457" s="48">
        <v>106</v>
      </c>
      <c r="I2457" s="48">
        <v>24</v>
      </c>
      <c r="J2457" s="48">
        <v>5</v>
      </c>
      <c r="K2457" s="48">
        <v>9</v>
      </c>
      <c r="L2457" s="48">
        <v>31</v>
      </c>
      <c r="M2457" s="48">
        <v>9</v>
      </c>
      <c r="N2457" s="48">
        <v>3</v>
      </c>
      <c r="O2457" s="48">
        <v>20</v>
      </c>
      <c r="P2457" s="48">
        <v>57</v>
      </c>
    </row>
    <row r="2458" spans="1:16" x14ac:dyDescent="0.3">
      <c r="A2458" s="48" t="s">
        <v>1760</v>
      </c>
      <c r="B2458" s="48">
        <v>2015</v>
      </c>
      <c r="C2458" s="48" t="s">
        <v>1130</v>
      </c>
      <c r="D2458" s="48" t="s">
        <v>1095</v>
      </c>
      <c r="E2458" s="48">
        <v>87</v>
      </c>
      <c r="F2458" s="48">
        <v>323</v>
      </c>
      <c r="G2458" s="48">
        <v>46</v>
      </c>
      <c r="H2458" s="48">
        <v>97</v>
      </c>
      <c r="I2458" s="48">
        <v>19</v>
      </c>
      <c r="J2458" s="48">
        <v>0</v>
      </c>
      <c r="K2458" s="48">
        <v>12</v>
      </c>
      <c r="L2458" s="48">
        <v>53</v>
      </c>
      <c r="M2458" s="48">
        <v>0</v>
      </c>
      <c r="N2458" s="48">
        <v>0</v>
      </c>
      <c r="O2458" s="48">
        <v>24</v>
      </c>
      <c r="P2458" s="48">
        <v>72</v>
      </c>
    </row>
    <row r="2459" spans="1:16" x14ac:dyDescent="0.3">
      <c r="A2459" s="48" t="s">
        <v>1965</v>
      </c>
      <c r="B2459" s="48">
        <v>2015</v>
      </c>
      <c r="C2459" s="48" t="s">
        <v>1122</v>
      </c>
      <c r="D2459" s="48" t="s">
        <v>1095</v>
      </c>
      <c r="E2459" s="48">
        <v>118</v>
      </c>
      <c r="F2459" s="48">
        <v>324</v>
      </c>
      <c r="G2459" s="48">
        <v>28</v>
      </c>
      <c r="H2459" s="48">
        <v>66</v>
      </c>
      <c r="I2459" s="48">
        <v>10</v>
      </c>
      <c r="J2459" s="48">
        <v>4</v>
      </c>
      <c r="K2459" s="48">
        <v>3</v>
      </c>
      <c r="L2459" s="48">
        <v>30</v>
      </c>
      <c r="M2459" s="48">
        <v>5</v>
      </c>
      <c r="N2459" s="48">
        <v>1</v>
      </c>
      <c r="O2459" s="48">
        <v>24</v>
      </c>
      <c r="P2459" s="48">
        <v>55</v>
      </c>
    </row>
    <row r="2460" spans="1:16" x14ac:dyDescent="0.3">
      <c r="A2460" s="48" t="s">
        <v>2185</v>
      </c>
      <c r="B2460" s="48">
        <v>2015</v>
      </c>
      <c r="C2460" s="48" t="s">
        <v>1130</v>
      </c>
      <c r="D2460" s="48" t="s">
        <v>1095</v>
      </c>
      <c r="E2460" s="48">
        <v>116</v>
      </c>
      <c r="F2460" s="48">
        <v>325</v>
      </c>
      <c r="G2460" s="48">
        <v>42</v>
      </c>
      <c r="H2460" s="48">
        <v>90</v>
      </c>
      <c r="I2460" s="48">
        <v>19</v>
      </c>
      <c r="J2460" s="48">
        <v>4</v>
      </c>
      <c r="K2460" s="48">
        <v>11</v>
      </c>
      <c r="L2460" s="48">
        <v>49</v>
      </c>
      <c r="M2460" s="48">
        <v>1</v>
      </c>
      <c r="N2460" s="48">
        <v>2</v>
      </c>
      <c r="O2460" s="48">
        <v>23</v>
      </c>
      <c r="P2460" s="48">
        <v>92</v>
      </c>
    </row>
    <row r="2461" spans="1:16" x14ac:dyDescent="0.3">
      <c r="A2461" s="48" t="s">
        <v>1732</v>
      </c>
      <c r="B2461" s="48">
        <v>2015</v>
      </c>
      <c r="C2461" s="48" t="s">
        <v>1114</v>
      </c>
      <c r="D2461" s="48" t="s">
        <v>1095</v>
      </c>
      <c r="E2461" s="48">
        <v>119</v>
      </c>
      <c r="F2461" s="48">
        <v>326</v>
      </c>
      <c r="G2461" s="48">
        <v>34</v>
      </c>
      <c r="H2461" s="48">
        <v>84</v>
      </c>
      <c r="I2461" s="48">
        <v>16</v>
      </c>
      <c r="J2461" s="48">
        <v>1</v>
      </c>
      <c r="K2461" s="48">
        <v>13</v>
      </c>
      <c r="L2461" s="48">
        <v>45</v>
      </c>
      <c r="M2461" s="48">
        <v>0</v>
      </c>
      <c r="N2461" s="48">
        <v>2</v>
      </c>
      <c r="O2461" s="48">
        <v>13</v>
      </c>
      <c r="P2461" s="48">
        <v>77</v>
      </c>
    </row>
    <row r="2462" spans="1:16" x14ac:dyDescent="0.3">
      <c r="A2462" s="48" t="s">
        <v>1581</v>
      </c>
      <c r="B2462" s="48">
        <v>2015</v>
      </c>
      <c r="C2462" s="48" t="s">
        <v>1120</v>
      </c>
      <c r="D2462" s="48" t="s">
        <v>1095</v>
      </c>
      <c r="E2462" s="48">
        <v>115</v>
      </c>
      <c r="F2462" s="48">
        <v>327</v>
      </c>
      <c r="G2462" s="48">
        <v>59</v>
      </c>
      <c r="H2462" s="48">
        <v>95</v>
      </c>
      <c r="I2462" s="48">
        <v>19</v>
      </c>
      <c r="J2462" s="48">
        <v>3</v>
      </c>
      <c r="K2462" s="48">
        <v>5</v>
      </c>
      <c r="L2462" s="48">
        <v>26</v>
      </c>
      <c r="M2462" s="48">
        <v>13</v>
      </c>
      <c r="N2462" s="48">
        <v>5</v>
      </c>
      <c r="O2462" s="48">
        <v>40</v>
      </c>
      <c r="P2462" s="48">
        <v>59</v>
      </c>
    </row>
    <row r="2463" spans="1:16" x14ac:dyDescent="0.3">
      <c r="A2463" s="48" t="s">
        <v>1755</v>
      </c>
      <c r="B2463" s="48">
        <v>2015</v>
      </c>
      <c r="C2463" s="48" t="s">
        <v>1140</v>
      </c>
      <c r="D2463" s="48" t="s">
        <v>1091</v>
      </c>
      <c r="E2463" s="48">
        <v>98</v>
      </c>
      <c r="F2463" s="48">
        <v>329</v>
      </c>
      <c r="G2463" s="48">
        <v>37</v>
      </c>
      <c r="H2463" s="48">
        <v>68</v>
      </c>
      <c r="I2463" s="48">
        <v>18</v>
      </c>
      <c r="J2463" s="48">
        <v>1</v>
      </c>
      <c r="K2463" s="48">
        <v>13</v>
      </c>
      <c r="L2463" s="48">
        <v>40</v>
      </c>
      <c r="M2463" s="48">
        <v>3</v>
      </c>
      <c r="N2463" s="48">
        <v>1</v>
      </c>
      <c r="O2463" s="48">
        <v>45</v>
      </c>
      <c r="P2463" s="48">
        <v>99</v>
      </c>
    </row>
    <row r="2464" spans="1:16" x14ac:dyDescent="0.3">
      <c r="A2464" s="48" t="s">
        <v>1826</v>
      </c>
      <c r="B2464" s="48">
        <v>2015</v>
      </c>
      <c r="C2464" s="48" t="s">
        <v>1102</v>
      </c>
      <c r="D2464" s="48" t="s">
        <v>1091</v>
      </c>
      <c r="E2464" s="48">
        <v>112</v>
      </c>
      <c r="F2464" s="48">
        <v>331</v>
      </c>
      <c r="G2464" s="48">
        <v>21</v>
      </c>
      <c r="H2464" s="48">
        <v>79</v>
      </c>
      <c r="I2464" s="48">
        <v>12</v>
      </c>
      <c r="J2464" s="48">
        <v>0</v>
      </c>
      <c r="K2464" s="48">
        <v>9</v>
      </c>
      <c r="L2464" s="48">
        <v>39</v>
      </c>
      <c r="M2464" s="48">
        <v>0</v>
      </c>
      <c r="N2464" s="48">
        <v>1</v>
      </c>
      <c r="O2464" s="48">
        <v>21</v>
      </c>
      <c r="P2464" s="48">
        <v>104</v>
      </c>
    </row>
    <row r="2465" spans="1:16" x14ac:dyDescent="0.3">
      <c r="A2465" s="48" t="s">
        <v>1502</v>
      </c>
      <c r="B2465" s="48">
        <v>2015</v>
      </c>
      <c r="C2465" s="48" t="s">
        <v>1154</v>
      </c>
      <c r="D2465" s="48" t="s">
        <v>1095</v>
      </c>
      <c r="E2465" s="48">
        <v>88</v>
      </c>
      <c r="F2465" s="48">
        <v>331</v>
      </c>
      <c r="G2465" s="48">
        <v>51</v>
      </c>
      <c r="H2465" s="48">
        <v>73</v>
      </c>
      <c r="I2465" s="48">
        <v>16</v>
      </c>
      <c r="J2465" s="48">
        <v>1</v>
      </c>
      <c r="K2465" s="48">
        <v>12</v>
      </c>
      <c r="L2465" s="48">
        <v>42</v>
      </c>
      <c r="M2465" s="48">
        <v>0</v>
      </c>
      <c r="N2465" s="48">
        <v>1</v>
      </c>
      <c r="O2465" s="48">
        <v>38</v>
      </c>
      <c r="P2465" s="48">
        <v>84</v>
      </c>
    </row>
    <row r="2466" spans="1:16" x14ac:dyDescent="0.3">
      <c r="A2466" s="48" t="s">
        <v>2105</v>
      </c>
      <c r="B2466" s="48">
        <v>2015</v>
      </c>
      <c r="C2466" s="48" t="s">
        <v>1134</v>
      </c>
      <c r="D2466" s="48" t="s">
        <v>1091</v>
      </c>
      <c r="E2466" s="48">
        <v>128</v>
      </c>
      <c r="F2466" s="48">
        <v>332</v>
      </c>
      <c r="G2466" s="48">
        <v>51</v>
      </c>
      <c r="H2466" s="48">
        <v>88</v>
      </c>
      <c r="I2466" s="48">
        <v>21</v>
      </c>
      <c r="J2466" s="48">
        <v>2</v>
      </c>
      <c r="K2466" s="48">
        <v>8</v>
      </c>
      <c r="L2466" s="48">
        <v>28</v>
      </c>
      <c r="M2466" s="48">
        <v>10</v>
      </c>
      <c r="N2466" s="48">
        <v>4</v>
      </c>
      <c r="O2466" s="48">
        <v>25</v>
      </c>
      <c r="P2466" s="48">
        <v>61</v>
      </c>
    </row>
    <row r="2467" spans="1:16" x14ac:dyDescent="0.3">
      <c r="A2467" s="48" t="s">
        <v>1875</v>
      </c>
      <c r="B2467" s="48">
        <v>2015</v>
      </c>
      <c r="C2467" s="48" t="s">
        <v>1138</v>
      </c>
      <c r="D2467" s="48" t="s">
        <v>1091</v>
      </c>
      <c r="E2467" s="48">
        <v>106</v>
      </c>
      <c r="F2467" s="48">
        <v>333</v>
      </c>
      <c r="G2467" s="48">
        <v>38</v>
      </c>
      <c r="H2467" s="48">
        <v>82</v>
      </c>
      <c r="I2467" s="48">
        <v>19</v>
      </c>
      <c r="J2467" s="48">
        <v>1</v>
      </c>
      <c r="K2467" s="48">
        <v>7</v>
      </c>
      <c r="L2467" s="48">
        <v>44</v>
      </c>
      <c r="M2467" s="48">
        <v>4</v>
      </c>
      <c r="N2467" s="48">
        <v>1</v>
      </c>
      <c r="O2467" s="48">
        <v>23</v>
      </c>
      <c r="P2467" s="48">
        <v>69</v>
      </c>
    </row>
    <row r="2468" spans="1:16" x14ac:dyDescent="0.3">
      <c r="A2468" s="48" t="s">
        <v>2008</v>
      </c>
      <c r="B2468" s="48">
        <v>2015</v>
      </c>
      <c r="C2468" s="48" t="s">
        <v>1110</v>
      </c>
      <c r="D2468" s="48" t="s">
        <v>1091</v>
      </c>
      <c r="E2468" s="48">
        <v>101</v>
      </c>
      <c r="F2468" s="48">
        <v>333</v>
      </c>
      <c r="G2468" s="48">
        <v>55</v>
      </c>
      <c r="H2468" s="48">
        <v>107</v>
      </c>
      <c r="I2468" s="48">
        <v>19</v>
      </c>
      <c r="J2468" s="48">
        <v>1</v>
      </c>
      <c r="K2468" s="48">
        <v>15</v>
      </c>
      <c r="L2468" s="48">
        <v>54</v>
      </c>
      <c r="M2468" s="48">
        <v>2</v>
      </c>
      <c r="N2468" s="48">
        <v>0</v>
      </c>
      <c r="O2468" s="48">
        <v>22</v>
      </c>
      <c r="P2468" s="48">
        <v>96</v>
      </c>
    </row>
    <row r="2469" spans="1:16" x14ac:dyDescent="0.3">
      <c r="A2469" s="48" t="s">
        <v>1531</v>
      </c>
      <c r="B2469" s="48">
        <v>2015</v>
      </c>
      <c r="C2469" s="48" t="s">
        <v>1112</v>
      </c>
      <c r="D2469" s="48" t="s">
        <v>1095</v>
      </c>
      <c r="E2469" s="48">
        <v>108</v>
      </c>
      <c r="F2469" s="48">
        <v>333</v>
      </c>
      <c r="G2469" s="48">
        <v>17</v>
      </c>
      <c r="H2469" s="48">
        <v>91</v>
      </c>
      <c r="I2469" s="48">
        <v>17</v>
      </c>
      <c r="J2469" s="48">
        <v>0</v>
      </c>
      <c r="K2469" s="48">
        <v>0</v>
      </c>
      <c r="L2469" s="48">
        <v>18</v>
      </c>
      <c r="M2469" s="48">
        <v>2</v>
      </c>
      <c r="N2469" s="48">
        <v>0</v>
      </c>
      <c r="O2469" s="48">
        <v>29</v>
      </c>
      <c r="P2469" s="48">
        <v>34</v>
      </c>
    </row>
    <row r="2470" spans="1:16" x14ac:dyDescent="0.3">
      <c r="A2470" s="48" t="s">
        <v>1524</v>
      </c>
      <c r="B2470" s="48">
        <v>2015</v>
      </c>
      <c r="C2470" s="48" t="s">
        <v>1126</v>
      </c>
      <c r="D2470" s="48" t="s">
        <v>1091</v>
      </c>
      <c r="E2470" s="48">
        <v>96</v>
      </c>
      <c r="F2470" s="48">
        <v>334</v>
      </c>
      <c r="G2470" s="48">
        <v>39</v>
      </c>
      <c r="H2470" s="48">
        <v>88</v>
      </c>
      <c r="I2470" s="48">
        <v>13</v>
      </c>
      <c r="J2470" s="48">
        <v>0</v>
      </c>
      <c r="K2470" s="48">
        <v>13</v>
      </c>
      <c r="L2470" s="48">
        <v>41</v>
      </c>
      <c r="M2470" s="48">
        <v>0</v>
      </c>
      <c r="N2470" s="48">
        <v>0</v>
      </c>
      <c r="O2470" s="48">
        <v>26</v>
      </c>
      <c r="P2470" s="48">
        <v>93</v>
      </c>
    </row>
    <row r="2471" spans="1:16" x14ac:dyDescent="0.3">
      <c r="A2471" s="48" t="s">
        <v>1595</v>
      </c>
      <c r="B2471" s="48">
        <v>2015</v>
      </c>
      <c r="C2471" s="48" t="s">
        <v>1116</v>
      </c>
      <c r="D2471" s="48" t="s">
        <v>1091</v>
      </c>
      <c r="E2471" s="48">
        <v>104</v>
      </c>
      <c r="F2471" s="48">
        <v>337</v>
      </c>
      <c r="G2471" s="48">
        <v>38</v>
      </c>
      <c r="H2471" s="48">
        <v>71</v>
      </c>
      <c r="I2471" s="48">
        <v>19</v>
      </c>
      <c r="J2471" s="48">
        <v>0</v>
      </c>
      <c r="K2471" s="48">
        <v>11</v>
      </c>
      <c r="L2471" s="48">
        <v>31</v>
      </c>
      <c r="M2471" s="48">
        <v>0</v>
      </c>
      <c r="N2471" s="48">
        <v>0</v>
      </c>
      <c r="O2471" s="48">
        <v>33</v>
      </c>
      <c r="P2471" s="48">
        <v>115</v>
      </c>
    </row>
    <row r="2472" spans="1:16" x14ac:dyDescent="0.3">
      <c r="A2472" s="48" t="s">
        <v>1963</v>
      </c>
      <c r="B2472" s="48">
        <v>2015</v>
      </c>
      <c r="C2472" s="48" t="s">
        <v>1138</v>
      </c>
      <c r="D2472" s="48" t="s">
        <v>1091</v>
      </c>
      <c r="E2472" s="48">
        <v>94</v>
      </c>
      <c r="F2472" s="48">
        <v>337</v>
      </c>
      <c r="G2472" s="48">
        <v>36</v>
      </c>
      <c r="H2472" s="48">
        <v>73</v>
      </c>
      <c r="I2472" s="48">
        <v>17</v>
      </c>
      <c r="J2472" s="48">
        <v>1</v>
      </c>
      <c r="K2472" s="48">
        <v>15</v>
      </c>
      <c r="L2472" s="48">
        <v>50</v>
      </c>
      <c r="M2472" s="48">
        <v>0</v>
      </c>
      <c r="N2472" s="48">
        <v>0</v>
      </c>
      <c r="O2472" s="48">
        <v>32</v>
      </c>
      <c r="P2472" s="48">
        <v>106</v>
      </c>
    </row>
    <row r="2473" spans="1:16" x14ac:dyDescent="0.3">
      <c r="A2473" s="48" t="s">
        <v>1992</v>
      </c>
      <c r="B2473" s="48">
        <v>2015</v>
      </c>
      <c r="C2473" s="48" t="s">
        <v>1116</v>
      </c>
      <c r="D2473" s="48" t="s">
        <v>1091</v>
      </c>
      <c r="E2473" s="48">
        <v>133</v>
      </c>
      <c r="F2473" s="48">
        <v>339</v>
      </c>
      <c r="G2473" s="48">
        <v>46</v>
      </c>
      <c r="H2473" s="48">
        <v>80</v>
      </c>
      <c r="I2473" s="48">
        <v>15</v>
      </c>
      <c r="J2473" s="48">
        <v>4</v>
      </c>
      <c r="K2473" s="48">
        <v>9</v>
      </c>
      <c r="L2473" s="48">
        <v>36</v>
      </c>
      <c r="M2473" s="48">
        <v>24</v>
      </c>
      <c r="N2473" s="48">
        <v>9</v>
      </c>
      <c r="O2473" s="48">
        <v>18</v>
      </c>
      <c r="P2473" s="48">
        <v>105</v>
      </c>
    </row>
    <row r="2474" spans="1:16" x14ac:dyDescent="0.3">
      <c r="A2474" s="48" t="s">
        <v>1782</v>
      </c>
      <c r="B2474" s="48">
        <v>2015</v>
      </c>
      <c r="C2474" s="48" t="s">
        <v>1124</v>
      </c>
      <c r="D2474" s="48" t="s">
        <v>1091</v>
      </c>
      <c r="E2474" s="48">
        <v>112</v>
      </c>
      <c r="F2474" s="48">
        <v>341</v>
      </c>
      <c r="G2474" s="48">
        <v>55</v>
      </c>
      <c r="H2474" s="48">
        <v>88</v>
      </c>
      <c r="I2474" s="48">
        <v>16</v>
      </c>
      <c r="J2474" s="48">
        <v>11</v>
      </c>
      <c r="K2474" s="48">
        <v>8</v>
      </c>
      <c r="L2474" s="48">
        <v>30</v>
      </c>
      <c r="M2474" s="48">
        <v>18</v>
      </c>
      <c r="N2474" s="48">
        <v>8</v>
      </c>
      <c r="O2474" s="48">
        <v>22</v>
      </c>
      <c r="P2474" s="48">
        <v>76</v>
      </c>
    </row>
    <row r="2475" spans="1:16" x14ac:dyDescent="0.3">
      <c r="A2475" s="48" t="s">
        <v>1956</v>
      </c>
      <c r="B2475" s="48">
        <v>2015</v>
      </c>
      <c r="C2475" s="48" t="s">
        <v>1116</v>
      </c>
      <c r="D2475" s="48" t="s">
        <v>1091</v>
      </c>
      <c r="E2475" s="48">
        <v>120</v>
      </c>
      <c r="F2475" s="48">
        <v>344</v>
      </c>
      <c r="G2475" s="48">
        <v>44</v>
      </c>
      <c r="H2475" s="48">
        <v>96</v>
      </c>
      <c r="I2475" s="48">
        <v>18</v>
      </c>
      <c r="J2475" s="48">
        <v>1</v>
      </c>
      <c r="K2475" s="48">
        <v>12</v>
      </c>
      <c r="L2475" s="48">
        <v>34</v>
      </c>
      <c r="M2475" s="48">
        <v>4</v>
      </c>
      <c r="N2475" s="48">
        <v>5</v>
      </c>
      <c r="O2475" s="48">
        <v>16</v>
      </c>
      <c r="P2475" s="48">
        <v>74</v>
      </c>
    </row>
    <row r="2476" spans="1:16" x14ac:dyDescent="0.3">
      <c r="A2476" s="48" t="s">
        <v>1567</v>
      </c>
      <c r="B2476" s="48">
        <v>2015</v>
      </c>
      <c r="C2476" s="48" t="s">
        <v>1154</v>
      </c>
      <c r="D2476" s="48" t="s">
        <v>1095</v>
      </c>
      <c r="E2476" s="48">
        <v>95</v>
      </c>
      <c r="F2476" s="48">
        <v>346</v>
      </c>
      <c r="G2476" s="48">
        <v>43</v>
      </c>
      <c r="H2476" s="48">
        <v>86</v>
      </c>
      <c r="I2476" s="48">
        <v>25</v>
      </c>
      <c r="J2476" s="48">
        <v>1</v>
      </c>
      <c r="K2476" s="48">
        <v>16</v>
      </c>
      <c r="L2476" s="48">
        <v>73</v>
      </c>
      <c r="M2476" s="48">
        <v>1</v>
      </c>
      <c r="N2476" s="48">
        <v>0</v>
      </c>
      <c r="O2476" s="48">
        <v>33</v>
      </c>
      <c r="P2476" s="48">
        <v>79</v>
      </c>
    </row>
    <row r="2477" spans="1:16" x14ac:dyDescent="0.3">
      <c r="A2477" s="48" t="s">
        <v>1546</v>
      </c>
      <c r="B2477" s="48">
        <v>2015</v>
      </c>
      <c r="C2477" s="48" t="s">
        <v>1128</v>
      </c>
      <c r="D2477" s="48" t="s">
        <v>1095</v>
      </c>
      <c r="E2477" s="48">
        <v>113</v>
      </c>
      <c r="F2477" s="48">
        <v>347</v>
      </c>
      <c r="G2477" s="48">
        <v>36</v>
      </c>
      <c r="H2477" s="48">
        <v>86</v>
      </c>
      <c r="I2477" s="48">
        <v>11</v>
      </c>
      <c r="J2477" s="48">
        <v>0</v>
      </c>
      <c r="K2477" s="48">
        <v>15</v>
      </c>
      <c r="L2477" s="48">
        <v>53</v>
      </c>
      <c r="M2477" s="48">
        <v>1</v>
      </c>
      <c r="N2477" s="48">
        <v>1</v>
      </c>
      <c r="O2477" s="48">
        <v>49</v>
      </c>
      <c r="P2477" s="48">
        <v>103</v>
      </c>
    </row>
    <row r="2478" spans="1:16" x14ac:dyDescent="0.3">
      <c r="A2478" s="48" t="s">
        <v>2073</v>
      </c>
      <c r="B2478" s="48">
        <v>2015</v>
      </c>
      <c r="C2478" s="48" t="s">
        <v>1144</v>
      </c>
      <c r="D2478" s="48" t="s">
        <v>1095</v>
      </c>
      <c r="E2478" s="48">
        <v>107</v>
      </c>
      <c r="F2478" s="48">
        <v>350</v>
      </c>
      <c r="G2478" s="48">
        <v>38</v>
      </c>
      <c r="H2478" s="48">
        <v>92</v>
      </c>
      <c r="I2478" s="48">
        <v>15</v>
      </c>
      <c r="J2478" s="48">
        <v>5</v>
      </c>
      <c r="K2478" s="48">
        <v>6</v>
      </c>
      <c r="L2478" s="48">
        <v>34</v>
      </c>
      <c r="M2478" s="48">
        <v>3</v>
      </c>
      <c r="N2478" s="48">
        <v>2</v>
      </c>
      <c r="O2478" s="48">
        <v>36</v>
      </c>
      <c r="P2478" s="48">
        <v>97</v>
      </c>
    </row>
    <row r="2479" spans="1:16" x14ac:dyDescent="0.3">
      <c r="A2479" s="48" t="s">
        <v>2015</v>
      </c>
      <c r="B2479" s="48">
        <v>2015</v>
      </c>
      <c r="C2479" s="48" t="s">
        <v>1126</v>
      </c>
      <c r="D2479" s="48" t="s">
        <v>1091</v>
      </c>
      <c r="E2479" s="48">
        <v>112</v>
      </c>
      <c r="F2479" s="48">
        <v>350</v>
      </c>
      <c r="G2479" s="48">
        <v>28</v>
      </c>
      <c r="H2479" s="48">
        <v>61</v>
      </c>
      <c r="I2479" s="48">
        <v>11</v>
      </c>
      <c r="J2479" s="48">
        <v>0</v>
      </c>
      <c r="K2479" s="48">
        <v>11</v>
      </c>
      <c r="L2479" s="48">
        <v>28</v>
      </c>
      <c r="M2479" s="48">
        <v>0</v>
      </c>
      <c r="N2479" s="48">
        <v>1</v>
      </c>
      <c r="O2479" s="48">
        <v>21</v>
      </c>
      <c r="P2479" s="48">
        <v>132</v>
      </c>
    </row>
    <row r="2480" spans="1:16" x14ac:dyDescent="0.3">
      <c r="A2480" s="48" t="s">
        <v>2033</v>
      </c>
      <c r="B2480" s="48">
        <v>2015</v>
      </c>
      <c r="C2480" s="48" t="s">
        <v>1090</v>
      </c>
      <c r="D2480" s="48" t="s">
        <v>1091</v>
      </c>
      <c r="E2480" s="48">
        <v>97</v>
      </c>
      <c r="F2480" s="48">
        <v>352</v>
      </c>
      <c r="G2480" s="48">
        <v>48</v>
      </c>
      <c r="H2480" s="48">
        <v>90</v>
      </c>
      <c r="I2480" s="48">
        <v>11</v>
      </c>
      <c r="J2480" s="48">
        <v>3</v>
      </c>
      <c r="K2480" s="48">
        <v>11</v>
      </c>
      <c r="L2480" s="48">
        <v>33</v>
      </c>
      <c r="M2480" s="48">
        <v>13</v>
      </c>
      <c r="N2480" s="48">
        <v>3</v>
      </c>
      <c r="O2480" s="48">
        <v>34</v>
      </c>
      <c r="P2480" s="48">
        <v>66</v>
      </c>
    </row>
    <row r="2481" spans="1:16" x14ac:dyDescent="0.3">
      <c r="A2481" s="48" t="s">
        <v>1983</v>
      </c>
      <c r="B2481" s="48">
        <v>2015</v>
      </c>
      <c r="C2481" s="48" t="s">
        <v>1122</v>
      </c>
      <c r="D2481" s="48" t="s">
        <v>1095</v>
      </c>
      <c r="E2481" s="48">
        <v>103</v>
      </c>
      <c r="F2481" s="48">
        <v>354</v>
      </c>
      <c r="G2481" s="48">
        <v>50</v>
      </c>
      <c r="H2481" s="48">
        <v>100</v>
      </c>
      <c r="I2481" s="48">
        <v>18</v>
      </c>
      <c r="J2481" s="48">
        <v>1</v>
      </c>
      <c r="K2481" s="48">
        <v>5</v>
      </c>
      <c r="L2481" s="48">
        <v>31</v>
      </c>
      <c r="M2481" s="48">
        <v>2</v>
      </c>
      <c r="N2481" s="48">
        <v>5</v>
      </c>
      <c r="O2481" s="48">
        <v>42</v>
      </c>
      <c r="P2481" s="48">
        <v>48</v>
      </c>
    </row>
    <row r="2482" spans="1:16" x14ac:dyDescent="0.3">
      <c r="A2482" s="48" t="s">
        <v>1384</v>
      </c>
      <c r="B2482" s="48">
        <v>2015</v>
      </c>
      <c r="C2482" s="48" t="s">
        <v>1098</v>
      </c>
      <c r="D2482" s="48" t="s">
        <v>1091</v>
      </c>
      <c r="E2482" s="48">
        <v>104</v>
      </c>
      <c r="F2482" s="48">
        <v>354</v>
      </c>
      <c r="G2482" s="48">
        <v>40</v>
      </c>
      <c r="H2482" s="48">
        <v>96</v>
      </c>
      <c r="I2482" s="48">
        <v>18</v>
      </c>
      <c r="J2482" s="48">
        <v>0</v>
      </c>
      <c r="K2482" s="48">
        <v>13</v>
      </c>
      <c r="L2482" s="48">
        <v>48</v>
      </c>
      <c r="M2482" s="48">
        <v>2</v>
      </c>
      <c r="N2482" s="48">
        <v>5</v>
      </c>
      <c r="O2482" s="48">
        <v>49</v>
      </c>
      <c r="P2482" s="48">
        <v>92</v>
      </c>
    </row>
    <row r="2483" spans="1:16" x14ac:dyDescent="0.3">
      <c r="A2483" s="48" t="s">
        <v>1982</v>
      </c>
      <c r="B2483" s="48">
        <v>2015</v>
      </c>
      <c r="C2483" s="48" t="s">
        <v>1120</v>
      </c>
      <c r="D2483" s="48" t="s">
        <v>1095</v>
      </c>
      <c r="E2483" s="48">
        <v>93</v>
      </c>
      <c r="F2483" s="48">
        <v>355</v>
      </c>
      <c r="G2483" s="48">
        <v>42</v>
      </c>
      <c r="H2483" s="48">
        <v>102</v>
      </c>
      <c r="I2483" s="48">
        <v>12</v>
      </c>
      <c r="J2483" s="48">
        <v>3</v>
      </c>
      <c r="K2483" s="48">
        <v>5</v>
      </c>
      <c r="L2483" s="48">
        <v>26</v>
      </c>
      <c r="M2483" s="48">
        <v>14</v>
      </c>
      <c r="N2483" s="48">
        <v>5</v>
      </c>
      <c r="O2483" s="48">
        <v>30</v>
      </c>
      <c r="P2483" s="48">
        <v>25</v>
      </c>
    </row>
    <row r="2484" spans="1:16" x14ac:dyDescent="0.3">
      <c r="A2484" s="48" t="s">
        <v>1951</v>
      </c>
      <c r="B2484" s="48">
        <v>2015</v>
      </c>
      <c r="C2484" s="48" t="s">
        <v>1150</v>
      </c>
      <c r="D2484" s="48" t="s">
        <v>1095</v>
      </c>
      <c r="E2484" s="48">
        <v>115</v>
      </c>
      <c r="F2484" s="48">
        <v>355</v>
      </c>
      <c r="G2484" s="48">
        <v>43</v>
      </c>
      <c r="H2484" s="48">
        <v>83</v>
      </c>
      <c r="I2484" s="48">
        <v>12</v>
      </c>
      <c r="J2484" s="48">
        <v>0</v>
      </c>
      <c r="K2484" s="48">
        <v>16</v>
      </c>
      <c r="L2484" s="48">
        <v>47</v>
      </c>
      <c r="M2484" s="48">
        <v>0</v>
      </c>
      <c r="N2484" s="48">
        <v>1</v>
      </c>
      <c r="O2484" s="48">
        <v>65</v>
      </c>
      <c r="P2484" s="48">
        <v>92</v>
      </c>
    </row>
    <row r="2485" spans="1:16" x14ac:dyDescent="0.3">
      <c r="A2485" s="48" t="s">
        <v>1526</v>
      </c>
      <c r="B2485" s="48">
        <v>2015</v>
      </c>
      <c r="C2485" s="48" t="s">
        <v>1112</v>
      </c>
      <c r="D2485" s="48" t="s">
        <v>1095</v>
      </c>
      <c r="E2485" s="48">
        <v>96</v>
      </c>
      <c r="F2485" s="48">
        <v>359</v>
      </c>
      <c r="G2485" s="48">
        <v>46</v>
      </c>
      <c r="H2485" s="48">
        <v>85</v>
      </c>
      <c r="I2485" s="48">
        <v>13</v>
      </c>
      <c r="J2485" s="48">
        <v>3</v>
      </c>
      <c r="K2485" s="48">
        <v>19</v>
      </c>
      <c r="L2485" s="48">
        <v>42</v>
      </c>
      <c r="M2485" s="48">
        <v>2</v>
      </c>
      <c r="N2485" s="48">
        <v>1</v>
      </c>
      <c r="O2485" s="48">
        <v>23</v>
      </c>
      <c r="P2485" s="48">
        <v>101</v>
      </c>
    </row>
    <row r="2486" spans="1:16" x14ac:dyDescent="0.3">
      <c r="A2486" s="48" t="s">
        <v>1617</v>
      </c>
      <c r="B2486" s="48">
        <v>2015</v>
      </c>
      <c r="C2486" s="48" t="s">
        <v>1142</v>
      </c>
      <c r="D2486" s="48" t="s">
        <v>1095</v>
      </c>
      <c r="E2486" s="48">
        <v>116</v>
      </c>
      <c r="F2486" s="48">
        <v>360</v>
      </c>
      <c r="G2486" s="48">
        <v>36</v>
      </c>
      <c r="H2486" s="48">
        <v>94</v>
      </c>
      <c r="I2486" s="48">
        <v>23</v>
      </c>
      <c r="J2486" s="48">
        <v>0</v>
      </c>
      <c r="K2486" s="48">
        <v>3</v>
      </c>
      <c r="L2486" s="48">
        <v>28</v>
      </c>
      <c r="M2486" s="48">
        <v>2</v>
      </c>
      <c r="N2486" s="48">
        <v>1</v>
      </c>
      <c r="O2486" s="48">
        <v>38</v>
      </c>
      <c r="P2486" s="48">
        <v>70</v>
      </c>
    </row>
    <row r="2487" spans="1:16" x14ac:dyDescent="0.3">
      <c r="A2487" s="48" t="s">
        <v>1496</v>
      </c>
      <c r="B2487" s="48">
        <v>2015</v>
      </c>
      <c r="C2487" s="48" t="s">
        <v>1134</v>
      </c>
      <c r="D2487" s="48" t="s">
        <v>1091</v>
      </c>
      <c r="E2487" s="48">
        <v>104</v>
      </c>
      <c r="F2487" s="48">
        <v>361</v>
      </c>
      <c r="G2487" s="48">
        <v>25</v>
      </c>
      <c r="H2487" s="48">
        <v>101</v>
      </c>
      <c r="I2487" s="48">
        <v>16</v>
      </c>
      <c r="J2487" s="48">
        <v>0</v>
      </c>
      <c r="K2487" s="48">
        <v>4</v>
      </c>
      <c r="L2487" s="48">
        <v>32</v>
      </c>
      <c r="M2487" s="48">
        <v>2</v>
      </c>
      <c r="N2487" s="48">
        <v>4</v>
      </c>
      <c r="O2487" s="48">
        <v>23</v>
      </c>
      <c r="P2487" s="48">
        <v>34</v>
      </c>
    </row>
    <row r="2488" spans="1:16" x14ac:dyDescent="0.3">
      <c r="A2488" s="48" t="s">
        <v>2036</v>
      </c>
      <c r="B2488" s="48">
        <v>2015</v>
      </c>
      <c r="C2488" s="48" t="s">
        <v>1138</v>
      </c>
      <c r="D2488" s="48" t="s">
        <v>1091</v>
      </c>
      <c r="E2488" s="48">
        <v>95</v>
      </c>
      <c r="F2488" s="48">
        <v>363</v>
      </c>
      <c r="G2488" s="48">
        <v>38</v>
      </c>
      <c r="H2488" s="48">
        <v>84</v>
      </c>
      <c r="I2488" s="48">
        <v>22</v>
      </c>
      <c r="J2488" s="48">
        <v>0</v>
      </c>
      <c r="K2488" s="48">
        <v>12</v>
      </c>
      <c r="L2488" s="48">
        <v>45</v>
      </c>
      <c r="M2488" s="48">
        <v>0</v>
      </c>
      <c r="N2488" s="48">
        <v>0</v>
      </c>
      <c r="O2488" s="48">
        <v>13</v>
      </c>
      <c r="P2488" s="48">
        <v>104</v>
      </c>
    </row>
    <row r="2489" spans="1:16" x14ac:dyDescent="0.3">
      <c r="A2489" s="48" t="s">
        <v>1852</v>
      </c>
      <c r="B2489" s="48">
        <v>2015</v>
      </c>
      <c r="C2489" s="48" t="s">
        <v>1146</v>
      </c>
      <c r="D2489" s="48" t="s">
        <v>1091</v>
      </c>
      <c r="E2489" s="48">
        <v>104</v>
      </c>
      <c r="F2489" s="48">
        <v>363</v>
      </c>
      <c r="G2489" s="48">
        <v>46</v>
      </c>
      <c r="H2489" s="48">
        <v>100</v>
      </c>
      <c r="I2489" s="48">
        <v>17</v>
      </c>
      <c r="J2489" s="48">
        <v>2</v>
      </c>
      <c r="K2489" s="48">
        <v>10</v>
      </c>
      <c r="L2489" s="48">
        <v>42</v>
      </c>
      <c r="M2489" s="48">
        <v>4</v>
      </c>
      <c r="N2489" s="48">
        <v>4</v>
      </c>
      <c r="O2489" s="48">
        <v>19</v>
      </c>
      <c r="P2489" s="48">
        <v>111</v>
      </c>
    </row>
    <row r="2490" spans="1:16" x14ac:dyDescent="0.3">
      <c r="A2490" s="48" t="s">
        <v>1656</v>
      </c>
      <c r="B2490" s="48">
        <v>2015</v>
      </c>
      <c r="C2490" s="48" t="s">
        <v>1130</v>
      </c>
      <c r="D2490" s="48" t="s">
        <v>1095</v>
      </c>
      <c r="E2490" s="48">
        <v>103</v>
      </c>
      <c r="F2490" s="48">
        <v>366</v>
      </c>
      <c r="G2490" s="48">
        <v>45</v>
      </c>
      <c r="H2490" s="48">
        <v>110</v>
      </c>
      <c r="I2490" s="48">
        <v>21</v>
      </c>
      <c r="J2490" s="48">
        <v>5</v>
      </c>
      <c r="K2490" s="48">
        <v>10</v>
      </c>
      <c r="L2490" s="48">
        <v>43</v>
      </c>
      <c r="M2490" s="48">
        <v>5</v>
      </c>
      <c r="N2490" s="48">
        <v>6</v>
      </c>
      <c r="O2490" s="48">
        <v>21</v>
      </c>
      <c r="P2490" s="48">
        <v>76</v>
      </c>
    </row>
    <row r="2491" spans="1:16" x14ac:dyDescent="0.3">
      <c r="A2491" s="48" t="s">
        <v>1902</v>
      </c>
      <c r="B2491" s="48">
        <v>2015</v>
      </c>
      <c r="C2491" s="48" t="s">
        <v>1114</v>
      </c>
      <c r="D2491" s="48" t="s">
        <v>1095</v>
      </c>
      <c r="E2491" s="48">
        <v>96</v>
      </c>
      <c r="F2491" s="48">
        <v>366</v>
      </c>
      <c r="G2491" s="48">
        <v>49</v>
      </c>
      <c r="H2491" s="48">
        <v>109</v>
      </c>
      <c r="I2491" s="48">
        <v>13</v>
      </c>
      <c r="J2491" s="48">
        <v>6</v>
      </c>
      <c r="K2491" s="48">
        <v>1</v>
      </c>
      <c r="L2491" s="48">
        <v>26</v>
      </c>
      <c r="M2491" s="48">
        <v>24</v>
      </c>
      <c r="N2491" s="48">
        <v>5</v>
      </c>
      <c r="O2491" s="48">
        <v>19</v>
      </c>
      <c r="P2491" s="48">
        <v>36</v>
      </c>
    </row>
    <row r="2492" spans="1:16" x14ac:dyDescent="0.3">
      <c r="A2492" s="48" t="s">
        <v>2186</v>
      </c>
      <c r="B2492" s="48">
        <v>2015</v>
      </c>
      <c r="C2492" s="48" t="s">
        <v>1128</v>
      </c>
      <c r="D2492" s="48" t="s">
        <v>1095</v>
      </c>
      <c r="E2492" s="48">
        <v>101</v>
      </c>
      <c r="F2492" s="48">
        <v>366</v>
      </c>
      <c r="G2492" s="48">
        <v>39</v>
      </c>
      <c r="H2492" s="48">
        <v>96</v>
      </c>
      <c r="I2492" s="48">
        <v>18</v>
      </c>
      <c r="J2492" s="48">
        <v>1</v>
      </c>
      <c r="K2492" s="48">
        <v>10</v>
      </c>
      <c r="L2492" s="48">
        <v>47</v>
      </c>
      <c r="M2492" s="48">
        <v>3</v>
      </c>
      <c r="N2492" s="48">
        <v>1</v>
      </c>
      <c r="O2492" s="48">
        <v>32</v>
      </c>
      <c r="P2492" s="48">
        <v>121</v>
      </c>
    </row>
    <row r="2493" spans="1:16" x14ac:dyDescent="0.3">
      <c r="A2493" s="48" t="s">
        <v>1396</v>
      </c>
      <c r="B2493" s="48">
        <v>2015</v>
      </c>
      <c r="C2493" s="48" t="s">
        <v>1154</v>
      </c>
      <c r="D2493" s="48" t="s">
        <v>1095</v>
      </c>
      <c r="E2493" s="48">
        <v>118</v>
      </c>
      <c r="F2493" s="48">
        <v>367</v>
      </c>
      <c r="G2493" s="48">
        <v>59</v>
      </c>
      <c r="H2493" s="48">
        <v>88</v>
      </c>
      <c r="I2493" s="48">
        <v>21</v>
      </c>
      <c r="J2493" s="48">
        <v>1</v>
      </c>
      <c r="K2493" s="48">
        <v>13</v>
      </c>
      <c r="L2493" s="48">
        <v>37</v>
      </c>
      <c r="M2493" s="48">
        <v>5</v>
      </c>
      <c r="N2493" s="48">
        <v>2</v>
      </c>
      <c r="O2493" s="48">
        <v>33</v>
      </c>
      <c r="P2493" s="48">
        <v>106</v>
      </c>
    </row>
    <row r="2494" spans="1:16" x14ac:dyDescent="0.3">
      <c r="A2494" s="48" t="s">
        <v>1660</v>
      </c>
      <c r="B2494" s="48">
        <v>2015</v>
      </c>
      <c r="C2494" s="48" t="s">
        <v>1108</v>
      </c>
      <c r="D2494" s="48" t="s">
        <v>1095</v>
      </c>
      <c r="E2494" s="48">
        <v>103</v>
      </c>
      <c r="F2494" s="48">
        <v>371</v>
      </c>
      <c r="G2494" s="48">
        <v>51</v>
      </c>
      <c r="H2494" s="48">
        <v>98</v>
      </c>
      <c r="I2494" s="48">
        <v>20</v>
      </c>
      <c r="J2494" s="48">
        <v>3</v>
      </c>
      <c r="K2494" s="48">
        <v>7</v>
      </c>
      <c r="L2494" s="48">
        <v>43</v>
      </c>
      <c r="M2494" s="48">
        <v>1</v>
      </c>
      <c r="N2494" s="48">
        <v>0</v>
      </c>
      <c r="O2494" s="48">
        <v>36</v>
      </c>
      <c r="P2494" s="48">
        <v>64</v>
      </c>
    </row>
    <row r="2495" spans="1:16" x14ac:dyDescent="0.3">
      <c r="A2495" s="48" t="s">
        <v>1909</v>
      </c>
      <c r="B2495" s="48">
        <v>2015</v>
      </c>
      <c r="C2495" s="48" t="s">
        <v>1104</v>
      </c>
      <c r="D2495" s="48" t="s">
        <v>1091</v>
      </c>
      <c r="E2495" s="48">
        <v>120</v>
      </c>
      <c r="F2495" s="48">
        <v>372</v>
      </c>
      <c r="G2495" s="48">
        <v>40</v>
      </c>
      <c r="H2495" s="48">
        <v>92</v>
      </c>
      <c r="I2495" s="48">
        <v>12</v>
      </c>
      <c r="J2495" s="48">
        <v>3</v>
      </c>
      <c r="K2495" s="48">
        <v>1</v>
      </c>
      <c r="L2495" s="48">
        <v>37</v>
      </c>
      <c r="M2495" s="48">
        <v>6</v>
      </c>
      <c r="N2495" s="48">
        <v>1</v>
      </c>
      <c r="O2495" s="48">
        <v>23</v>
      </c>
      <c r="P2495" s="48">
        <v>50</v>
      </c>
    </row>
    <row r="2496" spans="1:16" x14ac:dyDescent="0.3">
      <c r="A2496" s="48" t="s">
        <v>2101</v>
      </c>
      <c r="B2496" s="48">
        <v>2015</v>
      </c>
      <c r="C2496" s="48" t="s">
        <v>1112</v>
      </c>
      <c r="D2496" s="48" t="s">
        <v>1095</v>
      </c>
      <c r="E2496" s="48">
        <v>97</v>
      </c>
      <c r="F2496" s="48">
        <v>372</v>
      </c>
      <c r="G2496" s="48">
        <v>42</v>
      </c>
      <c r="H2496" s="48">
        <v>104</v>
      </c>
      <c r="I2496" s="48">
        <v>19</v>
      </c>
      <c r="J2496" s="48">
        <v>2</v>
      </c>
      <c r="K2496" s="48">
        <v>13</v>
      </c>
      <c r="L2496" s="48">
        <v>48</v>
      </c>
      <c r="M2496" s="48">
        <v>4</v>
      </c>
      <c r="N2496" s="48">
        <v>1</v>
      </c>
      <c r="O2496" s="48">
        <v>17</v>
      </c>
      <c r="P2496" s="48">
        <v>94</v>
      </c>
    </row>
    <row r="2497" spans="1:16" x14ac:dyDescent="0.3">
      <c r="A2497" s="48" t="s">
        <v>2187</v>
      </c>
      <c r="B2497" s="48">
        <v>2015</v>
      </c>
      <c r="C2497" s="48" t="s">
        <v>1134</v>
      </c>
      <c r="D2497" s="48" t="s">
        <v>1091</v>
      </c>
      <c r="E2497" s="48">
        <v>110</v>
      </c>
      <c r="F2497" s="48">
        <v>373</v>
      </c>
      <c r="G2497" s="48">
        <v>59</v>
      </c>
      <c r="H2497" s="48">
        <v>84</v>
      </c>
      <c r="I2497" s="48">
        <v>15</v>
      </c>
      <c r="J2497" s="48">
        <v>1</v>
      </c>
      <c r="K2497" s="48">
        <v>16</v>
      </c>
      <c r="L2497" s="48">
        <v>40</v>
      </c>
      <c r="M2497" s="48">
        <v>12</v>
      </c>
      <c r="N2497" s="48">
        <v>6</v>
      </c>
      <c r="O2497" s="48">
        <v>46</v>
      </c>
      <c r="P2497" s="48">
        <v>144</v>
      </c>
    </row>
    <row r="2498" spans="1:16" x14ac:dyDescent="0.3">
      <c r="A2498" s="48" t="s">
        <v>2024</v>
      </c>
      <c r="B2498" s="48">
        <v>2015</v>
      </c>
      <c r="C2498" s="48" t="s">
        <v>1108</v>
      </c>
      <c r="D2498" s="48" t="s">
        <v>1095</v>
      </c>
      <c r="E2498" s="48">
        <v>114</v>
      </c>
      <c r="F2498" s="48">
        <v>375</v>
      </c>
      <c r="G2498" s="48">
        <v>42</v>
      </c>
      <c r="H2498" s="48">
        <v>99</v>
      </c>
      <c r="I2498" s="48">
        <v>18</v>
      </c>
      <c r="J2498" s="48">
        <v>4</v>
      </c>
      <c r="K2498" s="48">
        <v>6</v>
      </c>
      <c r="L2498" s="48">
        <v>29</v>
      </c>
      <c r="M2498" s="48">
        <v>1</v>
      </c>
      <c r="N2498" s="48">
        <v>3</v>
      </c>
      <c r="O2498" s="48">
        <v>12</v>
      </c>
      <c r="P2498" s="48">
        <v>68</v>
      </c>
    </row>
    <row r="2499" spans="1:16" x14ac:dyDescent="0.3">
      <c r="A2499" s="48" t="s">
        <v>1993</v>
      </c>
      <c r="B2499" s="48">
        <v>2015</v>
      </c>
      <c r="C2499" s="48" t="s">
        <v>1110</v>
      </c>
      <c r="D2499" s="48" t="s">
        <v>1091</v>
      </c>
      <c r="E2499" s="48">
        <v>128</v>
      </c>
      <c r="F2499" s="48">
        <v>376</v>
      </c>
      <c r="G2499" s="48">
        <v>52</v>
      </c>
      <c r="H2499" s="48">
        <v>94</v>
      </c>
      <c r="I2499" s="48">
        <v>16</v>
      </c>
      <c r="J2499" s="48">
        <v>4</v>
      </c>
      <c r="K2499" s="48">
        <v>5</v>
      </c>
      <c r="L2499" s="48">
        <v>45</v>
      </c>
      <c r="M2499" s="48">
        <v>2</v>
      </c>
      <c r="N2499" s="48">
        <v>1</v>
      </c>
      <c r="O2499" s="48">
        <v>39</v>
      </c>
      <c r="P2499" s="48">
        <v>83</v>
      </c>
    </row>
    <row r="2500" spans="1:16" x14ac:dyDescent="0.3">
      <c r="A2500" s="48" t="s">
        <v>2100</v>
      </c>
      <c r="B2500" s="48">
        <v>2015</v>
      </c>
      <c r="C2500" s="48" t="s">
        <v>1156</v>
      </c>
      <c r="D2500" s="48" t="s">
        <v>1091</v>
      </c>
      <c r="E2500" s="48">
        <v>113</v>
      </c>
      <c r="F2500" s="48">
        <v>378</v>
      </c>
      <c r="G2500" s="48">
        <v>37</v>
      </c>
      <c r="H2500" s="48">
        <v>99</v>
      </c>
      <c r="I2500" s="48">
        <v>17</v>
      </c>
      <c r="J2500" s="48">
        <v>1</v>
      </c>
      <c r="K2500" s="48">
        <v>16</v>
      </c>
      <c r="L2500" s="48">
        <v>51</v>
      </c>
      <c r="M2500" s="48">
        <v>3</v>
      </c>
      <c r="N2500" s="48">
        <v>1</v>
      </c>
      <c r="O2500" s="48">
        <v>17</v>
      </c>
      <c r="P2500" s="48">
        <v>82</v>
      </c>
    </row>
    <row r="2501" spans="1:16" x14ac:dyDescent="0.3">
      <c r="A2501" s="48" t="s">
        <v>1542</v>
      </c>
      <c r="B2501" s="48">
        <v>2015</v>
      </c>
      <c r="C2501" s="48" t="s">
        <v>1142</v>
      </c>
      <c r="D2501" s="48" t="s">
        <v>1095</v>
      </c>
      <c r="E2501" s="48">
        <v>117</v>
      </c>
      <c r="F2501" s="48">
        <v>379</v>
      </c>
      <c r="G2501" s="48">
        <v>44</v>
      </c>
      <c r="H2501" s="48">
        <v>98</v>
      </c>
      <c r="I2501" s="48">
        <v>18</v>
      </c>
      <c r="J2501" s="48">
        <v>1</v>
      </c>
      <c r="K2501" s="48">
        <v>10</v>
      </c>
      <c r="L2501" s="48">
        <v>41</v>
      </c>
      <c r="M2501" s="48">
        <v>2</v>
      </c>
      <c r="N2501" s="48">
        <v>0</v>
      </c>
      <c r="O2501" s="48">
        <v>24</v>
      </c>
      <c r="P2501" s="48">
        <v>88</v>
      </c>
    </row>
    <row r="2502" spans="1:16" x14ac:dyDescent="0.3">
      <c r="A2502" s="48" t="s">
        <v>1461</v>
      </c>
      <c r="B2502" s="48">
        <v>2015</v>
      </c>
      <c r="C2502" s="48" t="s">
        <v>1140</v>
      </c>
      <c r="D2502" s="48" t="s">
        <v>1091</v>
      </c>
      <c r="E2502" s="48">
        <v>93</v>
      </c>
      <c r="F2502" s="48">
        <v>381</v>
      </c>
      <c r="G2502" s="48">
        <v>46</v>
      </c>
      <c r="H2502" s="48">
        <v>111</v>
      </c>
      <c r="I2502" s="48">
        <v>19</v>
      </c>
      <c r="J2502" s="48">
        <v>1</v>
      </c>
      <c r="K2502" s="48">
        <v>12</v>
      </c>
      <c r="L2502" s="48">
        <v>42</v>
      </c>
      <c r="M2502" s="48">
        <v>2</v>
      </c>
      <c r="N2502" s="48">
        <v>2</v>
      </c>
      <c r="O2502" s="48">
        <v>38</v>
      </c>
      <c r="P2502" s="48">
        <v>51</v>
      </c>
    </row>
    <row r="2503" spans="1:16" x14ac:dyDescent="0.3">
      <c r="A2503" s="48" t="s">
        <v>2106</v>
      </c>
      <c r="B2503" s="48">
        <v>2015</v>
      </c>
      <c r="C2503" s="48" t="s">
        <v>1120</v>
      </c>
      <c r="D2503" s="48" t="s">
        <v>1095</v>
      </c>
      <c r="E2503" s="48">
        <v>100</v>
      </c>
      <c r="F2503" s="48">
        <v>382</v>
      </c>
      <c r="G2503" s="48">
        <v>59</v>
      </c>
      <c r="H2503" s="48">
        <v>119</v>
      </c>
      <c r="I2503" s="48">
        <v>27</v>
      </c>
      <c r="J2503" s="48">
        <v>2</v>
      </c>
      <c r="K2503" s="48">
        <v>8</v>
      </c>
      <c r="L2503" s="48">
        <v>37</v>
      </c>
      <c r="M2503" s="48">
        <v>3</v>
      </c>
      <c r="N2503" s="48">
        <v>2</v>
      </c>
      <c r="O2503" s="48">
        <v>38</v>
      </c>
      <c r="P2503" s="48">
        <v>42</v>
      </c>
    </row>
    <row r="2504" spans="1:16" x14ac:dyDescent="0.3">
      <c r="A2504" s="48" t="s">
        <v>1522</v>
      </c>
      <c r="B2504" s="48">
        <v>2015</v>
      </c>
      <c r="C2504" s="48" t="s">
        <v>1132</v>
      </c>
      <c r="D2504" s="48" t="s">
        <v>1095</v>
      </c>
      <c r="E2504" s="48">
        <v>140</v>
      </c>
      <c r="F2504" s="48">
        <v>382</v>
      </c>
      <c r="G2504" s="48">
        <v>35</v>
      </c>
      <c r="H2504" s="48">
        <v>88</v>
      </c>
      <c r="I2504" s="48">
        <v>21</v>
      </c>
      <c r="J2504" s="48">
        <v>2</v>
      </c>
      <c r="K2504" s="48">
        <v>13</v>
      </c>
      <c r="L2504" s="48">
        <v>48</v>
      </c>
      <c r="M2504" s="48">
        <v>2</v>
      </c>
      <c r="N2504" s="48">
        <v>3</v>
      </c>
      <c r="O2504" s="48">
        <v>44</v>
      </c>
      <c r="P2504" s="48">
        <v>121</v>
      </c>
    </row>
    <row r="2505" spans="1:16" x14ac:dyDescent="0.3">
      <c r="A2505" s="48" t="s">
        <v>1794</v>
      </c>
      <c r="B2505" s="48">
        <v>2015</v>
      </c>
      <c r="C2505" s="48" t="s">
        <v>1152</v>
      </c>
      <c r="D2505" s="48" t="s">
        <v>1091</v>
      </c>
      <c r="E2505" s="48">
        <v>131</v>
      </c>
      <c r="F2505" s="48">
        <v>383</v>
      </c>
      <c r="G2505" s="48">
        <v>43</v>
      </c>
      <c r="H2505" s="48">
        <v>77</v>
      </c>
      <c r="I2505" s="48">
        <v>16</v>
      </c>
      <c r="J2505" s="48">
        <v>1</v>
      </c>
      <c r="K2505" s="48">
        <v>17</v>
      </c>
      <c r="L2505" s="48">
        <v>44</v>
      </c>
      <c r="M2505" s="48">
        <v>0</v>
      </c>
      <c r="N2505" s="48">
        <v>2</v>
      </c>
      <c r="O2505" s="48">
        <v>37</v>
      </c>
      <c r="P2505" s="48">
        <v>71</v>
      </c>
    </row>
    <row r="2506" spans="1:16" x14ac:dyDescent="0.3">
      <c r="A2506" s="48" t="s">
        <v>1407</v>
      </c>
      <c r="B2506" s="48">
        <v>2015</v>
      </c>
      <c r="C2506" s="48" t="s">
        <v>1098</v>
      </c>
      <c r="D2506" s="48" t="s">
        <v>1091</v>
      </c>
      <c r="E2506" s="48">
        <v>105</v>
      </c>
      <c r="F2506" s="48">
        <v>385</v>
      </c>
      <c r="G2506" s="48">
        <v>40</v>
      </c>
      <c r="H2506" s="48">
        <v>98</v>
      </c>
      <c r="I2506" s="48">
        <v>22</v>
      </c>
      <c r="J2506" s="48">
        <v>2</v>
      </c>
      <c r="K2506" s="48">
        <v>4</v>
      </c>
      <c r="L2506" s="48">
        <v>32</v>
      </c>
      <c r="M2506" s="48">
        <v>9</v>
      </c>
      <c r="N2506" s="48">
        <v>0</v>
      </c>
      <c r="O2506" s="48">
        <v>15</v>
      </c>
      <c r="P2506" s="48">
        <v>67</v>
      </c>
    </row>
    <row r="2507" spans="1:16" x14ac:dyDescent="0.3">
      <c r="A2507" s="48" t="s">
        <v>1900</v>
      </c>
      <c r="B2507" s="48">
        <v>2015</v>
      </c>
      <c r="C2507" s="48" t="s">
        <v>1150</v>
      </c>
      <c r="D2507" s="48" t="s">
        <v>1095</v>
      </c>
      <c r="E2507" s="48">
        <v>126</v>
      </c>
      <c r="F2507" s="48">
        <v>385</v>
      </c>
      <c r="G2507" s="48">
        <v>55</v>
      </c>
      <c r="H2507" s="48">
        <v>113</v>
      </c>
      <c r="I2507" s="48">
        <v>26</v>
      </c>
      <c r="J2507" s="48">
        <v>1</v>
      </c>
      <c r="K2507" s="48">
        <v>16</v>
      </c>
      <c r="L2507" s="48">
        <v>60</v>
      </c>
      <c r="M2507" s="48">
        <v>5</v>
      </c>
      <c r="N2507" s="48">
        <v>2</v>
      </c>
      <c r="O2507" s="48">
        <v>36</v>
      </c>
      <c r="P2507" s="48">
        <v>71</v>
      </c>
    </row>
    <row r="2508" spans="1:16" x14ac:dyDescent="0.3">
      <c r="A2508" s="48" t="s">
        <v>2188</v>
      </c>
      <c r="B2508" s="48">
        <v>2015</v>
      </c>
      <c r="C2508" s="48" t="s">
        <v>1116</v>
      </c>
      <c r="D2508" s="48" t="s">
        <v>1091</v>
      </c>
      <c r="E2508" s="48">
        <v>99</v>
      </c>
      <c r="F2508" s="48">
        <v>387</v>
      </c>
      <c r="G2508" s="48">
        <v>52</v>
      </c>
      <c r="H2508" s="48">
        <v>108</v>
      </c>
      <c r="I2508" s="48">
        <v>22</v>
      </c>
      <c r="J2508" s="48">
        <v>1</v>
      </c>
      <c r="K2508" s="48">
        <v>22</v>
      </c>
      <c r="L2508" s="48">
        <v>68</v>
      </c>
      <c r="M2508" s="48">
        <v>14</v>
      </c>
      <c r="N2508" s="48">
        <v>4</v>
      </c>
      <c r="O2508" s="48">
        <v>40</v>
      </c>
      <c r="P2508" s="48">
        <v>78</v>
      </c>
    </row>
    <row r="2509" spans="1:16" x14ac:dyDescent="0.3">
      <c r="A2509" s="48" t="s">
        <v>2109</v>
      </c>
      <c r="B2509" s="48">
        <v>2015</v>
      </c>
      <c r="C2509" s="48" t="s">
        <v>1116</v>
      </c>
      <c r="D2509" s="48" t="s">
        <v>1091</v>
      </c>
      <c r="E2509" s="48">
        <v>102</v>
      </c>
      <c r="F2509" s="48">
        <v>388</v>
      </c>
      <c r="G2509" s="48">
        <v>59</v>
      </c>
      <c r="H2509" s="48">
        <v>107</v>
      </c>
      <c r="I2509" s="48">
        <v>19</v>
      </c>
      <c r="J2509" s="48">
        <v>2</v>
      </c>
      <c r="K2509" s="48">
        <v>16</v>
      </c>
      <c r="L2509" s="48">
        <v>41</v>
      </c>
      <c r="M2509" s="48">
        <v>16</v>
      </c>
      <c r="N2509" s="48">
        <v>4</v>
      </c>
      <c r="O2509" s="48">
        <v>50</v>
      </c>
      <c r="P2509" s="48">
        <v>109</v>
      </c>
    </row>
    <row r="2510" spans="1:16" x14ac:dyDescent="0.3">
      <c r="A2510" s="48" t="s">
        <v>2061</v>
      </c>
      <c r="B2510" s="48">
        <v>2015</v>
      </c>
      <c r="C2510" s="48" t="s">
        <v>1102</v>
      </c>
      <c r="D2510" s="48" t="s">
        <v>1091</v>
      </c>
      <c r="E2510" s="48">
        <v>120</v>
      </c>
      <c r="F2510" s="48">
        <v>389</v>
      </c>
      <c r="G2510" s="48">
        <v>40</v>
      </c>
      <c r="H2510" s="48">
        <v>87</v>
      </c>
      <c r="I2510" s="48">
        <v>23</v>
      </c>
      <c r="J2510" s="48">
        <v>1</v>
      </c>
      <c r="K2510" s="48">
        <v>5</v>
      </c>
      <c r="L2510" s="48">
        <v>31</v>
      </c>
      <c r="M2510" s="48">
        <v>2</v>
      </c>
      <c r="N2510" s="48">
        <v>2</v>
      </c>
      <c r="O2510" s="48">
        <v>19</v>
      </c>
      <c r="P2510" s="48">
        <v>81</v>
      </c>
    </row>
    <row r="2511" spans="1:16" x14ac:dyDescent="0.3">
      <c r="A2511" s="48" t="s">
        <v>2189</v>
      </c>
      <c r="B2511" s="48">
        <v>2015</v>
      </c>
      <c r="C2511" s="48" t="s">
        <v>1138</v>
      </c>
      <c r="D2511" s="48" t="s">
        <v>1091</v>
      </c>
      <c r="E2511" s="48">
        <v>99</v>
      </c>
      <c r="F2511" s="48">
        <v>390</v>
      </c>
      <c r="G2511" s="48">
        <v>50</v>
      </c>
      <c r="H2511" s="48">
        <v>122</v>
      </c>
      <c r="I2511" s="48">
        <v>22</v>
      </c>
      <c r="J2511" s="48">
        <v>4</v>
      </c>
      <c r="K2511" s="48">
        <v>12</v>
      </c>
      <c r="L2511" s="48">
        <v>51</v>
      </c>
      <c r="M2511" s="48">
        <v>12</v>
      </c>
      <c r="N2511" s="48">
        <v>2</v>
      </c>
      <c r="O2511" s="48">
        <v>27</v>
      </c>
      <c r="P2511" s="48">
        <v>69</v>
      </c>
    </row>
    <row r="2512" spans="1:16" x14ac:dyDescent="0.3">
      <c r="A2512" s="48" t="s">
        <v>1556</v>
      </c>
      <c r="B2512" s="48">
        <v>2015</v>
      </c>
      <c r="C2512" s="48" t="s">
        <v>1116</v>
      </c>
      <c r="D2512" s="48" t="s">
        <v>1091</v>
      </c>
      <c r="E2512" s="48">
        <v>129</v>
      </c>
      <c r="F2512" s="48">
        <v>391</v>
      </c>
      <c r="G2512" s="48">
        <v>50</v>
      </c>
      <c r="H2512" s="48">
        <v>78</v>
      </c>
      <c r="I2512" s="48">
        <v>17</v>
      </c>
      <c r="J2512" s="48">
        <v>0</v>
      </c>
      <c r="K2512" s="48">
        <v>24</v>
      </c>
      <c r="L2512" s="48">
        <v>64</v>
      </c>
      <c r="M2512" s="48">
        <v>1</v>
      </c>
      <c r="N2512" s="48">
        <v>2</v>
      </c>
      <c r="O2512" s="48">
        <v>57</v>
      </c>
      <c r="P2512" s="48">
        <v>151</v>
      </c>
    </row>
    <row r="2513" spans="1:16" x14ac:dyDescent="0.3">
      <c r="A2513" s="48" t="s">
        <v>2005</v>
      </c>
      <c r="B2513" s="48">
        <v>2015</v>
      </c>
      <c r="C2513" s="48" t="s">
        <v>1108</v>
      </c>
      <c r="D2513" s="48" t="s">
        <v>1095</v>
      </c>
      <c r="E2513" s="48">
        <v>121</v>
      </c>
      <c r="F2513" s="48">
        <v>392</v>
      </c>
      <c r="G2513" s="48">
        <v>54</v>
      </c>
      <c r="H2513" s="48">
        <v>97</v>
      </c>
      <c r="I2513" s="48">
        <v>16</v>
      </c>
      <c r="J2513" s="48">
        <v>2</v>
      </c>
      <c r="K2513" s="48">
        <v>27</v>
      </c>
      <c r="L2513" s="48">
        <v>66</v>
      </c>
      <c r="M2513" s="48">
        <v>6</v>
      </c>
      <c r="N2513" s="48">
        <v>2</v>
      </c>
      <c r="O2513" s="48">
        <v>44</v>
      </c>
      <c r="P2513" s="48">
        <v>122</v>
      </c>
    </row>
    <row r="2514" spans="1:16" x14ac:dyDescent="0.3">
      <c r="A2514" s="48" t="s">
        <v>1809</v>
      </c>
      <c r="B2514" s="48">
        <v>2015</v>
      </c>
      <c r="C2514" s="48" t="s">
        <v>1152</v>
      </c>
      <c r="D2514" s="48" t="s">
        <v>1091</v>
      </c>
      <c r="E2514" s="48">
        <v>111</v>
      </c>
      <c r="F2514" s="48">
        <v>392</v>
      </c>
      <c r="G2514" s="48">
        <v>57</v>
      </c>
      <c r="H2514" s="48">
        <v>100</v>
      </c>
      <c r="I2514" s="48">
        <v>22</v>
      </c>
      <c r="J2514" s="48">
        <v>0</v>
      </c>
      <c r="K2514" s="48">
        <v>31</v>
      </c>
      <c r="L2514" s="48">
        <v>79</v>
      </c>
      <c r="M2514" s="48">
        <v>2</v>
      </c>
      <c r="N2514" s="48">
        <v>0</v>
      </c>
      <c r="O2514" s="48">
        <v>59</v>
      </c>
      <c r="P2514" s="48">
        <v>85</v>
      </c>
    </row>
    <row r="2515" spans="1:16" x14ac:dyDescent="0.3">
      <c r="A2515" s="48" t="s">
        <v>2042</v>
      </c>
      <c r="B2515" s="48">
        <v>2015</v>
      </c>
      <c r="C2515" s="48" t="s">
        <v>1100</v>
      </c>
      <c r="D2515" s="48" t="s">
        <v>1095</v>
      </c>
      <c r="E2515" s="48">
        <v>116</v>
      </c>
      <c r="F2515" s="48">
        <v>394</v>
      </c>
      <c r="G2515" s="48">
        <v>34</v>
      </c>
      <c r="H2515" s="48">
        <v>96</v>
      </c>
      <c r="I2515" s="48">
        <v>21</v>
      </c>
      <c r="J2515" s="48">
        <v>0</v>
      </c>
      <c r="K2515" s="48">
        <v>3</v>
      </c>
      <c r="L2515" s="48">
        <v>34</v>
      </c>
      <c r="M2515" s="48">
        <v>3</v>
      </c>
      <c r="N2515" s="48">
        <v>2</v>
      </c>
      <c r="O2515" s="48">
        <v>27</v>
      </c>
      <c r="P2515" s="48">
        <v>73</v>
      </c>
    </row>
    <row r="2516" spans="1:16" x14ac:dyDescent="0.3">
      <c r="A2516" s="48" t="s">
        <v>1413</v>
      </c>
      <c r="B2516" s="48">
        <v>2015</v>
      </c>
      <c r="C2516" s="48" t="s">
        <v>1150</v>
      </c>
      <c r="D2516" s="48" t="s">
        <v>1095</v>
      </c>
      <c r="E2516" s="48">
        <v>142</v>
      </c>
      <c r="F2516" s="48">
        <v>395</v>
      </c>
      <c r="G2516" s="48">
        <v>54</v>
      </c>
      <c r="H2516" s="48">
        <v>116</v>
      </c>
      <c r="I2516" s="48">
        <v>20</v>
      </c>
      <c r="J2516" s="48">
        <v>7</v>
      </c>
      <c r="K2516" s="48">
        <v>14</v>
      </c>
      <c r="L2516" s="48">
        <v>53</v>
      </c>
      <c r="M2516" s="48">
        <v>2</v>
      </c>
      <c r="N2516" s="48">
        <v>3</v>
      </c>
      <c r="O2516" s="48">
        <v>43</v>
      </c>
      <c r="P2516" s="48">
        <v>75</v>
      </c>
    </row>
    <row r="2517" spans="1:16" x14ac:dyDescent="0.3">
      <c r="A2517" s="48" t="s">
        <v>1712</v>
      </c>
      <c r="B2517" s="48">
        <v>2015</v>
      </c>
      <c r="C2517" s="48" t="s">
        <v>1126</v>
      </c>
      <c r="D2517" s="48" t="s">
        <v>1091</v>
      </c>
      <c r="E2517" s="48">
        <v>136</v>
      </c>
      <c r="F2517" s="48">
        <v>395</v>
      </c>
      <c r="G2517" s="48">
        <v>54</v>
      </c>
      <c r="H2517" s="48">
        <v>98</v>
      </c>
      <c r="I2517" s="48">
        <v>31</v>
      </c>
      <c r="J2517" s="48">
        <v>5</v>
      </c>
      <c r="K2517" s="48">
        <v>12</v>
      </c>
      <c r="L2517" s="48">
        <v>42</v>
      </c>
      <c r="M2517" s="48">
        <v>0</v>
      </c>
      <c r="N2517" s="48">
        <v>0</v>
      </c>
      <c r="O2517" s="48">
        <v>47</v>
      </c>
      <c r="P2517" s="48">
        <v>99</v>
      </c>
    </row>
    <row r="2518" spans="1:16" x14ac:dyDescent="0.3">
      <c r="A2518" s="48" t="s">
        <v>1490</v>
      </c>
      <c r="B2518" s="48">
        <v>2015</v>
      </c>
      <c r="C2518" s="48" t="s">
        <v>1159</v>
      </c>
      <c r="D2518" s="48" t="s">
        <v>1095</v>
      </c>
      <c r="E2518" s="48">
        <v>153</v>
      </c>
      <c r="F2518" s="48">
        <v>398</v>
      </c>
      <c r="G2518" s="48">
        <v>45</v>
      </c>
      <c r="H2518" s="48">
        <v>91</v>
      </c>
      <c r="I2518" s="48">
        <v>5</v>
      </c>
      <c r="J2518" s="48">
        <v>6</v>
      </c>
      <c r="K2518" s="48">
        <v>1</v>
      </c>
      <c r="L2518" s="48">
        <v>21</v>
      </c>
      <c r="M2518" s="48">
        <v>11</v>
      </c>
      <c r="N2518" s="48">
        <v>5</v>
      </c>
      <c r="O2518" s="48">
        <v>31</v>
      </c>
      <c r="P2518" s="48">
        <v>51</v>
      </c>
    </row>
    <row r="2519" spans="1:16" x14ac:dyDescent="0.3">
      <c r="A2519" s="48" t="s">
        <v>2190</v>
      </c>
      <c r="B2519" s="48">
        <v>2015</v>
      </c>
      <c r="C2519" s="48" t="s">
        <v>1124</v>
      </c>
      <c r="D2519" s="48" t="s">
        <v>1091</v>
      </c>
      <c r="E2519" s="48">
        <v>114</v>
      </c>
      <c r="F2519" s="48">
        <v>401</v>
      </c>
      <c r="G2519" s="48">
        <v>32</v>
      </c>
      <c r="H2519" s="48">
        <v>106</v>
      </c>
      <c r="I2519" s="48">
        <v>18</v>
      </c>
      <c r="J2519" s="48">
        <v>5</v>
      </c>
      <c r="K2519" s="48">
        <v>7</v>
      </c>
      <c r="L2519" s="48">
        <v>41</v>
      </c>
      <c r="M2519" s="48">
        <v>0</v>
      </c>
      <c r="N2519" s="48">
        <v>1</v>
      </c>
      <c r="O2519" s="48">
        <v>16</v>
      </c>
      <c r="P2519" s="48">
        <v>90</v>
      </c>
    </row>
    <row r="2520" spans="1:16" x14ac:dyDescent="0.3">
      <c r="A2520" s="48" t="s">
        <v>1480</v>
      </c>
      <c r="B2520" s="48">
        <v>2015</v>
      </c>
      <c r="C2520" s="48" t="s">
        <v>1140</v>
      </c>
      <c r="D2520" s="48" t="s">
        <v>1091</v>
      </c>
      <c r="E2520" s="48">
        <v>105</v>
      </c>
      <c r="F2520" s="48">
        <v>401</v>
      </c>
      <c r="G2520" s="48">
        <v>59</v>
      </c>
      <c r="H2520" s="48">
        <v>100</v>
      </c>
      <c r="I2520" s="48">
        <v>12</v>
      </c>
      <c r="J2520" s="48">
        <v>1</v>
      </c>
      <c r="K2520" s="48">
        <v>19</v>
      </c>
      <c r="L2520" s="48">
        <v>53</v>
      </c>
      <c r="M2520" s="48">
        <v>6</v>
      </c>
      <c r="N2520" s="48">
        <v>3</v>
      </c>
      <c r="O2520" s="48">
        <v>21</v>
      </c>
      <c r="P2520" s="48">
        <v>71</v>
      </c>
    </row>
    <row r="2521" spans="1:16" x14ac:dyDescent="0.3">
      <c r="A2521" s="48" t="s">
        <v>1980</v>
      </c>
      <c r="B2521" s="48">
        <v>2015</v>
      </c>
      <c r="C2521" s="48" t="s">
        <v>1124</v>
      </c>
      <c r="D2521" s="48" t="s">
        <v>1091</v>
      </c>
      <c r="E2521" s="48">
        <v>102</v>
      </c>
      <c r="F2521" s="48">
        <v>403</v>
      </c>
      <c r="G2521" s="48">
        <v>62</v>
      </c>
      <c r="H2521" s="48">
        <v>118</v>
      </c>
      <c r="I2521" s="48">
        <v>28</v>
      </c>
      <c r="J2521" s="48">
        <v>2</v>
      </c>
      <c r="K2521" s="48">
        <v>18</v>
      </c>
      <c r="L2521" s="48">
        <v>61</v>
      </c>
      <c r="M2521" s="48">
        <v>3</v>
      </c>
      <c r="N2521" s="48">
        <v>4</v>
      </c>
      <c r="O2521" s="48">
        <v>19</v>
      </c>
      <c r="P2521" s="48">
        <v>87</v>
      </c>
    </row>
    <row r="2522" spans="1:16" x14ac:dyDescent="0.3">
      <c r="A2522" s="48" t="s">
        <v>1996</v>
      </c>
      <c r="B2522" s="48">
        <v>2015</v>
      </c>
      <c r="C2522" s="48" t="s">
        <v>1114</v>
      </c>
      <c r="D2522" s="48" t="s">
        <v>1095</v>
      </c>
      <c r="E2522" s="48">
        <v>127</v>
      </c>
      <c r="F2522" s="48">
        <v>405</v>
      </c>
      <c r="G2522" s="48">
        <v>57</v>
      </c>
      <c r="H2522" s="48">
        <v>110</v>
      </c>
      <c r="I2522" s="48">
        <v>20</v>
      </c>
      <c r="J2522" s="48">
        <v>4</v>
      </c>
      <c r="K2522" s="48">
        <v>1</v>
      </c>
      <c r="L2522" s="48">
        <v>35</v>
      </c>
      <c r="M2522" s="48">
        <v>19</v>
      </c>
      <c r="N2522" s="48">
        <v>5</v>
      </c>
      <c r="O2522" s="48">
        <v>40</v>
      </c>
      <c r="P2522" s="48">
        <v>86</v>
      </c>
    </row>
    <row r="2523" spans="1:16" x14ac:dyDescent="0.3">
      <c r="A2523" s="48" t="s">
        <v>2191</v>
      </c>
      <c r="B2523" s="48">
        <v>2015</v>
      </c>
      <c r="C2523" s="48" t="s">
        <v>1144</v>
      </c>
      <c r="D2523" s="48" t="s">
        <v>1095</v>
      </c>
      <c r="E2523" s="48">
        <v>118</v>
      </c>
      <c r="F2523" s="48">
        <v>406</v>
      </c>
      <c r="G2523" s="48">
        <v>40</v>
      </c>
      <c r="H2523" s="48">
        <v>111</v>
      </c>
      <c r="I2523" s="48">
        <v>19</v>
      </c>
      <c r="J2523" s="48">
        <v>3</v>
      </c>
      <c r="K2523" s="48">
        <v>9</v>
      </c>
      <c r="L2523" s="48">
        <v>48</v>
      </c>
      <c r="M2523" s="48">
        <v>5</v>
      </c>
      <c r="N2523" s="48">
        <v>2</v>
      </c>
      <c r="O2523" s="48">
        <v>17</v>
      </c>
      <c r="P2523" s="48">
        <v>110</v>
      </c>
    </row>
    <row r="2524" spans="1:16" x14ac:dyDescent="0.3">
      <c r="A2524" s="48" t="s">
        <v>1385</v>
      </c>
      <c r="B2524" s="48">
        <v>2015</v>
      </c>
      <c r="C2524" s="48" t="s">
        <v>1148</v>
      </c>
      <c r="D2524" s="48" t="s">
        <v>1095</v>
      </c>
      <c r="E2524" s="48">
        <v>113</v>
      </c>
      <c r="F2524" s="48">
        <v>407</v>
      </c>
      <c r="G2524" s="48">
        <v>38</v>
      </c>
      <c r="H2524" s="48">
        <v>122</v>
      </c>
      <c r="I2524" s="48">
        <v>24</v>
      </c>
      <c r="J2524" s="48">
        <v>1</v>
      </c>
      <c r="K2524" s="48">
        <v>9</v>
      </c>
      <c r="L2524" s="48">
        <v>49</v>
      </c>
      <c r="M2524" s="48">
        <v>0</v>
      </c>
      <c r="N2524" s="48">
        <v>2</v>
      </c>
      <c r="O2524" s="48">
        <v>19</v>
      </c>
      <c r="P2524" s="48">
        <v>37</v>
      </c>
    </row>
    <row r="2525" spans="1:16" x14ac:dyDescent="0.3">
      <c r="A2525" s="48" t="s">
        <v>2192</v>
      </c>
      <c r="B2525" s="48">
        <v>2015</v>
      </c>
      <c r="C2525" s="48" t="s">
        <v>1159</v>
      </c>
      <c r="D2525" s="48" t="s">
        <v>1095</v>
      </c>
      <c r="E2525" s="48">
        <v>129</v>
      </c>
      <c r="F2525" s="48">
        <v>409</v>
      </c>
      <c r="G2525" s="48">
        <v>42</v>
      </c>
      <c r="H2525" s="48">
        <v>107</v>
      </c>
      <c r="I2525" s="48">
        <v>20</v>
      </c>
      <c r="J2525" s="48">
        <v>0</v>
      </c>
      <c r="K2525" s="48">
        <v>23</v>
      </c>
      <c r="L2525" s="48">
        <v>73</v>
      </c>
      <c r="M2525" s="48">
        <v>0</v>
      </c>
      <c r="N2525" s="48">
        <v>0</v>
      </c>
      <c r="O2525" s="48">
        <v>34</v>
      </c>
      <c r="P2525" s="48">
        <v>101</v>
      </c>
    </row>
    <row r="2526" spans="1:16" x14ac:dyDescent="0.3">
      <c r="A2526" s="48" t="s">
        <v>2013</v>
      </c>
      <c r="B2526" s="48">
        <v>2015</v>
      </c>
      <c r="C2526" s="48" t="s">
        <v>1090</v>
      </c>
      <c r="D2526" s="48" t="s">
        <v>1091</v>
      </c>
      <c r="E2526" s="48">
        <v>127</v>
      </c>
      <c r="F2526" s="48">
        <v>409</v>
      </c>
      <c r="G2526" s="48">
        <v>48</v>
      </c>
      <c r="H2526" s="48">
        <v>107</v>
      </c>
      <c r="I2526" s="48">
        <v>31</v>
      </c>
      <c r="J2526" s="48">
        <v>4</v>
      </c>
      <c r="K2526" s="48">
        <v>12</v>
      </c>
      <c r="L2526" s="48">
        <v>58</v>
      </c>
      <c r="M2526" s="48">
        <v>2</v>
      </c>
      <c r="N2526" s="48">
        <v>3</v>
      </c>
      <c r="O2526" s="48">
        <v>28</v>
      </c>
      <c r="P2526" s="48">
        <v>86</v>
      </c>
    </row>
    <row r="2527" spans="1:16" x14ac:dyDescent="0.3">
      <c r="A2527" s="48" t="s">
        <v>1492</v>
      </c>
      <c r="B2527" s="48">
        <v>2015</v>
      </c>
      <c r="C2527" s="48" t="s">
        <v>1146</v>
      </c>
      <c r="D2527" s="48" t="s">
        <v>1091</v>
      </c>
      <c r="E2527" s="48">
        <v>114</v>
      </c>
      <c r="F2527" s="48">
        <v>411</v>
      </c>
      <c r="G2527" s="48">
        <v>45</v>
      </c>
      <c r="H2527" s="48">
        <v>90</v>
      </c>
      <c r="I2527" s="48">
        <v>14</v>
      </c>
      <c r="J2527" s="48">
        <v>0</v>
      </c>
      <c r="K2527" s="48">
        <v>8</v>
      </c>
      <c r="L2527" s="48">
        <v>37</v>
      </c>
      <c r="M2527" s="48">
        <v>0</v>
      </c>
      <c r="N2527" s="48">
        <v>0</v>
      </c>
      <c r="O2527" s="48">
        <v>20</v>
      </c>
      <c r="P2527" s="48">
        <v>88</v>
      </c>
    </row>
    <row r="2528" spans="1:16" x14ac:dyDescent="0.3">
      <c r="A2528" s="48" t="s">
        <v>2128</v>
      </c>
      <c r="B2528" s="48">
        <v>2015</v>
      </c>
      <c r="C2528" s="48" t="s">
        <v>1112</v>
      </c>
      <c r="D2528" s="48" t="s">
        <v>1095</v>
      </c>
      <c r="E2528" s="48">
        <v>114</v>
      </c>
      <c r="F2528" s="48">
        <v>412</v>
      </c>
      <c r="G2528" s="48">
        <v>56</v>
      </c>
      <c r="H2528" s="48">
        <v>93</v>
      </c>
      <c r="I2528" s="48">
        <v>8</v>
      </c>
      <c r="J2528" s="48">
        <v>3</v>
      </c>
      <c r="K2528" s="48">
        <v>4</v>
      </c>
      <c r="L2528" s="48">
        <v>28</v>
      </c>
      <c r="M2528" s="48">
        <v>57</v>
      </c>
      <c r="N2528" s="48">
        <v>8</v>
      </c>
      <c r="O2528" s="48">
        <v>28</v>
      </c>
      <c r="P2528" s="48">
        <v>75</v>
      </c>
    </row>
    <row r="2529" spans="1:16" x14ac:dyDescent="0.3">
      <c r="A2529" s="48" t="s">
        <v>1472</v>
      </c>
      <c r="B2529" s="48">
        <v>2015</v>
      </c>
      <c r="C2529" s="48" t="s">
        <v>1148</v>
      </c>
      <c r="D2529" s="48" t="s">
        <v>1095</v>
      </c>
      <c r="E2529" s="48">
        <v>118</v>
      </c>
      <c r="F2529" s="48">
        <v>416</v>
      </c>
      <c r="G2529" s="48">
        <v>62</v>
      </c>
      <c r="H2529" s="48">
        <v>115</v>
      </c>
      <c r="I2529" s="48">
        <v>27</v>
      </c>
      <c r="J2529" s="48">
        <v>0</v>
      </c>
      <c r="K2529" s="48">
        <v>18</v>
      </c>
      <c r="L2529" s="48">
        <v>66</v>
      </c>
      <c r="M2529" s="48">
        <v>3</v>
      </c>
      <c r="N2529" s="48">
        <v>1</v>
      </c>
      <c r="O2529" s="48">
        <v>56</v>
      </c>
      <c r="P2529" s="48">
        <v>98</v>
      </c>
    </row>
    <row r="2530" spans="1:16" x14ac:dyDescent="0.3">
      <c r="A2530" s="48" t="s">
        <v>2001</v>
      </c>
      <c r="B2530" s="48">
        <v>2015</v>
      </c>
      <c r="C2530" s="48" t="s">
        <v>1124</v>
      </c>
      <c r="D2530" s="48" t="s">
        <v>1091</v>
      </c>
      <c r="E2530" s="48">
        <v>120</v>
      </c>
      <c r="F2530" s="48">
        <v>416</v>
      </c>
      <c r="G2530" s="48">
        <v>44</v>
      </c>
      <c r="H2530" s="48">
        <v>125</v>
      </c>
      <c r="I2530" s="48">
        <v>17</v>
      </c>
      <c r="J2530" s="48">
        <v>3</v>
      </c>
      <c r="K2530" s="48">
        <v>2</v>
      </c>
      <c r="L2530" s="48">
        <v>23</v>
      </c>
      <c r="M2530" s="48">
        <v>11</v>
      </c>
      <c r="N2530" s="48">
        <v>8</v>
      </c>
      <c r="O2530" s="48">
        <v>25</v>
      </c>
      <c r="P2530" s="48">
        <v>44</v>
      </c>
    </row>
    <row r="2531" spans="1:16" x14ac:dyDescent="0.3">
      <c r="A2531" s="48" t="s">
        <v>1864</v>
      </c>
      <c r="B2531" s="48">
        <v>2015</v>
      </c>
      <c r="C2531" s="48" t="s">
        <v>1100</v>
      </c>
      <c r="D2531" s="48" t="s">
        <v>1095</v>
      </c>
      <c r="E2531" s="48">
        <v>114</v>
      </c>
      <c r="F2531" s="48">
        <v>418</v>
      </c>
      <c r="G2531" s="48">
        <v>57</v>
      </c>
      <c r="H2531" s="48">
        <v>120</v>
      </c>
      <c r="I2531" s="48">
        <v>29</v>
      </c>
      <c r="J2531" s="48">
        <v>1</v>
      </c>
      <c r="K2531" s="48">
        <v>4</v>
      </c>
      <c r="L2531" s="48">
        <v>28</v>
      </c>
      <c r="M2531" s="48">
        <v>10</v>
      </c>
      <c r="N2531" s="48">
        <v>8</v>
      </c>
      <c r="O2531" s="48">
        <v>19</v>
      </c>
      <c r="P2531" s="48">
        <v>71</v>
      </c>
    </row>
    <row r="2532" spans="1:16" x14ac:dyDescent="0.3">
      <c r="A2532" s="48" t="s">
        <v>1423</v>
      </c>
      <c r="B2532" s="48">
        <v>2015</v>
      </c>
      <c r="C2532" s="48" t="s">
        <v>1126</v>
      </c>
      <c r="D2532" s="48" t="s">
        <v>1091</v>
      </c>
      <c r="E2532" s="48">
        <v>107</v>
      </c>
      <c r="F2532" s="48">
        <v>419</v>
      </c>
      <c r="G2532" s="48">
        <v>46</v>
      </c>
      <c r="H2532" s="48">
        <v>114</v>
      </c>
      <c r="I2532" s="48">
        <v>18</v>
      </c>
      <c r="J2532" s="48">
        <v>3</v>
      </c>
      <c r="K2532" s="48">
        <v>8</v>
      </c>
      <c r="L2532" s="48">
        <v>38</v>
      </c>
      <c r="M2532" s="48">
        <v>15</v>
      </c>
      <c r="N2532" s="48">
        <v>9</v>
      </c>
      <c r="O2532" s="48">
        <v>24</v>
      </c>
      <c r="P2532" s="48">
        <v>107</v>
      </c>
    </row>
    <row r="2533" spans="1:16" x14ac:dyDescent="0.3">
      <c r="A2533" s="48" t="s">
        <v>2193</v>
      </c>
      <c r="B2533" s="48">
        <v>2015</v>
      </c>
      <c r="C2533" s="48" t="s">
        <v>1144</v>
      </c>
      <c r="D2533" s="48" t="s">
        <v>1095</v>
      </c>
      <c r="E2533" s="48">
        <v>134</v>
      </c>
      <c r="F2533" s="48">
        <v>421</v>
      </c>
      <c r="G2533" s="48">
        <v>49</v>
      </c>
      <c r="H2533" s="48">
        <v>95</v>
      </c>
      <c r="I2533" s="48">
        <v>17</v>
      </c>
      <c r="J2533" s="48">
        <v>6</v>
      </c>
      <c r="K2533" s="48">
        <v>9</v>
      </c>
      <c r="L2533" s="48">
        <v>34</v>
      </c>
      <c r="M2533" s="48">
        <v>4</v>
      </c>
      <c r="N2533" s="48">
        <v>5</v>
      </c>
      <c r="O2533" s="48">
        <v>29</v>
      </c>
      <c r="P2533" s="48">
        <v>81</v>
      </c>
    </row>
    <row r="2534" spans="1:16" x14ac:dyDescent="0.3">
      <c r="A2534" s="48" t="s">
        <v>2059</v>
      </c>
      <c r="B2534" s="48">
        <v>2015</v>
      </c>
      <c r="C2534" s="48" t="s">
        <v>1122</v>
      </c>
      <c r="D2534" s="48" t="s">
        <v>1095</v>
      </c>
      <c r="E2534" s="48">
        <v>128</v>
      </c>
      <c r="F2534" s="48">
        <v>421</v>
      </c>
      <c r="G2534" s="48">
        <v>34</v>
      </c>
      <c r="H2534" s="48">
        <v>104</v>
      </c>
      <c r="I2534" s="48">
        <v>15</v>
      </c>
      <c r="J2534" s="48">
        <v>0</v>
      </c>
      <c r="K2534" s="48">
        <v>16</v>
      </c>
      <c r="L2534" s="48">
        <v>57</v>
      </c>
      <c r="M2534" s="48">
        <v>0</v>
      </c>
      <c r="N2534" s="48">
        <v>1</v>
      </c>
      <c r="O2534" s="48">
        <v>27</v>
      </c>
      <c r="P2534" s="48">
        <v>107</v>
      </c>
    </row>
    <row r="2535" spans="1:16" x14ac:dyDescent="0.3">
      <c r="A2535" s="48" t="s">
        <v>2194</v>
      </c>
      <c r="B2535" s="48">
        <v>2015</v>
      </c>
      <c r="C2535" s="48" t="s">
        <v>1100</v>
      </c>
      <c r="D2535" s="48" t="s">
        <v>1095</v>
      </c>
      <c r="E2535" s="48">
        <v>126</v>
      </c>
      <c r="F2535" s="48">
        <v>421</v>
      </c>
      <c r="G2535" s="48">
        <v>60</v>
      </c>
      <c r="H2535" s="48">
        <v>121</v>
      </c>
      <c r="I2535" s="48">
        <v>24</v>
      </c>
      <c r="J2535" s="48">
        <v>2</v>
      </c>
      <c r="K2535" s="48">
        <v>15</v>
      </c>
      <c r="L2535" s="48">
        <v>58</v>
      </c>
      <c r="M2535" s="48">
        <v>5</v>
      </c>
      <c r="N2535" s="48">
        <v>4</v>
      </c>
      <c r="O2535" s="48">
        <v>28</v>
      </c>
      <c r="P2535" s="48">
        <v>99</v>
      </c>
    </row>
    <row r="2536" spans="1:16" x14ac:dyDescent="0.3">
      <c r="A2536" s="48" t="s">
        <v>1633</v>
      </c>
      <c r="B2536" s="48">
        <v>2015</v>
      </c>
      <c r="C2536" s="48" t="s">
        <v>1156</v>
      </c>
      <c r="D2536" s="48" t="s">
        <v>1091</v>
      </c>
      <c r="E2536" s="48">
        <v>121</v>
      </c>
      <c r="F2536" s="48">
        <v>424</v>
      </c>
      <c r="G2536" s="48">
        <v>53</v>
      </c>
      <c r="H2536" s="48">
        <v>109</v>
      </c>
      <c r="I2536" s="48">
        <v>27</v>
      </c>
      <c r="J2536" s="48">
        <v>0</v>
      </c>
      <c r="K2536" s="48">
        <v>14</v>
      </c>
      <c r="L2536" s="48">
        <v>56</v>
      </c>
      <c r="M2536" s="48">
        <v>1</v>
      </c>
      <c r="N2536" s="48">
        <v>1</v>
      </c>
      <c r="O2536" s="48">
        <v>31</v>
      </c>
      <c r="P2536" s="48">
        <v>107</v>
      </c>
    </row>
    <row r="2537" spans="1:16" x14ac:dyDescent="0.3">
      <c r="A2537" s="48" t="s">
        <v>2012</v>
      </c>
      <c r="B2537" s="48">
        <v>2015</v>
      </c>
      <c r="C2537" s="48" t="s">
        <v>1114</v>
      </c>
      <c r="D2537" s="48" t="s">
        <v>1095</v>
      </c>
      <c r="E2537" s="48">
        <v>129</v>
      </c>
      <c r="F2537" s="48">
        <v>425</v>
      </c>
      <c r="G2537" s="48">
        <v>41</v>
      </c>
      <c r="H2537" s="48">
        <v>104</v>
      </c>
      <c r="I2537" s="48">
        <v>22</v>
      </c>
      <c r="J2537" s="48">
        <v>3</v>
      </c>
      <c r="K2537" s="48">
        <v>12</v>
      </c>
      <c r="L2537" s="48">
        <v>39</v>
      </c>
      <c r="M2537" s="48">
        <v>1</v>
      </c>
      <c r="N2537" s="48">
        <v>2</v>
      </c>
      <c r="O2537" s="48">
        <v>26</v>
      </c>
      <c r="P2537" s="48">
        <v>111</v>
      </c>
    </row>
    <row r="2538" spans="1:16" x14ac:dyDescent="0.3">
      <c r="A2538" s="48" t="s">
        <v>2195</v>
      </c>
      <c r="B2538" s="48">
        <v>2015</v>
      </c>
      <c r="C2538" s="48" t="s">
        <v>1136</v>
      </c>
      <c r="D2538" s="48" t="s">
        <v>1091</v>
      </c>
      <c r="E2538" s="48">
        <v>121</v>
      </c>
      <c r="F2538" s="48">
        <v>425</v>
      </c>
      <c r="G2538" s="48">
        <v>83</v>
      </c>
      <c r="H2538" s="48">
        <v>111</v>
      </c>
      <c r="I2538" s="48">
        <v>22</v>
      </c>
      <c r="J2538" s="48">
        <v>10</v>
      </c>
      <c r="K2538" s="48">
        <v>2</v>
      </c>
      <c r="L2538" s="48">
        <v>37</v>
      </c>
      <c r="M2538" s="48">
        <v>25</v>
      </c>
      <c r="N2538" s="48">
        <v>8</v>
      </c>
      <c r="O2538" s="48">
        <v>53</v>
      </c>
      <c r="P2538" s="48">
        <v>101</v>
      </c>
    </row>
    <row r="2539" spans="1:16" x14ac:dyDescent="0.3">
      <c r="A2539" s="48" t="s">
        <v>2119</v>
      </c>
      <c r="B2539" s="48">
        <v>2015</v>
      </c>
      <c r="C2539" s="48" t="s">
        <v>1136</v>
      </c>
      <c r="D2539" s="48" t="s">
        <v>1091</v>
      </c>
      <c r="E2539" s="48">
        <v>120</v>
      </c>
      <c r="F2539" s="48">
        <v>426</v>
      </c>
      <c r="G2539" s="48">
        <v>54</v>
      </c>
      <c r="H2539" s="48">
        <v>111</v>
      </c>
      <c r="I2539" s="48">
        <v>21</v>
      </c>
      <c r="J2539" s="48">
        <v>9</v>
      </c>
      <c r="K2539" s="48">
        <v>16</v>
      </c>
      <c r="L2539" s="48">
        <v>61</v>
      </c>
      <c r="M2539" s="48">
        <v>6</v>
      </c>
      <c r="N2539" s="48">
        <v>7</v>
      </c>
      <c r="O2539" s="48">
        <v>23</v>
      </c>
      <c r="P2539" s="48">
        <v>79</v>
      </c>
    </row>
    <row r="2540" spans="1:16" x14ac:dyDescent="0.3">
      <c r="A2540" s="48" t="s">
        <v>1544</v>
      </c>
      <c r="B2540" s="48">
        <v>2015</v>
      </c>
      <c r="C2540" s="48" t="s">
        <v>1124</v>
      </c>
      <c r="D2540" s="48" t="s">
        <v>1091</v>
      </c>
      <c r="E2540" s="48">
        <v>119</v>
      </c>
      <c r="F2540" s="48">
        <v>429</v>
      </c>
      <c r="G2540" s="48">
        <v>64</v>
      </c>
      <c r="H2540" s="48">
        <v>145</v>
      </c>
      <c r="I2540" s="48">
        <v>28</v>
      </c>
      <c r="J2540" s="48">
        <v>1</v>
      </c>
      <c r="K2540" s="48">
        <v>18</v>
      </c>
      <c r="L2540" s="48">
        <v>76</v>
      </c>
      <c r="M2540" s="48">
        <v>1</v>
      </c>
      <c r="N2540" s="48">
        <v>1</v>
      </c>
      <c r="O2540" s="48">
        <v>77</v>
      </c>
      <c r="P2540" s="48">
        <v>82</v>
      </c>
    </row>
    <row r="2541" spans="1:16" x14ac:dyDescent="0.3">
      <c r="A2541" s="48" t="s">
        <v>1393</v>
      </c>
      <c r="B2541" s="48">
        <v>2015</v>
      </c>
      <c r="C2541" s="48" t="s">
        <v>1102</v>
      </c>
      <c r="D2541" s="48" t="s">
        <v>1091</v>
      </c>
      <c r="E2541" s="48">
        <v>127</v>
      </c>
      <c r="F2541" s="48">
        <v>429</v>
      </c>
      <c r="G2541" s="48">
        <v>41</v>
      </c>
      <c r="H2541" s="48">
        <v>89</v>
      </c>
      <c r="I2541" s="48">
        <v>21</v>
      </c>
      <c r="J2541" s="48">
        <v>0</v>
      </c>
      <c r="K2541" s="48">
        <v>12</v>
      </c>
      <c r="L2541" s="48">
        <v>44</v>
      </c>
      <c r="M2541" s="48">
        <v>0</v>
      </c>
      <c r="N2541" s="48">
        <v>0</v>
      </c>
      <c r="O2541" s="48">
        <v>49</v>
      </c>
      <c r="P2541" s="48">
        <v>133</v>
      </c>
    </row>
    <row r="2542" spans="1:16" x14ac:dyDescent="0.3">
      <c r="A2542" s="48" t="s">
        <v>1446</v>
      </c>
      <c r="B2542" s="48">
        <v>2015</v>
      </c>
      <c r="C2542" s="48" t="s">
        <v>1116</v>
      </c>
      <c r="D2542" s="48" t="s">
        <v>1091</v>
      </c>
      <c r="E2542" s="48">
        <v>137</v>
      </c>
      <c r="F2542" s="48">
        <v>432</v>
      </c>
      <c r="G2542" s="48">
        <v>67</v>
      </c>
      <c r="H2542" s="48">
        <v>103</v>
      </c>
      <c r="I2542" s="48">
        <v>23</v>
      </c>
      <c r="J2542" s="48">
        <v>2</v>
      </c>
      <c r="K2542" s="48">
        <v>25</v>
      </c>
      <c r="L2542" s="48">
        <v>61</v>
      </c>
      <c r="M2542" s="48">
        <v>2</v>
      </c>
      <c r="N2542" s="48">
        <v>1</v>
      </c>
      <c r="O2542" s="48">
        <v>47</v>
      </c>
      <c r="P2542" s="48">
        <v>154</v>
      </c>
    </row>
    <row r="2543" spans="1:16" x14ac:dyDescent="0.3">
      <c r="A2543" s="48" t="s">
        <v>1768</v>
      </c>
      <c r="B2543" s="48">
        <v>2015</v>
      </c>
      <c r="C2543" s="48" t="s">
        <v>1090</v>
      </c>
      <c r="D2543" s="48" t="s">
        <v>1091</v>
      </c>
      <c r="E2543" s="48">
        <v>131</v>
      </c>
      <c r="F2543" s="48">
        <v>433</v>
      </c>
      <c r="G2543" s="48">
        <v>36</v>
      </c>
      <c r="H2543" s="48">
        <v>104</v>
      </c>
      <c r="I2543" s="48">
        <v>17</v>
      </c>
      <c r="J2543" s="48">
        <v>0</v>
      </c>
      <c r="K2543" s="48">
        <v>5</v>
      </c>
      <c r="L2543" s="48">
        <v>50</v>
      </c>
      <c r="M2543" s="48">
        <v>0</v>
      </c>
      <c r="N2543" s="48">
        <v>0</v>
      </c>
      <c r="O2543" s="48">
        <v>29</v>
      </c>
      <c r="P2543" s="48">
        <v>59</v>
      </c>
    </row>
    <row r="2544" spans="1:16" x14ac:dyDescent="0.3">
      <c r="A2544" s="48" t="s">
        <v>1657</v>
      </c>
      <c r="B2544" s="48">
        <v>2015</v>
      </c>
      <c r="C2544" s="48" t="s">
        <v>1116</v>
      </c>
      <c r="D2544" s="48" t="s">
        <v>1091</v>
      </c>
      <c r="E2544" s="48">
        <v>132</v>
      </c>
      <c r="F2544" s="48">
        <v>434</v>
      </c>
      <c r="G2544" s="48">
        <v>62</v>
      </c>
      <c r="H2544" s="48">
        <v>97</v>
      </c>
      <c r="I2544" s="48">
        <v>18</v>
      </c>
      <c r="J2544" s="48">
        <v>0</v>
      </c>
      <c r="K2544" s="48">
        <v>25</v>
      </c>
      <c r="L2544" s="48">
        <v>56</v>
      </c>
      <c r="M2544" s="48">
        <v>1</v>
      </c>
      <c r="N2544" s="48">
        <v>0</v>
      </c>
      <c r="O2544" s="48">
        <v>50</v>
      </c>
      <c r="P2544" s="48">
        <v>106</v>
      </c>
    </row>
    <row r="2545" spans="1:16" x14ac:dyDescent="0.3">
      <c r="A2545" s="48" t="s">
        <v>1704</v>
      </c>
      <c r="B2545" s="48">
        <v>2015</v>
      </c>
      <c r="C2545" s="48" t="s">
        <v>1100</v>
      </c>
      <c r="D2545" s="48" t="s">
        <v>1095</v>
      </c>
      <c r="E2545" s="48">
        <v>150</v>
      </c>
      <c r="F2545" s="48">
        <v>437</v>
      </c>
      <c r="G2545" s="48">
        <v>60</v>
      </c>
      <c r="H2545" s="48">
        <v>106</v>
      </c>
      <c r="I2545" s="48">
        <v>18</v>
      </c>
      <c r="J2545" s="48">
        <v>0</v>
      </c>
      <c r="K2545" s="48">
        <v>27</v>
      </c>
      <c r="L2545" s="48">
        <v>77</v>
      </c>
      <c r="M2545" s="48">
        <v>2</v>
      </c>
      <c r="N2545" s="48">
        <v>0</v>
      </c>
      <c r="O2545" s="48">
        <v>48</v>
      </c>
      <c r="P2545" s="48">
        <v>131</v>
      </c>
    </row>
    <row r="2546" spans="1:16" x14ac:dyDescent="0.3">
      <c r="A2546" s="48" t="s">
        <v>2039</v>
      </c>
      <c r="B2546" s="48">
        <v>2015</v>
      </c>
      <c r="C2546" s="48" t="s">
        <v>1126</v>
      </c>
      <c r="D2546" s="48" t="s">
        <v>1091</v>
      </c>
      <c r="E2546" s="48">
        <v>144</v>
      </c>
      <c r="F2546" s="48">
        <v>438</v>
      </c>
      <c r="G2546" s="48">
        <v>44</v>
      </c>
      <c r="H2546" s="48">
        <v>113</v>
      </c>
      <c r="I2546" s="48">
        <v>22</v>
      </c>
      <c r="J2546" s="48">
        <v>4</v>
      </c>
      <c r="K2546" s="48">
        <v>11</v>
      </c>
      <c r="L2546" s="48">
        <v>46</v>
      </c>
      <c r="M2546" s="48">
        <v>13</v>
      </c>
      <c r="N2546" s="48">
        <v>4</v>
      </c>
      <c r="O2546" s="48">
        <v>47</v>
      </c>
      <c r="P2546" s="48">
        <v>101</v>
      </c>
    </row>
    <row r="2547" spans="1:16" x14ac:dyDescent="0.3">
      <c r="A2547" s="48" t="s">
        <v>1709</v>
      </c>
      <c r="B2547" s="48">
        <v>2015</v>
      </c>
      <c r="C2547" s="48" t="s">
        <v>1128</v>
      </c>
      <c r="D2547" s="48" t="s">
        <v>1095</v>
      </c>
      <c r="E2547" s="48">
        <v>148</v>
      </c>
      <c r="F2547" s="48">
        <v>440</v>
      </c>
      <c r="G2547" s="48">
        <v>64</v>
      </c>
      <c r="H2547" s="48">
        <v>110</v>
      </c>
      <c r="I2547" s="48">
        <v>25</v>
      </c>
      <c r="J2547" s="48">
        <v>6</v>
      </c>
      <c r="K2547" s="48">
        <v>16</v>
      </c>
      <c r="L2547" s="48">
        <v>41</v>
      </c>
      <c r="M2547" s="48">
        <v>11</v>
      </c>
      <c r="N2547" s="48">
        <v>2</v>
      </c>
      <c r="O2547" s="48">
        <v>58</v>
      </c>
      <c r="P2547" s="48">
        <v>94</v>
      </c>
    </row>
    <row r="2548" spans="1:16" x14ac:dyDescent="0.3">
      <c r="A2548" s="48" t="s">
        <v>1555</v>
      </c>
      <c r="B2548" s="48">
        <v>2015</v>
      </c>
      <c r="C2548" s="48" t="s">
        <v>1098</v>
      </c>
      <c r="D2548" s="48" t="s">
        <v>1091</v>
      </c>
      <c r="E2548" s="48">
        <v>124</v>
      </c>
      <c r="F2548" s="48">
        <v>440</v>
      </c>
      <c r="G2548" s="48">
        <v>39</v>
      </c>
      <c r="H2548" s="48">
        <v>97</v>
      </c>
      <c r="I2548" s="48">
        <v>23</v>
      </c>
      <c r="J2548" s="48">
        <v>7</v>
      </c>
      <c r="K2548" s="48">
        <v>2</v>
      </c>
      <c r="L2548" s="48">
        <v>44</v>
      </c>
      <c r="M2548" s="48">
        <v>2</v>
      </c>
      <c r="N2548" s="48">
        <v>2</v>
      </c>
      <c r="O2548" s="48">
        <v>9</v>
      </c>
      <c r="P2548" s="48">
        <v>69</v>
      </c>
    </row>
    <row r="2549" spans="1:16" x14ac:dyDescent="0.3">
      <c r="A2549" s="48" t="s">
        <v>1575</v>
      </c>
      <c r="B2549" s="48">
        <v>2015</v>
      </c>
      <c r="C2549" s="48" t="s">
        <v>1124</v>
      </c>
      <c r="D2549" s="48" t="s">
        <v>1091</v>
      </c>
      <c r="E2549" s="48">
        <v>120</v>
      </c>
      <c r="F2549" s="48">
        <v>440</v>
      </c>
      <c r="G2549" s="48">
        <v>39</v>
      </c>
      <c r="H2549" s="48">
        <v>108</v>
      </c>
      <c r="I2549" s="48">
        <v>20</v>
      </c>
      <c r="J2549" s="48">
        <v>0</v>
      </c>
      <c r="K2549" s="48">
        <v>11</v>
      </c>
      <c r="L2549" s="48">
        <v>64</v>
      </c>
      <c r="M2549" s="48">
        <v>0</v>
      </c>
      <c r="N2549" s="48">
        <v>0</v>
      </c>
      <c r="O2549" s="48">
        <v>31</v>
      </c>
      <c r="P2549" s="48">
        <v>52</v>
      </c>
    </row>
    <row r="2550" spans="1:16" x14ac:dyDescent="0.3">
      <c r="A2550" s="48" t="s">
        <v>2196</v>
      </c>
      <c r="B2550" s="48">
        <v>2015</v>
      </c>
      <c r="C2550" s="48" t="s">
        <v>1104</v>
      </c>
      <c r="D2550" s="48" t="s">
        <v>1091</v>
      </c>
      <c r="E2550" s="48">
        <v>124</v>
      </c>
      <c r="F2550" s="48">
        <v>441</v>
      </c>
      <c r="G2550" s="48">
        <v>61</v>
      </c>
      <c r="H2550" s="48">
        <v>112</v>
      </c>
      <c r="I2550" s="48">
        <v>22</v>
      </c>
      <c r="J2550" s="48">
        <v>3</v>
      </c>
      <c r="K2550" s="48">
        <v>16</v>
      </c>
      <c r="L2550" s="48">
        <v>70</v>
      </c>
      <c r="M2550" s="48">
        <v>7</v>
      </c>
      <c r="N2550" s="48">
        <v>2</v>
      </c>
      <c r="O2550" s="48">
        <v>33</v>
      </c>
      <c r="P2550" s="48">
        <v>96</v>
      </c>
    </row>
    <row r="2551" spans="1:16" x14ac:dyDescent="0.3">
      <c r="A2551" s="48" t="s">
        <v>2051</v>
      </c>
      <c r="B2551" s="48">
        <v>2015</v>
      </c>
      <c r="C2551" s="48" t="s">
        <v>1142</v>
      </c>
      <c r="D2551" s="48" t="s">
        <v>1095</v>
      </c>
      <c r="E2551" s="48">
        <v>143</v>
      </c>
      <c r="F2551" s="48">
        <v>441</v>
      </c>
      <c r="G2551" s="48">
        <v>47</v>
      </c>
      <c r="H2551" s="48">
        <v>114</v>
      </c>
      <c r="I2551" s="48">
        <v>16</v>
      </c>
      <c r="J2551" s="48">
        <v>5</v>
      </c>
      <c r="K2551" s="48">
        <v>6</v>
      </c>
      <c r="L2551" s="48">
        <v>41</v>
      </c>
      <c r="M2551" s="48">
        <v>7</v>
      </c>
      <c r="N2551" s="48">
        <v>3</v>
      </c>
      <c r="O2551" s="48">
        <v>16</v>
      </c>
      <c r="P2551" s="48">
        <v>87</v>
      </c>
    </row>
    <row r="2552" spans="1:16" x14ac:dyDescent="0.3">
      <c r="A2552" s="48" t="s">
        <v>1694</v>
      </c>
      <c r="B2552" s="48">
        <v>2015</v>
      </c>
      <c r="C2552" s="48" t="s">
        <v>1110</v>
      </c>
      <c r="D2552" s="48" t="s">
        <v>1091</v>
      </c>
      <c r="E2552" s="48">
        <v>129</v>
      </c>
      <c r="F2552" s="48">
        <v>441</v>
      </c>
      <c r="G2552" s="48">
        <v>76</v>
      </c>
      <c r="H2552" s="48">
        <v>106</v>
      </c>
      <c r="I2552" s="48">
        <v>23</v>
      </c>
      <c r="J2552" s="48">
        <v>2</v>
      </c>
      <c r="K2552" s="48">
        <v>23</v>
      </c>
      <c r="L2552" s="48">
        <v>77</v>
      </c>
      <c r="M2552" s="48">
        <v>4</v>
      </c>
      <c r="N2552" s="48">
        <v>5</v>
      </c>
      <c r="O2552" s="48">
        <v>53</v>
      </c>
      <c r="P2552" s="48">
        <v>106</v>
      </c>
    </row>
    <row r="2553" spans="1:16" x14ac:dyDescent="0.3">
      <c r="A2553" s="48" t="s">
        <v>2197</v>
      </c>
      <c r="B2553" s="48">
        <v>2015</v>
      </c>
      <c r="C2553" s="48" t="s">
        <v>1159</v>
      </c>
      <c r="D2553" s="48" t="s">
        <v>1095</v>
      </c>
      <c r="E2553" s="48">
        <v>126</v>
      </c>
      <c r="F2553" s="48">
        <v>441</v>
      </c>
      <c r="G2553" s="48">
        <v>49</v>
      </c>
      <c r="H2553" s="48">
        <v>114</v>
      </c>
      <c r="I2553" s="48">
        <v>21</v>
      </c>
      <c r="J2553" s="48">
        <v>7</v>
      </c>
      <c r="K2553" s="48">
        <v>10</v>
      </c>
      <c r="L2553" s="48">
        <v>47</v>
      </c>
      <c r="M2553" s="48">
        <v>8</v>
      </c>
      <c r="N2553" s="48">
        <v>4</v>
      </c>
      <c r="O2553" s="48">
        <v>19</v>
      </c>
      <c r="P2553" s="48">
        <v>70</v>
      </c>
    </row>
    <row r="2554" spans="1:16" x14ac:dyDescent="0.3">
      <c r="A2554" s="48" t="s">
        <v>2004</v>
      </c>
      <c r="B2554" s="48">
        <v>2015</v>
      </c>
      <c r="C2554" s="48" t="s">
        <v>1104</v>
      </c>
      <c r="D2554" s="48" t="s">
        <v>1091</v>
      </c>
      <c r="E2554" s="48">
        <v>136</v>
      </c>
      <c r="F2554" s="48">
        <v>445</v>
      </c>
      <c r="G2554" s="48">
        <v>58</v>
      </c>
      <c r="H2554" s="48">
        <v>116</v>
      </c>
      <c r="I2554" s="48">
        <v>21</v>
      </c>
      <c r="J2554" s="48">
        <v>3</v>
      </c>
      <c r="K2554" s="48">
        <v>18</v>
      </c>
      <c r="L2554" s="48">
        <v>71</v>
      </c>
      <c r="M2554" s="48">
        <v>0</v>
      </c>
      <c r="N2554" s="48">
        <v>2</v>
      </c>
      <c r="O2554" s="48">
        <v>56</v>
      </c>
      <c r="P2554" s="48">
        <v>97</v>
      </c>
    </row>
    <row r="2555" spans="1:16" x14ac:dyDescent="0.3">
      <c r="A2555" s="48" t="s">
        <v>1651</v>
      </c>
      <c r="B2555" s="48">
        <v>2015</v>
      </c>
      <c r="C2555" s="48" t="s">
        <v>1100</v>
      </c>
      <c r="D2555" s="48" t="s">
        <v>1095</v>
      </c>
      <c r="E2555" s="48">
        <v>130</v>
      </c>
      <c r="F2555" s="48">
        <v>451</v>
      </c>
      <c r="G2555" s="48">
        <v>56</v>
      </c>
      <c r="H2555" s="48">
        <v>133</v>
      </c>
      <c r="I2555" s="48">
        <v>17</v>
      </c>
      <c r="J2555" s="48">
        <v>5</v>
      </c>
      <c r="K2555" s="48">
        <v>7</v>
      </c>
      <c r="L2555" s="48">
        <v>43</v>
      </c>
      <c r="M2555" s="48">
        <v>1</v>
      </c>
      <c r="N2555" s="48">
        <v>1</v>
      </c>
      <c r="O2555" s="48">
        <v>46</v>
      </c>
      <c r="P2555" s="48">
        <v>94</v>
      </c>
    </row>
    <row r="2556" spans="1:16" x14ac:dyDescent="0.3">
      <c r="A2556" s="48" t="s">
        <v>1494</v>
      </c>
      <c r="B2556" s="48">
        <v>2015</v>
      </c>
      <c r="C2556" s="48" t="s">
        <v>1152</v>
      </c>
      <c r="D2556" s="48" t="s">
        <v>1091</v>
      </c>
      <c r="E2556" s="48">
        <v>111</v>
      </c>
      <c r="F2556" s="48">
        <v>452</v>
      </c>
      <c r="G2556" s="48">
        <v>66</v>
      </c>
      <c r="H2556" s="48">
        <v>116</v>
      </c>
      <c r="I2556" s="48">
        <v>15</v>
      </c>
      <c r="J2556" s="48">
        <v>2</v>
      </c>
      <c r="K2556" s="48">
        <v>7</v>
      </c>
      <c r="L2556" s="48">
        <v>33</v>
      </c>
      <c r="M2556" s="48">
        <v>21</v>
      </c>
      <c r="N2556" s="48">
        <v>9</v>
      </c>
      <c r="O2556" s="48">
        <v>35</v>
      </c>
      <c r="P2556" s="48">
        <v>86</v>
      </c>
    </row>
    <row r="2557" spans="1:16" x14ac:dyDescent="0.3">
      <c r="A2557" s="48" t="s">
        <v>1858</v>
      </c>
      <c r="B2557" s="48">
        <v>2015</v>
      </c>
      <c r="C2557" s="48" t="s">
        <v>1156</v>
      </c>
      <c r="D2557" s="48" t="s">
        <v>1091</v>
      </c>
      <c r="E2557" s="48">
        <v>129</v>
      </c>
      <c r="F2557" s="48">
        <v>453</v>
      </c>
      <c r="G2557" s="48">
        <v>51</v>
      </c>
      <c r="H2557" s="48">
        <v>123</v>
      </c>
      <c r="I2557" s="48">
        <v>25</v>
      </c>
      <c r="J2557" s="48">
        <v>5</v>
      </c>
      <c r="K2557" s="48">
        <v>4</v>
      </c>
      <c r="L2557" s="48">
        <v>49</v>
      </c>
      <c r="M2557" s="48">
        <v>2</v>
      </c>
      <c r="N2557" s="48">
        <v>1</v>
      </c>
      <c r="O2557" s="48">
        <v>32</v>
      </c>
      <c r="P2557" s="48">
        <v>59</v>
      </c>
    </row>
    <row r="2558" spans="1:16" x14ac:dyDescent="0.3">
      <c r="A2558" s="48" t="s">
        <v>2198</v>
      </c>
      <c r="B2558" s="48">
        <v>2015</v>
      </c>
      <c r="C2558" s="48" t="s">
        <v>1090</v>
      </c>
      <c r="D2558" s="48" t="s">
        <v>1091</v>
      </c>
      <c r="E2558" s="48">
        <v>122</v>
      </c>
      <c r="F2558" s="48">
        <v>453</v>
      </c>
      <c r="G2558" s="48">
        <v>60</v>
      </c>
      <c r="H2558" s="48">
        <v>121</v>
      </c>
      <c r="I2558" s="48">
        <v>18</v>
      </c>
      <c r="J2558" s="48">
        <v>15</v>
      </c>
      <c r="K2558" s="48">
        <v>13</v>
      </c>
      <c r="L2558" s="48">
        <v>50</v>
      </c>
      <c r="M2558" s="48">
        <v>11</v>
      </c>
      <c r="N2558" s="48">
        <v>6</v>
      </c>
      <c r="O2558" s="48">
        <v>15</v>
      </c>
      <c r="P2558" s="48">
        <v>118</v>
      </c>
    </row>
    <row r="2559" spans="1:16" x14ac:dyDescent="0.3">
      <c r="A2559" s="48" t="s">
        <v>2123</v>
      </c>
      <c r="B2559" s="48">
        <v>2015</v>
      </c>
      <c r="C2559" s="48" t="s">
        <v>1140</v>
      </c>
      <c r="D2559" s="48" t="s">
        <v>1091</v>
      </c>
      <c r="E2559" s="48">
        <v>129</v>
      </c>
      <c r="F2559" s="48">
        <v>454</v>
      </c>
      <c r="G2559" s="48">
        <v>56</v>
      </c>
      <c r="H2559" s="48">
        <v>127</v>
      </c>
      <c r="I2559" s="48">
        <v>27</v>
      </c>
      <c r="J2559" s="48">
        <v>6</v>
      </c>
      <c r="K2559" s="48">
        <v>2</v>
      </c>
      <c r="L2559" s="48">
        <v>45</v>
      </c>
      <c r="M2559" s="48">
        <v>8</v>
      </c>
      <c r="N2559" s="48">
        <v>1</v>
      </c>
      <c r="O2559" s="48">
        <v>46</v>
      </c>
      <c r="P2559" s="48">
        <v>97</v>
      </c>
    </row>
    <row r="2560" spans="1:16" x14ac:dyDescent="0.3">
      <c r="A2560" s="48" t="s">
        <v>1638</v>
      </c>
      <c r="B2560" s="48">
        <v>2015</v>
      </c>
      <c r="C2560" s="48" t="s">
        <v>1126</v>
      </c>
      <c r="D2560" s="48" t="s">
        <v>1091</v>
      </c>
      <c r="E2560" s="48">
        <v>146</v>
      </c>
      <c r="F2560" s="48">
        <v>457</v>
      </c>
      <c r="G2560" s="48">
        <v>47</v>
      </c>
      <c r="H2560" s="48">
        <v>103</v>
      </c>
      <c r="I2560" s="48">
        <v>15</v>
      </c>
      <c r="J2560" s="48">
        <v>3</v>
      </c>
      <c r="K2560" s="48">
        <v>17</v>
      </c>
      <c r="L2560" s="48">
        <v>54</v>
      </c>
      <c r="M2560" s="48">
        <v>8</v>
      </c>
      <c r="N2560" s="48">
        <v>4</v>
      </c>
      <c r="O2560" s="48">
        <v>47</v>
      </c>
      <c r="P2560" s="48">
        <v>81</v>
      </c>
    </row>
    <row r="2561" spans="1:16" x14ac:dyDescent="0.3">
      <c r="A2561" s="48" t="s">
        <v>2032</v>
      </c>
      <c r="B2561" s="48">
        <v>2015</v>
      </c>
      <c r="C2561" s="48" t="s">
        <v>1159</v>
      </c>
      <c r="D2561" s="48" t="s">
        <v>1095</v>
      </c>
      <c r="E2561" s="48">
        <v>123</v>
      </c>
      <c r="F2561" s="48">
        <v>459</v>
      </c>
      <c r="G2561" s="48">
        <v>47</v>
      </c>
      <c r="H2561" s="48">
        <v>119</v>
      </c>
      <c r="I2561" s="48">
        <v>27</v>
      </c>
      <c r="J2561" s="48">
        <v>0</v>
      </c>
      <c r="K2561" s="48">
        <v>10</v>
      </c>
      <c r="L2561" s="48">
        <v>44</v>
      </c>
      <c r="M2561" s="48">
        <v>2</v>
      </c>
      <c r="N2561" s="48">
        <v>3</v>
      </c>
      <c r="O2561" s="48">
        <v>30</v>
      </c>
      <c r="P2561" s="48">
        <v>110</v>
      </c>
    </row>
    <row r="2562" spans="1:16" x14ac:dyDescent="0.3">
      <c r="A2562" s="48" t="s">
        <v>2115</v>
      </c>
      <c r="B2562" s="48">
        <v>2015</v>
      </c>
      <c r="C2562" s="48" t="s">
        <v>1144</v>
      </c>
      <c r="D2562" s="48" t="s">
        <v>1095</v>
      </c>
      <c r="E2562" s="48">
        <v>149</v>
      </c>
      <c r="F2562" s="48">
        <v>462</v>
      </c>
      <c r="G2562" s="48">
        <v>61</v>
      </c>
      <c r="H2562" s="48">
        <v>144</v>
      </c>
      <c r="I2562" s="48">
        <v>26</v>
      </c>
      <c r="J2562" s="48">
        <v>10</v>
      </c>
      <c r="K2562" s="48">
        <v>17</v>
      </c>
      <c r="L2562" s="48">
        <v>78</v>
      </c>
      <c r="M2562" s="48">
        <v>9</v>
      </c>
      <c r="N2562" s="48">
        <v>4</v>
      </c>
      <c r="O2562" s="48">
        <v>44</v>
      </c>
      <c r="P2562" s="48">
        <v>107</v>
      </c>
    </row>
    <row r="2563" spans="1:16" x14ac:dyDescent="0.3">
      <c r="A2563" s="48" t="s">
        <v>1482</v>
      </c>
      <c r="B2563" s="48">
        <v>2015</v>
      </c>
      <c r="C2563" s="48" t="s">
        <v>1150</v>
      </c>
      <c r="D2563" s="48" t="s">
        <v>1095</v>
      </c>
      <c r="E2563" s="48">
        <v>117</v>
      </c>
      <c r="F2563" s="48">
        <v>464</v>
      </c>
      <c r="G2563" s="48">
        <v>64</v>
      </c>
      <c r="H2563" s="48">
        <v>137</v>
      </c>
      <c r="I2563" s="48">
        <v>22</v>
      </c>
      <c r="J2563" s="48">
        <v>2</v>
      </c>
      <c r="K2563" s="48">
        <v>9</v>
      </c>
      <c r="L2563" s="48">
        <v>54</v>
      </c>
      <c r="M2563" s="48">
        <v>6</v>
      </c>
      <c r="N2563" s="48">
        <v>2</v>
      </c>
      <c r="O2563" s="48">
        <v>27</v>
      </c>
      <c r="P2563" s="48">
        <v>82</v>
      </c>
    </row>
    <row r="2564" spans="1:16" x14ac:dyDescent="0.3">
      <c r="A2564" s="48" t="s">
        <v>1433</v>
      </c>
      <c r="B2564" s="48">
        <v>2015</v>
      </c>
      <c r="C2564" s="48" t="s">
        <v>1152</v>
      </c>
      <c r="D2564" s="48" t="s">
        <v>1091</v>
      </c>
      <c r="E2564" s="48">
        <v>135</v>
      </c>
      <c r="F2564" s="48">
        <v>465</v>
      </c>
      <c r="G2564" s="48">
        <v>68</v>
      </c>
      <c r="H2564" s="48">
        <v>108</v>
      </c>
      <c r="I2564" s="48">
        <v>15</v>
      </c>
      <c r="J2564" s="48">
        <v>1</v>
      </c>
      <c r="K2564" s="48">
        <v>26</v>
      </c>
      <c r="L2564" s="48">
        <v>94</v>
      </c>
      <c r="M2564" s="48">
        <v>0</v>
      </c>
      <c r="N2564" s="48">
        <v>0</v>
      </c>
      <c r="O2564" s="48">
        <v>52</v>
      </c>
      <c r="P2564" s="48">
        <v>97</v>
      </c>
    </row>
    <row r="2565" spans="1:16" x14ac:dyDescent="0.3">
      <c r="A2565" s="48" t="s">
        <v>1565</v>
      </c>
      <c r="B2565" s="48">
        <v>2015</v>
      </c>
      <c r="C2565" s="48" t="s">
        <v>1114</v>
      </c>
      <c r="D2565" s="48" t="s">
        <v>1095</v>
      </c>
      <c r="E2565" s="48">
        <v>129</v>
      </c>
      <c r="F2565" s="48">
        <v>467</v>
      </c>
      <c r="G2565" s="48">
        <v>53</v>
      </c>
      <c r="H2565" s="48">
        <v>107</v>
      </c>
      <c r="I2565" s="48">
        <v>29</v>
      </c>
      <c r="J2565" s="48">
        <v>1</v>
      </c>
      <c r="K2565" s="48">
        <v>23</v>
      </c>
      <c r="L2565" s="48">
        <v>77</v>
      </c>
      <c r="M2565" s="48">
        <v>0</v>
      </c>
      <c r="N2565" s="48">
        <v>0</v>
      </c>
      <c r="O2565" s="48">
        <v>27</v>
      </c>
      <c r="P2565" s="48">
        <v>138</v>
      </c>
    </row>
    <row r="2566" spans="1:16" x14ac:dyDescent="0.3">
      <c r="A2566" s="48" t="s">
        <v>1925</v>
      </c>
      <c r="B2566" s="48">
        <v>2015</v>
      </c>
      <c r="C2566" s="48" t="s">
        <v>1159</v>
      </c>
      <c r="D2566" s="48" t="s">
        <v>1095</v>
      </c>
      <c r="E2566" s="48">
        <v>130</v>
      </c>
      <c r="F2566" s="48">
        <v>470</v>
      </c>
      <c r="G2566" s="48">
        <v>54</v>
      </c>
      <c r="H2566" s="48">
        <v>132</v>
      </c>
      <c r="I2566" s="48">
        <v>17</v>
      </c>
      <c r="J2566" s="48">
        <v>6</v>
      </c>
      <c r="K2566" s="48">
        <v>5</v>
      </c>
      <c r="L2566" s="48">
        <v>48</v>
      </c>
      <c r="M2566" s="48">
        <v>7</v>
      </c>
      <c r="N2566" s="48">
        <v>2</v>
      </c>
      <c r="O2566" s="48">
        <v>23</v>
      </c>
      <c r="P2566" s="48">
        <v>78</v>
      </c>
    </row>
    <row r="2567" spans="1:16" x14ac:dyDescent="0.3">
      <c r="A2567" s="48" t="s">
        <v>1557</v>
      </c>
      <c r="B2567" s="48">
        <v>2015</v>
      </c>
      <c r="C2567" s="48" t="s">
        <v>1140</v>
      </c>
      <c r="D2567" s="48" t="s">
        <v>1091</v>
      </c>
      <c r="E2567" s="48">
        <v>126</v>
      </c>
      <c r="F2567" s="48">
        <v>470</v>
      </c>
      <c r="G2567" s="48">
        <v>43</v>
      </c>
      <c r="H2567" s="48">
        <v>115</v>
      </c>
      <c r="I2567" s="48">
        <v>25</v>
      </c>
      <c r="J2567" s="48">
        <v>1</v>
      </c>
      <c r="K2567" s="48">
        <v>10</v>
      </c>
      <c r="L2567" s="48">
        <v>47</v>
      </c>
      <c r="M2567" s="48">
        <v>0</v>
      </c>
      <c r="N2567" s="48">
        <v>0</v>
      </c>
      <c r="O2567" s="48">
        <v>25</v>
      </c>
      <c r="P2567" s="48">
        <v>73</v>
      </c>
    </row>
    <row r="2568" spans="1:16" x14ac:dyDescent="0.3">
      <c r="A2568" s="48" t="s">
        <v>1888</v>
      </c>
      <c r="B2568" s="48">
        <v>2015</v>
      </c>
      <c r="C2568" s="48" t="s">
        <v>1142</v>
      </c>
      <c r="D2568" s="48" t="s">
        <v>1095</v>
      </c>
      <c r="E2568" s="48">
        <v>135</v>
      </c>
      <c r="F2568" s="48">
        <v>471</v>
      </c>
      <c r="G2568" s="48">
        <v>67</v>
      </c>
      <c r="H2568" s="48">
        <v>115</v>
      </c>
      <c r="I2568" s="48">
        <v>33</v>
      </c>
      <c r="J2568" s="48">
        <v>0</v>
      </c>
      <c r="K2568" s="48">
        <v>27</v>
      </c>
      <c r="L2568" s="48">
        <v>73</v>
      </c>
      <c r="M2568" s="48">
        <v>0</v>
      </c>
      <c r="N2568" s="48">
        <v>2</v>
      </c>
      <c r="O2568" s="48">
        <v>66</v>
      </c>
      <c r="P2568" s="48">
        <v>138</v>
      </c>
    </row>
    <row r="2569" spans="1:16" x14ac:dyDescent="0.3">
      <c r="A2569" s="48" t="s">
        <v>1505</v>
      </c>
      <c r="B2569" s="48">
        <v>2015</v>
      </c>
      <c r="C2569" s="48" t="s">
        <v>1136</v>
      </c>
      <c r="D2569" s="48" t="s">
        <v>1091</v>
      </c>
      <c r="E2569" s="48">
        <v>132</v>
      </c>
      <c r="F2569" s="48">
        <v>471</v>
      </c>
      <c r="G2569" s="48">
        <v>51</v>
      </c>
      <c r="H2569" s="48">
        <v>131</v>
      </c>
      <c r="I2569" s="48">
        <v>27</v>
      </c>
      <c r="J2569" s="48">
        <v>0</v>
      </c>
      <c r="K2569" s="48">
        <v>23</v>
      </c>
      <c r="L2569" s="48">
        <v>85</v>
      </c>
      <c r="M2569" s="48">
        <v>1</v>
      </c>
      <c r="N2569" s="48">
        <v>0</v>
      </c>
      <c r="O2569" s="48">
        <v>32</v>
      </c>
      <c r="P2569" s="48">
        <v>112</v>
      </c>
    </row>
    <row r="2570" spans="1:16" x14ac:dyDescent="0.3">
      <c r="A2570" s="48" t="s">
        <v>2199</v>
      </c>
      <c r="B2570" s="48">
        <v>2015</v>
      </c>
      <c r="C2570" s="48" t="s">
        <v>1154</v>
      </c>
      <c r="D2570" s="48" t="s">
        <v>1095</v>
      </c>
      <c r="E2570" s="48">
        <v>138</v>
      </c>
      <c r="F2570" s="48">
        <v>472</v>
      </c>
      <c r="G2570" s="48">
        <v>49</v>
      </c>
      <c r="H2570" s="48">
        <v>108</v>
      </c>
      <c r="I2570" s="48">
        <v>15</v>
      </c>
      <c r="J2570" s="48">
        <v>2</v>
      </c>
      <c r="K2570" s="48">
        <v>14</v>
      </c>
      <c r="L2570" s="48">
        <v>63</v>
      </c>
      <c r="M2570" s="48">
        <v>16</v>
      </c>
      <c r="N2570" s="48">
        <v>3</v>
      </c>
      <c r="O2570" s="48">
        <v>35</v>
      </c>
      <c r="P2570" s="48">
        <v>158</v>
      </c>
    </row>
    <row r="2571" spans="1:16" x14ac:dyDescent="0.3">
      <c r="A2571" s="48" t="s">
        <v>1897</v>
      </c>
      <c r="B2571" s="48">
        <v>2015</v>
      </c>
      <c r="C2571" s="48" t="s">
        <v>1154</v>
      </c>
      <c r="D2571" s="48" t="s">
        <v>1095</v>
      </c>
      <c r="E2571" s="48">
        <v>128</v>
      </c>
      <c r="F2571" s="48">
        <v>475</v>
      </c>
      <c r="G2571" s="48">
        <v>41</v>
      </c>
      <c r="H2571" s="48">
        <v>109</v>
      </c>
      <c r="I2571" s="48">
        <v>16</v>
      </c>
      <c r="J2571" s="48">
        <v>0</v>
      </c>
      <c r="K2571" s="48">
        <v>15</v>
      </c>
      <c r="L2571" s="48">
        <v>68</v>
      </c>
      <c r="M2571" s="48">
        <v>0</v>
      </c>
      <c r="N2571" s="48">
        <v>0</v>
      </c>
      <c r="O2571" s="48">
        <v>21</v>
      </c>
      <c r="P2571" s="48">
        <v>101</v>
      </c>
    </row>
    <row r="2572" spans="1:16" x14ac:dyDescent="0.3">
      <c r="A2572" s="48" t="s">
        <v>2200</v>
      </c>
      <c r="B2572" s="48">
        <v>2015</v>
      </c>
      <c r="C2572" s="48" t="s">
        <v>1128</v>
      </c>
      <c r="D2572" s="48" t="s">
        <v>1095</v>
      </c>
      <c r="E2572" s="48">
        <v>142</v>
      </c>
      <c r="F2572" s="48">
        <v>475</v>
      </c>
      <c r="G2572" s="48">
        <v>60</v>
      </c>
      <c r="H2572" s="48">
        <v>115</v>
      </c>
      <c r="I2572" s="48">
        <v>29</v>
      </c>
      <c r="J2572" s="48">
        <v>1</v>
      </c>
      <c r="K2572" s="48">
        <v>13</v>
      </c>
      <c r="L2572" s="48">
        <v>54</v>
      </c>
      <c r="M2572" s="48">
        <v>4</v>
      </c>
      <c r="N2572" s="48">
        <v>3</v>
      </c>
      <c r="O2572" s="48">
        <v>42</v>
      </c>
      <c r="P2572" s="48">
        <v>149</v>
      </c>
    </row>
    <row r="2573" spans="1:16" x14ac:dyDescent="0.3">
      <c r="A2573" s="48" t="s">
        <v>2028</v>
      </c>
      <c r="B2573" s="48">
        <v>2015</v>
      </c>
      <c r="C2573" s="48" t="s">
        <v>1159</v>
      </c>
      <c r="D2573" s="48" t="s">
        <v>1095</v>
      </c>
      <c r="E2573" s="48">
        <v>126</v>
      </c>
      <c r="F2573" s="48">
        <v>476</v>
      </c>
      <c r="G2573" s="48">
        <v>63</v>
      </c>
      <c r="H2573" s="48">
        <v>143</v>
      </c>
      <c r="I2573" s="48">
        <v>30</v>
      </c>
      <c r="J2573" s="48">
        <v>2</v>
      </c>
      <c r="K2573" s="48">
        <v>7</v>
      </c>
      <c r="L2573" s="48">
        <v>44</v>
      </c>
      <c r="M2573" s="48">
        <v>16</v>
      </c>
      <c r="N2573" s="48">
        <v>5</v>
      </c>
      <c r="O2573" s="48">
        <v>47</v>
      </c>
      <c r="P2573" s="48">
        <v>101</v>
      </c>
    </row>
    <row r="2574" spans="1:16" x14ac:dyDescent="0.3">
      <c r="A2574" s="48" t="s">
        <v>1437</v>
      </c>
      <c r="B2574" s="48">
        <v>2015</v>
      </c>
      <c r="C2574" s="48" t="s">
        <v>1152</v>
      </c>
      <c r="D2574" s="48" t="s">
        <v>1091</v>
      </c>
      <c r="E2574" s="48">
        <v>133</v>
      </c>
      <c r="F2574" s="48">
        <v>478</v>
      </c>
      <c r="G2574" s="48">
        <v>57</v>
      </c>
      <c r="H2574" s="48">
        <v>132</v>
      </c>
      <c r="I2574" s="48">
        <v>34</v>
      </c>
      <c r="J2574" s="48">
        <v>1</v>
      </c>
      <c r="K2574" s="48">
        <v>19</v>
      </c>
      <c r="L2574" s="48">
        <v>67</v>
      </c>
      <c r="M2574" s="48">
        <v>0</v>
      </c>
      <c r="N2574" s="48">
        <v>0</v>
      </c>
      <c r="O2574" s="48">
        <v>45</v>
      </c>
      <c r="P2574" s="48">
        <v>85</v>
      </c>
    </row>
    <row r="2575" spans="1:16" x14ac:dyDescent="0.3">
      <c r="A2575" s="48" t="s">
        <v>2201</v>
      </c>
      <c r="B2575" s="48">
        <v>2015</v>
      </c>
      <c r="C2575" s="48" t="s">
        <v>1150</v>
      </c>
      <c r="D2575" s="48" t="s">
        <v>1095</v>
      </c>
      <c r="E2575" s="48">
        <v>151</v>
      </c>
      <c r="F2575" s="48">
        <v>480</v>
      </c>
      <c r="G2575" s="48">
        <v>67</v>
      </c>
      <c r="H2575" s="48">
        <v>101</v>
      </c>
      <c r="I2575" s="48">
        <v>19</v>
      </c>
      <c r="J2575" s="48">
        <v>1</v>
      </c>
      <c r="K2575" s="48">
        <v>26</v>
      </c>
      <c r="L2575" s="48">
        <v>54</v>
      </c>
      <c r="M2575" s="48">
        <v>4</v>
      </c>
      <c r="N2575" s="48">
        <v>7</v>
      </c>
      <c r="O2575" s="48">
        <v>92</v>
      </c>
      <c r="P2575" s="48">
        <v>170</v>
      </c>
    </row>
    <row r="2576" spans="1:16" x14ac:dyDescent="0.3">
      <c r="A2576" s="48" t="s">
        <v>2104</v>
      </c>
      <c r="B2576" s="48">
        <v>2015</v>
      </c>
      <c r="C2576" s="48" t="s">
        <v>1142</v>
      </c>
      <c r="D2576" s="48" t="s">
        <v>1095</v>
      </c>
      <c r="E2576" s="48">
        <v>137</v>
      </c>
      <c r="F2576" s="48">
        <v>483</v>
      </c>
      <c r="G2576" s="48">
        <v>55</v>
      </c>
      <c r="H2576" s="48">
        <v>127</v>
      </c>
      <c r="I2576" s="48">
        <v>22</v>
      </c>
      <c r="J2576" s="48">
        <v>0</v>
      </c>
      <c r="K2576" s="48">
        <v>16</v>
      </c>
      <c r="L2576" s="48">
        <v>59</v>
      </c>
      <c r="M2576" s="48">
        <v>0</v>
      </c>
      <c r="N2576" s="48">
        <v>1</v>
      </c>
      <c r="O2576" s="48">
        <v>19</v>
      </c>
      <c r="P2576" s="48">
        <v>63</v>
      </c>
    </row>
    <row r="2577" spans="1:16" x14ac:dyDescent="0.3">
      <c r="A2577" s="48" t="s">
        <v>1937</v>
      </c>
      <c r="B2577" s="48">
        <v>2015</v>
      </c>
      <c r="C2577" s="48" t="s">
        <v>1124</v>
      </c>
      <c r="D2577" s="48" t="s">
        <v>1091</v>
      </c>
      <c r="E2577" s="48">
        <v>140</v>
      </c>
      <c r="F2577" s="48">
        <v>485</v>
      </c>
      <c r="G2577" s="48">
        <v>73</v>
      </c>
      <c r="H2577" s="48">
        <v>123</v>
      </c>
      <c r="I2577" s="48">
        <v>24</v>
      </c>
      <c r="J2577" s="48">
        <v>8</v>
      </c>
      <c r="K2577" s="48">
        <v>5</v>
      </c>
      <c r="L2577" s="48">
        <v>26</v>
      </c>
      <c r="M2577" s="48">
        <v>23</v>
      </c>
      <c r="N2577" s="48">
        <v>11</v>
      </c>
      <c r="O2577" s="48">
        <v>45</v>
      </c>
      <c r="P2577" s="48">
        <v>145</v>
      </c>
    </row>
    <row r="2578" spans="1:16" x14ac:dyDescent="0.3">
      <c r="A2578" s="48" t="s">
        <v>1577</v>
      </c>
      <c r="B2578" s="48">
        <v>2015</v>
      </c>
      <c r="C2578" s="48" t="s">
        <v>1132</v>
      </c>
      <c r="D2578" s="48" t="s">
        <v>1095</v>
      </c>
      <c r="E2578" s="48">
        <v>136</v>
      </c>
      <c r="F2578" s="48">
        <v>488</v>
      </c>
      <c r="G2578" s="48">
        <v>34</v>
      </c>
      <c r="H2578" s="48">
        <v>132</v>
      </c>
      <c r="I2578" s="48">
        <v>23</v>
      </c>
      <c r="J2578" s="48">
        <v>2</v>
      </c>
      <c r="K2578" s="48">
        <v>4</v>
      </c>
      <c r="L2578" s="48">
        <v>61</v>
      </c>
      <c r="M2578" s="48">
        <v>3</v>
      </c>
      <c r="N2578" s="48">
        <v>1</v>
      </c>
      <c r="O2578" s="48">
        <v>32</v>
      </c>
      <c r="P2578" s="48">
        <v>59</v>
      </c>
    </row>
    <row r="2579" spans="1:16" x14ac:dyDescent="0.3">
      <c r="A2579" s="48" t="s">
        <v>1863</v>
      </c>
      <c r="B2579" s="48">
        <v>2015</v>
      </c>
      <c r="C2579" s="48" t="s">
        <v>1120</v>
      </c>
      <c r="D2579" s="48" t="s">
        <v>1095</v>
      </c>
      <c r="E2579" s="48">
        <v>137</v>
      </c>
      <c r="F2579" s="48">
        <v>492</v>
      </c>
      <c r="G2579" s="48">
        <v>73</v>
      </c>
      <c r="H2579" s="48">
        <v>138</v>
      </c>
      <c r="I2579" s="48">
        <v>33</v>
      </c>
      <c r="J2579" s="48">
        <v>5</v>
      </c>
      <c r="K2579" s="48">
        <v>18</v>
      </c>
      <c r="L2579" s="48">
        <v>68</v>
      </c>
      <c r="M2579" s="48">
        <v>9</v>
      </c>
      <c r="N2579" s="48">
        <v>3</v>
      </c>
      <c r="O2579" s="48">
        <v>56</v>
      </c>
      <c r="P2579" s="48">
        <v>147</v>
      </c>
    </row>
    <row r="2580" spans="1:16" x14ac:dyDescent="0.3">
      <c r="A2580" s="48" t="s">
        <v>2202</v>
      </c>
      <c r="B2580" s="48">
        <v>2015</v>
      </c>
      <c r="C2580" s="48" t="s">
        <v>1114</v>
      </c>
      <c r="D2580" s="48" t="s">
        <v>1095</v>
      </c>
      <c r="E2580" s="48">
        <v>147</v>
      </c>
      <c r="F2580" s="48">
        <v>495</v>
      </c>
      <c r="G2580" s="48">
        <v>64</v>
      </c>
      <c r="H2580" s="48">
        <v>147</v>
      </c>
      <c r="I2580" s="48">
        <v>30</v>
      </c>
      <c r="J2580" s="48">
        <v>3</v>
      </c>
      <c r="K2580" s="48">
        <v>8</v>
      </c>
      <c r="L2580" s="48">
        <v>41</v>
      </c>
      <c r="M2580" s="48">
        <v>16</v>
      </c>
      <c r="N2580" s="48">
        <v>8</v>
      </c>
      <c r="O2580" s="48">
        <v>28</v>
      </c>
      <c r="P2580" s="48">
        <v>129</v>
      </c>
    </row>
    <row r="2581" spans="1:16" x14ac:dyDescent="0.3">
      <c r="A2581" s="48" t="s">
        <v>1449</v>
      </c>
      <c r="B2581" s="48">
        <v>2015</v>
      </c>
      <c r="C2581" s="48" t="s">
        <v>1142</v>
      </c>
      <c r="D2581" s="48" t="s">
        <v>1095</v>
      </c>
      <c r="E2581" s="48">
        <v>130</v>
      </c>
      <c r="F2581" s="48">
        <v>499</v>
      </c>
      <c r="G2581" s="48">
        <v>56</v>
      </c>
      <c r="H2581" s="48">
        <v>140</v>
      </c>
      <c r="I2581" s="48">
        <v>38</v>
      </c>
      <c r="J2581" s="48">
        <v>2</v>
      </c>
      <c r="K2581" s="48">
        <v>14</v>
      </c>
      <c r="L2581" s="48">
        <v>73</v>
      </c>
      <c r="M2581" s="48">
        <v>2</v>
      </c>
      <c r="N2581" s="48">
        <v>2</v>
      </c>
      <c r="O2581" s="48">
        <v>31</v>
      </c>
      <c r="P2581" s="48">
        <v>38</v>
      </c>
    </row>
    <row r="2582" spans="1:16" x14ac:dyDescent="0.3">
      <c r="A2582" s="48" t="s">
        <v>1528</v>
      </c>
      <c r="B2582" s="48">
        <v>2015</v>
      </c>
      <c r="C2582" s="48" t="s">
        <v>1159</v>
      </c>
      <c r="D2582" s="48" t="s">
        <v>1095</v>
      </c>
      <c r="E2582" s="48">
        <v>129</v>
      </c>
      <c r="F2582" s="48">
        <v>500</v>
      </c>
      <c r="G2582" s="48">
        <v>52</v>
      </c>
      <c r="H2582" s="48">
        <v>144</v>
      </c>
      <c r="I2582" s="48">
        <v>22</v>
      </c>
      <c r="J2582" s="48">
        <v>2</v>
      </c>
      <c r="K2582" s="48">
        <v>9</v>
      </c>
      <c r="L2582" s="48">
        <v>63</v>
      </c>
      <c r="M2582" s="48">
        <v>1</v>
      </c>
      <c r="N2582" s="48">
        <v>0</v>
      </c>
      <c r="O2582" s="48">
        <v>37</v>
      </c>
      <c r="P2582" s="48">
        <v>68</v>
      </c>
    </row>
    <row r="2583" spans="1:16" x14ac:dyDescent="0.3">
      <c r="A2583" s="48" t="s">
        <v>1395</v>
      </c>
      <c r="B2583" s="48">
        <v>2015</v>
      </c>
      <c r="C2583" s="48" t="s">
        <v>1108</v>
      </c>
      <c r="D2583" s="48" t="s">
        <v>1095</v>
      </c>
      <c r="E2583" s="48">
        <v>149</v>
      </c>
      <c r="F2583" s="48">
        <v>502</v>
      </c>
      <c r="G2583" s="48">
        <v>72</v>
      </c>
      <c r="H2583" s="48">
        <v>139</v>
      </c>
      <c r="I2583" s="48">
        <v>32</v>
      </c>
      <c r="J2583" s="48">
        <v>0</v>
      </c>
      <c r="K2583" s="48">
        <v>20</v>
      </c>
      <c r="L2583" s="48">
        <v>87</v>
      </c>
      <c r="M2583" s="48">
        <v>0</v>
      </c>
      <c r="N2583" s="48">
        <v>0</v>
      </c>
      <c r="O2583" s="48">
        <v>66</v>
      </c>
      <c r="P2583" s="48">
        <v>100</v>
      </c>
    </row>
    <row r="2584" spans="1:16" x14ac:dyDescent="0.3">
      <c r="A2584" s="48" t="s">
        <v>1421</v>
      </c>
      <c r="B2584" s="48">
        <v>2015</v>
      </c>
      <c r="C2584" s="48" t="s">
        <v>1134</v>
      </c>
      <c r="D2584" s="48" t="s">
        <v>1091</v>
      </c>
      <c r="E2584" s="48">
        <v>143</v>
      </c>
      <c r="F2584" s="48">
        <v>505</v>
      </c>
      <c r="G2584" s="48">
        <v>66</v>
      </c>
      <c r="H2584" s="48">
        <v>134</v>
      </c>
      <c r="I2584" s="48">
        <v>28</v>
      </c>
      <c r="J2584" s="48">
        <v>5</v>
      </c>
      <c r="K2584" s="48">
        <v>15</v>
      </c>
      <c r="L2584" s="48">
        <v>58</v>
      </c>
      <c r="M2584" s="48">
        <v>6</v>
      </c>
      <c r="N2584" s="48">
        <v>3</v>
      </c>
      <c r="O2584" s="48">
        <v>36</v>
      </c>
      <c r="P2584" s="48">
        <v>107</v>
      </c>
    </row>
    <row r="2585" spans="1:16" x14ac:dyDescent="0.3">
      <c r="A2585" s="48" t="s">
        <v>2116</v>
      </c>
      <c r="B2585" s="48">
        <v>2015</v>
      </c>
      <c r="C2585" s="48" t="s">
        <v>1134</v>
      </c>
      <c r="D2585" s="48" t="s">
        <v>1091</v>
      </c>
      <c r="E2585" s="48">
        <v>151</v>
      </c>
      <c r="F2585" s="48">
        <v>505</v>
      </c>
      <c r="G2585" s="48">
        <v>62</v>
      </c>
      <c r="H2585" s="48">
        <v>133</v>
      </c>
      <c r="I2585" s="48">
        <v>25</v>
      </c>
      <c r="J2585" s="48">
        <v>12</v>
      </c>
      <c r="K2585" s="48">
        <v>10</v>
      </c>
      <c r="L2585" s="48">
        <v>40</v>
      </c>
      <c r="M2585" s="48">
        <v>18</v>
      </c>
      <c r="N2585" s="48">
        <v>5</v>
      </c>
      <c r="O2585" s="48">
        <v>24</v>
      </c>
      <c r="P2585" s="48">
        <v>95</v>
      </c>
    </row>
    <row r="2586" spans="1:16" x14ac:dyDescent="0.3">
      <c r="A2586" s="48" t="s">
        <v>1672</v>
      </c>
      <c r="B2586" s="48">
        <v>2015</v>
      </c>
      <c r="C2586" s="48" t="s">
        <v>1148</v>
      </c>
      <c r="D2586" s="48" t="s">
        <v>1095</v>
      </c>
      <c r="E2586" s="48">
        <v>141</v>
      </c>
      <c r="F2586" s="48">
        <v>505</v>
      </c>
      <c r="G2586" s="48">
        <v>65</v>
      </c>
      <c r="H2586" s="48">
        <v>135</v>
      </c>
      <c r="I2586" s="48">
        <v>18</v>
      </c>
      <c r="J2586" s="48">
        <v>2</v>
      </c>
      <c r="K2586" s="48">
        <v>10</v>
      </c>
      <c r="L2586" s="48">
        <v>59</v>
      </c>
      <c r="M2586" s="48">
        <v>23</v>
      </c>
      <c r="N2586" s="48">
        <v>6</v>
      </c>
      <c r="O2586" s="48">
        <v>45</v>
      </c>
      <c r="P2586" s="48">
        <v>102</v>
      </c>
    </row>
    <row r="2587" spans="1:16" x14ac:dyDescent="0.3">
      <c r="A2587" s="48" t="s">
        <v>1563</v>
      </c>
      <c r="B2587" s="48">
        <v>2015</v>
      </c>
      <c r="C2587" s="48" t="s">
        <v>1108</v>
      </c>
      <c r="D2587" s="48" t="s">
        <v>1095</v>
      </c>
      <c r="E2587" s="48">
        <v>140</v>
      </c>
      <c r="F2587" s="48">
        <v>506</v>
      </c>
      <c r="G2587" s="48">
        <v>87</v>
      </c>
      <c r="H2587" s="48">
        <v>144</v>
      </c>
      <c r="I2587" s="48">
        <v>27</v>
      </c>
      <c r="J2587" s="48">
        <v>3</v>
      </c>
      <c r="K2587" s="48">
        <v>25</v>
      </c>
      <c r="L2587" s="48">
        <v>84</v>
      </c>
      <c r="M2587" s="48">
        <v>24</v>
      </c>
      <c r="N2587" s="48">
        <v>4</v>
      </c>
      <c r="O2587" s="48">
        <v>54</v>
      </c>
      <c r="P2587" s="48">
        <v>115</v>
      </c>
    </row>
    <row r="2588" spans="1:16" x14ac:dyDescent="0.3">
      <c r="A2588" s="48" t="s">
        <v>1865</v>
      </c>
      <c r="B2588" s="48">
        <v>2015</v>
      </c>
      <c r="C2588" s="48" t="s">
        <v>1120</v>
      </c>
      <c r="D2588" s="48" t="s">
        <v>1095</v>
      </c>
      <c r="E2588" s="48">
        <v>143</v>
      </c>
      <c r="F2588" s="48">
        <v>507</v>
      </c>
      <c r="G2588" s="48">
        <v>65</v>
      </c>
      <c r="H2588" s="48">
        <v>130</v>
      </c>
      <c r="I2588" s="48">
        <v>33</v>
      </c>
      <c r="J2588" s="48">
        <v>4</v>
      </c>
      <c r="K2588" s="48">
        <v>21</v>
      </c>
      <c r="L2588" s="48">
        <v>84</v>
      </c>
      <c r="M2588" s="48">
        <v>6</v>
      </c>
      <c r="N2588" s="48">
        <v>4</v>
      </c>
      <c r="O2588" s="48">
        <v>39</v>
      </c>
      <c r="P2588" s="48">
        <v>119</v>
      </c>
    </row>
    <row r="2589" spans="1:16" x14ac:dyDescent="0.3">
      <c r="A2589" s="48" t="s">
        <v>1417</v>
      </c>
      <c r="B2589" s="48">
        <v>2015</v>
      </c>
      <c r="C2589" s="48" t="s">
        <v>1120</v>
      </c>
      <c r="D2589" s="48" t="s">
        <v>1095</v>
      </c>
      <c r="E2589" s="48">
        <v>133</v>
      </c>
      <c r="F2589" s="48">
        <v>512</v>
      </c>
      <c r="G2589" s="48">
        <v>55</v>
      </c>
      <c r="H2589" s="48">
        <v>134</v>
      </c>
      <c r="I2589" s="48">
        <v>21</v>
      </c>
      <c r="J2589" s="48">
        <v>3</v>
      </c>
      <c r="K2589" s="48">
        <v>3</v>
      </c>
      <c r="L2589" s="48">
        <v>37</v>
      </c>
      <c r="M2589" s="48">
        <v>12</v>
      </c>
      <c r="N2589" s="48">
        <v>4</v>
      </c>
      <c r="O2589" s="48">
        <v>32</v>
      </c>
      <c r="P2589" s="48">
        <v>93</v>
      </c>
    </row>
    <row r="2590" spans="1:16" x14ac:dyDescent="0.3">
      <c r="A2590" s="48" t="s">
        <v>1957</v>
      </c>
      <c r="B2590" s="48">
        <v>2015</v>
      </c>
      <c r="C2590" s="48" t="s">
        <v>1122</v>
      </c>
      <c r="D2590" s="48" t="s">
        <v>1095</v>
      </c>
      <c r="E2590" s="48">
        <v>147</v>
      </c>
      <c r="F2590" s="48">
        <v>515</v>
      </c>
      <c r="G2590" s="48">
        <v>65</v>
      </c>
      <c r="H2590" s="48">
        <v>129</v>
      </c>
      <c r="I2590" s="48">
        <v>33</v>
      </c>
      <c r="J2590" s="48">
        <v>2</v>
      </c>
      <c r="K2590" s="48">
        <v>14</v>
      </c>
      <c r="L2590" s="48">
        <v>62</v>
      </c>
      <c r="M2590" s="48">
        <v>4</v>
      </c>
      <c r="N2590" s="48">
        <v>1</v>
      </c>
      <c r="O2590" s="48">
        <v>35</v>
      </c>
      <c r="P2590" s="48">
        <v>131</v>
      </c>
    </row>
    <row r="2591" spans="1:16" x14ac:dyDescent="0.3">
      <c r="A2591" s="48" t="s">
        <v>2111</v>
      </c>
      <c r="B2591" s="48">
        <v>2015</v>
      </c>
      <c r="C2591" s="48" t="s">
        <v>1144</v>
      </c>
      <c r="D2591" s="48" t="s">
        <v>1095</v>
      </c>
      <c r="E2591" s="48">
        <v>147</v>
      </c>
      <c r="F2591" s="48">
        <v>515</v>
      </c>
      <c r="G2591" s="48">
        <v>59</v>
      </c>
      <c r="H2591" s="48">
        <v>117</v>
      </c>
      <c r="I2591" s="48">
        <v>27</v>
      </c>
      <c r="J2591" s="48">
        <v>5</v>
      </c>
      <c r="K2591" s="48">
        <v>4</v>
      </c>
      <c r="L2591" s="48">
        <v>43</v>
      </c>
      <c r="M2591" s="48">
        <v>16</v>
      </c>
      <c r="N2591" s="48">
        <v>4</v>
      </c>
      <c r="O2591" s="48">
        <v>26</v>
      </c>
      <c r="P2591" s="48">
        <v>144</v>
      </c>
    </row>
    <row r="2592" spans="1:16" x14ac:dyDescent="0.3">
      <c r="A2592" s="48" t="s">
        <v>1506</v>
      </c>
      <c r="B2592" s="48">
        <v>2015</v>
      </c>
      <c r="C2592" s="48" t="s">
        <v>1150</v>
      </c>
      <c r="D2592" s="48" t="s">
        <v>1095</v>
      </c>
      <c r="E2592" s="48">
        <v>144</v>
      </c>
      <c r="F2592" s="48">
        <v>517</v>
      </c>
      <c r="G2592" s="48">
        <v>71</v>
      </c>
      <c r="H2592" s="48">
        <v>116</v>
      </c>
      <c r="I2592" s="48">
        <v>24</v>
      </c>
      <c r="J2592" s="48">
        <v>3</v>
      </c>
      <c r="K2592" s="48">
        <v>13</v>
      </c>
      <c r="L2592" s="48">
        <v>41</v>
      </c>
      <c r="M2592" s="48">
        <v>12</v>
      </c>
      <c r="N2592" s="48">
        <v>8</v>
      </c>
      <c r="O2592" s="48">
        <v>44</v>
      </c>
      <c r="P2592" s="48">
        <v>86</v>
      </c>
    </row>
    <row r="2593" spans="1:16" x14ac:dyDescent="0.3">
      <c r="A2593" s="48" t="s">
        <v>2203</v>
      </c>
      <c r="B2593" s="48">
        <v>2015</v>
      </c>
      <c r="C2593" s="48" t="s">
        <v>1104</v>
      </c>
      <c r="D2593" s="48" t="s">
        <v>1091</v>
      </c>
      <c r="E2593" s="48">
        <v>125</v>
      </c>
      <c r="F2593" s="48">
        <v>520</v>
      </c>
      <c r="G2593" s="48">
        <v>70</v>
      </c>
      <c r="H2593" s="48">
        <v>153</v>
      </c>
      <c r="I2593" s="48">
        <v>18</v>
      </c>
      <c r="J2593" s="48">
        <v>9</v>
      </c>
      <c r="K2593" s="48">
        <v>5</v>
      </c>
      <c r="L2593" s="48">
        <v>42</v>
      </c>
      <c r="M2593" s="48">
        <v>26</v>
      </c>
      <c r="N2593" s="48">
        <v>8</v>
      </c>
      <c r="O2593" s="48">
        <v>26</v>
      </c>
      <c r="P2593" s="48">
        <v>81</v>
      </c>
    </row>
    <row r="2594" spans="1:16" x14ac:dyDescent="0.3">
      <c r="A2594" s="48" t="s">
        <v>1164</v>
      </c>
      <c r="B2594" s="48">
        <v>2015</v>
      </c>
      <c r="C2594" s="48" t="s">
        <v>1154</v>
      </c>
      <c r="D2594" s="48" t="s">
        <v>1095</v>
      </c>
      <c r="E2594" s="48">
        <v>153</v>
      </c>
      <c r="F2594" s="48">
        <v>521</v>
      </c>
      <c r="G2594" s="48">
        <v>118</v>
      </c>
      <c r="H2594" s="48">
        <v>172</v>
      </c>
      <c r="I2594" s="48">
        <v>38</v>
      </c>
      <c r="J2594" s="48">
        <v>1</v>
      </c>
      <c r="K2594" s="48">
        <v>42</v>
      </c>
      <c r="L2594" s="48">
        <v>99</v>
      </c>
      <c r="M2594" s="48">
        <v>6</v>
      </c>
      <c r="N2594" s="48">
        <v>4</v>
      </c>
      <c r="O2594" s="48">
        <v>124</v>
      </c>
      <c r="P2594" s="48">
        <v>131</v>
      </c>
    </row>
    <row r="2595" spans="1:16" x14ac:dyDescent="0.3">
      <c r="A2595" s="48" t="s">
        <v>1573</v>
      </c>
      <c r="B2595" s="48">
        <v>2015</v>
      </c>
      <c r="C2595" s="48" t="s">
        <v>1090</v>
      </c>
      <c r="D2595" s="48" t="s">
        <v>1091</v>
      </c>
      <c r="E2595" s="48">
        <v>139</v>
      </c>
      <c r="F2595" s="48">
        <v>521</v>
      </c>
      <c r="G2595" s="48">
        <v>67</v>
      </c>
      <c r="H2595" s="48">
        <v>125</v>
      </c>
      <c r="I2595" s="48">
        <v>22</v>
      </c>
      <c r="J2595" s="48">
        <v>0</v>
      </c>
      <c r="K2595" s="48">
        <v>22</v>
      </c>
      <c r="L2595" s="48">
        <v>81</v>
      </c>
      <c r="M2595" s="48">
        <v>2</v>
      </c>
      <c r="N2595" s="48">
        <v>5</v>
      </c>
      <c r="O2595" s="48">
        <v>35</v>
      </c>
      <c r="P2595" s="48">
        <v>105</v>
      </c>
    </row>
    <row r="2596" spans="1:16" x14ac:dyDescent="0.3">
      <c r="A2596" s="48" t="s">
        <v>1780</v>
      </c>
      <c r="B2596" s="48">
        <v>2015</v>
      </c>
      <c r="C2596" s="48" t="s">
        <v>1152</v>
      </c>
      <c r="D2596" s="48" t="s">
        <v>1091</v>
      </c>
      <c r="E2596" s="48">
        <v>151</v>
      </c>
      <c r="F2596" s="48">
        <v>523</v>
      </c>
      <c r="G2596" s="48">
        <v>83</v>
      </c>
      <c r="H2596" s="48">
        <v>131</v>
      </c>
      <c r="I2596" s="48">
        <v>22</v>
      </c>
      <c r="J2596" s="48">
        <v>1</v>
      </c>
      <c r="K2596" s="48">
        <v>33</v>
      </c>
      <c r="L2596" s="48">
        <v>86</v>
      </c>
      <c r="M2596" s="48">
        <v>4</v>
      </c>
      <c r="N2596" s="48">
        <v>0</v>
      </c>
      <c r="O2596" s="48">
        <v>84</v>
      </c>
      <c r="P2596" s="48">
        <v>145</v>
      </c>
    </row>
    <row r="2597" spans="1:16" x14ac:dyDescent="0.3">
      <c r="A2597" s="48" t="s">
        <v>2122</v>
      </c>
      <c r="B2597" s="48">
        <v>2015</v>
      </c>
      <c r="C2597" s="48" t="s">
        <v>1144</v>
      </c>
      <c r="D2597" s="48" t="s">
        <v>1095</v>
      </c>
      <c r="E2597" s="48">
        <v>132</v>
      </c>
      <c r="F2597" s="48">
        <v>524</v>
      </c>
      <c r="G2597" s="48">
        <v>73</v>
      </c>
      <c r="H2597" s="48">
        <v>159</v>
      </c>
      <c r="I2597" s="48">
        <v>27</v>
      </c>
      <c r="J2597" s="48">
        <v>5</v>
      </c>
      <c r="K2597" s="48">
        <v>6</v>
      </c>
      <c r="L2597" s="48">
        <v>45</v>
      </c>
      <c r="M2597" s="48">
        <v>21</v>
      </c>
      <c r="N2597" s="48">
        <v>10</v>
      </c>
      <c r="O2597" s="48">
        <v>26</v>
      </c>
      <c r="P2597" s="48">
        <v>58</v>
      </c>
    </row>
    <row r="2598" spans="1:16" x14ac:dyDescent="0.3">
      <c r="A2598" s="48" t="s">
        <v>2048</v>
      </c>
      <c r="B2598" s="48">
        <v>2015</v>
      </c>
      <c r="C2598" s="48" t="s">
        <v>1152</v>
      </c>
      <c r="D2598" s="48" t="s">
        <v>1091</v>
      </c>
      <c r="E2598" s="48">
        <v>155</v>
      </c>
      <c r="F2598" s="48">
        <v>525</v>
      </c>
      <c r="G2598" s="48">
        <v>57</v>
      </c>
      <c r="H2598" s="48">
        <v>139</v>
      </c>
      <c r="I2598" s="48">
        <v>24</v>
      </c>
      <c r="J2598" s="48">
        <v>2</v>
      </c>
      <c r="K2598" s="48">
        <v>9</v>
      </c>
      <c r="L2598" s="48">
        <v>56</v>
      </c>
      <c r="M2598" s="48">
        <v>5</v>
      </c>
      <c r="N2598" s="48">
        <v>3</v>
      </c>
      <c r="O2598" s="48">
        <v>33</v>
      </c>
      <c r="P2598" s="48">
        <v>85</v>
      </c>
    </row>
    <row r="2599" spans="1:16" x14ac:dyDescent="0.3">
      <c r="A2599" s="48" t="s">
        <v>1882</v>
      </c>
      <c r="B2599" s="48">
        <v>2015</v>
      </c>
      <c r="C2599" s="48" t="s">
        <v>1104</v>
      </c>
      <c r="D2599" s="48" t="s">
        <v>1091</v>
      </c>
      <c r="E2599" s="48">
        <v>149</v>
      </c>
      <c r="F2599" s="48">
        <v>526</v>
      </c>
      <c r="G2599" s="48">
        <v>67</v>
      </c>
      <c r="H2599" s="48">
        <v>143</v>
      </c>
      <c r="I2599" s="48">
        <v>25</v>
      </c>
      <c r="J2599" s="48">
        <v>4</v>
      </c>
      <c r="K2599" s="48">
        <v>20</v>
      </c>
      <c r="L2599" s="48">
        <v>77</v>
      </c>
      <c r="M2599" s="48">
        <v>10</v>
      </c>
      <c r="N2599" s="48">
        <v>2</v>
      </c>
      <c r="O2599" s="48">
        <v>49</v>
      </c>
      <c r="P2599" s="48">
        <v>65</v>
      </c>
    </row>
    <row r="2600" spans="1:16" x14ac:dyDescent="0.3">
      <c r="A2600" s="48" t="s">
        <v>2094</v>
      </c>
      <c r="B2600" s="48">
        <v>2015</v>
      </c>
      <c r="C2600" s="48" t="s">
        <v>1122</v>
      </c>
      <c r="D2600" s="48" t="s">
        <v>1095</v>
      </c>
      <c r="E2600" s="48">
        <v>152</v>
      </c>
      <c r="F2600" s="48">
        <v>526</v>
      </c>
      <c r="G2600" s="48">
        <v>63</v>
      </c>
      <c r="H2600" s="48">
        <v>142</v>
      </c>
      <c r="I2600" s="48">
        <v>33</v>
      </c>
      <c r="J2600" s="48">
        <v>4</v>
      </c>
      <c r="K2600" s="48">
        <v>14</v>
      </c>
      <c r="L2600" s="48">
        <v>63</v>
      </c>
      <c r="M2600" s="48">
        <v>1</v>
      </c>
      <c r="N2600" s="48">
        <v>0</v>
      </c>
      <c r="O2600" s="48">
        <v>34</v>
      </c>
      <c r="P2600" s="48">
        <v>56</v>
      </c>
    </row>
    <row r="2601" spans="1:16" x14ac:dyDescent="0.3">
      <c r="A2601" s="48" t="s">
        <v>1170</v>
      </c>
      <c r="B2601" s="48">
        <v>2015</v>
      </c>
      <c r="C2601" s="48" t="s">
        <v>1110</v>
      </c>
      <c r="D2601" s="48" t="s">
        <v>1091</v>
      </c>
      <c r="E2601" s="48">
        <v>146</v>
      </c>
      <c r="F2601" s="48">
        <v>528</v>
      </c>
      <c r="G2601" s="48">
        <v>94</v>
      </c>
      <c r="H2601" s="48">
        <v>146</v>
      </c>
      <c r="I2601" s="48">
        <v>31</v>
      </c>
      <c r="J2601" s="48">
        <v>0</v>
      </c>
      <c r="K2601" s="48">
        <v>39</v>
      </c>
      <c r="L2601" s="48">
        <v>111</v>
      </c>
      <c r="M2601" s="48">
        <v>3</v>
      </c>
      <c r="N2601" s="48">
        <v>2</v>
      </c>
      <c r="O2601" s="48">
        <v>77</v>
      </c>
      <c r="P2601" s="48">
        <v>98</v>
      </c>
    </row>
    <row r="2602" spans="1:16" x14ac:dyDescent="0.3">
      <c r="A2602" s="48" t="s">
        <v>1451</v>
      </c>
      <c r="B2602" s="48">
        <v>2015</v>
      </c>
      <c r="C2602" s="48" t="s">
        <v>1140</v>
      </c>
      <c r="D2602" s="48" t="s">
        <v>1091</v>
      </c>
      <c r="E2602" s="48">
        <v>146</v>
      </c>
      <c r="F2602" s="48">
        <v>528</v>
      </c>
      <c r="G2602" s="48">
        <v>73</v>
      </c>
      <c r="H2602" s="48">
        <v>144</v>
      </c>
      <c r="I2602" s="48">
        <v>37</v>
      </c>
      <c r="J2602" s="48">
        <v>0</v>
      </c>
      <c r="K2602" s="48">
        <v>37</v>
      </c>
      <c r="L2602" s="48">
        <v>108</v>
      </c>
      <c r="M2602" s="48">
        <v>0</v>
      </c>
      <c r="N2602" s="48">
        <v>1</v>
      </c>
      <c r="O2602" s="48">
        <v>77</v>
      </c>
      <c r="P2602" s="48">
        <v>95</v>
      </c>
    </row>
    <row r="2603" spans="1:16" x14ac:dyDescent="0.3">
      <c r="A2603" s="48" t="s">
        <v>2204</v>
      </c>
      <c r="B2603" s="48">
        <v>2015</v>
      </c>
      <c r="C2603" s="48" t="s">
        <v>1148</v>
      </c>
      <c r="D2603" s="48" t="s">
        <v>1095</v>
      </c>
      <c r="E2603" s="48">
        <v>152</v>
      </c>
      <c r="F2603" s="48">
        <v>528</v>
      </c>
      <c r="G2603" s="48">
        <v>55</v>
      </c>
      <c r="H2603" s="48">
        <v>126</v>
      </c>
      <c r="I2603" s="48">
        <v>23</v>
      </c>
      <c r="J2603" s="48">
        <v>5</v>
      </c>
      <c r="K2603" s="48">
        <v>6</v>
      </c>
      <c r="L2603" s="48">
        <v>52</v>
      </c>
      <c r="M2603" s="48">
        <v>12</v>
      </c>
      <c r="N2603" s="48">
        <v>10</v>
      </c>
      <c r="O2603" s="48">
        <v>56</v>
      </c>
      <c r="P2603" s="48">
        <v>120</v>
      </c>
    </row>
    <row r="2604" spans="1:16" x14ac:dyDescent="0.3">
      <c r="A2604" s="48" t="s">
        <v>1540</v>
      </c>
      <c r="B2604" s="48">
        <v>2015</v>
      </c>
      <c r="C2604" s="48" t="s">
        <v>1138</v>
      </c>
      <c r="D2604" s="48" t="s">
        <v>1091</v>
      </c>
      <c r="E2604" s="48">
        <v>137</v>
      </c>
      <c r="F2604" s="48">
        <v>529</v>
      </c>
      <c r="G2604" s="48">
        <v>68</v>
      </c>
      <c r="H2604" s="48">
        <v>164</v>
      </c>
      <c r="I2604" s="48">
        <v>45</v>
      </c>
      <c r="J2604" s="48">
        <v>0</v>
      </c>
      <c r="K2604" s="48">
        <v>15</v>
      </c>
      <c r="L2604" s="48">
        <v>84</v>
      </c>
      <c r="M2604" s="48">
        <v>15</v>
      </c>
      <c r="N2604" s="48">
        <v>1</v>
      </c>
      <c r="O2604" s="48">
        <v>60</v>
      </c>
      <c r="P2604" s="48">
        <v>51</v>
      </c>
    </row>
    <row r="2605" spans="1:16" x14ac:dyDescent="0.3">
      <c r="A2605" s="48" t="s">
        <v>1842</v>
      </c>
      <c r="B2605" s="48">
        <v>2015</v>
      </c>
      <c r="C2605" s="48" t="s">
        <v>1098</v>
      </c>
      <c r="D2605" s="48" t="s">
        <v>1091</v>
      </c>
      <c r="E2605" s="48">
        <v>142</v>
      </c>
      <c r="F2605" s="48">
        <v>531</v>
      </c>
      <c r="G2605" s="48">
        <v>52</v>
      </c>
      <c r="H2605" s="48">
        <v>138</v>
      </c>
      <c r="I2605" s="48">
        <v>25</v>
      </c>
      <c r="J2605" s="48">
        <v>0</v>
      </c>
      <c r="K2605" s="48">
        <v>21</v>
      </c>
      <c r="L2605" s="48">
        <v>70</v>
      </c>
      <c r="M2605" s="48">
        <v>1</v>
      </c>
      <c r="N2605" s="48">
        <v>0</v>
      </c>
      <c r="O2605" s="48">
        <v>13</v>
      </c>
      <c r="P2605" s="48">
        <v>82</v>
      </c>
    </row>
    <row r="2606" spans="1:16" x14ac:dyDescent="0.3">
      <c r="A2606" s="48" t="s">
        <v>1579</v>
      </c>
      <c r="B2606" s="48">
        <v>2015</v>
      </c>
      <c r="C2606" s="48" t="s">
        <v>1154</v>
      </c>
      <c r="D2606" s="48" t="s">
        <v>1095</v>
      </c>
      <c r="E2606" s="48">
        <v>139</v>
      </c>
      <c r="F2606" s="48">
        <v>535</v>
      </c>
      <c r="G2606" s="48">
        <v>75</v>
      </c>
      <c r="H2606" s="48">
        <v>168</v>
      </c>
      <c r="I2606" s="48">
        <v>25</v>
      </c>
      <c r="J2606" s="48">
        <v>1</v>
      </c>
      <c r="K2606" s="48">
        <v>9</v>
      </c>
      <c r="L2606" s="48">
        <v>56</v>
      </c>
      <c r="M2606" s="48">
        <v>2</v>
      </c>
      <c r="N2606" s="48">
        <v>2</v>
      </c>
      <c r="O2606" s="48">
        <v>45</v>
      </c>
      <c r="P2606" s="48">
        <v>70</v>
      </c>
    </row>
    <row r="2607" spans="1:16" x14ac:dyDescent="0.3">
      <c r="A2607" s="48" t="s">
        <v>1939</v>
      </c>
      <c r="B2607" s="48">
        <v>2015</v>
      </c>
      <c r="C2607" s="48" t="s">
        <v>1148</v>
      </c>
      <c r="D2607" s="48" t="s">
        <v>1095</v>
      </c>
      <c r="E2607" s="48">
        <v>147</v>
      </c>
      <c r="F2607" s="48">
        <v>535</v>
      </c>
      <c r="G2607" s="48">
        <v>60</v>
      </c>
      <c r="H2607" s="48">
        <v>142</v>
      </c>
      <c r="I2607" s="48">
        <v>23</v>
      </c>
      <c r="J2607" s="48">
        <v>2</v>
      </c>
      <c r="K2607" s="48">
        <v>4</v>
      </c>
      <c r="L2607" s="48">
        <v>44</v>
      </c>
      <c r="M2607" s="48">
        <v>5</v>
      </c>
      <c r="N2607" s="48">
        <v>3</v>
      </c>
      <c r="O2607" s="48">
        <v>39</v>
      </c>
      <c r="P2607" s="48">
        <v>48</v>
      </c>
    </row>
    <row r="2608" spans="1:16" x14ac:dyDescent="0.3">
      <c r="A2608" s="48" t="s">
        <v>1427</v>
      </c>
      <c r="B2608" s="48">
        <v>2015</v>
      </c>
      <c r="C2608" s="48" t="s">
        <v>1104</v>
      </c>
      <c r="D2608" s="48" t="s">
        <v>1091</v>
      </c>
      <c r="E2608" s="48">
        <v>151</v>
      </c>
      <c r="F2608" s="48">
        <v>538</v>
      </c>
      <c r="G2608" s="48">
        <v>63</v>
      </c>
      <c r="H2608" s="48">
        <v>135</v>
      </c>
      <c r="I2608" s="48">
        <v>28</v>
      </c>
      <c r="J2608" s="48">
        <v>1</v>
      </c>
      <c r="K2608" s="48">
        <v>15</v>
      </c>
      <c r="L2608" s="48">
        <v>65</v>
      </c>
      <c r="M2608" s="48">
        <v>0</v>
      </c>
      <c r="N2608" s="48">
        <v>0</v>
      </c>
      <c r="O2608" s="48">
        <v>52</v>
      </c>
      <c r="P2608" s="48">
        <v>101</v>
      </c>
    </row>
    <row r="2609" spans="1:16" x14ac:dyDescent="0.3">
      <c r="A2609" s="48" t="s">
        <v>1844</v>
      </c>
      <c r="B2609" s="48">
        <v>2015</v>
      </c>
      <c r="C2609" s="48" t="s">
        <v>1134</v>
      </c>
      <c r="D2609" s="48" t="s">
        <v>1091</v>
      </c>
      <c r="E2609" s="48">
        <v>153</v>
      </c>
      <c r="F2609" s="48">
        <v>540</v>
      </c>
      <c r="G2609" s="48">
        <v>69</v>
      </c>
      <c r="H2609" s="48">
        <v>152</v>
      </c>
      <c r="I2609" s="48">
        <v>33</v>
      </c>
      <c r="J2609" s="48">
        <v>2</v>
      </c>
      <c r="K2609" s="48">
        <v>17</v>
      </c>
      <c r="L2609" s="48">
        <v>68</v>
      </c>
      <c r="M2609" s="48">
        <v>9</v>
      </c>
      <c r="N2609" s="48">
        <v>4</v>
      </c>
      <c r="O2609" s="48">
        <v>55</v>
      </c>
      <c r="P2609" s="48">
        <v>111</v>
      </c>
    </row>
    <row r="2610" spans="1:16" x14ac:dyDescent="0.3">
      <c r="A2610" s="48" t="s">
        <v>1518</v>
      </c>
      <c r="B2610" s="48">
        <v>2015</v>
      </c>
      <c r="C2610" s="48" t="s">
        <v>1122</v>
      </c>
      <c r="D2610" s="48" t="s">
        <v>1095</v>
      </c>
      <c r="E2610" s="48">
        <v>150</v>
      </c>
      <c r="F2610" s="48">
        <v>542</v>
      </c>
      <c r="G2610" s="48">
        <v>85</v>
      </c>
      <c r="H2610" s="48">
        <v>136</v>
      </c>
      <c r="I2610" s="48">
        <v>26</v>
      </c>
      <c r="J2610" s="48">
        <v>3</v>
      </c>
      <c r="K2610" s="48">
        <v>26</v>
      </c>
      <c r="L2610" s="48">
        <v>81</v>
      </c>
      <c r="M2610" s="48">
        <v>19</v>
      </c>
      <c r="N2610" s="48">
        <v>5</v>
      </c>
      <c r="O2610" s="48">
        <v>68</v>
      </c>
      <c r="P2610" s="48">
        <v>159</v>
      </c>
    </row>
    <row r="2611" spans="1:16" x14ac:dyDescent="0.3">
      <c r="A2611" s="48" t="s">
        <v>1167</v>
      </c>
      <c r="B2611" s="48">
        <v>2015</v>
      </c>
      <c r="C2611" s="48" t="s">
        <v>1110</v>
      </c>
      <c r="D2611" s="48" t="s">
        <v>1091</v>
      </c>
      <c r="E2611" s="48">
        <v>153</v>
      </c>
      <c r="F2611" s="48">
        <v>543</v>
      </c>
      <c r="G2611" s="48">
        <v>108</v>
      </c>
      <c r="H2611" s="48">
        <v>136</v>
      </c>
      <c r="I2611" s="48">
        <v>29</v>
      </c>
      <c r="J2611" s="48">
        <v>3</v>
      </c>
      <c r="K2611" s="48">
        <v>40</v>
      </c>
      <c r="L2611" s="48">
        <v>114</v>
      </c>
      <c r="M2611" s="48">
        <v>8</v>
      </c>
      <c r="N2611" s="48">
        <v>2</v>
      </c>
      <c r="O2611" s="48">
        <v>110</v>
      </c>
      <c r="P2611" s="48">
        <v>106</v>
      </c>
    </row>
    <row r="2612" spans="1:16" x14ac:dyDescent="0.3">
      <c r="A2612" s="48" t="s">
        <v>1548</v>
      </c>
      <c r="B2612" s="48">
        <v>2015</v>
      </c>
      <c r="C2612" s="48" t="s">
        <v>1100</v>
      </c>
      <c r="D2612" s="48" t="s">
        <v>1095</v>
      </c>
      <c r="E2612" s="48">
        <v>151</v>
      </c>
      <c r="F2612" s="48">
        <v>543</v>
      </c>
      <c r="G2612" s="48">
        <v>69</v>
      </c>
      <c r="H2612" s="48">
        <v>146</v>
      </c>
      <c r="I2612" s="48">
        <v>32</v>
      </c>
      <c r="J2612" s="48">
        <v>3</v>
      </c>
      <c r="K2612" s="48">
        <v>16</v>
      </c>
      <c r="L2612" s="48">
        <v>71</v>
      </c>
      <c r="M2612" s="48">
        <v>4</v>
      </c>
      <c r="N2612" s="48">
        <v>1</v>
      </c>
      <c r="O2612" s="48">
        <v>44</v>
      </c>
      <c r="P2612" s="48">
        <v>110</v>
      </c>
    </row>
    <row r="2613" spans="1:16" x14ac:dyDescent="0.3">
      <c r="A2613" s="48" t="s">
        <v>1510</v>
      </c>
      <c r="B2613" s="48">
        <v>2015</v>
      </c>
      <c r="C2613" s="48" t="s">
        <v>1112</v>
      </c>
      <c r="D2613" s="48" t="s">
        <v>1095</v>
      </c>
      <c r="E2613" s="48">
        <v>158</v>
      </c>
      <c r="F2613" s="48">
        <v>545</v>
      </c>
      <c r="G2613" s="48">
        <v>95</v>
      </c>
      <c r="H2613" s="48">
        <v>171</v>
      </c>
      <c r="I2613" s="48">
        <v>33</v>
      </c>
      <c r="J2613" s="48">
        <v>2</v>
      </c>
      <c r="K2613" s="48">
        <v>29</v>
      </c>
      <c r="L2613" s="48">
        <v>80</v>
      </c>
      <c r="M2613" s="48">
        <v>11</v>
      </c>
      <c r="N2613" s="48">
        <v>3</v>
      </c>
      <c r="O2613" s="48">
        <v>143</v>
      </c>
      <c r="P2613" s="48">
        <v>135</v>
      </c>
    </row>
    <row r="2614" spans="1:16" x14ac:dyDescent="0.3">
      <c r="A2614" s="48" t="s">
        <v>1387</v>
      </c>
      <c r="B2614" s="48">
        <v>2015</v>
      </c>
      <c r="C2614" s="48" t="s">
        <v>1146</v>
      </c>
      <c r="D2614" s="48" t="s">
        <v>1091</v>
      </c>
      <c r="E2614" s="48">
        <v>137</v>
      </c>
      <c r="F2614" s="48">
        <v>546</v>
      </c>
      <c r="G2614" s="48">
        <v>74</v>
      </c>
      <c r="H2614" s="48">
        <v>147</v>
      </c>
      <c r="I2614" s="48">
        <v>25</v>
      </c>
      <c r="J2614" s="48">
        <v>3</v>
      </c>
      <c r="K2614" s="48">
        <v>27</v>
      </c>
      <c r="L2614" s="48">
        <v>82</v>
      </c>
      <c r="M2614" s="48">
        <v>3</v>
      </c>
      <c r="N2614" s="48">
        <v>1</v>
      </c>
      <c r="O2614" s="48">
        <v>24</v>
      </c>
      <c r="P2614" s="48">
        <v>102</v>
      </c>
    </row>
    <row r="2615" spans="1:16" x14ac:dyDescent="0.3">
      <c r="A2615" s="48" t="s">
        <v>1571</v>
      </c>
      <c r="B2615" s="48">
        <v>2015</v>
      </c>
      <c r="C2615" s="48" t="s">
        <v>1128</v>
      </c>
      <c r="D2615" s="48" t="s">
        <v>1095</v>
      </c>
      <c r="E2615" s="48">
        <v>151</v>
      </c>
      <c r="F2615" s="48">
        <v>547</v>
      </c>
      <c r="G2615" s="48">
        <v>52</v>
      </c>
      <c r="H2615" s="48">
        <v>145</v>
      </c>
      <c r="I2615" s="48">
        <v>23</v>
      </c>
      <c r="J2615" s="48">
        <v>2</v>
      </c>
      <c r="K2615" s="48">
        <v>11</v>
      </c>
      <c r="L2615" s="48">
        <v>69</v>
      </c>
      <c r="M2615" s="48">
        <v>5</v>
      </c>
      <c r="N2615" s="48">
        <v>5</v>
      </c>
      <c r="O2615" s="48">
        <v>21</v>
      </c>
      <c r="P2615" s="48">
        <v>91</v>
      </c>
    </row>
    <row r="2616" spans="1:16" x14ac:dyDescent="0.3">
      <c r="A2616" s="48" t="s">
        <v>1498</v>
      </c>
      <c r="B2616" s="48">
        <v>2015</v>
      </c>
      <c r="C2616" s="48" t="s">
        <v>1132</v>
      </c>
      <c r="D2616" s="48" t="s">
        <v>1095</v>
      </c>
      <c r="E2616" s="48">
        <v>154</v>
      </c>
      <c r="F2616" s="48">
        <v>547</v>
      </c>
      <c r="G2616" s="48">
        <v>79</v>
      </c>
      <c r="H2616" s="48">
        <v>160</v>
      </c>
      <c r="I2616" s="48">
        <v>33</v>
      </c>
      <c r="J2616" s="48">
        <v>4</v>
      </c>
      <c r="K2616" s="48">
        <v>13</v>
      </c>
      <c r="L2616" s="48">
        <v>60</v>
      </c>
      <c r="M2616" s="48">
        <v>23</v>
      </c>
      <c r="N2616" s="48">
        <v>3</v>
      </c>
      <c r="O2616" s="48">
        <v>56</v>
      </c>
      <c r="P2616" s="48">
        <v>90</v>
      </c>
    </row>
    <row r="2617" spans="1:16" x14ac:dyDescent="0.3">
      <c r="A2617" s="48" t="s">
        <v>2125</v>
      </c>
      <c r="B2617" s="48">
        <v>2015</v>
      </c>
      <c r="C2617" s="48" t="s">
        <v>1124</v>
      </c>
      <c r="D2617" s="48" t="s">
        <v>1091</v>
      </c>
      <c r="E2617" s="48">
        <v>154</v>
      </c>
      <c r="F2617" s="48">
        <v>549</v>
      </c>
      <c r="G2617" s="48">
        <v>42</v>
      </c>
      <c r="H2617" s="48">
        <v>140</v>
      </c>
      <c r="I2617" s="48">
        <v>33</v>
      </c>
      <c r="J2617" s="48">
        <v>6</v>
      </c>
      <c r="K2617" s="48">
        <v>15</v>
      </c>
      <c r="L2617" s="48">
        <v>73</v>
      </c>
      <c r="M2617" s="48">
        <v>0</v>
      </c>
      <c r="N2617" s="48">
        <v>3</v>
      </c>
      <c r="O2617" s="48">
        <v>39</v>
      </c>
      <c r="P2617" s="48">
        <v>152</v>
      </c>
    </row>
    <row r="2618" spans="1:16" x14ac:dyDescent="0.3">
      <c r="A2618" s="48" t="s">
        <v>1894</v>
      </c>
      <c r="B2618" s="48">
        <v>2015</v>
      </c>
      <c r="C2618" s="48" t="s">
        <v>1098</v>
      </c>
      <c r="D2618" s="48" t="s">
        <v>1091</v>
      </c>
      <c r="E2618" s="48">
        <v>147</v>
      </c>
      <c r="F2618" s="48">
        <v>549</v>
      </c>
      <c r="G2618" s="48">
        <v>73</v>
      </c>
      <c r="H2618" s="48">
        <v>156</v>
      </c>
      <c r="I2618" s="48">
        <v>34</v>
      </c>
      <c r="J2618" s="48">
        <v>1</v>
      </c>
      <c r="K2618" s="48">
        <v>22</v>
      </c>
      <c r="L2618" s="48">
        <v>82</v>
      </c>
      <c r="M2618" s="48">
        <v>1</v>
      </c>
      <c r="N2618" s="48">
        <v>2</v>
      </c>
      <c r="O2618" s="48">
        <v>43</v>
      </c>
      <c r="P2618" s="48">
        <v>76</v>
      </c>
    </row>
    <row r="2619" spans="1:16" x14ac:dyDescent="0.3">
      <c r="A2619" s="48" t="s">
        <v>1440</v>
      </c>
      <c r="B2619" s="48">
        <v>2015</v>
      </c>
      <c r="C2619" s="48" t="s">
        <v>1138</v>
      </c>
      <c r="D2619" s="48" t="s">
        <v>1091</v>
      </c>
      <c r="E2619" s="48">
        <v>154</v>
      </c>
      <c r="F2619" s="48">
        <v>550</v>
      </c>
      <c r="G2619" s="48">
        <v>72</v>
      </c>
      <c r="H2619" s="48">
        <v>127</v>
      </c>
      <c r="I2619" s="48">
        <v>29</v>
      </c>
      <c r="J2619" s="48">
        <v>2</v>
      </c>
      <c r="K2619" s="48">
        <v>19</v>
      </c>
      <c r="L2619" s="48">
        <v>85</v>
      </c>
      <c r="M2619" s="48">
        <v>11</v>
      </c>
      <c r="N2619" s="48">
        <v>3</v>
      </c>
      <c r="O2619" s="48">
        <v>108</v>
      </c>
      <c r="P2619" s="48">
        <v>122</v>
      </c>
    </row>
    <row r="2620" spans="1:16" x14ac:dyDescent="0.3">
      <c r="A2620" s="48" t="s">
        <v>1507</v>
      </c>
      <c r="B2620" s="48">
        <v>2015</v>
      </c>
      <c r="C2620" s="48" t="s">
        <v>1098</v>
      </c>
      <c r="D2620" s="48" t="s">
        <v>1091</v>
      </c>
      <c r="E2620" s="48">
        <v>140</v>
      </c>
      <c r="F2620" s="48">
        <v>551</v>
      </c>
      <c r="G2620" s="48">
        <v>101</v>
      </c>
      <c r="H2620" s="48">
        <v>169</v>
      </c>
      <c r="I2620" s="48">
        <v>34</v>
      </c>
      <c r="J2620" s="48">
        <v>6</v>
      </c>
      <c r="K2620" s="48">
        <v>16</v>
      </c>
      <c r="L2620" s="48">
        <v>72</v>
      </c>
      <c r="M2620" s="48">
        <v>28</v>
      </c>
      <c r="N2620" s="48">
        <v>6</v>
      </c>
      <c r="O2620" s="48">
        <v>37</v>
      </c>
      <c r="P2620" s="48">
        <v>98</v>
      </c>
    </row>
    <row r="2621" spans="1:16" x14ac:dyDescent="0.3">
      <c r="A2621" s="48" t="s">
        <v>2011</v>
      </c>
      <c r="B2621" s="48">
        <v>2015</v>
      </c>
      <c r="C2621" s="48" t="s">
        <v>1102</v>
      </c>
      <c r="D2621" s="48" t="s">
        <v>1091</v>
      </c>
      <c r="E2621" s="48">
        <v>148</v>
      </c>
      <c r="F2621" s="48">
        <v>553</v>
      </c>
      <c r="G2621" s="48">
        <v>66</v>
      </c>
      <c r="H2621" s="48">
        <v>142</v>
      </c>
      <c r="I2621" s="48">
        <v>17</v>
      </c>
      <c r="J2621" s="48">
        <v>2</v>
      </c>
      <c r="K2621" s="48">
        <v>13</v>
      </c>
      <c r="L2621" s="48">
        <v>59</v>
      </c>
      <c r="M2621" s="48">
        <v>7</v>
      </c>
      <c r="N2621" s="48">
        <v>7</v>
      </c>
      <c r="O2621" s="48">
        <v>36</v>
      </c>
      <c r="P2621" s="48">
        <v>141</v>
      </c>
    </row>
    <row r="2622" spans="1:16" x14ac:dyDescent="0.3">
      <c r="A2622" s="48" t="s">
        <v>1169</v>
      </c>
      <c r="B2622" s="48">
        <v>2015</v>
      </c>
      <c r="C2622" s="48" t="s">
        <v>1130</v>
      </c>
      <c r="D2622" s="48" t="s">
        <v>1095</v>
      </c>
      <c r="E2622" s="48">
        <v>153</v>
      </c>
      <c r="F2622" s="48">
        <v>554</v>
      </c>
      <c r="G2622" s="48">
        <v>87</v>
      </c>
      <c r="H2622" s="48">
        <v>150</v>
      </c>
      <c r="I2622" s="48">
        <v>25</v>
      </c>
      <c r="J2622" s="48">
        <v>2</v>
      </c>
      <c r="K2622" s="48">
        <v>40</v>
      </c>
      <c r="L2622" s="48">
        <v>97</v>
      </c>
      <c r="M2622" s="48">
        <v>2</v>
      </c>
      <c r="N2622" s="48">
        <v>0</v>
      </c>
      <c r="O2622" s="48">
        <v>46</v>
      </c>
      <c r="P2622" s="48">
        <v>133</v>
      </c>
    </row>
    <row r="2623" spans="1:16" x14ac:dyDescent="0.3">
      <c r="A2623" s="48" t="s">
        <v>1569</v>
      </c>
      <c r="B2623" s="48">
        <v>2015</v>
      </c>
      <c r="C2623" s="48" t="s">
        <v>1136</v>
      </c>
      <c r="D2623" s="48" t="s">
        <v>1091</v>
      </c>
      <c r="E2623" s="48">
        <v>149</v>
      </c>
      <c r="F2623" s="48">
        <v>555</v>
      </c>
      <c r="G2623" s="48">
        <v>94</v>
      </c>
      <c r="H2623" s="48">
        <v>153</v>
      </c>
      <c r="I2623" s="48">
        <v>32</v>
      </c>
      <c r="J2623" s="48">
        <v>3</v>
      </c>
      <c r="K2623" s="48">
        <v>22</v>
      </c>
      <c r="L2623" s="48">
        <v>82</v>
      </c>
      <c r="M2623" s="48">
        <v>4</v>
      </c>
      <c r="N2623" s="48">
        <v>2</v>
      </c>
      <c r="O2623" s="48">
        <v>76</v>
      </c>
      <c r="P2623" s="48">
        <v>147</v>
      </c>
    </row>
    <row r="2624" spans="1:16" x14ac:dyDescent="0.3">
      <c r="A2624" s="48" t="s">
        <v>2096</v>
      </c>
      <c r="B2624" s="48">
        <v>2015</v>
      </c>
      <c r="C2624" s="48" t="s">
        <v>1104</v>
      </c>
      <c r="D2624" s="48" t="s">
        <v>1091</v>
      </c>
      <c r="E2624" s="48">
        <v>155</v>
      </c>
      <c r="F2624" s="48">
        <v>556</v>
      </c>
      <c r="G2624" s="48">
        <v>65</v>
      </c>
      <c r="H2624" s="48">
        <v>143</v>
      </c>
      <c r="I2624" s="48">
        <v>23</v>
      </c>
      <c r="J2624" s="48">
        <v>7</v>
      </c>
      <c r="K2624" s="48">
        <v>15</v>
      </c>
      <c r="L2624" s="48">
        <v>45</v>
      </c>
      <c r="M2624" s="48">
        <v>11</v>
      </c>
      <c r="N2624" s="48">
        <v>5</v>
      </c>
      <c r="O2624" s="48">
        <v>42</v>
      </c>
      <c r="P2624" s="48">
        <v>132</v>
      </c>
    </row>
    <row r="2625" spans="1:16" x14ac:dyDescent="0.3">
      <c r="A2625" s="48" t="s">
        <v>1435</v>
      </c>
      <c r="B2625" s="48">
        <v>2015</v>
      </c>
      <c r="C2625" s="48" t="s">
        <v>1120</v>
      </c>
      <c r="D2625" s="48" t="s">
        <v>1095</v>
      </c>
      <c r="E2625" s="48">
        <v>150</v>
      </c>
      <c r="F2625" s="48">
        <v>557</v>
      </c>
      <c r="G2625" s="48">
        <v>74</v>
      </c>
      <c r="H2625" s="48">
        <v>177</v>
      </c>
      <c r="I2625" s="48">
        <v>28</v>
      </c>
      <c r="J2625" s="48">
        <v>0</v>
      </c>
      <c r="K2625" s="48">
        <v>19</v>
      </c>
      <c r="L2625" s="48">
        <v>95</v>
      </c>
      <c r="M2625" s="48">
        <v>2</v>
      </c>
      <c r="N2625" s="48">
        <v>0</v>
      </c>
      <c r="O2625" s="48">
        <v>56</v>
      </c>
      <c r="P2625" s="48">
        <v>52</v>
      </c>
    </row>
    <row r="2626" spans="1:16" x14ac:dyDescent="0.3">
      <c r="A2626" s="48" t="s">
        <v>2120</v>
      </c>
      <c r="B2626" s="48">
        <v>2015</v>
      </c>
      <c r="C2626" s="48" t="s">
        <v>1132</v>
      </c>
      <c r="D2626" s="48" t="s">
        <v>1095</v>
      </c>
      <c r="E2626" s="48">
        <v>150</v>
      </c>
      <c r="F2626" s="48">
        <v>557</v>
      </c>
      <c r="G2626" s="48">
        <v>71</v>
      </c>
      <c r="H2626" s="48">
        <v>146</v>
      </c>
      <c r="I2626" s="48">
        <v>28</v>
      </c>
      <c r="J2626" s="48">
        <v>4</v>
      </c>
      <c r="K2626" s="48">
        <v>11</v>
      </c>
      <c r="L2626" s="48">
        <v>61</v>
      </c>
      <c r="M2626" s="48">
        <v>15</v>
      </c>
      <c r="N2626" s="48">
        <v>8</v>
      </c>
      <c r="O2626" s="48">
        <v>36</v>
      </c>
      <c r="P2626" s="48">
        <v>95</v>
      </c>
    </row>
    <row r="2627" spans="1:16" x14ac:dyDescent="0.3">
      <c r="A2627" s="48" t="s">
        <v>2205</v>
      </c>
      <c r="B2627" s="48">
        <v>2015</v>
      </c>
      <c r="C2627" s="48" t="s">
        <v>1128</v>
      </c>
      <c r="D2627" s="48" t="s">
        <v>1095</v>
      </c>
      <c r="E2627" s="48">
        <v>151</v>
      </c>
      <c r="F2627" s="48">
        <v>559</v>
      </c>
      <c r="G2627" s="48">
        <v>87</v>
      </c>
      <c r="H2627" s="48">
        <v>154</v>
      </c>
      <c r="I2627" s="48">
        <v>31</v>
      </c>
      <c r="J2627" s="48">
        <v>5</v>
      </c>
      <c r="K2627" s="48">
        <v>26</v>
      </c>
      <c r="L2627" s="48">
        <v>99</v>
      </c>
      <c r="M2627" s="48">
        <v>13</v>
      </c>
      <c r="N2627" s="48">
        <v>4</v>
      </c>
      <c r="O2627" s="48">
        <v>77</v>
      </c>
      <c r="P2627" s="48">
        <v>199</v>
      </c>
    </row>
    <row r="2628" spans="1:16" x14ac:dyDescent="0.3">
      <c r="A2628" s="48" t="s">
        <v>1947</v>
      </c>
      <c r="B2628" s="48">
        <v>2015</v>
      </c>
      <c r="C2628" s="48" t="s">
        <v>1114</v>
      </c>
      <c r="D2628" s="48" t="s">
        <v>1095</v>
      </c>
      <c r="E2628" s="48">
        <v>151</v>
      </c>
      <c r="F2628" s="48">
        <v>559</v>
      </c>
      <c r="G2628" s="48">
        <v>63</v>
      </c>
      <c r="H2628" s="48">
        <v>147</v>
      </c>
      <c r="I2628" s="48">
        <v>14</v>
      </c>
      <c r="J2628" s="48">
        <v>5</v>
      </c>
      <c r="K2628" s="48">
        <v>7</v>
      </c>
      <c r="L2628" s="48">
        <v>50</v>
      </c>
      <c r="M2628" s="48">
        <v>10</v>
      </c>
      <c r="N2628" s="48">
        <v>1</v>
      </c>
      <c r="O2628" s="48">
        <v>30</v>
      </c>
      <c r="P2628" s="48">
        <v>103</v>
      </c>
    </row>
    <row r="2629" spans="1:16" x14ac:dyDescent="0.3">
      <c r="A2629" s="48" t="s">
        <v>1931</v>
      </c>
      <c r="B2629" s="48">
        <v>2015</v>
      </c>
      <c r="C2629" s="48" t="s">
        <v>1108</v>
      </c>
      <c r="D2629" s="48" t="s">
        <v>1095</v>
      </c>
      <c r="E2629" s="48">
        <v>142</v>
      </c>
      <c r="F2629" s="48">
        <v>560</v>
      </c>
      <c r="G2629" s="48">
        <v>57</v>
      </c>
      <c r="H2629" s="48">
        <v>144</v>
      </c>
      <c r="I2629" s="48">
        <v>16</v>
      </c>
      <c r="J2629" s="48">
        <v>5</v>
      </c>
      <c r="K2629" s="48">
        <v>6</v>
      </c>
      <c r="L2629" s="48">
        <v>50</v>
      </c>
      <c r="M2629" s="48">
        <v>25</v>
      </c>
      <c r="N2629" s="48">
        <v>6</v>
      </c>
      <c r="O2629" s="48">
        <v>13</v>
      </c>
      <c r="P2629" s="48">
        <v>93</v>
      </c>
    </row>
    <row r="2630" spans="1:16" x14ac:dyDescent="0.3">
      <c r="A2630" s="48" t="s">
        <v>1845</v>
      </c>
      <c r="B2630" s="48">
        <v>2015</v>
      </c>
      <c r="C2630" s="48" t="s">
        <v>1104</v>
      </c>
      <c r="D2630" s="48" t="s">
        <v>1091</v>
      </c>
      <c r="E2630" s="48">
        <v>149</v>
      </c>
      <c r="F2630" s="48">
        <v>562</v>
      </c>
      <c r="G2630" s="48">
        <v>64</v>
      </c>
      <c r="H2630" s="48">
        <v>146</v>
      </c>
      <c r="I2630" s="48">
        <v>29</v>
      </c>
      <c r="J2630" s="48">
        <v>3</v>
      </c>
      <c r="K2630" s="48">
        <v>16</v>
      </c>
      <c r="L2630" s="48">
        <v>60</v>
      </c>
      <c r="M2630" s="48">
        <v>5</v>
      </c>
      <c r="N2630" s="48">
        <v>2</v>
      </c>
      <c r="O2630" s="48">
        <v>28</v>
      </c>
      <c r="P2630" s="48">
        <v>144</v>
      </c>
    </row>
    <row r="2631" spans="1:16" x14ac:dyDescent="0.3">
      <c r="A2631" s="48" t="s">
        <v>1960</v>
      </c>
      <c r="B2631" s="48">
        <v>2015</v>
      </c>
      <c r="C2631" s="48" t="s">
        <v>1130</v>
      </c>
      <c r="D2631" s="48" t="s">
        <v>1095</v>
      </c>
      <c r="E2631" s="48">
        <v>150</v>
      </c>
      <c r="F2631" s="48">
        <v>564</v>
      </c>
      <c r="G2631" s="48">
        <v>85</v>
      </c>
      <c r="H2631" s="48">
        <v>170</v>
      </c>
      <c r="I2631" s="48">
        <v>21</v>
      </c>
      <c r="J2631" s="48">
        <v>5</v>
      </c>
      <c r="K2631" s="48">
        <v>6</v>
      </c>
      <c r="L2631" s="48">
        <v>61</v>
      </c>
      <c r="M2631" s="48">
        <v>23</v>
      </c>
      <c r="N2631" s="48">
        <v>3</v>
      </c>
      <c r="O2631" s="48">
        <v>50</v>
      </c>
      <c r="P2631" s="48">
        <v>107</v>
      </c>
    </row>
    <row r="2632" spans="1:16" x14ac:dyDescent="0.3">
      <c r="A2632" s="48" t="s">
        <v>1834</v>
      </c>
      <c r="B2632" s="48">
        <v>2015</v>
      </c>
      <c r="C2632" s="48" t="s">
        <v>1138</v>
      </c>
      <c r="D2632" s="48" t="s">
        <v>1091</v>
      </c>
      <c r="E2632" s="48">
        <v>141</v>
      </c>
      <c r="F2632" s="48">
        <v>565</v>
      </c>
      <c r="G2632" s="48">
        <v>86</v>
      </c>
      <c r="H2632" s="48">
        <v>171</v>
      </c>
      <c r="I2632" s="48">
        <v>43</v>
      </c>
      <c r="J2632" s="48">
        <v>7</v>
      </c>
      <c r="K2632" s="48">
        <v>9</v>
      </c>
      <c r="L2632" s="48">
        <v>52</v>
      </c>
      <c r="M2632" s="48">
        <v>12</v>
      </c>
      <c r="N2632" s="48">
        <v>8</v>
      </c>
      <c r="O2632" s="48">
        <v>57</v>
      </c>
      <c r="P2632" s="48">
        <v>107</v>
      </c>
    </row>
    <row r="2633" spans="1:16" x14ac:dyDescent="0.3">
      <c r="A2633" s="48" t="s">
        <v>2047</v>
      </c>
      <c r="B2633" s="48">
        <v>2015</v>
      </c>
      <c r="C2633" s="48" t="s">
        <v>1116</v>
      </c>
      <c r="D2633" s="48" t="s">
        <v>1091</v>
      </c>
      <c r="E2633" s="48">
        <v>153</v>
      </c>
      <c r="F2633" s="48">
        <v>566</v>
      </c>
      <c r="G2633" s="48">
        <v>66</v>
      </c>
      <c r="H2633" s="48">
        <v>139</v>
      </c>
      <c r="I2633" s="48">
        <v>20</v>
      </c>
      <c r="J2633" s="48">
        <v>11</v>
      </c>
      <c r="K2633" s="48">
        <v>27</v>
      </c>
      <c r="L2633" s="48">
        <v>88</v>
      </c>
      <c r="M2633" s="48">
        <v>0</v>
      </c>
      <c r="N2633" s="48">
        <v>1</v>
      </c>
      <c r="O2633" s="48">
        <v>30</v>
      </c>
      <c r="P2633" s="48">
        <v>119</v>
      </c>
    </row>
    <row r="2634" spans="1:16" x14ac:dyDescent="0.3">
      <c r="A2634" s="48" t="s">
        <v>1415</v>
      </c>
      <c r="B2634" s="48">
        <v>2015</v>
      </c>
      <c r="C2634" s="48" t="s">
        <v>1100</v>
      </c>
      <c r="D2634" s="48" t="s">
        <v>1095</v>
      </c>
      <c r="E2634" s="48">
        <v>157</v>
      </c>
      <c r="F2634" s="48">
        <v>566</v>
      </c>
      <c r="G2634" s="48">
        <v>91</v>
      </c>
      <c r="H2634" s="48">
        <v>165</v>
      </c>
      <c r="I2634" s="48">
        <v>36</v>
      </c>
      <c r="J2634" s="48">
        <v>3</v>
      </c>
      <c r="K2634" s="48">
        <v>23</v>
      </c>
      <c r="L2634" s="48">
        <v>96</v>
      </c>
      <c r="M2634" s="48">
        <v>11</v>
      </c>
      <c r="N2634" s="48">
        <v>5</v>
      </c>
      <c r="O2634" s="48">
        <v>98</v>
      </c>
      <c r="P2634" s="48">
        <v>133</v>
      </c>
    </row>
    <row r="2635" spans="1:16" x14ac:dyDescent="0.3">
      <c r="A2635" s="48" t="s">
        <v>1397</v>
      </c>
      <c r="B2635" s="48">
        <v>2015</v>
      </c>
      <c r="C2635" s="48" t="s">
        <v>1136</v>
      </c>
      <c r="D2635" s="48" t="s">
        <v>1091</v>
      </c>
      <c r="E2635" s="48">
        <v>143</v>
      </c>
      <c r="F2635" s="48">
        <v>567</v>
      </c>
      <c r="G2635" s="48">
        <v>83</v>
      </c>
      <c r="H2635" s="48">
        <v>163</v>
      </c>
      <c r="I2635" s="48">
        <v>32</v>
      </c>
      <c r="J2635" s="48">
        <v>4</v>
      </c>
      <c r="K2635" s="48">
        <v>18</v>
      </c>
      <c r="L2635" s="48">
        <v>83</v>
      </c>
      <c r="M2635" s="48">
        <v>1</v>
      </c>
      <c r="N2635" s="48">
        <v>0</v>
      </c>
      <c r="O2635" s="48">
        <v>41</v>
      </c>
      <c r="P2635" s="48">
        <v>65</v>
      </c>
    </row>
    <row r="2636" spans="1:16" x14ac:dyDescent="0.3">
      <c r="A2636" s="48" t="s">
        <v>1848</v>
      </c>
      <c r="B2636" s="48">
        <v>2015</v>
      </c>
      <c r="C2636" s="48" t="s">
        <v>1144</v>
      </c>
      <c r="D2636" s="48" t="s">
        <v>1095</v>
      </c>
      <c r="E2636" s="48">
        <v>159</v>
      </c>
      <c r="F2636" s="48">
        <v>567</v>
      </c>
      <c r="G2636" s="48">
        <v>103</v>
      </c>
      <c r="H2636" s="48">
        <v>182</v>
      </c>
      <c r="I2636" s="48">
        <v>38</v>
      </c>
      <c r="J2636" s="48">
        <v>2</v>
      </c>
      <c r="K2636" s="48">
        <v>33</v>
      </c>
      <c r="L2636" s="48">
        <v>110</v>
      </c>
      <c r="M2636" s="48">
        <v>21</v>
      </c>
      <c r="N2636" s="48">
        <v>5</v>
      </c>
      <c r="O2636" s="48">
        <v>118</v>
      </c>
      <c r="P2636" s="48">
        <v>151</v>
      </c>
    </row>
    <row r="2637" spans="1:16" x14ac:dyDescent="0.3">
      <c r="A2637" s="48" t="s">
        <v>1593</v>
      </c>
      <c r="B2637" s="48">
        <v>2015</v>
      </c>
      <c r="C2637" s="48" t="s">
        <v>1098</v>
      </c>
      <c r="D2637" s="48" t="s">
        <v>1091</v>
      </c>
      <c r="E2637" s="48">
        <v>158</v>
      </c>
      <c r="F2637" s="48">
        <v>569</v>
      </c>
      <c r="G2637" s="48">
        <v>81</v>
      </c>
      <c r="H2637" s="48">
        <v>165</v>
      </c>
      <c r="I2637" s="48">
        <v>41</v>
      </c>
      <c r="J2637" s="48">
        <v>2</v>
      </c>
      <c r="K2637" s="48">
        <v>22</v>
      </c>
      <c r="L2637" s="48">
        <v>106</v>
      </c>
      <c r="M2637" s="48">
        <v>0</v>
      </c>
      <c r="N2637" s="48">
        <v>0</v>
      </c>
      <c r="O2637" s="48">
        <v>58</v>
      </c>
      <c r="P2637" s="48">
        <v>103</v>
      </c>
    </row>
    <row r="2638" spans="1:16" x14ac:dyDescent="0.3">
      <c r="A2638" s="48" t="s">
        <v>1431</v>
      </c>
      <c r="B2638" s="48">
        <v>2015</v>
      </c>
      <c r="C2638" s="48" t="s">
        <v>1152</v>
      </c>
      <c r="D2638" s="48" t="s">
        <v>1091</v>
      </c>
      <c r="E2638" s="48">
        <v>151</v>
      </c>
      <c r="F2638" s="48">
        <v>571</v>
      </c>
      <c r="G2638" s="48">
        <v>94</v>
      </c>
      <c r="H2638" s="48">
        <v>148</v>
      </c>
      <c r="I2638" s="48">
        <v>26</v>
      </c>
      <c r="J2638" s="48">
        <v>3</v>
      </c>
      <c r="K2638" s="48">
        <v>16</v>
      </c>
      <c r="L2638" s="48">
        <v>66</v>
      </c>
      <c r="M2638" s="48">
        <v>20</v>
      </c>
      <c r="N2638" s="48">
        <v>5</v>
      </c>
      <c r="O2638" s="48">
        <v>68</v>
      </c>
      <c r="P2638" s="48">
        <v>135</v>
      </c>
    </row>
    <row r="2639" spans="1:16" x14ac:dyDescent="0.3">
      <c r="A2639" s="48" t="s">
        <v>1399</v>
      </c>
      <c r="B2639" s="48">
        <v>2015</v>
      </c>
      <c r="C2639" s="48" t="s">
        <v>1150</v>
      </c>
      <c r="D2639" s="48" t="s">
        <v>1095</v>
      </c>
      <c r="E2639" s="48">
        <v>156</v>
      </c>
      <c r="F2639" s="48">
        <v>571</v>
      </c>
      <c r="G2639" s="48">
        <v>76</v>
      </c>
      <c r="H2639" s="48">
        <v>157</v>
      </c>
      <c r="I2639" s="48">
        <v>33</v>
      </c>
      <c r="J2639" s="48">
        <v>0</v>
      </c>
      <c r="K2639" s="48">
        <v>28</v>
      </c>
      <c r="L2639" s="48">
        <v>90</v>
      </c>
      <c r="M2639" s="48">
        <v>0</v>
      </c>
      <c r="N2639" s="48">
        <v>1</v>
      </c>
      <c r="O2639" s="48">
        <v>62</v>
      </c>
      <c r="P2639" s="48">
        <v>107</v>
      </c>
    </row>
    <row r="2640" spans="1:16" x14ac:dyDescent="0.3">
      <c r="A2640" s="48" t="s">
        <v>1162</v>
      </c>
      <c r="B2640" s="48">
        <v>2015</v>
      </c>
      <c r="C2640" s="48" t="s">
        <v>1146</v>
      </c>
      <c r="D2640" s="48" t="s">
        <v>1091</v>
      </c>
      <c r="E2640" s="48">
        <v>160</v>
      </c>
      <c r="F2640" s="48">
        <v>573</v>
      </c>
      <c r="G2640" s="48">
        <v>100</v>
      </c>
      <c r="H2640" s="48">
        <v>150</v>
      </c>
      <c r="I2640" s="48">
        <v>31</v>
      </c>
      <c r="J2640" s="48">
        <v>0</v>
      </c>
      <c r="K2640" s="48">
        <v>47</v>
      </c>
      <c r="L2640" s="48">
        <v>117</v>
      </c>
      <c r="M2640" s="48">
        <v>2</v>
      </c>
      <c r="N2640" s="48">
        <v>3</v>
      </c>
      <c r="O2640" s="48">
        <v>84</v>
      </c>
      <c r="P2640" s="48">
        <v>208</v>
      </c>
    </row>
    <row r="2641" spans="1:16" x14ac:dyDescent="0.3">
      <c r="A2641" s="48" t="s">
        <v>2206</v>
      </c>
      <c r="B2641" s="48">
        <v>2015</v>
      </c>
      <c r="C2641" s="48" t="s">
        <v>1120</v>
      </c>
      <c r="D2641" s="48" t="s">
        <v>1095</v>
      </c>
      <c r="E2641" s="48">
        <v>149</v>
      </c>
      <c r="F2641" s="48">
        <v>573</v>
      </c>
      <c r="G2641" s="48">
        <v>77</v>
      </c>
      <c r="H2641" s="48">
        <v>169</v>
      </c>
      <c r="I2641" s="48">
        <v>28</v>
      </c>
      <c r="J2641" s="48">
        <v>6</v>
      </c>
      <c r="K2641" s="48">
        <v>12</v>
      </c>
      <c r="L2641" s="48">
        <v>77</v>
      </c>
      <c r="M2641" s="48">
        <v>12</v>
      </c>
      <c r="N2641" s="48">
        <v>0</v>
      </c>
      <c r="O2641" s="48">
        <v>30</v>
      </c>
      <c r="P2641" s="48">
        <v>96</v>
      </c>
    </row>
    <row r="2642" spans="1:16" x14ac:dyDescent="0.3">
      <c r="A2642" s="48" t="s">
        <v>1885</v>
      </c>
      <c r="B2642" s="48">
        <v>2015</v>
      </c>
      <c r="C2642" s="48" t="s">
        <v>1090</v>
      </c>
      <c r="D2642" s="48" t="s">
        <v>1091</v>
      </c>
      <c r="E2642" s="48">
        <v>152</v>
      </c>
      <c r="F2642" s="48">
        <v>573</v>
      </c>
      <c r="G2642" s="48">
        <v>74</v>
      </c>
      <c r="H2642" s="48">
        <v>140</v>
      </c>
      <c r="I2642" s="48">
        <v>35</v>
      </c>
      <c r="J2642" s="48">
        <v>4</v>
      </c>
      <c r="K2642" s="48">
        <v>22</v>
      </c>
      <c r="L2642" s="48">
        <v>86</v>
      </c>
      <c r="M2642" s="48">
        <v>2</v>
      </c>
      <c r="N2642" s="48">
        <v>1</v>
      </c>
      <c r="O2642" s="48">
        <v>50</v>
      </c>
      <c r="P2642" s="48">
        <v>124</v>
      </c>
    </row>
    <row r="2643" spans="1:16" x14ac:dyDescent="0.3">
      <c r="A2643" s="48" t="s">
        <v>1973</v>
      </c>
      <c r="B2643" s="48">
        <v>2015</v>
      </c>
      <c r="C2643" s="48" t="s">
        <v>1132</v>
      </c>
      <c r="D2643" s="48" t="s">
        <v>1095</v>
      </c>
      <c r="E2643" s="48">
        <v>154</v>
      </c>
      <c r="F2643" s="48">
        <v>574</v>
      </c>
      <c r="G2643" s="48">
        <v>101</v>
      </c>
      <c r="H2643" s="48">
        <v>156</v>
      </c>
      <c r="I2643" s="48">
        <v>44</v>
      </c>
      <c r="J2643" s="48">
        <v>3</v>
      </c>
      <c r="K2643" s="48">
        <v>28</v>
      </c>
      <c r="L2643" s="48">
        <v>84</v>
      </c>
      <c r="M2643" s="48">
        <v>4</v>
      </c>
      <c r="N2643" s="48">
        <v>3</v>
      </c>
      <c r="O2643" s="48">
        <v>81</v>
      </c>
      <c r="P2643" s="48">
        <v>151</v>
      </c>
    </row>
    <row r="2644" spans="1:16" x14ac:dyDescent="0.3">
      <c r="A2644" s="48" t="s">
        <v>1166</v>
      </c>
      <c r="B2644" s="48">
        <v>2015</v>
      </c>
      <c r="C2644" s="48" t="s">
        <v>1156</v>
      </c>
      <c r="D2644" s="48" t="s">
        <v>1091</v>
      </c>
      <c r="E2644" s="48">
        <v>159</v>
      </c>
      <c r="F2644" s="48">
        <v>575</v>
      </c>
      <c r="G2644" s="48">
        <v>104</v>
      </c>
      <c r="H2644" s="48">
        <v>172</v>
      </c>
      <c r="I2644" s="48">
        <v>32</v>
      </c>
      <c r="J2644" s="48">
        <v>6</v>
      </c>
      <c r="K2644" s="48">
        <v>41</v>
      </c>
      <c r="L2644" s="48">
        <v>90</v>
      </c>
      <c r="M2644" s="48">
        <v>11</v>
      </c>
      <c r="N2644" s="48">
        <v>7</v>
      </c>
      <c r="O2644" s="48">
        <v>92</v>
      </c>
      <c r="P2644" s="48">
        <v>158</v>
      </c>
    </row>
    <row r="2645" spans="1:16" x14ac:dyDescent="0.3">
      <c r="A2645" s="48" t="s">
        <v>1941</v>
      </c>
      <c r="B2645" s="48">
        <v>2015</v>
      </c>
      <c r="C2645" s="48" t="s">
        <v>1100</v>
      </c>
      <c r="D2645" s="48" t="s">
        <v>1095</v>
      </c>
      <c r="E2645" s="48">
        <v>153</v>
      </c>
      <c r="F2645" s="48">
        <v>579</v>
      </c>
      <c r="G2645" s="48">
        <v>84</v>
      </c>
      <c r="H2645" s="48">
        <v>166</v>
      </c>
      <c r="I2645" s="48">
        <v>30</v>
      </c>
      <c r="J2645" s="48">
        <v>2</v>
      </c>
      <c r="K2645" s="48">
        <v>19</v>
      </c>
      <c r="L2645" s="48">
        <v>81</v>
      </c>
      <c r="M2645" s="48">
        <v>30</v>
      </c>
      <c r="N2645" s="48">
        <v>10</v>
      </c>
      <c r="O2645" s="48">
        <v>27</v>
      </c>
      <c r="P2645" s="48">
        <v>123</v>
      </c>
    </row>
    <row r="2646" spans="1:16" x14ac:dyDescent="0.3">
      <c r="A2646" s="48" t="s">
        <v>1504</v>
      </c>
      <c r="B2646" s="48">
        <v>2015</v>
      </c>
      <c r="C2646" s="48" t="s">
        <v>1132</v>
      </c>
      <c r="D2646" s="48" t="s">
        <v>1095</v>
      </c>
      <c r="E2646" s="48">
        <v>155</v>
      </c>
      <c r="F2646" s="48">
        <v>579</v>
      </c>
      <c r="G2646" s="48">
        <v>64</v>
      </c>
      <c r="H2646" s="48">
        <v>159</v>
      </c>
      <c r="I2646" s="48">
        <v>26</v>
      </c>
      <c r="J2646" s="48">
        <v>1</v>
      </c>
      <c r="K2646" s="48">
        <v>17</v>
      </c>
      <c r="L2646" s="48">
        <v>71</v>
      </c>
      <c r="M2646" s="48">
        <v>1</v>
      </c>
      <c r="N2646" s="48">
        <v>4</v>
      </c>
      <c r="O2646" s="48">
        <v>50</v>
      </c>
      <c r="P2646" s="48">
        <v>111</v>
      </c>
    </row>
    <row r="2647" spans="1:16" x14ac:dyDescent="0.3">
      <c r="A2647" s="48" t="s">
        <v>1500</v>
      </c>
      <c r="B2647" s="48">
        <v>2015</v>
      </c>
      <c r="C2647" s="48" t="s">
        <v>1112</v>
      </c>
      <c r="D2647" s="48" t="s">
        <v>1095</v>
      </c>
      <c r="E2647" s="48">
        <v>157</v>
      </c>
      <c r="F2647" s="48">
        <v>580</v>
      </c>
      <c r="G2647" s="48">
        <v>72</v>
      </c>
      <c r="H2647" s="48">
        <v>131</v>
      </c>
      <c r="I2647" s="48">
        <v>35</v>
      </c>
      <c r="J2647" s="48">
        <v>4</v>
      </c>
      <c r="K2647" s="48">
        <v>26</v>
      </c>
      <c r="L2647" s="48">
        <v>87</v>
      </c>
      <c r="M2647" s="48">
        <v>9</v>
      </c>
      <c r="N2647" s="48">
        <v>5</v>
      </c>
      <c r="O2647" s="48">
        <v>58</v>
      </c>
      <c r="P2647" s="48">
        <v>145</v>
      </c>
    </row>
    <row r="2648" spans="1:16" x14ac:dyDescent="0.3">
      <c r="A2648" s="48" t="s">
        <v>1448</v>
      </c>
      <c r="B2648" s="48">
        <v>2015</v>
      </c>
      <c r="C2648" s="48" t="s">
        <v>1142</v>
      </c>
      <c r="D2648" s="48" t="s">
        <v>1095</v>
      </c>
      <c r="E2648" s="48">
        <v>157</v>
      </c>
      <c r="F2648" s="48">
        <v>580</v>
      </c>
      <c r="G2648" s="48">
        <v>98</v>
      </c>
      <c r="H2648" s="48">
        <v>150</v>
      </c>
      <c r="I2648" s="48">
        <v>33</v>
      </c>
      <c r="J2648" s="48">
        <v>2</v>
      </c>
      <c r="K2648" s="48">
        <v>26</v>
      </c>
      <c r="L2648" s="48">
        <v>70</v>
      </c>
      <c r="M2648" s="48">
        <v>11</v>
      </c>
      <c r="N2648" s="48">
        <v>6</v>
      </c>
      <c r="O2648" s="48">
        <v>91</v>
      </c>
      <c r="P2648" s="48">
        <v>151</v>
      </c>
    </row>
    <row r="2649" spans="1:16" x14ac:dyDescent="0.3">
      <c r="A2649" s="48" t="s">
        <v>1442</v>
      </c>
      <c r="B2649" s="48">
        <v>2015</v>
      </c>
      <c r="C2649" s="48" t="s">
        <v>1152</v>
      </c>
      <c r="D2649" s="48" t="s">
        <v>1091</v>
      </c>
      <c r="E2649" s="48">
        <v>156</v>
      </c>
      <c r="F2649" s="48">
        <v>580</v>
      </c>
      <c r="G2649" s="48">
        <v>74</v>
      </c>
      <c r="H2649" s="48">
        <v>150</v>
      </c>
      <c r="I2649" s="48">
        <v>29</v>
      </c>
      <c r="J2649" s="48">
        <v>1</v>
      </c>
      <c r="K2649" s="48">
        <v>11</v>
      </c>
      <c r="L2649" s="48">
        <v>62</v>
      </c>
      <c r="M2649" s="48">
        <v>0</v>
      </c>
      <c r="N2649" s="48">
        <v>2</v>
      </c>
      <c r="O2649" s="48">
        <v>51</v>
      </c>
      <c r="P2649" s="48">
        <v>135</v>
      </c>
    </row>
    <row r="2650" spans="1:16" x14ac:dyDescent="0.3">
      <c r="A2650" s="48" t="s">
        <v>1486</v>
      </c>
      <c r="B2650" s="48">
        <v>2015</v>
      </c>
      <c r="C2650" s="48" t="s">
        <v>1154</v>
      </c>
      <c r="D2650" s="48" t="s">
        <v>1095</v>
      </c>
      <c r="E2650" s="48">
        <v>156</v>
      </c>
      <c r="F2650" s="48">
        <v>583</v>
      </c>
      <c r="G2650" s="48">
        <v>69</v>
      </c>
      <c r="H2650" s="48">
        <v>136</v>
      </c>
      <c r="I2650" s="48">
        <v>27</v>
      </c>
      <c r="J2650" s="48">
        <v>2</v>
      </c>
      <c r="K2650" s="48">
        <v>19</v>
      </c>
      <c r="L2650" s="48">
        <v>62</v>
      </c>
      <c r="M2650" s="48">
        <v>13</v>
      </c>
      <c r="N2650" s="48">
        <v>5</v>
      </c>
      <c r="O2650" s="48">
        <v>45</v>
      </c>
      <c r="P2650" s="48">
        <v>187</v>
      </c>
    </row>
    <row r="2651" spans="1:16" x14ac:dyDescent="0.3">
      <c r="A2651" s="48" t="s">
        <v>1409</v>
      </c>
      <c r="B2651" s="48">
        <v>2015</v>
      </c>
      <c r="C2651" s="48" t="s">
        <v>1102</v>
      </c>
      <c r="D2651" s="48" t="s">
        <v>1091</v>
      </c>
      <c r="E2651" s="48">
        <v>154</v>
      </c>
      <c r="F2651" s="48">
        <v>583</v>
      </c>
      <c r="G2651" s="48">
        <v>54</v>
      </c>
      <c r="H2651" s="48">
        <v>145</v>
      </c>
      <c r="I2651" s="48">
        <v>33</v>
      </c>
      <c r="J2651" s="48">
        <v>0</v>
      </c>
      <c r="K2651" s="48">
        <v>10</v>
      </c>
      <c r="L2651" s="48">
        <v>62</v>
      </c>
      <c r="M2651" s="48">
        <v>17</v>
      </c>
      <c r="N2651" s="48">
        <v>7</v>
      </c>
      <c r="O2651" s="48">
        <v>31</v>
      </c>
      <c r="P2651" s="48">
        <v>68</v>
      </c>
    </row>
    <row r="2652" spans="1:16" x14ac:dyDescent="0.3">
      <c r="A2652" s="48" t="s">
        <v>1986</v>
      </c>
      <c r="B2652" s="48">
        <v>2015</v>
      </c>
      <c r="C2652" s="48" t="s">
        <v>1110</v>
      </c>
      <c r="D2652" s="48" t="s">
        <v>1091</v>
      </c>
      <c r="E2652" s="48">
        <v>159</v>
      </c>
      <c r="F2652" s="48">
        <v>586</v>
      </c>
      <c r="G2652" s="48">
        <v>76</v>
      </c>
      <c r="H2652" s="48">
        <v>163</v>
      </c>
      <c r="I2652" s="48">
        <v>31</v>
      </c>
      <c r="J2652" s="48">
        <v>2</v>
      </c>
      <c r="K2652" s="48">
        <v>12</v>
      </c>
      <c r="L2652" s="48">
        <v>56</v>
      </c>
      <c r="M2652" s="48">
        <v>25</v>
      </c>
      <c r="N2652" s="48">
        <v>4</v>
      </c>
      <c r="O2652" s="48">
        <v>28</v>
      </c>
      <c r="P2652" s="48">
        <v>85</v>
      </c>
    </row>
    <row r="2653" spans="1:16" x14ac:dyDescent="0.3">
      <c r="A2653" s="48" t="s">
        <v>1831</v>
      </c>
      <c r="B2653" s="48">
        <v>2015</v>
      </c>
      <c r="C2653" s="48" t="s">
        <v>1128</v>
      </c>
      <c r="D2653" s="48" t="s">
        <v>1095</v>
      </c>
      <c r="E2653" s="48">
        <v>160</v>
      </c>
      <c r="F2653" s="48">
        <v>586</v>
      </c>
      <c r="G2653" s="48">
        <v>94</v>
      </c>
      <c r="H2653" s="48">
        <v>163</v>
      </c>
      <c r="I2653" s="48">
        <v>38</v>
      </c>
      <c r="J2653" s="48">
        <v>3</v>
      </c>
      <c r="K2653" s="48">
        <v>31</v>
      </c>
      <c r="L2653" s="48">
        <v>101</v>
      </c>
      <c r="M2653" s="48">
        <v>17</v>
      </c>
      <c r="N2653" s="48">
        <v>6</v>
      </c>
      <c r="O2653" s="48">
        <v>78</v>
      </c>
      <c r="P2653" s="48">
        <v>105</v>
      </c>
    </row>
    <row r="2654" spans="1:16" x14ac:dyDescent="0.3">
      <c r="A2654" s="48" t="s">
        <v>1429</v>
      </c>
      <c r="B2654" s="48">
        <v>2015</v>
      </c>
      <c r="C2654" s="48" t="s">
        <v>1112</v>
      </c>
      <c r="D2654" s="48" t="s">
        <v>1095</v>
      </c>
      <c r="E2654" s="48">
        <v>148</v>
      </c>
      <c r="F2654" s="48">
        <v>588</v>
      </c>
      <c r="G2654" s="48">
        <v>69</v>
      </c>
      <c r="H2654" s="48">
        <v>173</v>
      </c>
      <c r="I2654" s="48">
        <v>19</v>
      </c>
      <c r="J2654" s="48">
        <v>2</v>
      </c>
      <c r="K2654" s="48">
        <v>12</v>
      </c>
      <c r="L2654" s="48">
        <v>70</v>
      </c>
      <c r="M2654" s="48">
        <v>23</v>
      </c>
      <c r="N2654" s="48">
        <v>3</v>
      </c>
      <c r="O2654" s="48">
        <v>27</v>
      </c>
      <c r="P2654" s="48">
        <v>68</v>
      </c>
    </row>
    <row r="2655" spans="1:16" x14ac:dyDescent="0.3">
      <c r="A2655" s="48" t="s">
        <v>1163</v>
      </c>
      <c r="B2655" s="48">
        <v>2015</v>
      </c>
      <c r="C2655" s="48" t="s">
        <v>1126</v>
      </c>
      <c r="D2655" s="48" t="s">
        <v>1091</v>
      </c>
      <c r="E2655" s="48">
        <v>152</v>
      </c>
      <c r="F2655" s="48">
        <v>590</v>
      </c>
      <c r="G2655" s="48">
        <v>90</v>
      </c>
      <c r="H2655" s="48">
        <v>178</v>
      </c>
      <c r="I2655" s="48">
        <v>22</v>
      </c>
      <c r="J2655" s="48">
        <v>1</v>
      </c>
      <c r="K2655" s="48">
        <v>44</v>
      </c>
      <c r="L2655" s="48">
        <v>93</v>
      </c>
      <c r="M2655" s="48">
        <v>3</v>
      </c>
      <c r="N2655" s="48">
        <v>2</v>
      </c>
      <c r="O2655" s="48">
        <v>59</v>
      </c>
      <c r="P2655" s="48">
        <v>164</v>
      </c>
    </row>
    <row r="2656" spans="1:16" x14ac:dyDescent="0.3">
      <c r="A2656" s="48" t="s">
        <v>1508</v>
      </c>
      <c r="B2656" s="48">
        <v>2015</v>
      </c>
      <c r="C2656" s="48" t="s">
        <v>1090</v>
      </c>
      <c r="D2656" s="48" t="s">
        <v>1091</v>
      </c>
      <c r="E2656" s="48">
        <v>158</v>
      </c>
      <c r="F2656" s="48">
        <v>592</v>
      </c>
      <c r="G2656" s="48">
        <v>69</v>
      </c>
      <c r="H2656" s="48">
        <v>157</v>
      </c>
      <c r="I2656" s="48">
        <v>34</v>
      </c>
      <c r="J2656" s="48">
        <v>2</v>
      </c>
      <c r="K2656" s="48">
        <v>10</v>
      </c>
      <c r="L2656" s="48">
        <v>66</v>
      </c>
      <c r="M2656" s="48">
        <v>2</v>
      </c>
      <c r="N2656" s="48">
        <v>1</v>
      </c>
      <c r="O2656" s="48">
        <v>67</v>
      </c>
      <c r="P2656" s="48">
        <v>112</v>
      </c>
    </row>
    <row r="2657" spans="1:16" x14ac:dyDescent="0.3">
      <c r="A2657" s="48" t="s">
        <v>2107</v>
      </c>
      <c r="B2657" s="48">
        <v>2015</v>
      </c>
      <c r="C2657" s="48" t="s">
        <v>1100</v>
      </c>
      <c r="D2657" s="48" t="s">
        <v>1095</v>
      </c>
      <c r="E2657" s="48">
        <v>153</v>
      </c>
      <c r="F2657" s="48">
        <v>593</v>
      </c>
      <c r="G2657" s="48">
        <v>83</v>
      </c>
      <c r="H2657" s="48">
        <v>152</v>
      </c>
      <c r="I2657" s="48">
        <v>35</v>
      </c>
      <c r="J2657" s="48">
        <v>6</v>
      </c>
      <c r="K2657" s="48">
        <v>9</v>
      </c>
      <c r="L2657" s="48">
        <v>52</v>
      </c>
      <c r="M2657" s="48">
        <v>27</v>
      </c>
      <c r="N2657" s="48">
        <v>10</v>
      </c>
      <c r="O2657" s="48">
        <v>55</v>
      </c>
      <c r="P2657" s="48">
        <v>121</v>
      </c>
    </row>
    <row r="2658" spans="1:16" x14ac:dyDescent="0.3">
      <c r="A2658" s="48" t="s">
        <v>1464</v>
      </c>
      <c r="B2658" s="48">
        <v>2015</v>
      </c>
      <c r="C2658" s="48" t="s">
        <v>1136</v>
      </c>
      <c r="D2658" s="48" t="s">
        <v>1091</v>
      </c>
      <c r="E2658" s="48">
        <v>160</v>
      </c>
      <c r="F2658" s="48">
        <v>596</v>
      </c>
      <c r="G2658" s="48">
        <v>69</v>
      </c>
      <c r="H2658" s="48">
        <v>154</v>
      </c>
      <c r="I2658" s="48">
        <v>34</v>
      </c>
      <c r="J2658" s="48">
        <v>2</v>
      </c>
      <c r="K2658" s="48">
        <v>7</v>
      </c>
      <c r="L2658" s="48">
        <v>62</v>
      </c>
      <c r="M2658" s="48">
        <v>25</v>
      </c>
      <c r="N2658" s="48">
        <v>9</v>
      </c>
      <c r="O2658" s="48">
        <v>46</v>
      </c>
      <c r="P2658" s="48">
        <v>78</v>
      </c>
    </row>
    <row r="2659" spans="1:16" x14ac:dyDescent="0.3">
      <c r="A2659" s="48" t="s">
        <v>1457</v>
      </c>
      <c r="B2659" s="48">
        <v>2015</v>
      </c>
      <c r="C2659" s="48" t="s">
        <v>1128</v>
      </c>
      <c r="D2659" s="48" t="s">
        <v>1095</v>
      </c>
      <c r="E2659" s="48">
        <v>156</v>
      </c>
      <c r="F2659" s="48">
        <v>596</v>
      </c>
      <c r="G2659" s="48">
        <v>102</v>
      </c>
      <c r="H2659" s="48">
        <v>149</v>
      </c>
      <c r="I2659" s="48">
        <v>29</v>
      </c>
      <c r="J2659" s="48">
        <v>8</v>
      </c>
      <c r="K2659" s="48">
        <v>17</v>
      </c>
      <c r="L2659" s="48">
        <v>46</v>
      </c>
      <c r="M2659" s="48">
        <v>20</v>
      </c>
      <c r="N2659" s="48">
        <v>7</v>
      </c>
      <c r="O2659" s="48">
        <v>84</v>
      </c>
      <c r="P2659" s="48">
        <v>154</v>
      </c>
    </row>
    <row r="2660" spans="1:16" x14ac:dyDescent="0.3">
      <c r="A2660" s="48" t="s">
        <v>1532</v>
      </c>
      <c r="B2660" s="48">
        <v>2015</v>
      </c>
      <c r="C2660" s="48" t="s">
        <v>1122</v>
      </c>
      <c r="D2660" s="48" t="s">
        <v>1095</v>
      </c>
      <c r="E2660" s="48">
        <v>154</v>
      </c>
      <c r="F2660" s="48">
        <v>596</v>
      </c>
      <c r="G2660" s="48">
        <v>80</v>
      </c>
      <c r="H2660" s="48">
        <v>158</v>
      </c>
      <c r="I2660" s="48">
        <v>31</v>
      </c>
      <c r="J2660" s="48">
        <v>3</v>
      </c>
      <c r="K2660" s="48">
        <v>23</v>
      </c>
      <c r="L2660" s="48">
        <v>100</v>
      </c>
      <c r="M2660" s="48">
        <v>12</v>
      </c>
      <c r="N2660" s="48">
        <v>2</v>
      </c>
      <c r="O2660" s="48">
        <v>39</v>
      </c>
      <c r="P2660" s="48">
        <v>147</v>
      </c>
    </row>
    <row r="2661" spans="1:16" x14ac:dyDescent="0.3">
      <c r="A2661" s="48" t="s">
        <v>1872</v>
      </c>
      <c r="B2661" s="48">
        <v>2015</v>
      </c>
      <c r="C2661" s="48" t="s">
        <v>1124</v>
      </c>
      <c r="D2661" s="48" t="s">
        <v>1091</v>
      </c>
      <c r="E2661" s="48">
        <v>158</v>
      </c>
      <c r="F2661" s="48">
        <v>596</v>
      </c>
      <c r="G2661" s="48">
        <v>93</v>
      </c>
      <c r="H2661" s="48">
        <v>168</v>
      </c>
      <c r="I2661" s="48">
        <v>33</v>
      </c>
      <c r="J2661" s="48">
        <v>2</v>
      </c>
      <c r="K2661" s="48">
        <v>38</v>
      </c>
      <c r="L2661" s="48">
        <v>102</v>
      </c>
      <c r="M2661" s="48">
        <v>3</v>
      </c>
      <c r="N2661" s="48">
        <v>2</v>
      </c>
      <c r="O2661" s="48">
        <v>53</v>
      </c>
      <c r="P2661" s="48">
        <v>178</v>
      </c>
    </row>
    <row r="2662" spans="1:16" x14ac:dyDescent="0.3">
      <c r="A2662" s="48" t="s">
        <v>1468</v>
      </c>
      <c r="B2662" s="48">
        <v>2015</v>
      </c>
      <c r="C2662" s="48" t="s">
        <v>1156</v>
      </c>
      <c r="D2662" s="48" t="s">
        <v>1091</v>
      </c>
      <c r="E2662" s="48">
        <v>156</v>
      </c>
      <c r="F2662" s="48">
        <v>597</v>
      </c>
      <c r="G2662" s="48">
        <v>74</v>
      </c>
      <c r="H2662" s="48">
        <v>161</v>
      </c>
      <c r="I2662" s="48">
        <v>30</v>
      </c>
      <c r="J2662" s="48">
        <v>1</v>
      </c>
      <c r="K2662" s="48">
        <v>3</v>
      </c>
      <c r="L2662" s="48">
        <v>44</v>
      </c>
      <c r="M2662" s="48">
        <v>15</v>
      </c>
      <c r="N2662" s="48">
        <v>6</v>
      </c>
      <c r="O2662" s="48">
        <v>25</v>
      </c>
      <c r="P2662" s="48">
        <v>73</v>
      </c>
    </row>
    <row r="2663" spans="1:16" x14ac:dyDescent="0.3">
      <c r="A2663" s="48" t="s">
        <v>2088</v>
      </c>
      <c r="B2663" s="48">
        <v>2015</v>
      </c>
      <c r="C2663" s="48" t="s">
        <v>1140</v>
      </c>
      <c r="D2663" s="48" t="s">
        <v>1091</v>
      </c>
      <c r="E2663" s="48">
        <v>145</v>
      </c>
      <c r="F2663" s="48">
        <v>597</v>
      </c>
      <c r="G2663" s="48">
        <v>92</v>
      </c>
      <c r="H2663" s="48">
        <v>174</v>
      </c>
      <c r="I2663" s="48">
        <v>42</v>
      </c>
      <c r="J2663" s="48">
        <v>8</v>
      </c>
      <c r="K2663" s="48">
        <v>18</v>
      </c>
      <c r="L2663" s="48">
        <v>77</v>
      </c>
      <c r="M2663" s="48">
        <v>21</v>
      </c>
      <c r="N2663" s="48">
        <v>6</v>
      </c>
      <c r="O2663" s="48">
        <v>46</v>
      </c>
      <c r="P2663" s="48">
        <v>82</v>
      </c>
    </row>
    <row r="2664" spans="1:16" x14ac:dyDescent="0.3">
      <c r="A2664" s="48" t="s">
        <v>1466</v>
      </c>
      <c r="B2664" s="48">
        <v>2015</v>
      </c>
      <c r="C2664" s="48" t="s">
        <v>1098</v>
      </c>
      <c r="D2664" s="48" t="s">
        <v>1091</v>
      </c>
      <c r="E2664" s="48">
        <v>158</v>
      </c>
      <c r="F2664" s="48">
        <v>599</v>
      </c>
      <c r="G2664" s="48">
        <v>98</v>
      </c>
      <c r="H2664" s="48">
        <v>178</v>
      </c>
      <c r="I2664" s="48">
        <v>33</v>
      </c>
      <c r="J2664" s="48">
        <v>5</v>
      </c>
      <c r="K2664" s="48">
        <v>18</v>
      </c>
      <c r="L2664" s="48">
        <v>93</v>
      </c>
      <c r="M2664" s="48">
        <v>7</v>
      </c>
      <c r="N2664" s="48">
        <v>3</v>
      </c>
      <c r="O2664" s="48">
        <v>61</v>
      </c>
      <c r="P2664" s="48">
        <v>108</v>
      </c>
    </row>
    <row r="2665" spans="1:16" x14ac:dyDescent="0.3">
      <c r="A2665" s="48" t="s">
        <v>1168</v>
      </c>
      <c r="B2665" s="48">
        <v>2015</v>
      </c>
      <c r="C2665" s="48" t="s">
        <v>1156</v>
      </c>
      <c r="D2665" s="48" t="s">
        <v>1091</v>
      </c>
      <c r="E2665" s="48">
        <v>157</v>
      </c>
      <c r="F2665" s="48">
        <v>602</v>
      </c>
      <c r="G2665" s="48">
        <v>85</v>
      </c>
      <c r="H2665" s="48">
        <v>147</v>
      </c>
      <c r="I2665" s="48">
        <v>22</v>
      </c>
      <c r="J2665" s="48">
        <v>0</v>
      </c>
      <c r="K2665" s="48">
        <v>40</v>
      </c>
      <c r="L2665" s="48">
        <v>95</v>
      </c>
      <c r="M2665" s="48">
        <v>5</v>
      </c>
      <c r="N2665" s="48">
        <v>3</v>
      </c>
      <c r="O2665" s="48">
        <v>50</v>
      </c>
      <c r="P2665" s="48">
        <v>72</v>
      </c>
    </row>
    <row r="2666" spans="1:16" x14ac:dyDescent="0.3">
      <c r="A2666" s="48" t="s">
        <v>1470</v>
      </c>
      <c r="B2666" s="48">
        <v>2015</v>
      </c>
      <c r="C2666" s="48" t="s">
        <v>1134</v>
      </c>
      <c r="D2666" s="48" t="s">
        <v>1091</v>
      </c>
      <c r="E2666" s="48">
        <v>160</v>
      </c>
      <c r="F2666" s="48">
        <v>604</v>
      </c>
      <c r="G2666" s="48">
        <v>74</v>
      </c>
      <c r="H2666" s="48">
        <v>163</v>
      </c>
      <c r="I2666" s="48">
        <v>35</v>
      </c>
      <c r="J2666" s="48">
        <v>1</v>
      </c>
      <c r="K2666" s="48">
        <v>21</v>
      </c>
      <c r="L2666" s="48">
        <v>73</v>
      </c>
      <c r="M2666" s="48">
        <v>3</v>
      </c>
      <c r="N2666" s="48">
        <v>1</v>
      </c>
      <c r="O2666" s="48">
        <v>51</v>
      </c>
      <c r="P2666" s="48">
        <v>132</v>
      </c>
    </row>
    <row r="2667" spans="1:16" x14ac:dyDescent="0.3">
      <c r="A2667" s="48" t="s">
        <v>2056</v>
      </c>
      <c r="B2667" s="48">
        <v>2015</v>
      </c>
      <c r="C2667" s="48" t="s">
        <v>1144</v>
      </c>
      <c r="D2667" s="48" t="s">
        <v>1095</v>
      </c>
      <c r="E2667" s="48">
        <v>157</v>
      </c>
      <c r="F2667" s="48">
        <v>609</v>
      </c>
      <c r="G2667" s="48">
        <v>111</v>
      </c>
      <c r="H2667" s="48">
        <v>192</v>
      </c>
      <c r="I2667" s="48">
        <v>39</v>
      </c>
      <c r="J2667" s="48">
        <v>6</v>
      </c>
      <c r="K2667" s="48">
        <v>20</v>
      </c>
      <c r="L2667" s="48">
        <v>76</v>
      </c>
      <c r="M2667" s="48">
        <v>39</v>
      </c>
      <c r="N2667" s="48">
        <v>7</v>
      </c>
      <c r="O2667" s="48">
        <v>53</v>
      </c>
      <c r="P2667" s="48">
        <v>89</v>
      </c>
    </row>
    <row r="2668" spans="1:16" x14ac:dyDescent="0.3">
      <c r="A2668" s="48" t="s">
        <v>2029</v>
      </c>
      <c r="B2668" s="48">
        <v>2015</v>
      </c>
      <c r="C2668" s="48" t="s">
        <v>1102</v>
      </c>
      <c r="D2668" s="48" t="s">
        <v>1091</v>
      </c>
      <c r="E2668" s="48">
        <v>153</v>
      </c>
      <c r="F2668" s="48">
        <v>610</v>
      </c>
      <c r="G2668" s="48">
        <v>98</v>
      </c>
      <c r="H2668" s="48">
        <v>175</v>
      </c>
      <c r="I2668" s="48">
        <v>28</v>
      </c>
      <c r="J2668" s="48">
        <v>9</v>
      </c>
      <c r="K2668" s="48">
        <v>14</v>
      </c>
      <c r="L2668" s="48">
        <v>56</v>
      </c>
      <c r="M2668" s="48">
        <v>18</v>
      </c>
      <c r="N2668" s="48">
        <v>8</v>
      </c>
      <c r="O2668" s="48">
        <v>58</v>
      </c>
      <c r="P2668" s="48">
        <v>131</v>
      </c>
    </row>
    <row r="2669" spans="1:16" x14ac:dyDescent="0.3">
      <c r="A2669" s="48" t="s">
        <v>1404</v>
      </c>
      <c r="B2669" s="48">
        <v>2015</v>
      </c>
      <c r="C2669" s="48" t="s">
        <v>1098</v>
      </c>
      <c r="D2669" s="48" t="s">
        <v>1091</v>
      </c>
      <c r="E2669" s="48">
        <v>148</v>
      </c>
      <c r="F2669" s="48">
        <v>612</v>
      </c>
      <c r="G2669" s="48">
        <v>76</v>
      </c>
      <c r="H2669" s="48">
        <v>157</v>
      </c>
      <c r="I2669" s="48">
        <v>20</v>
      </c>
      <c r="J2669" s="48">
        <v>5</v>
      </c>
      <c r="K2669" s="48">
        <v>3</v>
      </c>
      <c r="L2669" s="48">
        <v>47</v>
      </c>
      <c r="M2669" s="48">
        <v>17</v>
      </c>
      <c r="N2669" s="48">
        <v>5</v>
      </c>
      <c r="O2669" s="48">
        <v>26</v>
      </c>
      <c r="P2669" s="48">
        <v>75</v>
      </c>
    </row>
    <row r="2670" spans="1:16" x14ac:dyDescent="0.3">
      <c r="A2670" s="48" t="s">
        <v>1551</v>
      </c>
      <c r="B2670" s="48">
        <v>2015</v>
      </c>
      <c r="C2670" s="48" t="s">
        <v>1148</v>
      </c>
      <c r="D2670" s="48" t="s">
        <v>1095</v>
      </c>
      <c r="E2670" s="48">
        <v>156</v>
      </c>
      <c r="F2670" s="48">
        <v>612</v>
      </c>
      <c r="G2670" s="48">
        <v>73</v>
      </c>
      <c r="H2670" s="48">
        <v>181</v>
      </c>
      <c r="I2670" s="48">
        <v>38</v>
      </c>
      <c r="J2670" s="48">
        <v>1</v>
      </c>
      <c r="K2670" s="48">
        <v>3</v>
      </c>
      <c r="L2670" s="48">
        <v>53</v>
      </c>
      <c r="M2670" s="48">
        <v>2</v>
      </c>
      <c r="N2670" s="48">
        <v>1</v>
      </c>
      <c r="O2670" s="48">
        <v>70</v>
      </c>
      <c r="P2670" s="48">
        <v>83</v>
      </c>
    </row>
    <row r="2671" spans="1:16" x14ac:dyDescent="0.3">
      <c r="A2671" s="48" t="s">
        <v>2127</v>
      </c>
      <c r="B2671" s="48">
        <v>2015</v>
      </c>
      <c r="C2671" s="48" t="s">
        <v>1102</v>
      </c>
      <c r="D2671" s="48" t="s">
        <v>1091</v>
      </c>
      <c r="E2671" s="48">
        <v>154</v>
      </c>
      <c r="F2671" s="48">
        <v>613</v>
      </c>
      <c r="G2671" s="48">
        <v>88</v>
      </c>
      <c r="H2671" s="48">
        <v>178</v>
      </c>
      <c r="I2671" s="48">
        <v>34</v>
      </c>
      <c r="J2671" s="48">
        <v>3</v>
      </c>
      <c r="K2671" s="48">
        <v>30</v>
      </c>
      <c r="L2671" s="48">
        <v>101</v>
      </c>
      <c r="M2671" s="48">
        <v>0</v>
      </c>
      <c r="N2671" s="48">
        <v>0</v>
      </c>
      <c r="O2671" s="48">
        <v>39</v>
      </c>
      <c r="P2671" s="48">
        <v>140</v>
      </c>
    </row>
    <row r="2672" spans="1:16" x14ac:dyDescent="0.3">
      <c r="A2672" s="48" t="s">
        <v>2126</v>
      </c>
      <c r="B2672" s="48">
        <v>2015</v>
      </c>
      <c r="C2672" s="48" t="s">
        <v>1140</v>
      </c>
      <c r="D2672" s="48" t="s">
        <v>1091</v>
      </c>
      <c r="E2672" s="48">
        <v>156</v>
      </c>
      <c r="F2672" s="48">
        <v>613</v>
      </c>
      <c r="G2672" s="48">
        <v>84</v>
      </c>
      <c r="H2672" s="48">
        <v>196</v>
      </c>
      <c r="I2672" s="48">
        <v>35</v>
      </c>
      <c r="J2672" s="48">
        <v>3</v>
      </c>
      <c r="K2672" s="48">
        <v>7</v>
      </c>
      <c r="L2672" s="48">
        <v>81</v>
      </c>
      <c r="M2672" s="48">
        <v>10</v>
      </c>
      <c r="N2672" s="48">
        <v>2</v>
      </c>
      <c r="O2672" s="48">
        <v>32</v>
      </c>
      <c r="P2672" s="48">
        <v>101</v>
      </c>
    </row>
    <row r="2673" spans="1:16" x14ac:dyDescent="0.3">
      <c r="A2673" s="48" t="s">
        <v>1559</v>
      </c>
      <c r="B2673" s="48">
        <v>2015</v>
      </c>
      <c r="C2673" s="48" t="s">
        <v>1136</v>
      </c>
      <c r="D2673" s="48" t="s">
        <v>1091</v>
      </c>
      <c r="E2673" s="48">
        <v>158</v>
      </c>
      <c r="F2673" s="48">
        <v>613</v>
      </c>
      <c r="G2673" s="48">
        <v>78</v>
      </c>
      <c r="H2673" s="48">
        <v>187</v>
      </c>
      <c r="I2673" s="48">
        <v>28</v>
      </c>
      <c r="J2673" s="48">
        <v>0</v>
      </c>
      <c r="K2673" s="48">
        <v>23</v>
      </c>
      <c r="L2673" s="48">
        <v>98</v>
      </c>
      <c r="M2673" s="48">
        <v>0</v>
      </c>
      <c r="N2673" s="48">
        <v>0</v>
      </c>
      <c r="O2673" s="48">
        <v>64</v>
      </c>
      <c r="P2673" s="48">
        <v>88</v>
      </c>
    </row>
    <row r="2674" spans="1:16" x14ac:dyDescent="0.3">
      <c r="A2674" s="48" t="s">
        <v>1918</v>
      </c>
      <c r="B2674" s="48">
        <v>2015</v>
      </c>
      <c r="C2674" s="48" t="s">
        <v>1130</v>
      </c>
      <c r="D2674" s="48" t="s">
        <v>1095</v>
      </c>
      <c r="E2674" s="48">
        <v>157</v>
      </c>
      <c r="F2674" s="48">
        <v>614</v>
      </c>
      <c r="G2674" s="48">
        <v>93</v>
      </c>
      <c r="H2674" s="48">
        <v>176</v>
      </c>
      <c r="I2674" s="48">
        <v>31</v>
      </c>
      <c r="J2674" s="48">
        <v>9</v>
      </c>
      <c r="K2674" s="48">
        <v>17</v>
      </c>
      <c r="L2674" s="48">
        <v>58</v>
      </c>
      <c r="M2674" s="48">
        <v>43</v>
      </c>
      <c r="N2674" s="48">
        <v>13</v>
      </c>
      <c r="O2674" s="48">
        <v>46</v>
      </c>
      <c r="P2674" s="48">
        <v>112</v>
      </c>
    </row>
    <row r="2675" spans="1:16" x14ac:dyDescent="0.3">
      <c r="A2675" s="48" t="s">
        <v>1879</v>
      </c>
      <c r="B2675" s="48">
        <v>2015</v>
      </c>
      <c r="C2675" s="48" t="s">
        <v>1159</v>
      </c>
      <c r="D2675" s="48" t="s">
        <v>1095</v>
      </c>
      <c r="E2675" s="48">
        <v>145</v>
      </c>
      <c r="F2675" s="48">
        <v>615</v>
      </c>
      <c r="G2675" s="48">
        <v>88</v>
      </c>
      <c r="H2675" s="48">
        <v>205</v>
      </c>
      <c r="I2675" s="48">
        <v>24</v>
      </c>
      <c r="J2675" s="48">
        <v>8</v>
      </c>
      <c r="K2675" s="48">
        <v>4</v>
      </c>
      <c r="L2675" s="48">
        <v>46</v>
      </c>
      <c r="M2675" s="48">
        <v>58</v>
      </c>
      <c r="N2675" s="48">
        <v>20</v>
      </c>
      <c r="O2675" s="48">
        <v>25</v>
      </c>
      <c r="P2675" s="48">
        <v>91</v>
      </c>
    </row>
    <row r="2676" spans="1:16" x14ac:dyDescent="0.3">
      <c r="A2676" s="48" t="s">
        <v>2058</v>
      </c>
      <c r="B2676" s="48">
        <v>2015</v>
      </c>
      <c r="C2676" s="48" t="s">
        <v>1130</v>
      </c>
      <c r="D2676" s="48" t="s">
        <v>1095</v>
      </c>
      <c r="E2676" s="48">
        <v>157</v>
      </c>
      <c r="F2676" s="48">
        <v>616</v>
      </c>
      <c r="G2676" s="48">
        <v>97</v>
      </c>
      <c r="H2676" s="48">
        <v>177</v>
      </c>
      <c r="I2676" s="48">
        <v>43</v>
      </c>
      <c r="J2676" s="48">
        <v>4</v>
      </c>
      <c r="K2676" s="48">
        <v>42</v>
      </c>
      <c r="L2676" s="48">
        <v>130</v>
      </c>
      <c r="M2676" s="48">
        <v>2</v>
      </c>
      <c r="N2676" s="48">
        <v>5</v>
      </c>
      <c r="O2676" s="48">
        <v>34</v>
      </c>
      <c r="P2676" s="48">
        <v>110</v>
      </c>
    </row>
    <row r="2677" spans="1:16" x14ac:dyDescent="0.3">
      <c r="A2677" s="48" t="s">
        <v>1828</v>
      </c>
      <c r="B2677" s="48">
        <v>2015</v>
      </c>
      <c r="C2677" s="48" t="s">
        <v>1112</v>
      </c>
      <c r="D2677" s="48" t="s">
        <v>1095</v>
      </c>
      <c r="E2677" s="48">
        <v>157</v>
      </c>
      <c r="F2677" s="48">
        <v>619</v>
      </c>
      <c r="G2677" s="48">
        <v>82</v>
      </c>
      <c r="H2677" s="48">
        <v>158</v>
      </c>
      <c r="I2677" s="48">
        <v>43</v>
      </c>
      <c r="J2677" s="48">
        <v>1</v>
      </c>
      <c r="K2677" s="48">
        <v>35</v>
      </c>
      <c r="L2677" s="48">
        <v>89</v>
      </c>
      <c r="M2677" s="48">
        <v>13</v>
      </c>
      <c r="N2677" s="48">
        <v>8</v>
      </c>
      <c r="O2677" s="48">
        <v>44</v>
      </c>
      <c r="P2677" s="48">
        <v>137</v>
      </c>
    </row>
    <row r="2678" spans="1:16" x14ac:dyDescent="0.3">
      <c r="A2678" s="48" t="s">
        <v>1165</v>
      </c>
      <c r="B2678" s="48">
        <v>2015</v>
      </c>
      <c r="C2678" s="48" t="s">
        <v>1110</v>
      </c>
      <c r="D2678" s="48" t="s">
        <v>1091</v>
      </c>
      <c r="E2678" s="48">
        <v>158</v>
      </c>
      <c r="F2678" s="48">
        <v>620</v>
      </c>
      <c r="G2678" s="48">
        <v>122</v>
      </c>
      <c r="H2678" s="48">
        <v>184</v>
      </c>
      <c r="I2678" s="48">
        <v>41</v>
      </c>
      <c r="J2678" s="48">
        <v>2</v>
      </c>
      <c r="K2678" s="48">
        <v>41</v>
      </c>
      <c r="L2678" s="48">
        <v>123</v>
      </c>
      <c r="M2678" s="48">
        <v>6</v>
      </c>
      <c r="N2678" s="48">
        <v>0</v>
      </c>
      <c r="O2678" s="48">
        <v>73</v>
      </c>
      <c r="P2678" s="48">
        <v>133</v>
      </c>
    </row>
    <row r="2679" spans="1:16" x14ac:dyDescent="0.3">
      <c r="A2679" s="48" t="s">
        <v>1520</v>
      </c>
      <c r="B2679" s="48">
        <v>2015</v>
      </c>
      <c r="C2679" s="48" t="s">
        <v>1126</v>
      </c>
      <c r="D2679" s="48" t="s">
        <v>1091</v>
      </c>
      <c r="E2679" s="48">
        <v>161</v>
      </c>
      <c r="F2679" s="48">
        <v>623</v>
      </c>
      <c r="G2679" s="48">
        <v>85</v>
      </c>
      <c r="H2679" s="48">
        <v>166</v>
      </c>
      <c r="I2679" s="48">
        <v>37</v>
      </c>
      <c r="J2679" s="48">
        <v>0</v>
      </c>
      <c r="K2679" s="48">
        <v>26</v>
      </c>
      <c r="L2679" s="48">
        <v>74</v>
      </c>
      <c r="M2679" s="48">
        <v>6</v>
      </c>
      <c r="N2679" s="48">
        <v>6</v>
      </c>
      <c r="O2679" s="48">
        <v>54</v>
      </c>
      <c r="P2679" s="48">
        <v>98</v>
      </c>
    </row>
    <row r="2680" spans="1:16" x14ac:dyDescent="0.3">
      <c r="A2680" s="48" t="s">
        <v>1561</v>
      </c>
      <c r="B2680" s="48">
        <v>2015</v>
      </c>
      <c r="C2680" s="48" t="s">
        <v>1126</v>
      </c>
      <c r="D2680" s="48" t="s">
        <v>1091</v>
      </c>
      <c r="E2680" s="48">
        <v>156</v>
      </c>
      <c r="F2680" s="48">
        <v>624</v>
      </c>
      <c r="G2680" s="48">
        <v>82</v>
      </c>
      <c r="H2680" s="48">
        <v>179</v>
      </c>
      <c r="I2680" s="48">
        <v>34</v>
      </c>
      <c r="J2680" s="48">
        <v>1</v>
      </c>
      <c r="K2680" s="48">
        <v>21</v>
      </c>
      <c r="L2680" s="48">
        <v>79</v>
      </c>
      <c r="M2680" s="48">
        <v>2</v>
      </c>
      <c r="N2680" s="48">
        <v>6</v>
      </c>
      <c r="O2680" s="48">
        <v>43</v>
      </c>
      <c r="P2680" s="48">
        <v>107</v>
      </c>
    </row>
    <row r="2681" spans="1:16" x14ac:dyDescent="0.3">
      <c r="A2681" s="48" t="s">
        <v>1488</v>
      </c>
      <c r="B2681" s="48">
        <v>2015</v>
      </c>
      <c r="C2681" s="48" t="s">
        <v>1124</v>
      </c>
      <c r="D2681" s="48" t="s">
        <v>1091</v>
      </c>
      <c r="E2681" s="48">
        <v>154</v>
      </c>
      <c r="F2681" s="48">
        <v>624</v>
      </c>
      <c r="G2681" s="48">
        <v>94</v>
      </c>
      <c r="H2681" s="48">
        <v>185</v>
      </c>
      <c r="I2681" s="48">
        <v>35</v>
      </c>
      <c r="J2681" s="48">
        <v>7</v>
      </c>
      <c r="K2681" s="48">
        <v>11</v>
      </c>
      <c r="L2681" s="48">
        <v>73</v>
      </c>
      <c r="M2681" s="48">
        <v>10</v>
      </c>
      <c r="N2681" s="48">
        <v>6</v>
      </c>
      <c r="O2681" s="48">
        <v>43</v>
      </c>
      <c r="P2681" s="48">
        <v>80</v>
      </c>
    </row>
    <row r="2682" spans="1:16" x14ac:dyDescent="0.3">
      <c r="A2682" s="48" t="s">
        <v>1974</v>
      </c>
      <c r="B2682" s="48">
        <v>2015</v>
      </c>
      <c r="C2682" s="48" t="s">
        <v>1090</v>
      </c>
      <c r="D2682" s="48" t="s">
        <v>1091</v>
      </c>
      <c r="E2682" s="48">
        <v>157</v>
      </c>
      <c r="F2682" s="48">
        <v>628</v>
      </c>
      <c r="G2682" s="48">
        <v>101</v>
      </c>
      <c r="H2682" s="48">
        <v>148</v>
      </c>
      <c r="I2682" s="48">
        <v>39</v>
      </c>
      <c r="J2682" s="48">
        <v>4</v>
      </c>
      <c r="K2682" s="48">
        <v>28</v>
      </c>
      <c r="L2682" s="48">
        <v>77</v>
      </c>
      <c r="M2682" s="48">
        <v>12</v>
      </c>
      <c r="N2682" s="48">
        <v>4</v>
      </c>
      <c r="O2682" s="48">
        <v>61</v>
      </c>
      <c r="P2682" s="48">
        <v>148</v>
      </c>
    </row>
    <row r="2683" spans="1:16" x14ac:dyDescent="0.3">
      <c r="A2683" s="48" t="s">
        <v>1534</v>
      </c>
      <c r="B2683" s="48">
        <v>2015</v>
      </c>
      <c r="C2683" s="48" t="s">
        <v>1102</v>
      </c>
      <c r="D2683" s="48" t="s">
        <v>1091</v>
      </c>
      <c r="E2683" s="48">
        <v>158</v>
      </c>
      <c r="F2683" s="48">
        <v>629</v>
      </c>
      <c r="G2683" s="48">
        <v>70</v>
      </c>
      <c r="H2683" s="48">
        <v>172</v>
      </c>
      <c r="I2683" s="48">
        <v>36</v>
      </c>
      <c r="J2683" s="48">
        <v>2</v>
      </c>
      <c r="K2683" s="48">
        <v>12</v>
      </c>
      <c r="L2683" s="48">
        <v>77</v>
      </c>
      <c r="M2683" s="48">
        <v>3</v>
      </c>
      <c r="N2683" s="48">
        <v>0</v>
      </c>
      <c r="O2683" s="48">
        <v>40</v>
      </c>
      <c r="P2683" s="48">
        <v>88</v>
      </c>
    </row>
    <row r="2684" spans="1:16" x14ac:dyDescent="0.3">
      <c r="A2684" s="48" t="s">
        <v>2020</v>
      </c>
      <c r="B2684" s="48">
        <v>2015</v>
      </c>
      <c r="C2684" s="48" t="s">
        <v>1156</v>
      </c>
      <c r="D2684" s="48" t="s">
        <v>1091</v>
      </c>
      <c r="E2684" s="48">
        <v>159</v>
      </c>
      <c r="F2684" s="48">
        <v>630</v>
      </c>
      <c r="G2684" s="48">
        <v>78</v>
      </c>
      <c r="H2684" s="48">
        <v>161</v>
      </c>
      <c r="I2684" s="48">
        <v>23</v>
      </c>
      <c r="J2684" s="48">
        <v>2</v>
      </c>
      <c r="K2684" s="48">
        <v>26</v>
      </c>
      <c r="L2684" s="48">
        <v>83</v>
      </c>
      <c r="M2684" s="48">
        <v>4</v>
      </c>
      <c r="N2684" s="48">
        <v>1</v>
      </c>
      <c r="O2684" s="48">
        <v>45</v>
      </c>
      <c r="P2684" s="48">
        <v>164</v>
      </c>
    </row>
    <row r="2685" spans="1:16" x14ac:dyDescent="0.3">
      <c r="A2685" s="48" t="s">
        <v>1948</v>
      </c>
      <c r="B2685" s="48">
        <v>2015</v>
      </c>
      <c r="C2685" s="48" t="s">
        <v>1146</v>
      </c>
      <c r="D2685" s="48" t="s">
        <v>1091</v>
      </c>
      <c r="E2685" s="48">
        <v>162</v>
      </c>
      <c r="F2685" s="48">
        <v>633</v>
      </c>
      <c r="G2685" s="48">
        <v>102</v>
      </c>
      <c r="H2685" s="48">
        <v>181</v>
      </c>
      <c r="I2685" s="48">
        <v>30</v>
      </c>
      <c r="J2685" s="48">
        <v>1</v>
      </c>
      <c r="K2685" s="48">
        <v>35</v>
      </c>
      <c r="L2685" s="48">
        <v>86</v>
      </c>
      <c r="M2685" s="48">
        <v>20</v>
      </c>
      <c r="N2685" s="48">
        <v>8</v>
      </c>
      <c r="O2685" s="48">
        <v>70</v>
      </c>
      <c r="P2685" s="48">
        <v>111</v>
      </c>
    </row>
    <row r="2686" spans="1:16" x14ac:dyDescent="0.3">
      <c r="A2686" s="48" t="s">
        <v>1511</v>
      </c>
      <c r="B2686" s="48">
        <v>2015</v>
      </c>
      <c r="C2686" s="48" t="s">
        <v>1116</v>
      </c>
      <c r="D2686" s="48" t="s">
        <v>1091</v>
      </c>
      <c r="E2686" s="48">
        <v>154</v>
      </c>
      <c r="F2686" s="48">
        <v>638</v>
      </c>
      <c r="G2686" s="48">
        <v>86</v>
      </c>
      <c r="H2686" s="48">
        <v>200</v>
      </c>
      <c r="I2686" s="48">
        <v>40</v>
      </c>
      <c r="J2686" s="48">
        <v>4</v>
      </c>
      <c r="K2686" s="48">
        <v>15</v>
      </c>
      <c r="L2686" s="48">
        <v>66</v>
      </c>
      <c r="M2686" s="48">
        <v>38</v>
      </c>
      <c r="N2686" s="48">
        <v>13</v>
      </c>
      <c r="O2686" s="48">
        <v>33</v>
      </c>
      <c r="P2686" s="48">
        <v>67</v>
      </c>
    </row>
  </sheetData>
  <sortState xmlns:xlrd2="http://schemas.microsoft.com/office/spreadsheetml/2017/richdata2" ref="AI2:AI101">
    <sortCondition ref="AI101"/>
  </sortState>
  <mergeCells count="2">
    <mergeCell ref="S2:T2"/>
    <mergeCell ref="Z14:AA14"/>
  </mergeCells>
  <conditionalFormatting sqref="X16">
    <cfRule type="colorScale" priority="4">
      <colorScale>
        <cfvo type="min"/>
        <cfvo type="max"/>
        <color theme="4" tint="0.59999389629810485"/>
        <color rgb="FF63BE7B"/>
      </colorScale>
    </cfRule>
  </conditionalFormatting>
  <conditionalFormatting sqref="U5:U10">
    <cfRule type="colorScale" priority="2">
      <colorScale>
        <cfvo type="min"/>
        <cfvo type="max"/>
        <color theme="4" tint="0.79998168889431442"/>
        <color rgb="FF63BE7B"/>
      </colorScale>
    </cfRule>
  </conditionalFormatting>
  <conditionalFormatting sqref="Z5:Z10">
    <cfRule type="colorScale" priority="3">
      <colorScale>
        <cfvo type="min"/>
        <cfvo type="max"/>
        <color theme="4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8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81CF84F7-4F35-8448-B113-9824DEF82858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83A1-4C57-8845-8D55-8A1B432EA9E1}">
  <sheetPr>
    <tabColor theme="9" tint="0.59999389629810485"/>
  </sheetPr>
  <dimension ref="B2:E15"/>
  <sheetViews>
    <sheetView workbookViewId="0">
      <selection activeCell="B1" sqref="B1"/>
    </sheetView>
  </sheetViews>
  <sheetFormatPr defaultColWidth="11.44140625" defaultRowHeight="18" x14ac:dyDescent="0.35"/>
  <cols>
    <col min="1" max="1" width="6.88671875" customWidth="1"/>
    <col min="2" max="2" width="19.44140625" style="98" bestFit="1" customWidth="1"/>
    <col min="3" max="3" width="23.33203125" style="103" customWidth="1"/>
    <col min="5" max="5" width="19.44140625" style="99" bestFit="1" customWidth="1"/>
  </cols>
  <sheetData>
    <row r="2" spans="2:5" x14ac:dyDescent="0.35">
      <c r="B2" s="98" t="s">
        <v>2207</v>
      </c>
      <c r="C2" s="101">
        <f ca="1">NOW()</f>
        <v>44873.603264930556</v>
      </c>
      <c r="E2" s="99" t="s">
        <v>2208</v>
      </c>
    </row>
    <row r="3" spans="2:5" x14ac:dyDescent="0.35">
      <c r="B3" s="98" t="s">
        <v>2209</v>
      </c>
      <c r="C3" s="102">
        <f ca="1">VALUE(C2)</f>
        <v>44873.603264930556</v>
      </c>
      <c r="E3" s="100" t="s">
        <v>2210</v>
      </c>
    </row>
    <row r="5" spans="2:5" x14ac:dyDescent="0.35">
      <c r="B5" s="98" t="s">
        <v>2211</v>
      </c>
      <c r="C5" s="103">
        <f ca="1">HOUR(C2)</f>
        <v>14</v>
      </c>
      <c r="E5" s="100" t="s">
        <v>2212</v>
      </c>
    </row>
    <row r="6" spans="2:5" x14ac:dyDescent="0.35">
      <c r="B6" s="98" t="s">
        <v>2213</v>
      </c>
      <c r="C6" s="103">
        <f ca="1">MINUTE(C2)</f>
        <v>28</v>
      </c>
      <c r="E6" s="100" t="s">
        <v>2214</v>
      </c>
    </row>
    <row r="7" spans="2:5" x14ac:dyDescent="0.35">
      <c r="B7" s="98" t="s">
        <v>2215</v>
      </c>
      <c r="C7" s="103">
        <f ca="1">SECOND(C2)</f>
        <v>42</v>
      </c>
      <c r="E7" s="100" t="s">
        <v>2216</v>
      </c>
    </row>
    <row r="9" spans="2:5" x14ac:dyDescent="0.35">
      <c r="B9" s="98" t="s">
        <v>2217</v>
      </c>
      <c r="C9" s="103">
        <f ca="1">DAY(C2)</f>
        <v>8</v>
      </c>
      <c r="E9" s="100" t="s">
        <v>2218</v>
      </c>
    </row>
    <row r="10" spans="2:5" x14ac:dyDescent="0.35">
      <c r="B10" s="98" t="s">
        <v>2219</v>
      </c>
      <c r="C10" s="103">
        <f ca="1">WEEKDAY(C2,2)</f>
        <v>2</v>
      </c>
      <c r="E10" s="100" t="s">
        <v>2220</v>
      </c>
    </row>
    <row r="11" spans="2:5" x14ac:dyDescent="0.35">
      <c r="B11" s="98" t="s">
        <v>2221</v>
      </c>
      <c r="C11" s="103">
        <f ca="1">MONTH(C2)</f>
        <v>11</v>
      </c>
      <c r="E11" s="100" t="s">
        <v>2222</v>
      </c>
    </row>
    <row r="12" spans="2:5" x14ac:dyDescent="0.35">
      <c r="B12" s="98" t="s">
        <v>2223</v>
      </c>
      <c r="C12" s="103">
        <f ca="1">YEAR(C2)</f>
        <v>2022</v>
      </c>
      <c r="E12" s="100" t="s">
        <v>2224</v>
      </c>
    </row>
    <row r="14" spans="2:5" x14ac:dyDescent="0.35">
      <c r="B14" s="98" t="s">
        <v>2225</v>
      </c>
      <c r="C14" s="104">
        <f ca="1">INT(C2)</f>
        <v>44873</v>
      </c>
      <c r="E14" s="100" t="s">
        <v>2226</v>
      </c>
    </row>
    <row r="15" spans="2:5" x14ac:dyDescent="0.35">
      <c r="B15" s="98" t="s">
        <v>2227</v>
      </c>
      <c r="C15" s="105">
        <f ca="1">MOD(C2,1)</f>
        <v>0.60326493055617902</v>
      </c>
      <c r="E15" s="100" t="s">
        <v>2228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1" sqref="D1"/>
    </sheetView>
  </sheetViews>
  <sheetFormatPr defaultColWidth="8.88671875" defaultRowHeight="14.4" x14ac:dyDescent="0.3"/>
  <cols>
    <col min="1" max="1" width="9.88671875" style="35" customWidth="1"/>
    <col min="2" max="2" width="9.33203125" style="16" customWidth="1"/>
    <col min="3" max="3" width="4.33203125" customWidth="1"/>
    <col min="4" max="4" width="5.33203125" customWidth="1"/>
  </cols>
  <sheetData>
    <row r="1" spans="1:2" x14ac:dyDescent="0.3">
      <c r="A1" s="61" t="s">
        <v>1063</v>
      </c>
      <c r="B1" s="47" t="s">
        <v>4</v>
      </c>
    </row>
    <row r="2" spans="1:2" x14ac:dyDescent="0.3">
      <c r="A2" s="35">
        <v>42370</v>
      </c>
      <c r="B2" s="16">
        <v>8010</v>
      </c>
    </row>
    <row r="3" spans="1:2" x14ac:dyDescent="0.3">
      <c r="A3" s="35">
        <v>42371</v>
      </c>
      <c r="B3" s="16">
        <v>6592</v>
      </c>
    </row>
    <row r="4" spans="1:2" x14ac:dyDescent="0.3">
      <c r="A4" s="35">
        <v>42372</v>
      </c>
      <c r="B4" s="16">
        <v>7520</v>
      </c>
    </row>
    <row r="5" spans="1:2" x14ac:dyDescent="0.3">
      <c r="A5" s="35">
        <v>42373</v>
      </c>
      <c r="B5" s="16">
        <v>9765</v>
      </c>
    </row>
    <row r="6" spans="1:2" x14ac:dyDescent="0.3">
      <c r="A6" s="35">
        <v>42374</v>
      </c>
      <c r="B6" s="16">
        <v>6285</v>
      </c>
    </row>
    <row r="7" spans="1:2" x14ac:dyDescent="0.3">
      <c r="A7" s="35">
        <v>42375</v>
      </c>
      <c r="B7" s="16">
        <v>8934</v>
      </c>
    </row>
    <row r="8" spans="1:2" x14ac:dyDescent="0.3">
      <c r="A8" s="35">
        <v>42376</v>
      </c>
      <c r="B8" s="16">
        <v>9794</v>
      </c>
    </row>
    <row r="9" spans="1:2" x14ac:dyDescent="0.3">
      <c r="A9" s="35">
        <v>42377</v>
      </c>
      <c r="B9" s="16">
        <v>5953</v>
      </c>
    </row>
    <row r="10" spans="1:2" x14ac:dyDescent="0.3">
      <c r="A10" s="35">
        <v>42378</v>
      </c>
      <c r="B10" s="16">
        <v>9015</v>
      </c>
    </row>
    <row r="11" spans="1:2" x14ac:dyDescent="0.3">
      <c r="A11" s="35">
        <v>42379</v>
      </c>
      <c r="B11" s="16">
        <v>8407</v>
      </c>
    </row>
    <row r="12" spans="1:2" x14ac:dyDescent="0.3">
      <c r="A12" s="35">
        <v>42380</v>
      </c>
      <c r="B12" s="16">
        <v>5844</v>
      </c>
    </row>
    <row r="13" spans="1:2" x14ac:dyDescent="0.3">
      <c r="A13" s="35">
        <v>42381</v>
      </c>
      <c r="B13" s="16">
        <v>9488</v>
      </c>
    </row>
    <row r="14" spans="1:2" x14ac:dyDescent="0.3">
      <c r="A14" s="35">
        <v>42382</v>
      </c>
      <c r="B14" s="16">
        <v>5460</v>
      </c>
    </row>
    <row r="15" spans="1:2" x14ac:dyDescent="0.3">
      <c r="A15" s="35">
        <v>42383</v>
      </c>
      <c r="B15" s="16">
        <v>9799</v>
      </c>
    </row>
    <row r="16" spans="1:2" x14ac:dyDescent="0.3">
      <c r="A16" s="35">
        <v>42384</v>
      </c>
      <c r="B16" s="16">
        <v>9571</v>
      </c>
    </row>
    <row r="17" spans="1:2" x14ac:dyDescent="0.3">
      <c r="A17" s="35">
        <v>42385</v>
      </c>
      <c r="B17" s="16">
        <v>5360</v>
      </c>
    </row>
    <row r="18" spans="1:2" x14ac:dyDescent="0.3">
      <c r="A18" s="35">
        <v>42386</v>
      </c>
      <c r="B18" s="16">
        <v>9972</v>
      </c>
    </row>
    <row r="19" spans="1:2" x14ac:dyDescent="0.3">
      <c r="A19" s="35">
        <v>42387</v>
      </c>
      <c r="B19" s="16">
        <v>8529</v>
      </c>
    </row>
    <row r="20" spans="1:2" x14ac:dyDescent="0.3">
      <c r="A20" s="35">
        <v>42388</v>
      </c>
      <c r="B20" s="16">
        <v>5277</v>
      </c>
    </row>
    <row r="21" spans="1:2" x14ac:dyDescent="0.3">
      <c r="A21" s="35">
        <v>42389</v>
      </c>
      <c r="B21" s="16">
        <v>7900</v>
      </c>
    </row>
    <row r="22" spans="1:2" x14ac:dyDescent="0.3">
      <c r="A22" s="35">
        <v>42390</v>
      </c>
      <c r="B22" s="16">
        <v>8802</v>
      </c>
    </row>
    <row r="23" spans="1:2" x14ac:dyDescent="0.3">
      <c r="A23" s="35">
        <v>42391</v>
      </c>
      <c r="B23" s="16">
        <v>9021</v>
      </c>
    </row>
    <row r="24" spans="1:2" x14ac:dyDescent="0.3">
      <c r="A24" s="35">
        <v>42392</v>
      </c>
      <c r="B24" s="16">
        <v>9788</v>
      </c>
    </row>
    <row r="25" spans="1:2" x14ac:dyDescent="0.3">
      <c r="A25" s="35">
        <v>42393</v>
      </c>
      <c r="B25" s="16">
        <v>9949</v>
      </c>
    </row>
    <row r="26" spans="1:2" x14ac:dyDescent="0.3">
      <c r="A26" s="35">
        <v>42394</v>
      </c>
      <c r="B26" s="16">
        <v>6313</v>
      </c>
    </row>
    <row r="27" spans="1:2" x14ac:dyDescent="0.3">
      <c r="A27" s="35">
        <v>42395</v>
      </c>
      <c r="B27" s="16">
        <v>6667</v>
      </c>
    </row>
    <row r="28" spans="1:2" x14ac:dyDescent="0.3">
      <c r="A28" s="35">
        <v>42396</v>
      </c>
      <c r="B28" s="16">
        <v>8141</v>
      </c>
    </row>
    <row r="29" spans="1:2" x14ac:dyDescent="0.3">
      <c r="A29" s="35">
        <v>42397</v>
      </c>
      <c r="B29" s="16">
        <v>9317</v>
      </c>
    </row>
    <row r="30" spans="1:2" x14ac:dyDescent="0.3">
      <c r="A30" s="35">
        <v>42398</v>
      </c>
      <c r="B30" s="16">
        <v>6387</v>
      </c>
    </row>
    <row r="31" spans="1:2" x14ac:dyDescent="0.3">
      <c r="A31" s="35">
        <v>42399</v>
      </c>
      <c r="B31" s="16">
        <v>5777</v>
      </c>
    </row>
    <row r="32" spans="1:2" x14ac:dyDescent="0.3">
      <c r="A32" s="35">
        <v>42400</v>
      </c>
      <c r="B32" s="16">
        <v>7281</v>
      </c>
    </row>
    <row r="33" spans="1:2" x14ac:dyDescent="0.3">
      <c r="A33" s="35">
        <v>42401</v>
      </c>
      <c r="B33" s="16">
        <v>7609</v>
      </c>
    </row>
    <row r="34" spans="1:2" x14ac:dyDescent="0.3">
      <c r="A34" s="35">
        <v>42402</v>
      </c>
      <c r="B34" s="16">
        <v>7750</v>
      </c>
    </row>
    <row r="35" spans="1:2" x14ac:dyDescent="0.3">
      <c r="A35" s="35">
        <v>42403</v>
      </c>
      <c r="B35" s="16">
        <v>9761</v>
      </c>
    </row>
    <row r="36" spans="1:2" x14ac:dyDescent="0.3">
      <c r="A36" s="35">
        <v>42404</v>
      </c>
      <c r="B36" s="16">
        <v>9439</v>
      </c>
    </row>
    <row r="37" spans="1:2" x14ac:dyDescent="0.3">
      <c r="A37" s="35">
        <v>42405</v>
      </c>
      <c r="B37" s="16">
        <v>7330</v>
      </c>
    </row>
    <row r="38" spans="1:2" x14ac:dyDescent="0.3">
      <c r="A38" s="35">
        <v>42406</v>
      </c>
      <c r="B38" s="16">
        <v>5857</v>
      </c>
    </row>
    <row r="39" spans="1:2" x14ac:dyDescent="0.3">
      <c r="A39" s="35">
        <v>42407</v>
      </c>
      <c r="B39" s="16">
        <v>6880</v>
      </c>
    </row>
    <row r="40" spans="1:2" x14ac:dyDescent="0.3">
      <c r="A40" s="35">
        <v>42408</v>
      </c>
      <c r="B40" s="16">
        <v>7639</v>
      </c>
    </row>
    <row r="41" spans="1:2" x14ac:dyDescent="0.3">
      <c r="A41" s="35">
        <v>42409</v>
      </c>
      <c r="B41" s="16">
        <v>5226</v>
      </c>
    </row>
    <row r="42" spans="1:2" x14ac:dyDescent="0.3">
      <c r="A42" s="35">
        <v>42410</v>
      </c>
      <c r="B42" s="16">
        <v>7002</v>
      </c>
    </row>
    <row r="43" spans="1:2" x14ac:dyDescent="0.3">
      <c r="A43" s="35">
        <v>42411</v>
      </c>
      <c r="B43" s="16">
        <v>5440</v>
      </c>
    </row>
    <row r="44" spans="1:2" x14ac:dyDescent="0.3">
      <c r="A44" s="35">
        <v>42412</v>
      </c>
      <c r="B44" s="16">
        <v>6236</v>
      </c>
    </row>
    <row r="45" spans="1:2" x14ac:dyDescent="0.3">
      <c r="A45" s="35">
        <v>42413</v>
      </c>
      <c r="B45" s="16">
        <v>5172</v>
      </c>
    </row>
    <row r="46" spans="1:2" x14ac:dyDescent="0.3">
      <c r="A46" s="35">
        <v>42414</v>
      </c>
      <c r="B46" s="16">
        <v>7089</v>
      </c>
    </row>
    <row r="47" spans="1:2" x14ac:dyDescent="0.3">
      <c r="A47" s="35">
        <v>42415</v>
      </c>
      <c r="B47" s="16">
        <v>7910</v>
      </c>
    </row>
    <row r="48" spans="1:2" x14ac:dyDescent="0.3">
      <c r="A48" s="35">
        <v>42416</v>
      </c>
      <c r="B48" s="16">
        <v>8756</v>
      </c>
    </row>
    <row r="49" spans="1:2" x14ac:dyDescent="0.3">
      <c r="A49" s="35">
        <v>42417</v>
      </c>
      <c r="B49" s="16">
        <v>8850</v>
      </c>
    </row>
    <row r="50" spans="1:2" x14ac:dyDescent="0.3">
      <c r="A50" s="35">
        <v>42418</v>
      </c>
      <c r="B50" s="16">
        <v>5574</v>
      </c>
    </row>
    <row r="51" spans="1:2" x14ac:dyDescent="0.3">
      <c r="A51" s="35">
        <v>42419</v>
      </c>
      <c r="B51" s="16">
        <v>6991</v>
      </c>
    </row>
    <row r="52" spans="1:2" x14ac:dyDescent="0.3">
      <c r="A52" s="35">
        <v>42420</v>
      </c>
      <c r="B52" s="16">
        <v>6889</v>
      </c>
    </row>
    <row r="53" spans="1:2" x14ac:dyDescent="0.3">
      <c r="A53" s="35">
        <v>42421</v>
      </c>
      <c r="B53" s="16">
        <v>6632</v>
      </c>
    </row>
    <row r="54" spans="1:2" x14ac:dyDescent="0.3">
      <c r="A54" s="35">
        <v>42422</v>
      </c>
      <c r="B54" s="16">
        <v>7181</v>
      </c>
    </row>
    <row r="55" spans="1:2" x14ac:dyDescent="0.3">
      <c r="A55" s="35">
        <v>42423</v>
      </c>
      <c r="B55" s="16">
        <v>6889</v>
      </c>
    </row>
    <row r="56" spans="1:2" x14ac:dyDescent="0.3">
      <c r="A56" s="35">
        <v>42424</v>
      </c>
      <c r="B56" s="16">
        <v>9633</v>
      </c>
    </row>
    <row r="57" spans="1:2" x14ac:dyDescent="0.3">
      <c r="A57" s="35">
        <v>42425</v>
      </c>
      <c r="B57" s="16">
        <v>5563</v>
      </c>
    </row>
    <row r="58" spans="1:2" x14ac:dyDescent="0.3">
      <c r="A58" s="35">
        <v>42426</v>
      </c>
      <c r="B58" s="16">
        <v>9176</v>
      </c>
    </row>
    <row r="59" spans="1:2" x14ac:dyDescent="0.3">
      <c r="A59" s="35">
        <v>42427</v>
      </c>
      <c r="B59" s="16">
        <v>5029</v>
      </c>
    </row>
    <row r="60" spans="1:2" x14ac:dyDescent="0.3">
      <c r="A60" s="35">
        <v>42428</v>
      </c>
      <c r="B60" s="16">
        <v>6793</v>
      </c>
    </row>
    <row r="61" spans="1:2" x14ac:dyDescent="0.3">
      <c r="A61" s="35">
        <v>42429</v>
      </c>
      <c r="B61" s="16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18.33203125" style="13" customWidth="1"/>
    <col min="2" max="5" width="12" style="30" customWidth="1"/>
  </cols>
  <sheetData>
    <row r="2" spans="1:13" x14ac:dyDescent="0.3">
      <c r="A2" s="67" t="s">
        <v>2229</v>
      </c>
      <c r="B2" s="66" t="s">
        <v>24</v>
      </c>
    </row>
    <row r="3" spans="1:13" ht="7.65" customHeight="1" x14ac:dyDescent="0.3">
      <c r="A3" s="48"/>
    </row>
    <row r="4" spans="1:13" x14ac:dyDescent="0.3">
      <c r="A4" s="17"/>
      <c r="B4"/>
      <c r="C4" s="16"/>
      <c r="D4" s="16"/>
      <c r="E4" s="16"/>
      <c r="F4" s="46"/>
      <c r="G4" s="46"/>
      <c r="H4" s="46"/>
      <c r="I4" s="46"/>
      <c r="J4" s="46"/>
      <c r="K4" s="46"/>
      <c r="L4" s="46"/>
      <c r="M4" s="46"/>
    </row>
    <row r="5" spans="1:13" x14ac:dyDescent="0.3">
      <c r="A5" s="17"/>
      <c r="B5"/>
      <c r="C5" s="16"/>
      <c r="D5" s="16"/>
      <c r="E5" s="16"/>
      <c r="F5" s="46"/>
      <c r="G5" s="46"/>
      <c r="H5" s="46"/>
      <c r="I5" s="46"/>
      <c r="J5" s="46"/>
      <c r="K5" s="46"/>
      <c r="L5" s="46"/>
      <c r="M5" s="46"/>
    </row>
    <row r="6" spans="1:13" x14ac:dyDescent="0.3">
      <c r="A6" s="17"/>
      <c r="B6"/>
      <c r="C6" s="16"/>
      <c r="D6" s="16"/>
      <c r="E6" s="16"/>
      <c r="F6" s="46"/>
      <c r="G6" s="46"/>
      <c r="H6" s="46"/>
      <c r="I6" s="46"/>
      <c r="J6" s="46"/>
      <c r="K6" s="46"/>
      <c r="L6" s="46"/>
      <c r="M6" s="46"/>
    </row>
    <row r="7" spans="1:13" x14ac:dyDescent="0.3">
      <c r="A7" s="17"/>
      <c r="B7"/>
      <c r="C7" s="16"/>
      <c r="D7" s="16"/>
      <c r="E7" s="16"/>
      <c r="F7" s="46"/>
      <c r="G7" s="46"/>
      <c r="H7" s="46"/>
      <c r="I7" s="46"/>
      <c r="J7" s="46"/>
      <c r="K7" s="46"/>
      <c r="L7" s="46"/>
      <c r="M7" s="46"/>
    </row>
    <row r="8" spans="1:13" x14ac:dyDescent="0.3">
      <c r="A8" s="17"/>
      <c r="B8"/>
      <c r="C8" s="16"/>
      <c r="D8" s="16"/>
      <c r="E8" s="16"/>
      <c r="F8" s="46"/>
      <c r="G8" s="46"/>
      <c r="H8" s="46"/>
      <c r="I8" s="46"/>
      <c r="J8" s="46"/>
      <c r="K8" s="46"/>
      <c r="L8" s="46"/>
      <c r="M8" s="46"/>
    </row>
    <row r="9" spans="1:13" x14ac:dyDescent="0.3">
      <c r="A9" s="17"/>
      <c r="B9"/>
      <c r="C9" s="16"/>
      <c r="D9" s="16"/>
      <c r="E9" s="16"/>
      <c r="F9" s="46"/>
      <c r="G9" s="46"/>
      <c r="H9" s="46"/>
      <c r="I9" s="46"/>
      <c r="J9" s="46"/>
      <c r="K9" s="46"/>
      <c r="L9" s="46"/>
      <c r="M9" s="46"/>
    </row>
    <row r="10" spans="1:13" x14ac:dyDescent="0.3">
      <c r="A10" s="17"/>
      <c r="B10"/>
      <c r="C10" s="16"/>
      <c r="D10" s="16"/>
      <c r="E10" s="16"/>
      <c r="F10" s="46"/>
      <c r="G10" s="46"/>
      <c r="H10" s="46"/>
      <c r="I10" s="46"/>
      <c r="J10" s="46"/>
      <c r="K10" s="46"/>
      <c r="L10" s="46"/>
      <c r="M10" s="46"/>
    </row>
    <row r="11" spans="1:13" x14ac:dyDescent="0.3">
      <c r="A11" s="17"/>
      <c r="B11"/>
      <c r="C11" s="16"/>
      <c r="D11" s="16"/>
      <c r="E11" s="16"/>
      <c r="F11" s="46"/>
      <c r="G11" s="46"/>
      <c r="H11" s="46"/>
      <c r="I11" s="46"/>
      <c r="J11" s="46"/>
      <c r="K11" s="46"/>
      <c r="L11" s="46"/>
      <c r="M11" s="46"/>
    </row>
    <row r="12" spans="1:13" x14ac:dyDescent="0.3">
      <c r="A12" s="17"/>
      <c r="B12"/>
      <c r="C12" s="16"/>
      <c r="D12" s="16"/>
      <c r="E12" s="16"/>
      <c r="F12" s="46"/>
      <c r="G12" s="46"/>
      <c r="H12" s="46"/>
      <c r="I12" s="46"/>
      <c r="J12" s="46"/>
      <c r="K12" s="46"/>
      <c r="L12" s="46"/>
      <c r="M12" s="46"/>
    </row>
    <row r="13" spans="1:13" x14ac:dyDescent="0.3">
      <c r="A13" s="17"/>
      <c r="B13"/>
      <c r="C13" s="16"/>
      <c r="D13" s="16"/>
      <c r="E13" s="16"/>
      <c r="F13" s="46"/>
      <c r="G13" s="46"/>
      <c r="H13" s="46"/>
      <c r="I13" s="46"/>
      <c r="J13" s="46"/>
      <c r="K13" s="46"/>
      <c r="L13" s="46"/>
      <c r="M13" s="46"/>
    </row>
    <row r="14" spans="1:13" x14ac:dyDescent="0.3">
      <c r="A14" s="17"/>
      <c r="B14"/>
      <c r="C14" s="16"/>
      <c r="D14" s="16"/>
      <c r="E14" s="16"/>
      <c r="F14" s="46"/>
      <c r="G14" s="46"/>
      <c r="H14" s="46"/>
      <c r="I14" s="46"/>
      <c r="J14" s="46"/>
      <c r="K14" s="46"/>
      <c r="L14" s="46"/>
      <c r="M14" s="46"/>
    </row>
    <row r="15" spans="1:13" x14ac:dyDescent="0.3">
      <c r="A15" s="17"/>
      <c r="B15"/>
      <c r="C15" s="16"/>
      <c r="D15" s="16"/>
      <c r="E15" s="16"/>
      <c r="F15" s="46"/>
      <c r="G15" s="46"/>
      <c r="H15" s="46"/>
      <c r="I15" s="46"/>
      <c r="J15" s="46"/>
      <c r="K15" s="46"/>
      <c r="L15" s="46"/>
      <c r="M15" s="46"/>
    </row>
    <row r="16" spans="1:13" x14ac:dyDescent="0.3">
      <c r="A16" s="17"/>
      <c r="B16"/>
      <c r="C16" s="16"/>
      <c r="D16" s="16"/>
      <c r="E16" s="16"/>
      <c r="F16" s="46"/>
      <c r="G16" s="46"/>
      <c r="H16" s="46"/>
      <c r="I16" s="46"/>
      <c r="J16" s="46"/>
      <c r="K16" s="46"/>
      <c r="L16" s="46"/>
      <c r="M16" s="46"/>
    </row>
    <row r="17" spans="1:13" x14ac:dyDescent="0.3">
      <c r="A17" s="17"/>
      <c r="B17"/>
      <c r="C17" s="16"/>
      <c r="D17" s="16"/>
      <c r="E17" s="16"/>
      <c r="F17" s="46"/>
      <c r="G17" s="46"/>
      <c r="H17" s="46"/>
      <c r="I17" s="46"/>
      <c r="J17" s="46"/>
      <c r="K17" s="46"/>
      <c r="L17" s="46"/>
      <c r="M17" s="46"/>
    </row>
    <row r="18" spans="1:13" x14ac:dyDescent="0.3">
      <c r="A18" s="17"/>
      <c r="B18"/>
      <c r="C18" s="16"/>
      <c r="D18" s="16"/>
      <c r="E18" s="16"/>
      <c r="F18" s="46"/>
      <c r="G18" s="46"/>
      <c r="H18" s="46"/>
      <c r="I18" s="46"/>
      <c r="J18" s="46"/>
      <c r="K18" s="46"/>
      <c r="L18" s="46"/>
      <c r="M18" s="46"/>
    </row>
    <row r="19" spans="1:13" x14ac:dyDescent="0.3">
      <c r="A19" s="48"/>
      <c r="B19" s="16"/>
      <c r="C19" s="16"/>
      <c r="D19" s="16"/>
      <c r="E19" s="16"/>
      <c r="F19" s="46"/>
      <c r="G19" s="46"/>
      <c r="H19" s="46"/>
      <c r="I19" s="46"/>
      <c r="J19" s="46"/>
      <c r="K19" s="46"/>
      <c r="L19" s="46"/>
      <c r="M19" s="46"/>
    </row>
    <row r="20" spans="1:13" x14ac:dyDescent="0.3">
      <c r="A20" s="48"/>
      <c r="B20" s="16"/>
      <c r="C20" s="16"/>
      <c r="D20" s="16"/>
      <c r="E20" s="16"/>
      <c r="F20" s="46"/>
      <c r="G20" s="46"/>
      <c r="H20" s="46"/>
      <c r="I20" s="46"/>
      <c r="J20" s="46"/>
      <c r="K20" s="46"/>
      <c r="L20" s="46"/>
      <c r="M20" s="46"/>
    </row>
    <row r="21" spans="1:13" x14ac:dyDescent="0.3">
      <c r="A21" s="48"/>
      <c r="B21" s="108" t="s">
        <v>20</v>
      </c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</row>
    <row r="22" spans="1:13" x14ac:dyDescent="0.3">
      <c r="A22" s="14" t="s">
        <v>21</v>
      </c>
      <c r="B22" s="47" t="s">
        <v>8</v>
      </c>
      <c r="C22" s="47" t="s">
        <v>9</v>
      </c>
      <c r="D22" s="47" t="s">
        <v>10</v>
      </c>
      <c r="E22" s="47" t="s">
        <v>11</v>
      </c>
      <c r="F22" s="47" t="s">
        <v>12</v>
      </c>
      <c r="G22" s="47" t="s">
        <v>13</v>
      </c>
      <c r="H22" s="47" t="s">
        <v>14</v>
      </c>
      <c r="I22" s="47" t="s">
        <v>15</v>
      </c>
      <c r="J22" s="47" t="s">
        <v>16</v>
      </c>
      <c r="K22" s="47" t="s">
        <v>17</v>
      </c>
      <c r="L22" s="47" t="s">
        <v>18</v>
      </c>
      <c r="M22" s="47" t="s">
        <v>19</v>
      </c>
    </row>
    <row r="23" spans="1:13" x14ac:dyDescent="0.3">
      <c r="A23" s="48" t="s">
        <v>23</v>
      </c>
      <c r="B23" s="16">
        <v>49832</v>
      </c>
      <c r="C23" s="16">
        <v>47232</v>
      </c>
      <c r="D23" s="16">
        <v>40002</v>
      </c>
      <c r="E23" s="16">
        <v>37283</v>
      </c>
      <c r="F23" s="16">
        <v>32910</v>
      </c>
      <c r="G23" s="16">
        <v>33829</v>
      </c>
      <c r="H23" s="16">
        <v>30102</v>
      </c>
      <c r="I23" s="16">
        <v>32111</v>
      </c>
      <c r="J23" s="16">
        <v>34921</v>
      </c>
      <c r="K23" s="16">
        <v>30293</v>
      </c>
      <c r="L23" s="16">
        <v>28392</v>
      </c>
      <c r="M23" s="16">
        <v>24192</v>
      </c>
    </row>
    <row r="24" spans="1:13" x14ac:dyDescent="0.3">
      <c r="A24" s="48" t="s">
        <v>24</v>
      </c>
      <c r="B24" s="16">
        <v>12839</v>
      </c>
      <c r="C24" s="16">
        <v>16828</v>
      </c>
      <c r="D24" s="16">
        <v>15839</v>
      </c>
      <c r="E24" s="16">
        <v>18082</v>
      </c>
      <c r="F24" s="16">
        <v>24932</v>
      </c>
      <c r="G24" s="16">
        <v>30462</v>
      </c>
      <c r="H24" s="16">
        <v>34240</v>
      </c>
      <c r="I24" s="16">
        <v>42718</v>
      </c>
      <c r="J24" s="16">
        <v>41128</v>
      </c>
      <c r="K24" s="16">
        <v>39382</v>
      </c>
      <c r="L24" s="16">
        <v>36621</v>
      </c>
      <c r="M24" s="16">
        <v>37283</v>
      </c>
    </row>
    <row r="25" spans="1:13" x14ac:dyDescent="0.3">
      <c r="A25" s="48" t="s">
        <v>25</v>
      </c>
      <c r="B25" s="16">
        <v>9118</v>
      </c>
      <c r="C25" s="16">
        <v>9907</v>
      </c>
      <c r="D25" s="16">
        <v>7257</v>
      </c>
      <c r="E25" s="16">
        <v>7838</v>
      </c>
      <c r="F25" s="16">
        <v>6372</v>
      </c>
      <c r="G25" s="16">
        <v>5992</v>
      </c>
      <c r="H25" s="16">
        <v>5773</v>
      </c>
      <c r="I25" s="16">
        <v>5993</v>
      </c>
      <c r="J25" s="16">
        <v>6302</v>
      </c>
      <c r="K25" s="16">
        <v>8103</v>
      </c>
      <c r="L25" s="16">
        <v>9100</v>
      </c>
      <c r="M25" s="16">
        <v>9278</v>
      </c>
    </row>
    <row r="26" spans="1:13" x14ac:dyDescent="0.3">
      <c r="A26" s="48" t="s">
        <v>26</v>
      </c>
      <c r="B26" s="16">
        <v>14381</v>
      </c>
      <c r="C26" s="16">
        <v>14651</v>
      </c>
      <c r="D26" s="16">
        <v>11969</v>
      </c>
      <c r="E26" s="16">
        <v>14602</v>
      </c>
      <c r="F26" s="16">
        <v>13046</v>
      </c>
      <c r="G26" s="16">
        <v>14411</v>
      </c>
      <c r="H26" s="16">
        <v>13871</v>
      </c>
      <c r="I26" s="16">
        <v>14184</v>
      </c>
      <c r="J26" s="16">
        <v>13033</v>
      </c>
      <c r="K26" s="16">
        <v>14625</v>
      </c>
      <c r="L26" s="16">
        <v>12196</v>
      </c>
      <c r="M26" s="16">
        <v>13081</v>
      </c>
    </row>
    <row r="28" spans="1:13" x14ac:dyDescent="0.3">
      <c r="A28" s="48" t="s">
        <v>23</v>
      </c>
      <c r="B28" s="16" t="str">
        <f>IF($B$2=$A28,B$23,"")</f>
        <v/>
      </c>
      <c r="C28" s="16" t="str">
        <f t="shared" ref="C28:M28" si="0">IF($B$2=$A28,C$23,"")</f>
        <v/>
      </c>
      <c r="D28" s="16" t="str">
        <f t="shared" si="0"/>
        <v/>
      </c>
      <c r="E28" s="16" t="str">
        <f t="shared" si="0"/>
        <v/>
      </c>
      <c r="F28" s="16" t="str">
        <f t="shared" si="0"/>
        <v/>
      </c>
      <c r="G28" s="16" t="str">
        <f t="shared" si="0"/>
        <v/>
      </c>
      <c r="H28" s="16" t="str">
        <f t="shared" si="0"/>
        <v/>
      </c>
      <c r="I28" s="16" t="str">
        <f t="shared" si="0"/>
        <v/>
      </c>
      <c r="J28" s="16" t="str">
        <f t="shared" si="0"/>
        <v/>
      </c>
      <c r="K28" s="16" t="str">
        <f t="shared" si="0"/>
        <v/>
      </c>
      <c r="L28" s="16" t="str">
        <f t="shared" si="0"/>
        <v/>
      </c>
      <c r="M28" s="16" t="str">
        <f t="shared" si="0"/>
        <v/>
      </c>
    </row>
    <row r="29" spans="1:13" x14ac:dyDescent="0.3">
      <c r="A29" s="48" t="s">
        <v>23</v>
      </c>
      <c r="B29" s="16">
        <f>IF($B$2&lt;&gt;$A29,B$23,"")</f>
        <v>49832</v>
      </c>
      <c r="C29" s="16">
        <f t="shared" ref="C29:M29" si="1">IF($B$2&lt;&gt;$A29,C$23,"")</f>
        <v>47232</v>
      </c>
      <c r="D29" s="16">
        <f t="shared" si="1"/>
        <v>40002</v>
      </c>
      <c r="E29" s="16">
        <f t="shared" si="1"/>
        <v>37283</v>
      </c>
      <c r="F29" s="16">
        <f t="shared" si="1"/>
        <v>32910</v>
      </c>
      <c r="G29" s="16">
        <f t="shared" si="1"/>
        <v>33829</v>
      </c>
      <c r="H29" s="16">
        <f t="shared" si="1"/>
        <v>30102</v>
      </c>
      <c r="I29" s="16">
        <f t="shared" si="1"/>
        <v>32111</v>
      </c>
      <c r="J29" s="16">
        <f t="shared" si="1"/>
        <v>34921</v>
      </c>
      <c r="K29" s="16">
        <f t="shared" si="1"/>
        <v>30293</v>
      </c>
      <c r="L29" s="16">
        <f t="shared" si="1"/>
        <v>28392</v>
      </c>
      <c r="M29" s="16">
        <f t="shared" si="1"/>
        <v>24192</v>
      </c>
    </row>
    <row r="30" spans="1:13" x14ac:dyDescent="0.3">
      <c r="A30" s="48" t="s">
        <v>24</v>
      </c>
      <c r="B30" s="16">
        <f>IF($B$2=$A30,B$24,"")</f>
        <v>12839</v>
      </c>
      <c r="C30" s="16">
        <f t="shared" ref="C30:M30" si="2">IF($B$2=$A30,C$24,"")</f>
        <v>16828</v>
      </c>
      <c r="D30" s="16">
        <f t="shared" si="2"/>
        <v>15839</v>
      </c>
      <c r="E30" s="16">
        <f t="shared" si="2"/>
        <v>18082</v>
      </c>
      <c r="F30" s="16">
        <f t="shared" si="2"/>
        <v>24932</v>
      </c>
      <c r="G30" s="16">
        <f t="shared" si="2"/>
        <v>30462</v>
      </c>
      <c r="H30" s="16">
        <f t="shared" si="2"/>
        <v>34240</v>
      </c>
      <c r="I30" s="16">
        <f t="shared" si="2"/>
        <v>42718</v>
      </c>
      <c r="J30" s="16">
        <f t="shared" si="2"/>
        <v>41128</v>
      </c>
      <c r="K30" s="16">
        <f t="shared" si="2"/>
        <v>39382</v>
      </c>
      <c r="L30" s="16">
        <f t="shared" si="2"/>
        <v>36621</v>
      </c>
      <c r="M30" s="16">
        <f t="shared" si="2"/>
        <v>37283</v>
      </c>
    </row>
    <row r="31" spans="1:13" x14ac:dyDescent="0.3">
      <c r="A31" s="48" t="s">
        <v>24</v>
      </c>
      <c r="B31" s="16" t="str">
        <f>IF($B$2&lt;&gt;$A31,B$24,"")</f>
        <v/>
      </c>
      <c r="C31" s="16" t="str">
        <f t="shared" ref="C31:M31" si="3">IF($B$2&lt;&gt;$A31,C$24,"")</f>
        <v/>
      </c>
      <c r="D31" s="16" t="str">
        <f t="shared" si="3"/>
        <v/>
      </c>
      <c r="E31" s="16" t="str">
        <f t="shared" si="3"/>
        <v/>
      </c>
      <c r="F31" s="16" t="str">
        <f t="shared" si="3"/>
        <v/>
      </c>
      <c r="G31" s="16" t="str">
        <f t="shared" si="3"/>
        <v/>
      </c>
      <c r="H31" s="16" t="str">
        <f t="shared" si="3"/>
        <v/>
      </c>
      <c r="I31" s="16" t="str">
        <f t="shared" si="3"/>
        <v/>
      </c>
      <c r="J31" s="16" t="str">
        <f t="shared" si="3"/>
        <v/>
      </c>
      <c r="K31" s="16" t="str">
        <f t="shared" si="3"/>
        <v/>
      </c>
      <c r="L31" s="16" t="str">
        <f t="shared" si="3"/>
        <v/>
      </c>
      <c r="M31" s="16" t="str">
        <f t="shared" si="3"/>
        <v/>
      </c>
    </row>
    <row r="32" spans="1:13" x14ac:dyDescent="0.3">
      <c r="A32" s="48" t="s">
        <v>25</v>
      </c>
      <c r="B32" s="16" t="str">
        <f>IF($B$2=$A32,B$25,"")</f>
        <v/>
      </c>
      <c r="C32" s="16" t="str">
        <f t="shared" ref="C32:M32" si="4">IF($B$2=$A32,C$25,"")</f>
        <v/>
      </c>
      <c r="D32" s="16" t="str">
        <f t="shared" si="4"/>
        <v/>
      </c>
      <c r="E32" s="16" t="str">
        <f t="shared" si="4"/>
        <v/>
      </c>
      <c r="F32" s="16" t="str">
        <f t="shared" si="4"/>
        <v/>
      </c>
      <c r="G32" s="16" t="str">
        <f t="shared" si="4"/>
        <v/>
      </c>
      <c r="H32" s="16" t="str">
        <f t="shared" si="4"/>
        <v/>
      </c>
      <c r="I32" s="16" t="str">
        <f t="shared" si="4"/>
        <v/>
      </c>
      <c r="J32" s="16" t="str">
        <f t="shared" si="4"/>
        <v/>
      </c>
      <c r="K32" s="16" t="str">
        <f t="shared" si="4"/>
        <v/>
      </c>
      <c r="L32" s="16" t="str">
        <f t="shared" si="4"/>
        <v/>
      </c>
      <c r="M32" s="16" t="str">
        <f t="shared" si="4"/>
        <v/>
      </c>
    </row>
    <row r="33" spans="1:13" x14ac:dyDescent="0.3">
      <c r="A33" s="48" t="s">
        <v>25</v>
      </c>
      <c r="B33" s="16">
        <f>IF($B$2&lt;&gt;$A33,B$25,"")</f>
        <v>9118</v>
      </c>
      <c r="C33" s="16">
        <f t="shared" ref="C33:M33" si="5">IF($B$2&lt;&gt;$A33,C$25,"")</f>
        <v>9907</v>
      </c>
      <c r="D33" s="16">
        <f t="shared" si="5"/>
        <v>7257</v>
      </c>
      <c r="E33" s="16">
        <f t="shared" si="5"/>
        <v>7838</v>
      </c>
      <c r="F33" s="16">
        <f t="shared" si="5"/>
        <v>6372</v>
      </c>
      <c r="G33" s="16">
        <f t="shared" si="5"/>
        <v>5992</v>
      </c>
      <c r="H33" s="16">
        <f t="shared" si="5"/>
        <v>5773</v>
      </c>
      <c r="I33" s="16">
        <f t="shared" si="5"/>
        <v>5993</v>
      </c>
      <c r="J33" s="16">
        <f t="shared" si="5"/>
        <v>6302</v>
      </c>
      <c r="K33" s="16">
        <f t="shared" si="5"/>
        <v>8103</v>
      </c>
      <c r="L33" s="16">
        <f t="shared" si="5"/>
        <v>9100</v>
      </c>
      <c r="M33" s="16">
        <f t="shared" si="5"/>
        <v>9278</v>
      </c>
    </row>
    <row r="34" spans="1:13" x14ac:dyDescent="0.3">
      <c r="A34" s="48" t="s">
        <v>26</v>
      </c>
      <c r="B34" s="16" t="str">
        <f>IF($B$2=$A34,B$26,"")</f>
        <v/>
      </c>
      <c r="C34" s="16" t="str">
        <f t="shared" ref="C34:M34" si="6">IF($B$2=$A34,C$26,"")</f>
        <v/>
      </c>
      <c r="D34" s="16" t="str">
        <f t="shared" si="6"/>
        <v/>
      </c>
      <c r="E34" s="16" t="str">
        <f t="shared" si="6"/>
        <v/>
      </c>
      <c r="F34" s="16" t="str">
        <f t="shared" si="6"/>
        <v/>
      </c>
      <c r="G34" s="16" t="str">
        <f t="shared" si="6"/>
        <v/>
      </c>
      <c r="H34" s="16" t="str">
        <f t="shared" si="6"/>
        <v/>
      </c>
      <c r="I34" s="16" t="str">
        <f t="shared" si="6"/>
        <v/>
      </c>
      <c r="J34" s="16" t="str">
        <f t="shared" si="6"/>
        <v/>
      </c>
      <c r="K34" s="16" t="str">
        <f t="shared" si="6"/>
        <v/>
      </c>
      <c r="L34" s="16" t="str">
        <f t="shared" si="6"/>
        <v/>
      </c>
      <c r="M34" s="16" t="str">
        <f t="shared" si="6"/>
        <v/>
      </c>
    </row>
    <row r="35" spans="1:13" x14ac:dyDescent="0.3">
      <c r="A35" s="48" t="s">
        <v>26</v>
      </c>
      <c r="B35" s="16">
        <f>IF($B$2&lt;&gt;$A35,B$26,"")</f>
        <v>14381</v>
      </c>
      <c r="C35" s="16">
        <f t="shared" ref="C35:M35" si="7">IF($B$2&lt;&gt;$A35,C$26,"")</f>
        <v>14651</v>
      </c>
      <c r="D35" s="16">
        <f t="shared" si="7"/>
        <v>11969</v>
      </c>
      <c r="E35" s="16">
        <f t="shared" si="7"/>
        <v>14602</v>
      </c>
      <c r="F35" s="16">
        <f t="shared" si="7"/>
        <v>13046</v>
      </c>
      <c r="G35" s="16">
        <f t="shared" si="7"/>
        <v>14411</v>
      </c>
      <c r="H35" s="16">
        <f t="shared" si="7"/>
        <v>13871</v>
      </c>
      <c r="I35" s="16">
        <f t="shared" si="7"/>
        <v>14184</v>
      </c>
      <c r="J35" s="16">
        <f t="shared" si="7"/>
        <v>13033</v>
      </c>
      <c r="K35" s="16">
        <f t="shared" si="7"/>
        <v>14625</v>
      </c>
      <c r="L35" s="16">
        <f t="shared" si="7"/>
        <v>12196</v>
      </c>
      <c r="M35" s="16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abSelected="1" zoomScaleNormal="100" workbookViewId="0">
      <selection activeCell="C3" sqref="C3"/>
    </sheetView>
  </sheetViews>
  <sheetFormatPr defaultColWidth="8.88671875" defaultRowHeight="14.4" x14ac:dyDescent="0.3"/>
  <cols>
    <col min="1" max="1" width="10.44140625" style="45" customWidth="1"/>
    <col min="2" max="2" width="10.88671875" style="13" customWidth="1"/>
    <col min="3" max="3" width="15.44140625" style="13" customWidth="1"/>
    <col min="4" max="4" width="10.88671875" style="13" customWidth="1"/>
    <col min="5" max="5" width="10.109375" style="13" customWidth="1"/>
    <col min="6" max="6" width="11.33203125" style="13" customWidth="1"/>
    <col min="7" max="7" width="10" style="13" customWidth="1"/>
    <col min="8" max="8" width="10.33203125" style="13" customWidth="1"/>
    <col min="9" max="10" width="12.6640625" style="13" customWidth="1"/>
    <col min="11" max="11" width="14" style="13" customWidth="1"/>
    <col min="12" max="12" width="13.88671875" customWidth="1"/>
    <col min="13" max="13" width="10" customWidth="1"/>
    <col min="15" max="15" width="9.6640625" customWidth="1"/>
    <col min="16" max="16" width="12.44140625" customWidth="1"/>
    <col min="17" max="17" width="8.88671875" customWidth="1"/>
  </cols>
  <sheetData>
    <row r="1" spans="1:11" ht="16.649999999999999" customHeight="1" x14ac:dyDescent="0.3">
      <c r="A1" s="34" t="s">
        <v>1063</v>
      </c>
      <c r="B1" s="27" t="s">
        <v>1068</v>
      </c>
      <c r="C1" s="27" t="s">
        <v>2230</v>
      </c>
      <c r="D1" s="27" t="s">
        <v>1346</v>
      </c>
      <c r="E1" s="27" t="s">
        <v>2231</v>
      </c>
      <c r="F1" s="27" t="s">
        <v>2232</v>
      </c>
      <c r="G1" s="27" t="s">
        <v>2233</v>
      </c>
      <c r="H1" s="27" t="s">
        <v>2234</v>
      </c>
      <c r="I1" s="27" t="s">
        <v>2235</v>
      </c>
      <c r="J1" s="27" t="s">
        <v>2236</v>
      </c>
      <c r="K1" s="27" t="s">
        <v>2237</v>
      </c>
    </row>
    <row r="2" spans="1:11" x14ac:dyDescent="0.3">
      <c r="A2" s="44">
        <v>42461</v>
      </c>
      <c r="B2" s="43">
        <v>2837</v>
      </c>
      <c r="C2" s="30">
        <f>B2</f>
        <v>2837</v>
      </c>
      <c r="D2" s="37">
        <v>150000</v>
      </c>
      <c r="E2" s="30">
        <f>IF(B2&gt;0,C2-D2,"-")</f>
        <v>-147163</v>
      </c>
      <c r="F2" s="39">
        <f t="shared" ref="F2:F31" si="0">DAY(A2)/DAY(EOMONTH(A2,0))</f>
        <v>3.3333333333333333E-2</v>
      </c>
      <c r="G2" s="38">
        <f t="shared" ref="G2:G31" si="1">F2*D2</f>
        <v>5000</v>
      </c>
      <c r="H2" s="30"/>
      <c r="I2" s="30"/>
      <c r="J2" s="30"/>
      <c r="K2" s="30"/>
    </row>
    <row r="3" spans="1:11" x14ac:dyDescent="0.3">
      <c r="A3" s="35">
        <v>42462</v>
      </c>
      <c r="B3" s="43">
        <v>9281</v>
      </c>
      <c r="C3" s="30">
        <f>IF(B3&gt;0,C2+B3,"-")</f>
        <v>12118</v>
      </c>
      <c r="D3" s="37">
        <v>150000</v>
      </c>
      <c r="E3" s="30">
        <f t="shared" ref="E3:E31" si="2">IF(B3&gt;0,C3-D3,"-")</f>
        <v>-137882</v>
      </c>
      <c r="F3" s="39">
        <f t="shared" si="0"/>
        <v>6.6666666666666666E-2</v>
      </c>
      <c r="G3" s="38">
        <f t="shared" si="1"/>
        <v>10000</v>
      </c>
      <c r="H3" s="30"/>
      <c r="I3" s="30"/>
      <c r="J3" s="30"/>
      <c r="K3" s="30"/>
    </row>
    <row r="4" spans="1:11" x14ac:dyDescent="0.3">
      <c r="A4" s="35">
        <v>42463</v>
      </c>
      <c r="B4" s="43">
        <v>2767.19</v>
      </c>
      <c r="C4" s="30">
        <f t="shared" ref="C4:C31" si="3">IF(B4&gt;0,C3+B4,"-")</f>
        <v>14885.19</v>
      </c>
      <c r="D4" s="37">
        <v>150000</v>
      </c>
      <c r="E4" s="30">
        <f t="shared" si="2"/>
        <v>-135114.81</v>
      </c>
      <c r="F4" s="39">
        <f t="shared" si="0"/>
        <v>0.1</v>
      </c>
      <c r="G4" s="38">
        <f t="shared" si="1"/>
        <v>15000</v>
      </c>
      <c r="H4" s="30"/>
      <c r="I4" s="30"/>
      <c r="J4" s="30"/>
      <c r="K4" s="30"/>
    </row>
    <row r="5" spans="1:11" x14ac:dyDescent="0.3">
      <c r="A5" s="35">
        <v>42464</v>
      </c>
      <c r="B5" s="43">
        <v>2122</v>
      </c>
      <c r="C5" s="30">
        <f t="shared" si="3"/>
        <v>17007.190000000002</v>
      </c>
      <c r="D5" s="37">
        <v>150000</v>
      </c>
      <c r="E5" s="30">
        <f t="shared" si="2"/>
        <v>-132992.81</v>
      </c>
      <c r="F5" s="39">
        <f t="shared" si="0"/>
        <v>0.13333333333333333</v>
      </c>
      <c r="G5" s="38">
        <f t="shared" si="1"/>
        <v>20000</v>
      </c>
      <c r="H5" s="30"/>
      <c r="I5" s="30"/>
      <c r="J5" s="30"/>
      <c r="K5" s="30"/>
    </row>
    <row r="6" spans="1:11" x14ac:dyDescent="0.3">
      <c r="A6" s="35">
        <v>42465</v>
      </c>
      <c r="B6" s="43">
        <v>1400</v>
      </c>
      <c r="C6" s="30">
        <f t="shared" si="3"/>
        <v>18407.190000000002</v>
      </c>
      <c r="D6" s="37">
        <v>150000</v>
      </c>
      <c r="E6" s="30">
        <f t="shared" si="2"/>
        <v>-131592.81</v>
      </c>
      <c r="F6" s="39">
        <f t="shared" si="0"/>
        <v>0.16666666666666666</v>
      </c>
      <c r="G6" s="38">
        <f t="shared" si="1"/>
        <v>25000</v>
      </c>
      <c r="H6" s="30"/>
      <c r="I6" s="30"/>
      <c r="J6" s="30"/>
      <c r="K6" s="30"/>
    </row>
    <row r="7" spans="1:11" x14ac:dyDescent="0.3">
      <c r="A7" s="35">
        <v>42466</v>
      </c>
      <c r="B7" s="43">
        <v>2818</v>
      </c>
      <c r="C7" s="30">
        <f t="shared" si="3"/>
        <v>21225.190000000002</v>
      </c>
      <c r="D7" s="37">
        <v>150000</v>
      </c>
      <c r="E7" s="30">
        <f t="shared" si="2"/>
        <v>-128774.81</v>
      </c>
      <c r="F7" s="39">
        <f t="shared" si="0"/>
        <v>0.2</v>
      </c>
      <c r="G7" s="38">
        <f t="shared" si="1"/>
        <v>30000</v>
      </c>
      <c r="H7" s="30"/>
      <c r="I7" s="30"/>
      <c r="J7" s="30"/>
      <c r="K7" s="30"/>
    </row>
    <row r="8" spans="1:11" x14ac:dyDescent="0.3">
      <c r="A8" s="35">
        <v>42467</v>
      </c>
      <c r="B8" s="43">
        <v>3499.6</v>
      </c>
      <c r="C8" s="30">
        <f t="shared" si="3"/>
        <v>24724.79</v>
      </c>
      <c r="D8" s="37">
        <v>150000</v>
      </c>
      <c r="E8" s="30">
        <f t="shared" si="2"/>
        <v>-125275.20999999999</v>
      </c>
      <c r="F8" s="39">
        <f t="shared" si="0"/>
        <v>0.23333333333333334</v>
      </c>
      <c r="G8" s="38">
        <f t="shared" si="1"/>
        <v>35000</v>
      </c>
      <c r="H8" s="30"/>
      <c r="I8" s="30"/>
      <c r="J8" s="30"/>
      <c r="K8" s="30"/>
    </row>
    <row r="9" spans="1:11" x14ac:dyDescent="0.3">
      <c r="A9" s="35">
        <v>42468</v>
      </c>
      <c r="B9" s="43">
        <v>2445.6799999999998</v>
      </c>
      <c r="C9" s="30">
        <f t="shared" si="3"/>
        <v>27170.47</v>
      </c>
      <c r="D9" s="37">
        <v>150000</v>
      </c>
      <c r="E9" s="30">
        <f t="shared" si="2"/>
        <v>-122829.53</v>
      </c>
      <c r="F9" s="39">
        <f t="shared" si="0"/>
        <v>0.26666666666666666</v>
      </c>
      <c r="G9" s="38">
        <f t="shared" si="1"/>
        <v>40000</v>
      </c>
      <c r="H9" s="30"/>
      <c r="I9" s="30"/>
      <c r="J9" s="30"/>
      <c r="K9" s="30"/>
    </row>
    <row r="10" spans="1:11" x14ac:dyDescent="0.3">
      <c r="A10" s="35">
        <v>42469</v>
      </c>
      <c r="B10" s="43">
        <v>8273</v>
      </c>
      <c r="C10" s="30">
        <f t="shared" si="3"/>
        <v>35443.47</v>
      </c>
      <c r="D10" s="37">
        <v>150000</v>
      </c>
      <c r="E10" s="30">
        <f t="shared" si="2"/>
        <v>-114556.53</v>
      </c>
      <c r="F10" s="39">
        <f t="shared" si="0"/>
        <v>0.3</v>
      </c>
      <c r="G10" s="38">
        <f t="shared" si="1"/>
        <v>45000</v>
      </c>
      <c r="H10" s="30"/>
      <c r="I10" s="30"/>
      <c r="J10" s="30"/>
      <c r="K10" s="30"/>
    </row>
    <row r="11" spans="1:11" x14ac:dyDescent="0.3">
      <c r="A11" s="35">
        <v>42470</v>
      </c>
      <c r="B11" s="43">
        <v>2857.21</v>
      </c>
      <c r="C11" s="30">
        <f t="shared" si="3"/>
        <v>38300.68</v>
      </c>
      <c r="D11" s="37">
        <v>150000</v>
      </c>
      <c r="E11" s="30">
        <f t="shared" si="2"/>
        <v>-111699.32</v>
      </c>
      <c r="F11" s="39">
        <f t="shared" si="0"/>
        <v>0.33333333333333331</v>
      </c>
      <c r="G11" s="38">
        <f t="shared" si="1"/>
        <v>50000</v>
      </c>
      <c r="H11" s="30"/>
      <c r="I11" s="30"/>
      <c r="J11" s="30"/>
      <c r="K11" s="30"/>
    </row>
    <row r="12" spans="1:11" x14ac:dyDescent="0.3">
      <c r="A12" s="35">
        <v>42471</v>
      </c>
      <c r="B12" s="43">
        <v>1322.65</v>
      </c>
      <c r="C12" s="30">
        <f t="shared" si="3"/>
        <v>39623.33</v>
      </c>
      <c r="D12" s="37">
        <v>150000</v>
      </c>
      <c r="E12" s="30">
        <f t="shared" si="2"/>
        <v>-110376.67</v>
      </c>
      <c r="F12" s="39">
        <f t="shared" si="0"/>
        <v>0.36666666666666664</v>
      </c>
      <c r="G12" s="38">
        <f t="shared" si="1"/>
        <v>54999.999999999993</v>
      </c>
      <c r="H12" s="30"/>
      <c r="I12" s="30"/>
      <c r="J12" s="30"/>
      <c r="K12" s="30"/>
    </row>
    <row r="13" spans="1:11" x14ac:dyDescent="0.3">
      <c r="A13" s="35">
        <v>42472</v>
      </c>
      <c r="B13" s="43">
        <v>12421.48</v>
      </c>
      <c r="C13" s="30">
        <f t="shared" si="3"/>
        <v>52044.81</v>
      </c>
      <c r="D13" s="37">
        <v>150000</v>
      </c>
      <c r="E13" s="30">
        <f t="shared" si="2"/>
        <v>-97955.19</v>
      </c>
      <c r="F13" s="39">
        <f t="shared" si="0"/>
        <v>0.4</v>
      </c>
      <c r="G13" s="38">
        <f t="shared" si="1"/>
        <v>60000</v>
      </c>
      <c r="H13" s="30"/>
      <c r="I13" s="30"/>
      <c r="J13" s="30"/>
      <c r="K13" s="30"/>
    </row>
    <row r="14" spans="1:11" x14ac:dyDescent="0.3">
      <c r="A14" s="35">
        <v>42473</v>
      </c>
      <c r="B14" s="43">
        <v>6307.97</v>
      </c>
      <c r="C14" s="30">
        <f t="shared" si="3"/>
        <v>58352.78</v>
      </c>
      <c r="D14" s="37">
        <v>150000</v>
      </c>
      <c r="E14" s="30">
        <f t="shared" si="2"/>
        <v>-91647.22</v>
      </c>
      <c r="F14" s="39">
        <f t="shared" si="0"/>
        <v>0.43333333333333335</v>
      </c>
      <c r="G14" s="38">
        <f t="shared" si="1"/>
        <v>65000</v>
      </c>
      <c r="H14" s="30"/>
      <c r="I14" s="30"/>
      <c r="J14" s="30"/>
      <c r="K14" s="30"/>
    </row>
    <row r="15" spans="1:11" x14ac:dyDescent="0.3">
      <c r="A15" s="35">
        <v>42474</v>
      </c>
      <c r="B15" s="43">
        <v>11928</v>
      </c>
      <c r="C15" s="30">
        <f t="shared" si="3"/>
        <v>70280.78</v>
      </c>
      <c r="D15" s="37">
        <v>150000</v>
      </c>
      <c r="E15" s="30">
        <f t="shared" si="2"/>
        <v>-79719.22</v>
      </c>
      <c r="F15" s="39">
        <f t="shared" si="0"/>
        <v>0.46666666666666667</v>
      </c>
      <c r="G15" s="38">
        <f t="shared" si="1"/>
        <v>70000</v>
      </c>
      <c r="H15" s="30"/>
      <c r="I15" s="30"/>
      <c r="J15" s="30"/>
      <c r="K15" s="30"/>
    </row>
    <row r="16" spans="1:11" x14ac:dyDescent="0.3">
      <c r="A16" s="35">
        <v>42475</v>
      </c>
      <c r="B16" s="43">
        <v>13273</v>
      </c>
      <c r="C16" s="30">
        <f t="shared" si="3"/>
        <v>83553.78</v>
      </c>
      <c r="D16" s="37">
        <v>150000</v>
      </c>
      <c r="E16" s="30">
        <f t="shared" si="2"/>
        <v>-66446.22</v>
      </c>
      <c r="F16" s="39">
        <f t="shared" si="0"/>
        <v>0.5</v>
      </c>
      <c r="G16" s="38">
        <f t="shared" si="1"/>
        <v>75000</v>
      </c>
      <c r="H16" s="30"/>
      <c r="I16" s="30"/>
      <c r="J16" s="30"/>
      <c r="K16" s="30"/>
    </row>
    <row r="17" spans="1:11" x14ac:dyDescent="0.3">
      <c r="A17" s="35">
        <v>42476</v>
      </c>
      <c r="B17" s="43">
        <v>7362</v>
      </c>
      <c r="C17" s="30">
        <f t="shared" si="3"/>
        <v>90915.78</v>
      </c>
      <c r="D17" s="37">
        <v>150000</v>
      </c>
      <c r="E17" s="30">
        <f t="shared" si="2"/>
        <v>-59084.22</v>
      </c>
      <c r="F17" s="39">
        <f t="shared" si="0"/>
        <v>0.53333333333333333</v>
      </c>
      <c r="G17" s="38">
        <f t="shared" si="1"/>
        <v>80000</v>
      </c>
      <c r="H17" s="30"/>
      <c r="I17" s="30"/>
      <c r="J17" s="30"/>
      <c r="K17" s="30"/>
    </row>
    <row r="18" spans="1:11" x14ac:dyDescent="0.3">
      <c r="A18" s="35">
        <v>42477</v>
      </c>
      <c r="B18" s="43">
        <v>4626</v>
      </c>
      <c r="C18" s="30">
        <f t="shared" si="3"/>
        <v>95541.78</v>
      </c>
      <c r="D18" s="37">
        <v>150000</v>
      </c>
      <c r="E18" s="30">
        <f t="shared" si="2"/>
        <v>-54458.22</v>
      </c>
      <c r="F18" s="39">
        <f t="shared" si="0"/>
        <v>0.56666666666666665</v>
      </c>
      <c r="G18" s="38">
        <f t="shared" si="1"/>
        <v>85000</v>
      </c>
      <c r="H18" s="30"/>
      <c r="I18" s="30"/>
      <c r="J18" s="30"/>
      <c r="K18" s="30"/>
    </row>
    <row r="19" spans="1:11" x14ac:dyDescent="0.3">
      <c r="A19" s="35">
        <v>42478</v>
      </c>
      <c r="B19" s="43">
        <v>1128</v>
      </c>
      <c r="C19" s="30">
        <f t="shared" si="3"/>
        <v>96669.78</v>
      </c>
      <c r="D19" s="37">
        <v>150000</v>
      </c>
      <c r="E19" s="30">
        <f t="shared" si="2"/>
        <v>-53330.22</v>
      </c>
      <c r="F19" s="39">
        <f t="shared" si="0"/>
        <v>0.6</v>
      </c>
      <c r="G19" s="38">
        <f t="shared" si="1"/>
        <v>90000</v>
      </c>
      <c r="H19" s="30"/>
      <c r="I19" s="30"/>
      <c r="J19" s="30"/>
      <c r="K19" s="30"/>
    </row>
    <row r="20" spans="1:11" x14ac:dyDescent="0.3">
      <c r="A20" s="35">
        <v>42479</v>
      </c>
      <c r="B20" s="43">
        <v>2481</v>
      </c>
      <c r="C20" s="30">
        <f t="shared" si="3"/>
        <v>99150.78</v>
      </c>
      <c r="D20" s="37">
        <v>150000</v>
      </c>
      <c r="E20" s="30">
        <f t="shared" si="2"/>
        <v>-50849.22</v>
      </c>
      <c r="F20" s="39">
        <f t="shared" si="0"/>
        <v>0.6333333333333333</v>
      </c>
      <c r="G20" s="38">
        <f t="shared" si="1"/>
        <v>95000</v>
      </c>
      <c r="H20" s="30"/>
      <c r="I20" s="30"/>
      <c r="J20" s="30"/>
      <c r="K20" s="30"/>
    </row>
    <row r="21" spans="1:11" x14ac:dyDescent="0.3">
      <c r="A21" s="35">
        <v>42480</v>
      </c>
      <c r="B21" s="43">
        <v>2818</v>
      </c>
      <c r="C21" s="30">
        <f t="shared" si="3"/>
        <v>101968.78</v>
      </c>
      <c r="D21" s="37">
        <v>150000</v>
      </c>
      <c r="E21" s="30">
        <f t="shared" si="2"/>
        <v>-48031.22</v>
      </c>
      <c r="F21" s="39">
        <f t="shared" si="0"/>
        <v>0.66666666666666663</v>
      </c>
      <c r="G21" s="38">
        <f t="shared" si="1"/>
        <v>100000</v>
      </c>
      <c r="H21" s="30"/>
      <c r="I21" s="30"/>
      <c r="J21" s="30"/>
      <c r="K21" s="30"/>
    </row>
    <row r="22" spans="1:11" x14ac:dyDescent="0.3">
      <c r="A22" s="35">
        <v>42481</v>
      </c>
      <c r="B22" s="43"/>
      <c r="C22" s="30" t="str">
        <f t="shared" si="3"/>
        <v>-</v>
      </c>
      <c r="D22" s="37">
        <v>150000</v>
      </c>
      <c r="E22" s="30" t="str">
        <f t="shared" si="2"/>
        <v>-</v>
      </c>
      <c r="F22" s="39">
        <f t="shared" si="0"/>
        <v>0.7</v>
      </c>
      <c r="G22" s="38">
        <f t="shared" si="1"/>
        <v>105000</v>
      </c>
      <c r="H22" s="30"/>
      <c r="I22" s="30"/>
      <c r="J22" s="30"/>
      <c r="K22" s="30"/>
    </row>
    <row r="23" spans="1:11" x14ac:dyDescent="0.3">
      <c r="A23" s="35">
        <v>42482</v>
      </c>
      <c r="B23" s="43"/>
      <c r="C23" s="30" t="str">
        <f t="shared" si="3"/>
        <v>-</v>
      </c>
      <c r="D23" s="37">
        <v>150000</v>
      </c>
      <c r="E23" s="30" t="str">
        <f t="shared" si="2"/>
        <v>-</v>
      </c>
      <c r="F23" s="39">
        <f t="shared" si="0"/>
        <v>0.73333333333333328</v>
      </c>
      <c r="G23" s="38">
        <f t="shared" si="1"/>
        <v>109999.99999999999</v>
      </c>
      <c r="H23" s="30"/>
      <c r="I23" s="30"/>
      <c r="J23" s="30"/>
      <c r="K23" s="30"/>
    </row>
    <row r="24" spans="1:11" x14ac:dyDescent="0.3">
      <c r="A24" s="35">
        <v>42483</v>
      </c>
      <c r="B24" s="43"/>
      <c r="C24" s="30" t="str">
        <f t="shared" si="3"/>
        <v>-</v>
      </c>
      <c r="D24" s="37">
        <v>150000</v>
      </c>
      <c r="E24" s="30" t="str">
        <f t="shared" si="2"/>
        <v>-</v>
      </c>
      <c r="F24" s="39">
        <f t="shared" si="0"/>
        <v>0.76666666666666672</v>
      </c>
      <c r="G24" s="38">
        <f t="shared" si="1"/>
        <v>115000.00000000001</v>
      </c>
      <c r="H24" s="30"/>
      <c r="I24" s="30"/>
      <c r="J24" s="30"/>
      <c r="K24" s="30"/>
    </row>
    <row r="25" spans="1:11" x14ac:dyDescent="0.3">
      <c r="A25" s="35">
        <v>42484</v>
      </c>
      <c r="B25" s="43"/>
      <c r="C25" s="30" t="str">
        <f t="shared" si="3"/>
        <v>-</v>
      </c>
      <c r="D25" s="37">
        <v>150000</v>
      </c>
      <c r="E25" s="30" t="str">
        <f t="shared" si="2"/>
        <v>-</v>
      </c>
      <c r="F25" s="39">
        <f t="shared" si="0"/>
        <v>0.8</v>
      </c>
      <c r="G25" s="38">
        <f t="shared" si="1"/>
        <v>120000</v>
      </c>
      <c r="H25" s="30"/>
      <c r="I25" s="30"/>
      <c r="J25" s="30"/>
      <c r="K25" s="30"/>
    </row>
    <row r="26" spans="1:11" x14ac:dyDescent="0.3">
      <c r="A26" s="35">
        <v>42485</v>
      </c>
      <c r="B26" s="43"/>
      <c r="C26" s="30" t="str">
        <f t="shared" si="3"/>
        <v>-</v>
      </c>
      <c r="D26" s="37">
        <v>150000</v>
      </c>
      <c r="E26" s="30" t="str">
        <f t="shared" si="2"/>
        <v>-</v>
      </c>
      <c r="F26" s="39">
        <f t="shared" si="0"/>
        <v>0.83333333333333337</v>
      </c>
      <c r="G26" s="38">
        <f t="shared" si="1"/>
        <v>125000</v>
      </c>
      <c r="H26" s="30"/>
      <c r="I26" s="30"/>
      <c r="J26" s="30"/>
      <c r="K26" s="30"/>
    </row>
    <row r="27" spans="1:11" x14ac:dyDescent="0.3">
      <c r="A27" s="35">
        <v>42486</v>
      </c>
      <c r="B27" s="43"/>
      <c r="C27" s="30" t="str">
        <f t="shared" si="3"/>
        <v>-</v>
      </c>
      <c r="D27" s="37">
        <v>150000</v>
      </c>
      <c r="E27" s="30" t="str">
        <f t="shared" si="2"/>
        <v>-</v>
      </c>
      <c r="F27" s="39">
        <f t="shared" si="0"/>
        <v>0.8666666666666667</v>
      </c>
      <c r="G27" s="38">
        <f t="shared" si="1"/>
        <v>130000</v>
      </c>
      <c r="H27" s="30"/>
      <c r="I27" s="30"/>
      <c r="J27" s="30"/>
      <c r="K27" s="30"/>
    </row>
    <row r="28" spans="1:11" x14ac:dyDescent="0.3">
      <c r="A28" s="35">
        <v>42487</v>
      </c>
      <c r="B28" s="43"/>
      <c r="C28" s="30" t="str">
        <f t="shared" si="3"/>
        <v>-</v>
      </c>
      <c r="D28" s="37">
        <v>150000</v>
      </c>
      <c r="E28" s="30" t="str">
        <f t="shared" si="2"/>
        <v>-</v>
      </c>
      <c r="F28" s="39">
        <f t="shared" si="0"/>
        <v>0.9</v>
      </c>
      <c r="G28" s="38">
        <f t="shared" si="1"/>
        <v>135000</v>
      </c>
      <c r="H28" s="30"/>
      <c r="I28" s="30"/>
      <c r="J28" s="30"/>
      <c r="K28" s="30"/>
    </row>
    <row r="29" spans="1:11" x14ac:dyDescent="0.3">
      <c r="A29" s="35">
        <v>42488</v>
      </c>
      <c r="B29" s="43"/>
      <c r="C29" s="30" t="str">
        <f t="shared" si="3"/>
        <v>-</v>
      </c>
      <c r="D29" s="37">
        <v>150000</v>
      </c>
      <c r="E29" s="30" t="str">
        <f t="shared" si="2"/>
        <v>-</v>
      </c>
      <c r="F29" s="39">
        <f t="shared" si="0"/>
        <v>0.93333333333333335</v>
      </c>
      <c r="G29" s="38">
        <f t="shared" si="1"/>
        <v>140000</v>
      </c>
      <c r="H29" s="30"/>
      <c r="I29" s="30"/>
      <c r="J29" s="30"/>
      <c r="K29" s="30"/>
    </row>
    <row r="30" spans="1:11" x14ac:dyDescent="0.3">
      <c r="A30" s="35">
        <v>42489</v>
      </c>
      <c r="B30" s="43"/>
      <c r="C30" s="30" t="str">
        <f t="shared" si="3"/>
        <v>-</v>
      </c>
      <c r="D30" s="37">
        <v>150000</v>
      </c>
      <c r="E30" s="30" t="str">
        <f t="shared" si="2"/>
        <v>-</v>
      </c>
      <c r="F30" s="39">
        <f t="shared" si="0"/>
        <v>0.96666666666666667</v>
      </c>
      <c r="G30" s="38">
        <f t="shared" si="1"/>
        <v>145000</v>
      </c>
      <c r="H30" s="30"/>
      <c r="I30" s="30"/>
      <c r="J30" s="30"/>
      <c r="K30" s="30"/>
    </row>
    <row r="31" spans="1:11" x14ac:dyDescent="0.3">
      <c r="A31" s="35">
        <v>42490</v>
      </c>
      <c r="B31" s="43"/>
      <c r="C31" s="30" t="str">
        <f t="shared" si="3"/>
        <v>-</v>
      </c>
      <c r="D31" s="37">
        <v>150000</v>
      </c>
      <c r="E31" s="30" t="str">
        <f t="shared" si="2"/>
        <v>-</v>
      </c>
      <c r="F31" s="39">
        <f t="shared" si="0"/>
        <v>1</v>
      </c>
      <c r="G31" s="38">
        <f t="shared" si="1"/>
        <v>150000</v>
      </c>
      <c r="H31" s="30"/>
      <c r="I31" s="30"/>
      <c r="J31" s="30"/>
      <c r="K31" s="30"/>
    </row>
    <row r="49" spans="2:20" x14ac:dyDescent="0.3">
      <c r="B49" s="48"/>
      <c r="C49" s="48"/>
      <c r="D49" s="48"/>
      <c r="E49" s="48"/>
      <c r="F49" s="48"/>
      <c r="G49" s="48"/>
      <c r="H49" s="48"/>
      <c r="I49" s="48"/>
      <c r="J49" s="48"/>
      <c r="K49" s="48"/>
      <c r="T49" s="41"/>
    </row>
    <row r="56" spans="2:20" x14ac:dyDescent="0.3">
      <c r="B56" s="31"/>
      <c r="C56" s="36"/>
      <c r="D56" s="30"/>
      <c r="E56" s="30"/>
      <c r="F56" s="30"/>
      <c r="G56" s="37"/>
      <c r="H56" s="30"/>
      <c r="I56" s="38"/>
      <c r="J56" s="38"/>
      <c r="K56" s="39"/>
      <c r="L56" s="32"/>
      <c r="M56" s="32"/>
      <c r="N56" s="32"/>
      <c r="O56" s="32"/>
      <c r="P56" s="40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B3" sqref="B3"/>
    </sheetView>
  </sheetViews>
  <sheetFormatPr defaultColWidth="8.88671875" defaultRowHeight="14.4" x14ac:dyDescent="0.3"/>
  <cols>
    <col min="1" max="1" width="17.88671875" customWidth="1"/>
    <col min="2" max="2" width="14.33203125" customWidth="1"/>
    <col min="8" max="8" width="9.44140625" customWidth="1"/>
    <col min="12" max="12" width="8.88671875" customWidth="1"/>
    <col min="13" max="13" width="8.6640625" customWidth="1"/>
    <col min="14" max="14" width="8.88671875" customWidth="1"/>
  </cols>
  <sheetData>
    <row r="1" spans="1:10" x14ac:dyDescent="0.3">
      <c r="G1" s="113" t="s">
        <v>2238</v>
      </c>
      <c r="H1" s="113"/>
      <c r="I1" s="114" t="s">
        <v>2239</v>
      </c>
      <c r="J1" s="114"/>
    </row>
    <row r="2" spans="1:10" ht="21" x14ac:dyDescent="0.4">
      <c r="A2" s="50" t="s">
        <v>2240</v>
      </c>
      <c r="B2" s="62">
        <v>0.8</v>
      </c>
      <c r="G2" s="24" t="s">
        <v>2241</v>
      </c>
      <c r="H2" s="24" t="s">
        <v>2242</v>
      </c>
      <c r="I2" s="24" t="s">
        <v>2243</v>
      </c>
      <c r="J2" s="24" t="s">
        <v>2244</v>
      </c>
    </row>
    <row r="3" spans="1:10" x14ac:dyDescent="0.3">
      <c r="G3" s="48">
        <f t="array" ref="G3:G102">MOD(ROW('Array Percentage Grid'!$1:$100)-1,10)</f>
        <v>0</v>
      </c>
      <c r="H3" s="48">
        <f t="array" ref="H3:H102">INT((ROW('Array Percentage Grid'!$1:$100)-1)/10)</f>
        <v>0</v>
      </c>
      <c r="I3" s="48">
        <f t="array" ref="I3:I102">IF(ROW('Array Percentage Grid'!$1:$100)-1&lt;INT('Array Percentage Grid'!$B$2*100),1,0)*arr_x</f>
        <v>0</v>
      </c>
      <c r="J3" s="48">
        <f t="array" ref="J3:J102">IF(ROW('Array Percentage Grid'!$1:$100)-1&lt;INT('Array Percentage Grid'!$B$2*100),1,0)*arr_y</f>
        <v>0</v>
      </c>
    </row>
    <row r="4" spans="1:10" x14ac:dyDescent="0.3">
      <c r="G4" s="48">
        <v>1</v>
      </c>
      <c r="H4" s="48">
        <v>0</v>
      </c>
      <c r="I4" s="48">
        <v>1</v>
      </c>
      <c r="J4" s="48">
        <v>0</v>
      </c>
    </row>
    <row r="5" spans="1:10" x14ac:dyDescent="0.3">
      <c r="G5" s="48">
        <v>2</v>
      </c>
      <c r="H5" s="48">
        <v>0</v>
      </c>
      <c r="I5" s="48">
        <v>2</v>
      </c>
      <c r="J5" s="48">
        <v>0</v>
      </c>
    </row>
    <row r="6" spans="1:10" x14ac:dyDescent="0.3">
      <c r="G6" s="48">
        <v>3</v>
      </c>
      <c r="H6" s="48">
        <v>0</v>
      </c>
      <c r="I6" s="48">
        <v>3</v>
      </c>
      <c r="J6" s="48">
        <v>0</v>
      </c>
    </row>
    <row r="7" spans="1:10" x14ac:dyDescent="0.3">
      <c r="G7" s="48">
        <v>4</v>
      </c>
      <c r="H7" s="48">
        <v>0</v>
      </c>
      <c r="I7" s="48">
        <v>4</v>
      </c>
      <c r="J7" s="48">
        <v>0</v>
      </c>
    </row>
    <row r="8" spans="1:10" x14ac:dyDescent="0.3">
      <c r="G8" s="48">
        <v>5</v>
      </c>
      <c r="H8" s="48">
        <v>0</v>
      </c>
      <c r="I8" s="48">
        <v>5</v>
      </c>
      <c r="J8" s="48">
        <v>0</v>
      </c>
    </row>
    <row r="9" spans="1:10" x14ac:dyDescent="0.3">
      <c r="G9" s="48">
        <v>6</v>
      </c>
      <c r="H9" s="48">
        <v>0</v>
      </c>
      <c r="I9" s="48">
        <v>6</v>
      </c>
      <c r="J9" s="48">
        <v>0</v>
      </c>
    </row>
    <row r="10" spans="1:10" x14ac:dyDescent="0.3">
      <c r="G10" s="48">
        <v>7</v>
      </c>
      <c r="H10" s="48">
        <v>0</v>
      </c>
      <c r="I10" s="48">
        <v>7</v>
      </c>
      <c r="J10" s="48">
        <v>0</v>
      </c>
    </row>
    <row r="11" spans="1:10" x14ac:dyDescent="0.3">
      <c r="G11" s="48">
        <v>8</v>
      </c>
      <c r="H11" s="48">
        <v>0</v>
      </c>
      <c r="I11" s="48">
        <v>8</v>
      </c>
      <c r="J11" s="48">
        <v>0</v>
      </c>
    </row>
    <row r="12" spans="1:10" x14ac:dyDescent="0.3">
      <c r="G12" s="48">
        <v>9</v>
      </c>
      <c r="H12" s="48">
        <v>0</v>
      </c>
      <c r="I12" s="48">
        <v>9</v>
      </c>
      <c r="J12" s="48">
        <v>0</v>
      </c>
    </row>
    <row r="13" spans="1:10" x14ac:dyDescent="0.3">
      <c r="G13" s="48">
        <v>0</v>
      </c>
      <c r="H13" s="48">
        <v>1</v>
      </c>
      <c r="I13" s="48">
        <v>0</v>
      </c>
      <c r="J13" s="48">
        <v>1</v>
      </c>
    </row>
    <row r="14" spans="1:10" x14ac:dyDescent="0.3">
      <c r="G14" s="48">
        <v>1</v>
      </c>
      <c r="H14" s="48">
        <v>1</v>
      </c>
      <c r="I14" s="48">
        <v>1</v>
      </c>
      <c r="J14" s="48">
        <v>1</v>
      </c>
    </row>
    <row r="15" spans="1:10" x14ac:dyDescent="0.3">
      <c r="G15" s="48">
        <v>2</v>
      </c>
      <c r="H15" s="48">
        <v>1</v>
      </c>
      <c r="I15" s="48">
        <v>2</v>
      </c>
      <c r="J15" s="48">
        <v>1</v>
      </c>
    </row>
    <row r="16" spans="1:10" x14ac:dyDescent="0.3">
      <c r="G16" s="48">
        <v>3</v>
      </c>
      <c r="H16" s="48">
        <v>1</v>
      </c>
      <c r="I16" s="48">
        <v>3</v>
      </c>
      <c r="J16" s="48">
        <v>1</v>
      </c>
    </row>
    <row r="17" spans="7:10" x14ac:dyDescent="0.3">
      <c r="G17" s="48">
        <v>4</v>
      </c>
      <c r="H17" s="48">
        <v>1</v>
      </c>
      <c r="I17" s="48">
        <v>4</v>
      </c>
      <c r="J17" s="48">
        <v>1</v>
      </c>
    </row>
    <row r="18" spans="7:10" x14ac:dyDescent="0.3">
      <c r="G18" s="48">
        <v>5</v>
      </c>
      <c r="H18" s="48">
        <v>1</v>
      </c>
      <c r="I18" s="48">
        <v>5</v>
      </c>
      <c r="J18" s="48">
        <v>1</v>
      </c>
    </row>
    <row r="19" spans="7:10" x14ac:dyDescent="0.3">
      <c r="G19" s="48">
        <v>6</v>
      </c>
      <c r="H19" s="48">
        <v>1</v>
      </c>
      <c r="I19" s="48">
        <v>6</v>
      </c>
      <c r="J19" s="48">
        <v>1</v>
      </c>
    </row>
    <row r="20" spans="7:10" x14ac:dyDescent="0.3">
      <c r="G20" s="48">
        <v>7</v>
      </c>
      <c r="H20" s="48">
        <v>1</v>
      </c>
      <c r="I20" s="48">
        <v>7</v>
      </c>
      <c r="J20" s="48">
        <v>1</v>
      </c>
    </row>
    <row r="21" spans="7:10" x14ac:dyDescent="0.3">
      <c r="G21" s="48">
        <v>8</v>
      </c>
      <c r="H21" s="48">
        <v>1</v>
      </c>
      <c r="I21" s="48">
        <v>8</v>
      </c>
      <c r="J21" s="48">
        <v>1</v>
      </c>
    </row>
    <row r="22" spans="7:10" x14ac:dyDescent="0.3">
      <c r="G22" s="48">
        <v>9</v>
      </c>
      <c r="H22" s="48">
        <v>1</v>
      </c>
      <c r="I22" s="48">
        <v>9</v>
      </c>
      <c r="J22" s="48">
        <v>1</v>
      </c>
    </row>
    <row r="23" spans="7:10" x14ac:dyDescent="0.3">
      <c r="G23" s="48">
        <v>0</v>
      </c>
      <c r="H23" s="48">
        <v>2</v>
      </c>
      <c r="I23" s="48">
        <v>0</v>
      </c>
      <c r="J23" s="48">
        <v>2</v>
      </c>
    </row>
    <row r="24" spans="7:10" x14ac:dyDescent="0.3">
      <c r="G24" s="48">
        <v>1</v>
      </c>
      <c r="H24" s="48">
        <v>2</v>
      </c>
      <c r="I24" s="48">
        <v>1</v>
      </c>
      <c r="J24" s="48">
        <v>2</v>
      </c>
    </row>
    <row r="25" spans="7:10" x14ac:dyDescent="0.3">
      <c r="G25" s="48">
        <v>2</v>
      </c>
      <c r="H25" s="48">
        <v>2</v>
      </c>
      <c r="I25" s="48">
        <v>2</v>
      </c>
      <c r="J25" s="48">
        <v>2</v>
      </c>
    </row>
    <row r="26" spans="7:10" x14ac:dyDescent="0.3">
      <c r="G26" s="48">
        <v>3</v>
      </c>
      <c r="H26" s="48">
        <v>2</v>
      </c>
      <c r="I26" s="48">
        <v>3</v>
      </c>
      <c r="J26" s="48">
        <v>2</v>
      </c>
    </row>
    <row r="27" spans="7:10" x14ac:dyDescent="0.3">
      <c r="G27" s="48">
        <v>4</v>
      </c>
      <c r="H27" s="48">
        <v>2</v>
      </c>
      <c r="I27" s="48">
        <v>4</v>
      </c>
      <c r="J27" s="48">
        <v>2</v>
      </c>
    </row>
    <row r="28" spans="7:10" x14ac:dyDescent="0.3">
      <c r="G28" s="48">
        <v>5</v>
      </c>
      <c r="H28" s="48">
        <v>2</v>
      </c>
      <c r="I28" s="48">
        <v>5</v>
      </c>
      <c r="J28" s="48">
        <v>2</v>
      </c>
    </row>
    <row r="29" spans="7:10" x14ac:dyDescent="0.3">
      <c r="G29" s="48">
        <v>6</v>
      </c>
      <c r="H29" s="48">
        <v>2</v>
      </c>
      <c r="I29" s="48">
        <v>6</v>
      </c>
      <c r="J29" s="48">
        <v>2</v>
      </c>
    </row>
    <row r="30" spans="7:10" x14ac:dyDescent="0.3">
      <c r="G30" s="48">
        <v>7</v>
      </c>
      <c r="H30" s="48">
        <v>2</v>
      </c>
      <c r="I30" s="48">
        <v>7</v>
      </c>
      <c r="J30" s="48">
        <v>2</v>
      </c>
    </row>
    <row r="31" spans="7:10" x14ac:dyDescent="0.3">
      <c r="G31" s="48">
        <v>8</v>
      </c>
      <c r="H31" s="48">
        <v>2</v>
      </c>
      <c r="I31" s="48">
        <v>8</v>
      </c>
      <c r="J31" s="48">
        <v>2</v>
      </c>
    </row>
    <row r="32" spans="7:10" x14ac:dyDescent="0.3">
      <c r="G32" s="48">
        <v>9</v>
      </c>
      <c r="H32" s="48">
        <v>2</v>
      </c>
      <c r="I32" s="48">
        <v>9</v>
      </c>
      <c r="J32" s="48">
        <v>2</v>
      </c>
    </row>
    <row r="33" spans="7:10" x14ac:dyDescent="0.3">
      <c r="G33" s="48">
        <v>0</v>
      </c>
      <c r="H33" s="48">
        <v>3</v>
      </c>
      <c r="I33" s="48">
        <v>0</v>
      </c>
      <c r="J33" s="48">
        <v>3</v>
      </c>
    </row>
    <row r="34" spans="7:10" x14ac:dyDescent="0.3">
      <c r="G34" s="48">
        <v>1</v>
      </c>
      <c r="H34" s="48">
        <v>3</v>
      </c>
      <c r="I34" s="48">
        <v>1</v>
      </c>
      <c r="J34" s="48">
        <v>3</v>
      </c>
    </row>
    <row r="35" spans="7:10" x14ac:dyDescent="0.3">
      <c r="G35" s="48">
        <v>2</v>
      </c>
      <c r="H35" s="48">
        <v>3</v>
      </c>
      <c r="I35" s="48">
        <v>2</v>
      </c>
      <c r="J35" s="48">
        <v>3</v>
      </c>
    </row>
    <row r="36" spans="7:10" x14ac:dyDescent="0.3">
      <c r="G36" s="48">
        <v>3</v>
      </c>
      <c r="H36" s="48">
        <v>3</v>
      </c>
      <c r="I36" s="48">
        <v>3</v>
      </c>
      <c r="J36" s="48">
        <v>3</v>
      </c>
    </row>
    <row r="37" spans="7:10" x14ac:dyDescent="0.3">
      <c r="G37" s="48">
        <v>4</v>
      </c>
      <c r="H37" s="48">
        <v>3</v>
      </c>
      <c r="I37" s="48">
        <v>4</v>
      </c>
      <c r="J37" s="48">
        <v>3</v>
      </c>
    </row>
    <row r="38" spans="7:10" x14ac:dyDescent="0.3">
      <c r="G38" s="48">
        <v>5</v>
      </c>
      <c r="H38" s="48">
        <v>3</v>
      </c>
      <c r="I38" s="48">
        <v>5</v>
      </c>
      <c r="J38" s="48">
        <v>3</v>
      </c>
    </row>
    <row r="39" spans="7:10" x14ac:dyDescent="0.3">
      <c r="G39" s="48">
        <v>6</v>
      </c>
      <c r="H39" s="48">
        <v>3</v>
      </c>
      <c r="I39" s="48">
        <v>6</v>
      </c>
      <c r="J39" s="48">
        <v>3</v>
      </c>
    </row>
    <row r="40" spans="7:10" x14ac:dyDescent="0.3">
      <c r="G40" s="48">
        <v>7</v>
      </c>
      <c r="H40" s="48">
        <v>3</v>
      </c>
      <c r="I40" s="48">
        <v>7</v>
      </c>
      <c r="J40" s="48">
        <v>3</v>
      </c>
    </row>
    <row r="41" spans="7:10" x14ac:dyDescent="0.3">
      <c r="G41" s="48">
        <v>8</v>
      </c>
      <c r="H41" s="48">
        <v>3</v>
      </c>
      <c r="I41" s="48">
        <v>8</v>
      </c>
      <c r="J41" s="48">
        <v>3</v>
      </c>
    </row>
    <row r="42" spans="7:10" x14ac:dyDescent="0.3">
      <c r="G42" s="48">
        <v>9</v>
      </c>
      <c r="H42" s="48">
        <v>3</v>
      </c>
      <c r="I42" s="48">
        <v>9</v>
      </c>
      <c r="J42" s="48">
        <v>3</v>
      </c>
    </row>
    <row r="43" spans="7:10" x14ac:dyDescent="0.3">
      <c r="G43" s="48">
        <v>0</v>
      </c>
      <c r="H43" s="48">
        <v>4</v>
      </c>
      <c r="I43" s="48">
        <v>0</v>
      </c>
      <c r="J43" s="48">
        <v>4</v>
      </c>
    </row>
    <row r="44" spans="7:10" x14ac:dyDescent="0.3">
      <c r="G44" s="48">
        <v>1</v>
      </c>
      <c r="H44" s="48">
        <v>4</v>
      </c>
      <c r="I44" s="48">
        <v>1</v>
      </c>
      <c r="J44" s="48">
        <v>4</v>
      </c>
    </row>
    <row r="45" spans="7:10" x14ac:dyDescent="0.3">
      <c r="G45" s="48">
        <v>2</v>
      </c>
      <c r="H45" s="48">
        <v>4</v>
      </c>
      <c r="I45" s="48">
        <v>2</v>
      </c>
      <c r="J45" s="48">
        <v>4</v>
      </c>
    </row>
    <row r="46" spans="7:10" x14ac:dyDescent="0.3">
      <c r="G46" s="48">
        <v>3</v>
      </c>
      <c r="H46" s="48">
        <v>4</v>
      </c>
      <c r="I46" s="48">
        <v>3</v>
      </c>
      <c r="J46" s="48">
        <v>4</v>
      </c>
    </row>
    <row r="47" spans="7:10" x14ac:dyDescent="0.3">
      <c r="G47" s="48">
        <v>4</v>
      </c>
      <c r="H47" s="48">
        <v>4</v>
      </c>
      <c r="I47" s="48">
        <v>4</v>
      </c>
      <c r="J47" s="48">
        <v>4</v>
      </c>
    </row>
    <row r="48" spans="7:10" x14ac:dyDescent="0.3">
      <c r="G48" s="48">
        <v>5</v>
      </c>
      <c r="H48" s="48">
        <v>4</v>
      </c>
      <c r="I48" s="48">
        <v>5</v>
      </c>
      <c r="J48" s="48">
        <v>4</v>
      </c>
    </row>
    <row r="49" spans="7:10" x14ac:dyDescent="0.3">
      <c r="G49" s="48">
        <v>6</v>
      </c>
      <c r="H49" s="48">
        <v>4</v>
      </c>
      <c r="I49" s="48">
        <v>6</v>
      </c>
      <c r="J49" s="48">
        <v>4</v>
      </c>
    </row>
    <row r="50" spans="7:10" x14ac:dyDescent="0.3">
      <c r="G50" s="48">
        <v>7</v>
      </c>
      <c r="H50" s="48">
        <v>4</v>
      </c>
      <c r="I50" s="48">
        <v>7</v>
      </c>
      <c r="J50" s="48">
        <v>4</v>
      </c>
    </row>
    <row r="51" spans="7:10" x14ac:dyDescent="0.3">
      <c r="G51" s="48">
        <v>8</v>
      </c>
      <c r="H51" s="48">
        <v>4</v>
      </c>
      <c r="I51" s="48">
        <v>8</v>
      </c>
      <c r="J51" s="48">
        <v>4</v>
      </c>
    </row>
    <row r="52" spans="7:10" x14ac:dyDescent="0.3">
      <c r="G52" s="48">
        <v>9</v>
      </c>
      <c r="H52" s="48">
        <v>4</v>
      </c>
      <c r="I52" s="48">
        <v>9</v>
      </c>
      <c r="J52" s="48">
        <v>4</v>
      </c>
    </row>
    <row r="53" spans="7:10" x14ac:dyDescent="0.3">
      <c r="G53" s="48">
        <v>0</v>
      </c>
      <c r="H53" s="48">
        <v>5</v>
      </c>
      <c r="I53" s="48">
        <v>0</v>
      </c>
      <c r="J53" s="48">
        <v>5</v>
      </c>
    </row>
    <row r="54" spans="7:10" x14ac:dyDescent="0.3">
      <c r="G54" s="48">
        <v>1</v>
      </c>
      <c r="H54" s="48">
        <v>5</v>
      </c>
      <c r="I54" s="48">
        <v>1</v>
      </c>
      <c r="J54" s="48">
        <v>5</v>
      </c>
    </row>
    <row r="55" spans="7:10" x14ac:dyDescent="0.3">
      <c r="G55" s="48">
        <v>2</v>
      </c>
      <c r="H55" s="48">
        <v>5</v>
      </c>
      <c r="I55" s="48">
        <v>2</v>
      </c>
      <c r="J55" s="48">
        <v>5</v>
      </c>
    </row>
    <row r="56" spans="7:10" x14ac:dyDescent="0.3">
      <c r="G56" s="48">
        <v>3</v>
      </c>
      <c r="H56" s="48">
        <v>5</v>
      </c>
      <c r="I56" s="48">
        <v>3</v>
      </c>
      <c r="J56" s="48">
        <v>5</v>
      </c>
    </row>
    <row r="57" spans="7:10" x14ac:dyDescent="0.3">
      <c r="G57" s="48">
        <v>4</v>
      </c>
      <c r="H57" s="48">
        <v>5</v>
      </c>
      <c r="I57" s="48">
        <v>4</v>
      </c>
      <c r="J57" s="48">
        <v>5</v>
      </c>
    </row>
    <row r="58" spans="7:10" x14ac:dyDescent="0.3">
      <c r="G58" s="48">
        <v>5</v>
      </c>
      <c r="H58" s="48">
        <v>5</v>
      </c>
      <c r="I58" s="48">
        <v>5</v>
      </c>
      <c r="J58" s="48">
        <v>5</v>
      </c>
    </row>
    <row r="59" spans="7:10" x14ac:dyDescent="0.3">
      <c r="G59" s="48">
        <v>6</v>
      </c>
      <c r="H59" s="48">
        <v>5</v>
      </c>
      <c r="I59" s="48">
        <v>6</v>
      </c>
      <c r="J59" s="48">
        <v>5</v>
      </c>
    </row>
    <row r="60" spans="7:10" x14ac:dyDescent="0.3">
      <c r="G60" s="48">
        <v>7</v>
      </c>
      <c r="H60" s="48">
        <v>5</v>
      </c>
      <c r="I60" s="48">
        <v>7</v>
      </c>
      <c r="J60" s="48">
        <v>5</v>
      </c>
    </row>
    <row r="61" spans="7:10" x14ac:dyDescent="0.3">
      <c r="G61" s="48">
        <v>8</v>
      </c>
      <c r="H61" s="48">
        <v>5</v>
      </c>
      <c r="I61" s="48">
        <v>8</v>
      </c>
      <c r="J61" s="48">
        <v>5</v>
      </c>
    </row>
    <row r="62" spans="7:10" x14ac:dyDescent="0.3">
      <c r="G62" s="48">
        <v>9</v>
      </c>
      <c r="H62" s="48">
        <v>5</v>
      </c>
      <c r="I62" s="48">
        <v>9</v>
      </c>
      <c r="J62" s="48">
        <v>5</v>
      </c>
    </row>
    <row r="63" spans="7:10" x14ac:dyDescent="0.3">
      <c r="G63" s="48">
        <v>0</v>
      </c>
      <c r="H63" s="48">
        <v>6</v>
      </c>
      <c r="I63" s="48">
        <v>0</v>
      </c>
      <c r="J63" s="48">
        <v>6</v>
      </c>
    </row>
    <row r="64" spans="7:10" x14ac:dyDescent="0.3">
      <c r="G64" s="48">
        <v>1</v>
      </c>
      <c r="H64" s="48">
        <v>6</v>
      </c>
      <c r="I64" s="48">
        <v>1</v>
      </c>
      <c r="J64" s="48">
        <v>6</v>
      </c>
    </row>
    <row r="65" spans="7:10" x14ac:dyDescent="0.3">
      <c r="G65" s="48">
        <v>2</v>
      </c>
      <c r="H65" s="48">
        <v>6</v>
      </c>
      <c r="I65" s="48">
        <v>2</v>
      </c>
      <c r="J65" s="48">
        <v>6</v>
      </c>
    </row>
    <row r="66" spans="7:10" x14ac:dyDescent="0.3">
      <c r="G66" s="48">
        <v>3</v>
      </c>
      <c r="H66" s="48">
        <v>6</v>
      </c>
      <c r="I66" s="48">
        <v>3</v>
      </c>
      <c r="J66" s="48">
        <v>6</v>
      </c>
    </row>
    <row r="67" spans="7:10" x14ac:dyDescent="0.3">
      <c r="G67" s="48">
        <v>4</v>
      </c>
      <c r="H67" s="48">
        <v>6</v>
      </c>
      <c r="I67" s="48">
        <v>4</v>
      </c>
      <c r="J67" s="48">
        <v>6</v>
      </c>
    </row>
    <row r="68" spans="7:10" x14ac:dyDescent="0.3">
      <c r="G68" s="48">
        <v>5</v>
      </c>
      <c r="H68" s="48">
        <v>6</v>
      </c>
      <c r="I68" s="48">
        <v>5</v>
      </c>
      <c r="J68" s="48">
        <v>6</v>
      </c>
    </row>
    <row r="69" spans="7:10" x14ac:dyDescent="0.3">
      <c r="G69" s="48">
        <v>6</v>
      </c>
      <c r="H69" s="48">
        <v>6</v>
      </c>
      <c r="I69" s="48">
        <v>6</v>
      </c>
      <c r="J69" s="48">
        <v>6</v>
      </c>
    </row>
    <row r="70" spans="7:10" x14ac:dyDescent="0.3">
      <c r="G70" s="48">
        <v>7</v>
      </c>
      <c r="H70" s="48">
        <v>6</v>
      </c>
      <c r="I70" s="48">
        <v>7</v>
      </c>
      <c r="J70" s="48">
        <v>6</v>
      </c>
    </row>
    <row r="71" spans="7:10" x14ac:dyDescent="0.3">
      <c r="G71" s="48">
        <v>8</v>
      </c>
      <c r="H71" s="48">
        <v>6</v>
      </c>
      <c r="I71" s="48">
        <v>8</v>
      </c>
      <c r="J71" s="48">
        <v>6</v>
      </c>
    </row>
    <row r="72" spans="7:10" x14ac:dyDescent="0.3">
      <c r="G72" s="48">
        <v>9</v>
      </c>
      <c r="H72" s="48">
        <v>6</v>
      </c>
      <c r="I72" s="48">
        <v>9</v>
      </c>
      <c r="J72" s="48">
        <v>6</v>
      </c>
    </row>
    <row r="73" spans="7:10" x14ac:dyDescent="0.3">
      <c r="G73" s="48">
        <v>0</v>
      </c>
      <c r="H73" s="48">
        <v>7</v>
      </c>
      <c r="I73" s="48">
        <v>0</v>
      </c>
      <c r="J73" s="48">
        <v>7</v>
      </c>
    </row>
    <row r="74" spans="7:10" x14ac:dyDescent="0.3">
      <c r="G74" s="48">
        <v>1</v>
      </c>
      <c r="H74" s="48">
        <v>7</v>
      </c>
      <c r="I74" s="48">
        <v>1</v>
      </c>
      <c r="J74" s="48">
        <v>7</v>
      </c>
    </row>
    <row r="75" spans="7:10" x14ac:dyDescent="0.3">
      <c r="G75" s="48">
        <v>2</v>
      </c>
      <c r="H75" s="48">
        <v>7</v>
      </c>
      <c r="I75" s="48">
        <v>2</v>
      </c>
      <c r="J75" s="48">
        <v>7</v>
      </c>
    </row>
    <row r="76" spans="7:10" x14ac:dyDescent="0.3">
      <c r="G76" s="48">
        <v>3</v>
      </c>
      <c r="H76" s="48">
        <v>7</v>
      </c>
      <c r="I76" s="48">
        <v>3</v>
      </c>
      <c r="J76" s="48">
        <v>7</v>
      </c>
    </row>
    <row r="77" spans="7:10" x14ac:dyDescent="0.3">
      <c r="G77" s="48">
        <v>4</v>
      </c>
      <c r="H77" s="48">
        <v>7</v>
      </c>
      <c r="I77" s="48">
        <v>4</v>
      </c>
      <c r="J77" s="48">
        <v>7</v>
      </c>
    </row>
    <row r="78" spans="7:10" x14ac:dyDescent="0.3">
      <c r="G78" s="48">
        <v>5</v>
      </c>
      <c r="H78" s="48">
        <v>7</v>
      </c>
      <c r="I78" s="48">
        <v>5</v>
      </c>
      <c r="J78" s="48">
        <v>7</v>
      </c>
    </row>
    <row r="79" spans="7:10" x14ac:dyDescent="0.3">
      <c r="G79" s="48">
        <v>6</v>
      </c>
      <c r="H79" s="48">
        <v>7</v>
      </c>
      <c r="I79" s="48">
        <v>6</v>
      </c>
      <c r="J79" s="48">
        <v>7</v>
      </c>
    </row>
    <row r="80" spans="7:10" x14ac:dyDescent="0.3">
      <c r="G80" s="48">
        <v>7</v>
      </c>
      <c r="H80" s="48">
        <v>7</v>
      </c>
      <c r="I80" s="48">
        <v>7</v>
      </c>
      <c r="J80" s="48">
        <v>7</v>
      </c>
    </row>
    <row r="81" spans="7:10" x14ac:dyDescent="0.3">
      <c r="G81" s="48">
        <v>8</v>
      </c>
      <c r="H81" s="48">
        <v>7</v>
      </c>
      <c r="I81" s="48">
        <v>8</v>
      </c>
      <c r="J81" s="48">
        <v>7</v>
      </c>
    </row>
    <row r="82" spans="7:10" x14ac:dyDescent="0.3">
      <c r="G82" s="48">
        <v>9</v>
      </c>
      <c r="H82" s="48">
        <v>7</v>
      </c>
      <c r="I82" s="48">
        <v>9</v>
      </c>
      <c r="J82" s="48">
        <v>7</v>
      </c>
    </row>
    <row r="83" spans="7:10" x14ac:dyDescent="0.3">
      <c r="G83" s="48">
        <v>0</v>
      </c>
      <c r="H83" s="48">
        <v>8</v>
      </c>
      <c r="I83" s="48">
        <v>0</v>
      </c>
      <c r="J83" s="48">
        <v>0</v>
      </c>
    </row>
    <row r="84" spans="7:10" x14ac:dyDescent="0.3">
      <c r="G84" s="48">
        <v>1</v>
      </c>
      <c r="H84" s="48">
        <v>8</v>
      </c>
      <c r="I84" s="48">
        <v>0</v>
      </c>
      <c r="J84" s="48">
        <v>0</v>
      </c>
    </row>
    <row r="85" spans="7:10" x14ac:dyDescent="0.3">
      <c r="G85" s="48">
        <v>2</v>
      </c>
      <c r="H85" s="48">
        <v>8</v>
      </c>
      <c r="I85" s="48">
        <v>0</v>
      </c>
      <c r="J85" s="48">
        <v>0</v>
      </c>
    </row>
    <row r="86" spans="7:10" x14ac:dyDescent="0.3">
      <c r="G86" s="48">
        <v>3</v>
      </c>
      <c r="H86" s="48">
        <v>8</v>
      </c>
      <c r="I86" s="48">
        <v>0</v>
      </c>
      <c r="J86" s="48">
        <v>0</v>
      </c>
    </row>
    <row r="87" spans="7:10" x14ac:dyDescent="0.3">
      <c r="G87" s="48">
        <v>4</v>
      </c>
      <c r="H87" s="48">
        <v>8</v>
      </c>
      <c r="I87" s="48">
        <v>0</v>
      </c>
      <c r="J87" s="48">
        <v>0</v>
      </c>
    </row>
    <row r="88" spans="7:10" x14ac:dyDescent="0.3">
      <c r="G88" s="48">
        <v>5</v>
      </c>
      <c r="H88" s="48">
        <v>8</v>
      </c>
      <c r="I88" s="48">
        <v>0</v>
      </c>
      <c r="J88" s="48">
        <v>0</v>
      </c>
    </row>
    <row r="89" spans="7:10" x14ac:dyDescent="0.3">
      <c r="G89" s="48">
        <v>6</v>
      </c>
      <c r="H89" s="48">
        <v>8</v>
      </c>
      <c r="I89" s="48">
        <v>0</v>
      </c>
      <c r="J89" s="48">
        <v>0</v>
      </c>
    </row>
    <row r="90" spans="7:10" x14ac:dyDescent="0.3">
      <c r="G90" s="48">
        <v>7</v>
      </c>
      <c r="H90" s="48">
        <v>8</v>
      </c>
      <c r="I90" s="48">
        <v>0</v>
      </c>
      <c r="J90" s="48">
        <v>0</v>
      </c>
    </row>
    <row r="91" spans="7:10" x14ac:dyDescent="0.3">
      <c r="G91" s="48">
        <v>8</v>
      </c>
      <c r="H91" s="48">
        <v>8</v>
      </c>
      <c r="I91" s="48">
        <v>0</v>
      </c>
      <c r="J91" s="48">
        <v>0</v>
      </c>
    </row>
    <row r="92" spans="7:10" x14ac:dyDescent="0.3">
      <c r="G92" s="48">
        <v>9</v>
      </c>
      <c r="H92" s="48">
        <v>8</v>
      </c>
      <c r="I92" s="48">
        <v>0</v>
      </c>
      <c r="J92" s="48">
        <v>0</v>
      </c>
    </row>
    <row r="93" spans="7:10" x14ac:dyDescent="0.3">
      <c r="G93" s="48">
        <v>0</v>
      </c>
      <c r="H93" s="48">
        <v>9</v>
      </c>
      <c r="I93" s="48">
        <v>0</v>
      </c>
      <c r="J93" s="48">
        <v>0</v>
      </c>
    </row>
    <row r="94" spans="7:10" x14ac:dyDescent="0.3">
      <c r="G94" s="48">
        <v>1</v>
      </c>
      <c r="H94" s="48">
        <v>9</v>
      </c>
      <c r="I94" s="48">
        <v>0</v>
      </c>
      <c r="J94" s="48">
        <v>0</v>
      </c>
    </row>
    <row r="95" spans="7:10" x14ac:dyDescent="0.3">
      <c r="G95" s="48">
        <v>2</v>
      </c>
      <c r="H95" s="48">
        <v>9</v>
      </c>
      <c r="I95" s="48">
        <v>0</v>
      </c>
      <c r="J95" s="48">
        <v>0</v>
      </c>
    </row>
    <row r="96" spans="7:10" x14ac:dyDescent="0.3">
      <c r="G96" s="48">
        <v>3</v>
      </c>
      <c r="H96" s="48">
        <v>9</v>
      </c>
      <c r="I96" s="48">
        <v>0</v>
      </c>
      <c r="J96" s="48">
        <v>0</v>
      </c>
    </row>
    <row r="97" spans="7:10" x14ac:dyDescent="0.3">
      <c r="G97" s="48">
        <v>4</v>
      </c>
      <c r="H97" s="48">
        <v>9</v>
      </c>
      <c r="I97" s="48">
        <v>0</v>
      </c>
      <c r="J97" s="48">
        <v>0</v>
      </c>
    </row>
    <row r="98" spans="7:10" x14ac:dyDescent="0.3">
      <c r="G98" s="48">
        <v>5</v>
      </c>
      <c r="H98" s="48">
        <v>9</v>
      </c>
      <c r="I98" s="48">
        <v>0</v>
      </c>
      <c r="J98" s="48">
        <v>0</v>
      </c>
    </row>
    <row r="99" spans="7:10" x14ac:dyDescent="0.3">
      <c r="G99" s="48">
        <v>6</v>
      </c>
      <c r="H99" s="48">
        <v>9</v>
      </c>
      <c r="I99" s="48">
        <v>0</v>
      </c>
      <c r="J99" s="48">
        <v>0</v>
      </c>
    </row>
    <row r="100" spans="7:10" x14ac:dyDescent="0.3">
      <c r="G100" s="48">
        <v>7</v>
      </c>
      <c r="H100" s="48">
        <v>9</v>
      </c>
      <c r="I100" s="48">
        <v>0</v>
      </c>
      <c r="J100" s="48">
        <v>0</v>
      </c>
    </row>
    <row r="101" spans="7:10" x14ac:dyDescent="0.3">
      <c r="G101" s="48">
        <v>8</v>
      </c>
      <c r="H101" s="48">
        <v>9</v>
      </c>
      <c r="I101" s="48">
        <v>0</v>
      </c>
      <c r="J101" s="48">
        <v>0</v>
      </c>
    </row>
    <row r="102" spans="7:10" x14ac:dyDescent="0.3">
      <c r="G102" s="48">
        <v>9</v>
      </c>
      <c r="H102" s="48">
        <v>9</v>
      </c>
      <c r="I102" s="48">
        <v>0</v>
      </c>
      <c r="J102" s="48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Sheet1</vt:lpstr>
      <vt:lpstr>Value-Based Formatting</vt:lpstr>
      <vt:lpstr>Dynamic Series Selection</vt:lpstr>
      <vt:lpstr>Custom Pacing Chart</vt:lpstr>
      <vt:lpstr>Array Percentage Grid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Himanshu</dc:creator>
  <cp:keywords/>
  <dc:description/>
  <cp:revision/>
  <dcterms:created xsi:type="dcterms:W3CDTF">2015-10-15T14:17:43Z</dcterms:created>
  <dcterms:modified xsi:type="dcterms:W3CDTF">2022-11-08T08:58:42Z</dcterms:modified>
  <cp:category/>
  <cp:contentStatus/>
</cp:coreProperties>
</file>