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Workspaces\feilong\feilong-platform\tools\feilong-office-excel\src\test\resources\loxia\excel\timesheet\"/>
    </mc:Choice>
  </mc:AlternateContent>
  <bookViews>
    <workbookView xWindow="165" yWindow="135" windowWidth="25605" windowHeight="16065" tabRatio="500"/>
  </bookViews>
  <sheets>
    <sheet name="Timesheet" sheetId="1" r:id="rId1"/>
    <sheet name="Report" sheetId="3" r:id="rId2"/>
    <sheet name="Project List" sheetId="2" r:id="rId3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6" i="2" l="1"/>
  <c r="A37" i="2"/>
  <c r="A35" i="2"/>
  <c r="A34" i="2"/>
  <c r="A31" i="2"/>
  <c r="A28" i="2"/>
  <c r="A29" i="2"/>
  <c r="A30" i="2"/>
  <c r="A32" i="2"/>
  <c r="A33" i="2"/>
  <c r="A25" i="2"/>
  <c r="A23" i="2"/>
  <c r="A5" i="2"/>
  <c r="A38" i="2"/>
  <c r="A27" i="2"/>
  <c r="A26" i="2"/>
  <c r="A24" i="2"/>
  <c r="A22" i="2"/>
  <c r="A21" i="2"/>
  <c r="A2" i="2"/>
  <c r="A3" i="2"/>
  <c r="A4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1" i="2"/>
  <c r="B4" i="3"/>
  <c r="B5" i="3"/>
  <c r="C4" i="3"/>
  <c r="C5" i="3"/>
  <c r="D4" i="3"/>
  <c r="D5" i="3"/>
  <c r="E4" i="3"/>
  <c r="E5" i="3"/>
  <c r="F4" i="3"/>
  <c r="F5" i="3"/>
  <c r="G4" i="3"/>
  <c r="G5" i="3"/>
  <c r="H4" i="3"/>
  <c r="H5" i="3"/>
  <c r="B7" i="3"/>
  <c r="C6" i="3"/>
  <c r="D6" i="3"/>
  <c r="E6" i="3"/>
  <c r="F6" i="3"/>
  <c r="G6" i="3"/>
  <c r="H6" i="3"/>
  <c r="B6" i="3"/>
</calcChain>
</file>

<file path=xl/sharedStrings.xml><?xml version="1.0" encoding="utf-8"?>
<sst xmlns="http://schemas.openxmlformats.org/spreadsheetml/2006/main" count="99" uniqueCount="84">
  <si>
    <t>0-Leave</t>
  </si>
  <si>
    <t>1-Self Study</t>
  </si>
  <si>
    <t>Weekly Working Status</t>
    <phoneticPr fontId="2" type="noConversion"/>
  </si>
  <si>
    <t>Monday</t>
    <phoneticPr fontId="2" type="noConversion"/>
  </si>
  <si>
    <t>Tuesday</t>
    <phoneticPr fontId="2" type="noConversion"/>
  </si>
  <si>
    <t>Wensday</t>
    <phoneticPr fontId="2" type="noConversion"/>
  </si>
  <si>
    <t>Thursday</t>
    <phoneticPr fontId="2" type="noConversion"/>
  </si>
  <si>
    <t>Friday</t>
    <phoneticPr fontId="2" type="noConversion"/>
  </si>
  <si>
    <t>Saturday</t>
    <phoneticPr fontId="2" type="noConversion"/>
  </si>
  <si>
    <t>Sunday</t>
    <phoneticPr fontId="2" type="noConversion"/>
  </si>
  <si>
    <t>Weekly TimeSheet</t>
    <phoneticPr fontId="2" type="noConversion"/>
  </si>
  <si>
    <t>Version: 1.0</t>
    <phoneticPr fontId="2" type="noConversion"/>
  </si>
  <si>
    <t>姓名</t>
    <phoneticPr fontId="2" type="noConversion"/>
  </si>
  <si>
    <t>周一日期(YYYY-MM-DD)</t>
    <phoneticPr fontId="2" type="noConversion"/>
  </si>
  <si>
    <t>日期</t>
    <phoneticPr fontId="2" type="noConversion"/>
  </si>
  <si>
    <t>任务描述</t>
    <phoneticPr fontId="2" type="noConversion"/>
  </si>
  <si>
    <t>任务耗时</t>
    <phoneticPr fontId="2" type="noConversion"/>
  </si>
  <si>
    <t>项目模板列 -&gt;</t>
    <phoneticPr fontId="2" type="noConversion"/>
  </si>
  <si>
    <t>项目（请从项目模板列复制）</t>
    <phoneticPr fontId="2" type="noConversion"/>
  </si>
  <si>
    <t>注：</t>
    <phoneticPr fontId="2" type="noConversion"/>
  </si>
  <si>
    <t>每次填写前请确保设置正确周一的日期</t>
    <phoneticPr fontId="2" type="noConversion"/>
  </si>
  <si>
    <t>Actual:</t>
    <phoneticPr fontId="2" type="noConversion"/>
  </si>
  <si>
    <t>OverTime:</t>
    <phoneticPr fontId="2" type="noConversion"/>
  </si>
  <si>
    <t>Total:</t>
    <phoneticPr fontId="2" type="noConversion"/>
  </si>
  <si>
    <t>可以通过查看Report页来检查自己的数据填写是否正确</t>
    <phoneticPr fontId="2" type="noConversion"/>
  </si>
  <si>
    <t>同时做多个项目的同事请将Timesheet群发给相应项目经理供他们统计</t>
    <phoneticPr fontId="2" type="noConversion"/>
  </si>
  <si>
    <t>每周一时项目经理请明确本周自己的组员情况，尤其是共享资源的申请和使用</t>
    <phoneticPr fontId="2" type="noConversion"/>
  </si>
  <si>
    <t>Leave</t>
  </si>
  <si>
    <t>Training</t>
  </si>
  <si>
    <t>Public Meeting</t>
  </si>
  <si>
    <t>COACH</t>
  </si>
  <si>
    <t>GODIVA</t>
  </si>
  <si>
    <t>NIKE-HK</t>
  </si>
  <si>
    <t>NIKE-TW</t>
  </si>
  <si>
    <t>MICROSOFT</t>
  </si>
  <si>
    <t>MICROSOFT-HK</t>
  </si>
  <si>
    <t>MICROSOFT-TW</t>
  </si>
  <si>
    <t>GYMBOREE</t>
  </si>
  <si>
    <t>MP2</t>
  </si>
  <si>
    <t>PHILIPS</t>
  </si>
  <si>
    <t>ROOKIE</t>
  </si>
  <si>
    <t>CONVERSE</t>
  </si>
  <si>
    <t>ESPRIT</t>
  </si>
  <si>
    <t>HAAGENDAZS</t>
  </si>
  <si>
    <t>UNICOM</t>
  </si>
  <si>
    <t>UA</t>
  </si>
  <si>
    <t>CALVIN KLEIN</t>
  </si>
  <si>
    <t>Self Study</t>
    <phoneticPr fontId="2" type="noConversion"/>
  </si>
  <si>
    <t>OMS-TMALL</t>
    <phoneticPr fontId="2" type="noConversion"/>
  </si>
  <si>
    <t>WMS</t>
    <phoneticPr fontId="2" type="noConversion"/>
  </si>
  <si>
    <t>BizHub</t>
    <phoneticPr fontId="2" type="noConversion"/>
  </si>
  <si>
    <t>Nebula</t>
    <phoneticPr fontId="2" type="noConversion"/>
  </si>
  <si>
    <t>Others</t>
    <phoneticPr fontId="2" type="noConversion"/>
  </si>
  <si>
    <t>DW</t>
    <phoneticPr fontId="2" type="noConversion"/>
  </si>
  <si>
    <t>Interview</t>
    <phoneticPr fontId="2" type="noConversion"/>
  </si>
  <si>
    <t>PACS</t>
    <phoneticPr fontId="2" type="noConversion"/>
  </si>
  <si>
    <t>OMS-UA</t>
    <phoneticPr fontId="2" type="noConversion"/>
  </si>
  <si>
    <t>WMS-UA</t>
    <phoneticPr fontId="2" type="noConversion"/>
  </si>
  <si>
    <t>BI</t>
    <phoneticPr fontId="2" type="noConversion"/>
  </si>
  <si>
    <t>OMS-HK</t>
    <phoneticPr fontId="2" type="noConversion"/>
  </si>
  <si>
    <t>WMS-HK</t>
    <phoneticPr fontId="2" type="noConversion"/>
  </si>
  <si>
    <t>Nike Global&amp;Nike HK</t>
    <phoneticPr fontId="2" type="noConversion"/>
  </si>
  <si>
    <t>O2O</t>
    <phoneticPr fontId="2" type="noConversion"/>
  </si>
  <si>
    <t>黑手党-天猫商品自动上架</t>
    <phoneticPr fontId="2" type="noConversion"/>
  </si>
  <si>
    <t>外星人-客服机器人</t>
    <phoneticPr fontId="2" type="noConversion"/>
  </si>
  <si>
    <t>金鑫</t>
    <phoneticPr fontId="2" type="noConversion"/>
  </si>
  <si>
    <t>19-MP2</t>
  </si>
  <si>
    <t>协调 klikbca UAT 测试</t>
  </si>
  <si>
    <t>3-Public Meeting</t>
  </si>
  <si>
    <t>参加timesheet管理会议</t>
  </si>
  <si>
    <t>IT标准化 献策-alipay</t>
    <phoneticPr fontId="2" type="noConversion"/>
  </si>
  <si>
    <t>双周工作报告（下）</t>
    <phoneticPr fontId="2" type="noConversion"/>
  </si>
  <si>
    <t>2-Training</t>
  </si>
  <si>
    <t>协调检查ATM异常问题</t>
    <phoneticPr fontId="2" type="noConversion"/>
  </si>
  <si>
    <t>Java异常课件制作</t>
    <phoneticPr fontId="2" type="noConversion"/>
  </si>
  <si>
    <t>培训整体计划思考制定</t>
    <phoneticPr fontId="2" type="noConversion"/>
  </si>
  <si>
    <t>培训新员工周承光（上）</t>
    <phoneticPr fontId="2" type="noConversion"/>
  </si>
  <si>
    <t>宝尊培训计划 V1.0 beta</t>
    <phoneticPr fontId="2" type="noConversion"/>
  </si>
  <si>
    <t>4-Interview</t>
  </si>
  <si>
    <t>面试 杨兰兰（未通过）</t>
    <phoneticPr fontId="2" type="noConversion"/>
  </si>
  <si>
    <t>宝尊技术部JAVA开发培训计划 - V0.1 beta</t>
  </si>
  <si>
    <t>筛选简历</t>
    <phoneticPr fontId="2" type="noConversion"/>
  </si>
  <si>
    <t>整理制作JAVA异常课程邀请函</t>
    <phoneticPr fontId="2" type="noConversion"/>
  </si>
  <si>
    <t>和孙文强讨论MP2 mobile支付方案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</si>
</sst>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0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2"/>
      <color theme="1"/>
      <name val="微软雅黑"/>
      <family val="2"/>
      <charset val="134"/>
    </font>
    <font>
      <sz val="18"/>
      <color theme="1"/>
      <name val="Arial"/>
      <family val="2"/>
    </font>
    <font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right"/>
    </xf>
    <xf numFmtId="14" fontId="0" fillId="0" borderId="1" xfId="0" applyNumberFormat="1" applyBorder="1"/>
    <xf numFmtId="0" fontId="7" fillId="0" borderId="1" xfId="0" applyFont="1" applyBorder="1"/>
    <xf numFmtId="0" fontId="7" fillId="2" borderId="0" xfId="0" applyFont="1" applyFill="1" applyBorder="1"/>
    <xf numFmtId="0" fontId="9" fillId="0" borderId="0" xfId="0" applyFont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176" fontId="5" fillId="0" borderId="1" xfId="0" applyNumberFormat="1" applyFont="1" applyBorder="1" applyAlignment="1">
      <alignment horizontal="right"/>
    </xf>
    <xf numFmtId="0" fontId="0" fillId="3" borderId="0" xfId="0" applyFill="1"/>
    <xf numFmtId="0" fontId="1" fillId="0" borderId="0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8" fillId="0" borderId="0" xfId="0" applyFont="1" applyAlignment="1">
      <alignment horizontal="center" vertical="center"/>
    </xf>
  </cellXfs>
  <cellStyles count="1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tabSelected="1" topLeftCell="A7" workbookViewId="0">
      <selection activeCell="D22" sqref="D22"/>
    </sheetView>
  </sheetViews>
  <sheetFormatPr defaultColWidth="11" defaultRowHeight="14.25" x14ac:dyDescent="0.15"/>
  <cols>
    <col min="1" max="1" width="5" customWidth="1"/>
    <col min="3" max="3" width="27.5" bestFit="1" customWidth="1"/>
    <col min="4" max="4" width="30.5" customWidth="1"/>
    <col min="5" max="5" width="14.875" customWidth="1"/>
    <col min="8" max="8" width="17.375" customWidth="1"/>
  </cols>
  <sheetData>
    <row r="2" spans="1:13" ht="60" customHeight="1" x14ac:dyDescent="0.2">
      <c r="D2" s="13" t="s">
        <v>10</v>
      </c>
      <c r="E2" s="13"/>
      <c r="F2" s="13"/>
      <c r="G2" s="13"/>
      <c r="H2" s="2" t="s">
        <v>11</v>
      </c>
    </row>
    <row r="3" spans="1:13" x14ac:dyDescent="0.15">
      <c r="B3" s="4" t="s">
        <v>12</v>
      </c>
      <c r="C3" s="3" t="s">
        <v>65</v>
      </c>
      <c r="D3" s="4" t="s">
        <v>13</v>
      </c>
      <c r="E3" s="5">
        <v>41883</v>
      </c>
    </row>
    <row r="4" spans="1:13" x14ac:dyDescent="0.15">
      <c r="E4" s="1"/>
    </row>
    <row r="5" spans="1:13" ht="17.25" x14ac:dyDescent="0.3">
      <c r="A5" s="3"/>
      <c r="B5" s="6" t="s">
        <v>14</v>
      </c>
      <c r="C5" s="6" t="s">
        <v>18</v>
      </c>
      <c r="D5" s="6" t="s">
        <v>15</v>
      </c>
      <c r="E5" s="6" t="s">
        <v>16</v>
      </c>
      <c r="F5" s="3"/>
      <c r="H5" s="7" t="s">
        <v>17</v>
      </c>
      <c r="I5" t="s">
        <v>0</v>
      </c>
    </row>
    <row r="6" spans="1:13" x14ac:dyDescent="0.15">
      <c r="B6" s="1">
        <v>41883</v>
      </c>
      <c r="C6" t="s">
        <v>1</v>
      </c>
      <c r="D6" t="s">
        <v>71</v>
      </c>
      <c r="E6">
        <v>1</v>
      </c>
    </row>
    <row r="7" spans="1:13" x14ac:dyDescent="0.15">
      <c r="B7" s="1">
        <v>41883</v>
      </c>
      <c r="C7" t="s">
        <v>66</v>
      </c>
      <c r="D7" t="s">
        <v>67</v>
      </c>
      <c r="E7">
        <v>1</v>
      </c>
    </row>
    <row r="8" spans="1:13" x14ac:dyDescent="0.15">
      <c r="B8" s="1">
        <v>41883</v>
      </c>
      <c r="C8" t="s">
        <v>68</v>
      </c>
      <c r="D8" t="s">
        <v>69</v>
      </c>
      <c r="E8">
        <v>0.5</v>
      </c>
      <c r="H8" s="14" t="s">
        <v>19</v>
      </c>
      <c r="I8" s="14"/>
      <c r="J8" s="14"/>
      <c r="K8" s="14"/>
      <c r="L8" s="14"/>
      <c r="M8" s="14"/>
    </row>
    <row r="9" spans="1:13" x14ac:dyDescent="0.15">
      <c r="B9" s="1">
        <v>41883</v>
      </c>
      <c r="C9" t="s">
        <v>1</v>
      </c>
      <c r="D9" t="s">
        <v>70</v>
      </c>
      <c r="E9">
        <v>0.5</v>
      </c>
      <c r="H9" s="12" t="s">
        <v>20</v>
      </c>
      <c r="I9" s="12"/>
      <c r="J9" s="12"/>
      <c r="K9" s="12"/>
      <c r="L9" s="12"/>
      <c r="M9" s="12"/>
    </row>
    <row r="10" spans="1:13" x14ac:dyDescent="0.15">
      <c r="B10" s="1">
        <v>41883</v>
      </c>
      <c r="C10" t="s">
        <v>1</v>
      </c>
      <c r="D10" t="s">
        <v>75</v>
      </c>
      <c r="E10">
        <v>5</v>
      </c>
      <c r="H10" s="12" t="s">
        <v>24</v>
      </c>
      <c r="I10" s="12"/>
      <c r="J10" s="12"/>
      <c r="K10" s="12"/>
      <c r="L10" s="12"/>
      <c r="M10" s="12"/>
    </row>
    <row r="11" spans="1:13" x14ac:dyDescent="0.15">
      <c r="B11" s="1">
        <v>41884</v>
      </c>
      <c r="C11" t="s">
        <v>72</v>
      </c>
      <c r="D11" t="s">
        <v>76</v>
      </c>
      <c r="E11">
        <v>2.5</v>
      </c>
      <c r="H11" s="12" t="s">
        <v>25</v>
      </c>
      <c r="I11" s="12"/>
      <c r="J11" s="12"/>
      <c r="K11" s="12"/>
      <c r="L11" s="12"/>
      <c r="M11" s="12"/>
    </row>
    <row r="12" spans="1:13" x14ac:dyDescent="0.15">
      <c r="B12" s="1">
        <v>41884</v>
      </c>
      <c r="C12" t="s">
        <v>66</v>
      </c>
      <c r="D12" t="s">
        <v>73</v>
      </c>
      <c r="E12">
        <v>0.5</v>
      </c>
      <c r="H12" s="12" t="s">
        <v>26</v>
      </c>
      <c r="I12" s="12"/>
      <c r="J12" s="12"/>
      <c r="K12" s="12"/>
      <c r="L12" s="12"/>
      <c r="M12" s="12"/>
    </row>
    <row r="13" spans="1:13" x14ac:dyDescent="0.15">
      <c r="B13" s="1">
        <v>41884</v>
      </c>
      <c r="C13" t="s">
        <v>1</v>
      </c>
      <c r="D13" t="s">
        <v>74</v>
      </c>
      <c r="E13">
        <v>5</v>
      </c>
    </row>
    <row r="14" spans="1:13" x14ac:dyDescent="0.15">
      <c r="B14" s="1">
        <v>41885</v>
      </c>
      <c r="C14" t="s">
        <v>68</v>
      </c>
      <c r="D14" t="s">
        <v>83</v>
      </c>
      <c r="E14">
        <v>2</v>
      </c>
    </row>
    <row r="15" spans="1:13" x14ac:dyDescent="0.15">
      <c r="B15" s="1">
        <v>41885</v>
      </c>
      <c r="C15" t="s">
        <v>1</v>
      </c>
      <c r="D15" t="s">
        <v>77</v>
      </c>
      <c r="E15">
        <v>2</v>
      </c>
    </row>
    <row r="16" spans="1:13" x14ac:dyDescent="0.15">
      <c r="B16" s="1">
        <v>41885</v>
      </c>
      <c r="C16" t="s">
        <v>78</v>
      </c>
      <c r="D16" t="s">
        <v>79</v>
      </c>
      <c r="E16">
        <v>0.5</v>
      </c>
    </row>
    <row r="17" spans="2:5" x14ac:dyDescent="0.15">
      <c r="B17" s="1">
        <v>41885</v>
      </c>
      <c r="C17" t="s">
        <v>1</v>
      </c>
      <c r="D17" t="s">
        <v>80</v>
      </c>
      <c r="E17">
        <v>2</v>
      </c>
    </row>
    <row r="18" spans="2:5" x14ac:dyDescent="0.15">
      <c r="B18" s="1">
        <v>41885</v>
      </c>
      <c r="C18" t="s">
        <v>1</v>
      </c>
      <c r="D18" t="s">
        <v>74</v>
      </c>
      <c r="E18">
        <v>1.5</v>
      </c>
    </row>
    <row r="19" spans="2:5" x14ac:dyDescent="0.15">
      <c r="B19" s="1">
        <v>41886</v>
      </c>
      <c r="C19" t="s">
        <v>1</v>
      </c>
      <c r="D19" t="s">
        <v>81</v>
      </c>
      <c r="E19">
        <v>0.5</v>
      </c>
    </row>
    <row r="20" spans="2:5" x14ac:dyDescent="0.15">
      <c r="B20" s="1">
        <v>41886</v>
      </c>
      <c r="C20" t="s">
        <v>1</v>
      </c>
      <c r="D20" t="s">
        <v>74</v>
      </c>
      <c r="E20">
        <v>5.5</v>
      </c>
    </row>
    <row r="21" spans="2:5" x14ac:dyDescent="0.15">
      <c r="B21" s="1">
        <v>41886</v>
      </c>
      <c r="C21" t="s">
        <v>1</v>
      </c>
      <c r="D21" t="s">
        <v>82</v>
      </c>
      <c r="E21">
        <v>2</v>
      </c>
    </row>
    <row r="22" spans="2:5" x14ac:dyDescent="0.15">
      <c r="B22" s="1">
        <v>41887</v>
      </c>
      <c r="C22" t="s">
        <v>1</v>
      </c>
      <c r="D22" t="s">
        <v>81</v>
      </c>
      <c r="E22">
        <v>0.2</v>
      </c>
    </row>
  </sheetData>
  <mergeCells count="6">
    <mergeCell ref="H12:M12"/>
    <mergeCell ref="D2:G2"/>
    <mergeCell ref="H9:M9"/>
    <mergeCell ref="H8:M8"/>
    <mergeCell ref="H10:M10"/>
    <mergeCell ref="H11:M11"/>
  </mergeCells>
  <phoneticPr fontId="2" type="noConversion"/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'Project List'!$A:$A</xm:f>
          </x14:formula1>
          <xm:sqref>C6:C7 I5 C9:C22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7"/>
  <sheetViews>
    <sheetView topLeftCell="A2" workbookViewId="0">
      <selection activeCell="B7" sqref="B7"/>
    </sheetView>
  </sheetViews>
  <sheetFormatPr defaultColWidth="11" defaultRowHeight="14.25" x14ac:dyDescent="0.15"/>
  <cols>
    <col min="2" max="2" width="14.875" customWidth="1"/>
    <col min="3" max="3" width="16.125" customWidth="1"/>
    <col min="4" max="4" width="14.5" customWidth="1"/>
    <col min="5" max="6" width="15.375" customWidth="1"/>
    <col min="7" max="7" width="15" customWidth="1"/>
    <col min="8" max="8" width="14" customWidth="1"/>
  </cols>
  <sheetData>
    <row r="2" spans="1:8" ht="42.95" customHeight="1" x14ac:dyDescent="0.15">
      <c r="B2" s="15" t="s">
        <v>2</v>
      </c>
      <c r="C2" s="15"/>
      <c r="D2" s="15"/>
      <c r="E2" s="15"/>
      <c r="F2" s="15"/>
      <c r="G2" s="15"/>
      <c r="H2" s="15"/>
    </row>
    <row r="3" spans="1:8" s="2" customFormat="1" ht="24.95" customHeight="1" x14ac:dyDescent="0.25">
      <c r="B3" s="8" t="s">
        <v>3</v>
      </c>
      <c r="C3" s="8" t="s">
        <v>4</v>
      </c>
      <c r="D3" s="8" t="s">
        <v>5</v>
      </c>
      <c r="E3" s="8" t="s">
        <v>6</v>
      </c>
      <c r="F3" s="8" t="s">
        <v>7</v>
      </c>
      <c r="G3" s="9" t="s">
        <v>8</v>
      </c>
      <c r="H3" s="9" t="s">
        <v>9</v>
      </c>
    </row>
    <row r="4" spans="1:8" s="2" customFormat="1" ht="15" x14ac:dyDescent="0.2">
      <c r="B4" s="10">
        <f>Timesheet!E3</f>
        <v>41883</v>
      </c>
      <c r="C4" s="10">
        <f>B4+1</f>
        <v>41884</v>
      </c>
      <c r="D4" s="10">
        <f t="shared" ref="D4:H4" si="0">C4+1</f>
        <v>41885</v>
      </c>
      <c r="E4" s="10">
        <f t="shared" si="0"/>
        <v>41886</v>
      </c>
      <c r="F4" s="10">
        <f t="shared" si="0"/>
        <v>41887</v>
      </c>
      <c r="G4" s="10">
        <f t="shared" si="0"/>
        <v>41888</v>
      </c>
      <c r="H4" s="10">
        <f t="shared" si="0"/>
        <v>41889</v>
      </c>
    </row>
    <row r="5" spans="1:8" s="2" customFormat="1" ht="15" x14ac:dyDescent="0.2">
      <c r="A5" s="2" t="s">
        <v>21</v>
      </c>
      <c r="B5" s="2">
        <f>SUMIF(Timesheet!$B$6:$B$10002,Report!B4,Timesheet!$E$6:$E$10002)</f>
        <v>8</v>
      </c>
      <c r="C5" s="2">
        <f>SUMIF(Timesheet!$B$6:$B$10002,Report!C4,Timesheet!$E$6:$E$10002)</f>
        <v>8</v>
      </c>
      <c r="D5" s="2">
        <f>SUMIF(Timesheet!$B$6:$B$10002,Report!D4,Timesheet!$E$6:$E$10002)</f>
        <v>8</v>
      </c>
      <c r="E5" s="2">
        <f>SUMIF(Timesheet!$B$6:$B$10002,Report!E4,Timesheet!$E$6:$E$10002)</f>
        <v>8</v>
      </c>
      <c r="F5" s="2">
        <f>SUMIF(Timesheet!$B$6:$B$10002,Report!F4,Timesheet!$E$6:$E$10002)</f>
        <v>0.2</v>
      </c>
      <c r="G5" s="2">
        <f>SUMIF(Timesheet!$B$6:$B$10002,Report!G4,Timesheet!$E$6:$E$10002)</f>
        <v>0</v>
      </c>
      <c r="H5" s="2">
        <f>SUMIF(Timesheet!$B$6:$B$10002,Report!H4,Timesheet!$E$6:$E$10002)</f>
        <v>0</v>
      </c>
    </row>
    <row r="6" spans="1:8" ht="15" x14ac:dyDescent="0.2">
      <c r="A6" s="2" t="s">
        <v>22</v>
      </c>
      <c r="B6" s="2">
        <f>MAX(B5-8,0)</f>
        <v>0</v>
      </c>
      <c r="C6" s="2">
        <f t="shared" ref="C6:H6" si="1">MAX(C5-8,0)</f>
        <v>0</v>
      </c>
      <c r="D6" s="2">
        <f t="shared" si="1"/>
        <v>0</v>
      </c>
      <c r="E6" s="2">
        <f t="shared" si="1"/>
        <v>0</v>
      </c>
      <c r="F6" s="2">
        <f t="shared" si="1"/>
        <v>0</v>
      </c>
      <c r="G6" s="2">
        <f t="shared" si="1"/>
        <v>0</v>
      </c>
      <c r="H6" s="2">
        <f t="shared" si="1"/>
        <v>0</v>
      </c>
    </row>
    <row r="7" spans="1:8" ht="15" x14ac:dyDescent="0.2">
      <c r="A7" s="2" t="s">
        <v>23</v>
      </c>
      <c r="B7" s="2">
        <f>SUM(B5:H5)</f>
        <v>32.200000000000003</v>
      </c>
    </row>
  </sheetData>
  <mergeCells count="1">
    <mergeCell ref="B2:H2"/>
  </mergeCells>
  <phoneticPr fontId="2" type="noConversion"/>
  <conditionalFormatting sqref="B5">
    <cfRule type="cellIs" dxfId="1" priority="2" operator="lessThan">
      <formula>8</formula>
    </cfRule>
  </conditionalFormatting>
  <conditionalFormatting sqref="C5:H5">
    <cfRule type="cellIs" dxfId="0" priority="1" operator="lessThan">
      <formula>8</formula>
    </cfRule>
  </conditionalFormatting>
  <pageMargins left="0.75" right="0.75" top="1" bottom="1" header="0.5" footer="0.5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4" workbookViewId="0">
      <selection activeCell="C39" sqref="C39"/>
    </sheetView>
  </sheetViews>
  <sheetFormatPr defaultColWidth="11" defaultRowHeight="14.25" x14ac:dyDescent="0.15"/>
  <cols>
    <col min="1" max="1" width="27.5" customWidth="1"/>
    <col min="3" max="3" width="24.125" customWidth="1"/>
  </cols>
  <sheetData>
    <row r="1" spans="1:3" x14ac:dyDescent="0.15">
      <c r="A1" t="str">
        <f>B1&amp;"-"&amp;C1</f>
        <v>0-Leave</v>
      </c>
      <c r="B1">
        <v>0</v>
      </c>
      <c r="C1" t="s">
        <v>27</v>
      </c>
    </row>
    <row r="2" spans="1:3" x14ac:dyDescent="0.15">
      <c r="A2" t="str">
        <f t="shared" ref="A2:A38" si="0">B2&amp;"-"&amp;C2</f>
        <v>1-Self Study</v>
      </c>
      <c r="B2">
        <v>1</v>
      </c>
      <c r="C2" t="s">
        <v>47</v>
      </c>
    </row>
    <row r="3" spans="1:3" x14ac:dyDescent="0.15">
      <c r="A3" t="str">
        <f t="shared" si="0"/>
        <v>2-Training</v>
      </c>
      <c r="B3">
        <v>2</v>
      </c>
      <c r="C3" t="s">
        <v>28</v>
      </c>
    </row>
    <row r="4" spans="1:3" x14ac:dyDescent="0.15">
      <c r="A4" t="str">
        <f t="shared" si="0"/>
        <v>3-Public Meeting</v>
      </c>
      <c r="B4">
        <v>3</v>
      </c>
      <c r="C4" t="s">
        <v>29</v>
      </c>
    </row>
    <row r="5" spans="1:3" x14ac:dyDescent="0.15">
      <c r="A5" t="str">
        <f t="shared" si="0"/>
        <v>4-Interview</v>
      </c>
      <c r="B5">
        <v>4</v>
      </c>
      <c r="C5" t="s">
        <v>54</v>
      </c>
    </row>
    <row r="6" spans="1:3" x14ac:dyDescent="0.15">
      <c r="A6" t="str">
        <f t="shared" si="0"/>
        <v>11-COACH</v>
      </c>
      <c r="B6">
        <v>11</v>
      </c>
      <c r="C6" t="s">
        <v>30</v>
      </c>
    </row>
    <row r="7" spans="1:3" x14ac:dyDescent="0.15">
      <c r="A7" t="str">
        <f t="shared" si="0"/>
        <v>12-GODIVA</v>
      </c>
      <c r="B7">
        <v>12</v>
      </c>
      <c r="C7" t="s">
        <v>31</v>
      </c>
    </row>
    <row r="8" spans="1:3" x14ac:dyDescent="0.15">
      <c r="A8" t="str">
        <f t="shared" si="0"/>
        <v>13-NIKE-HK</v>
      </c>
      <c r="B8">
        <v>13</v>
      </c>
      <c r="C8" t="s">
        <v>32</v>
      </c>
    </row>
    <row r="9" spans="1:3" x14ac:dyDescent="0.15">
      <c r="A9" t="str">
        <f t="shared" si="0"/>
        <v>14-NIKE-TW</v>
      </c>
      <c r="B9">
        <v>14</v>
      </c>
      <c r="C9" t="s">
        <v>33</v>
      </c>
    </row>
    <row r="10" spans="1:3" x14ac:dyDescent="0.15">
      <c r="A10" t="str">
        <f t="shared" si="0"/>
        <v>15-MICROSOFT</v>
      </c>
      <c r="B10">
        <v>15</v>
      </c>
      <c r="C10" t="s">
        <v>34</v>
      </c>
    </row>
    <row r="11" spans="1:3" x14ac:dyDescent="0.15">
      <c r="A11" t="str">
        <f t="shared" si="0"/>
        <v>16-MICROSOFT-HK</v>
      </c>
      <c r="B11">
        <v>16</v>
      </c>
      <c r="C11" t="s">
        <v>35</v>
      </c>
    </row>
    <row r="12" spans="1:3" x14ac:dyDescent="0.15">
      <c r="A12" t="str">
        <f t="shared" si="0"/>
        <v>17-MICROSOFT-TW</v>
      </c>
      <c r="B12">
        <v>17</v>
      </c>
      <c r="C12" t="s">
        <v>36</v>
      </c>
    </row>
    <row r="13" spans="1:3" x14ac:dyDescent="0.15">
      <c r="A13" t="str">
        <f t="shared" si="0"/>
        <v>18-GYMBOREE</v>
      </c>
      <c r="B13">
        <v>18</v>
      </c>
      <c r="C13" t="s">
        <v>37</v>
      </c>
    </row>
    <row r="14" spans="1:3" x14ac:dyDescent="0.15">
      <c r="A14" t="str">
        <f t="shared" si="0"/>
        <v>19-MP2</v>
      </c>
      <c r="B14">
        <v>19</v>
      </c>
      <c r="C14" t="s">
        <v>38</v>
      </c>
    </row>
    <row r="15" spans="1:3" x14ac:dyDescent="0.15">
      <c r="A15" t="str">
        <f t="shared" si="0"/>
        <v>20-PHILIPS</v>
      </c>
      <c r="B15">
        <v>20</v>
      </c>
      <c r="C15" t="s">
        <v>39</v>
      </c>
    </row>
    <row r="16" spans="1:3" x14ac:dyDescent="0.15">
      <c r="A16" t="str">
        <f t="shared" si="0"/>
        <v>21-ROOKIE</v>
      </c>
      <c r="B16">
        <v>21</v>
      </c>
      <c r="C16" t="s">
        <v>40</v>
      </c>
    </row>
    <row r="17" spans="1:3" x14ac:dyDescent="0.15">
      <c r="A17" t="str">
        <f t="shared" si="0"/>
        <v>22-CONVERSE</v>
      </c>
      <c r="B17">
        <v>22</v>
      </c>
      <c r="C17" t="s">
        <v>41</v>
      </c>
    </row>
    <row r="18" spans="1:3" x14ac:dyDescent="0.15">
      <c r="A18" t="str">
        <f t="shared" si="0"/>
        <v>23-ESPRIT</v>
      </c>
      <c r="B18">
        <v>23</v>
      </c>
      <c r="C18" t="s">
        <v>42</v>
      </c>
    </row>
    <row r="19" spans="1:3" x14ac:dyDescent="0.15">
      <c r="A19" t="str">
        <f t="shared" si="0"/>
        <v>24-HAAGENDAZS</v>
      </c>
      <c r="B19">
        <v>24</v>
      </c>
      <c r="C19" t="s">
        <v>43</v>
      </c>
    </row>
    <row r="20" spans="1:3" x14ac:dyDescent="0.15">
      <c r="A20" t="str">
        <f t="shared" si="0"/>
        <v>25-CALVIN KLEIN</v>
      </c>
      <c r="B20">
        <v>25</v>
      </c>
      <c r="C20" t="s">
        <v>46</v>
      </c>
    </row>
    <row r="21" spans="1:3" x14ac:dyDescent="0.15">
      <c r="A21" t="str">
        <f t="shared" si="0"/>
        <v>26-UNICOM</v>
      </c>
      <c r="B21">
        <v>26</v>
      </c>
      <c r="C21" t="s">
        <v>44</v>
      </c>
    </row>
    <row r="22" spans="1:3" x14ac:dyDescent="0.15">
      <c r="A22" t="str">
        <f t="shared" si="0"/>
        <v>27-UA</v>
      </c>
      <c r="B22">
        <v>27</v>
      </c>
      <c r="C22" t="s">
        <v>45</v>
      </c>
    </row>
    <row r="23" spans="1:3" s="11" customFormat="1" x14ac:dyDescent="0.15">
      <c r="A23" s="11" t="str">
        <f>B23&amp;"-"&amp;C23</f>
        <v>101-PACS</v>
      </c>
      <c r="B23" s="11">
        <v>101</v>
      </c>
      <c r="C23" s="11" t="s">
        <v>55</v>
      </c>
    </row>
    <row r="24" spans="1:3" s="11" customFormat="1" x14ac:dyDescent="0.15">
      <c r="A24" s="11" t="str">
        <f t="shared" si="0"/>
        <v>102-OMS-HK</v>
      </c>
      <c r="B24" s="11">
        <v>102</v>
      </c>
      <c r="C24" s="11" t="s">
        <v>59</v>
      </c>
    </row>
    <row r="25" spans="1:3" s="11" customFormat="1" x14ac:dyDescent="0.15">
      <c r="A25" s="11" t="str">
        <f t="shared" si="0"/>
        <v>103-OMS-UA</v>
      </c>
      <c r="B25" s="11">
        <v>103</v>
      </c>
      <c r="C25" s="11" t="s">
        <v>56</v>
      </c>
    </row>
    <row r="26" spans="1:3" s="11" customFormat="1" x14ac:dyDescent="0.15">
      <c r="A26" s="11" t="str">
        <f t="shared" si="0"/>
        <v>104-OMS-TMALL</v>
      </c>
      <c r="B26" s="11">
        <v>104</v>
      </c>
      <c r="C26" s="11" t="s">
        <v>48</v>
      </c>
    </row>
    <row r="27" spans="1:3" s="11" customFormat="1" x14ac:dyDescent="0.15">
      <c r="A27" s="11" t="str">
        <f t="shared" si="0"/>
        <v>105-WMS</v>
      </c>
      <c r="B27" s="11">
        <v>105</v>
      </c>
      <c r="C27" s="11" t="s">
        <v>49</v>
      </c>
    </row>
    <row r="28" spans="1:3" s="11" customFormat="1" x14ac:dyDescent="0.15">
      <c r="A28" s="11" t="str">
        <f t="shared" si="0"/>
        <v>106-WMS-HK</v>
      </c>
      <c r="B28" s="11">
        <v>106</v>
      </c>
      <c r="C28" s="11" t="s">
        <v>60</v>
      </c>
    </row>
    <row r="29" spans="1:3" s="11" customFormat="1" x14ac:dyDescent="0.15">
      <c r="A29" s="11" t="str">
        <f t="shared" si="0"/>
        <v>107-WMS-UA</v>
      </c>
      <c r="B29" s="11">
        <v>107</v>
      </c>
      <c r="C29" s="11" t="s">
        <v>57</v>
      </c>
    </row>
    <row r="30" spans="1:3" s="11" customFormat="1" ht="15" customHeight="1" x14ac:dyDescent="0.15">
      <c r="A30" s="11" t="str">
        <f t="shared" si="0"/>
        <v>108-BizHub</v>
      </c>
      <c r="B30" s="11">
        <v>108</v>
      </c>
      <c r="C30" s="11" t="s">
        <v>50</v>
      </c>
    </row>
    <row r="31" spans="1:3" s="11" customFormat="1" ht="15" customHeight="1" x14ac:dyDescent="0.15">
      <c r="A31" s="11" t="str">
        <f t="shared" si="0"/>
        <v>109-O2O</v>
      </c>
      <c r="B31" s="11">
        <v>109</v>
      </c>
      <c r="C31" s="11" t="s">
        <v>62</v>
      </c>
    </row>
    <row r="32" spans="1:3" s="11" customFormat="1" x14ac:dyDescent="0.15">
      <c r="A32" s="11" t="str">
        <f t="shared" si="0"/>
        <v>110-DW</v>
      </c>
      <c r="B32" s="11">
        <v>110</v>
      </c>
      <c r="C32" s="11" t="s">
        <v>53</v>
      </c>
    </row>
    <row r="33" spans="1:3" s="11" customFormat="1" x14ac:dyDescent="0.15">
      <c r="A33" s="11" t="str">
        <f t="shared" si="0"/>
        <v>111-BI</v>
      </c>
      <c r="B33" s="11">
        <v>111</v>
      </c>
      <c r="C33" s="11" t="s">
        <v>58</v>
      </c>
    </row>
    <row r="34" spans="1:3" s="11" customFormat="1" x14ac:dyDescent="0.15">
      <c r="A34" s="11" t="str">
        <f t="shared" si="0"/>
        <v>120-黑手党-天猫商品自动上架</v>
      </c>
      <c r="B34" s="11">
        <v>120</v>
      </c>
      <c r="C34" s="11" t="s">
        <v>63</v>
      </c>
    </row>
    <row r="35" spans="1:3" s="11" customFormat="1" x14ac:dyDescent="0.15">
      <c r="A35" s="11" t="str">
        <f t="shared" si="0"/>
        <v>121-外星人-客服机器人</v>
      </c>
      <c r="B35" s="11">
        <v>121</v>
      </c>
      <c r="C35" s="11" t="s">
        <v>64</v>
      </c>
    </row>
    <row r="36" spans="1:3" s="11" customFormat="1" x14ac:dyDescent="0.15">
      <c r="A36" s="11" t="str">
        <f>B36&amp;"-"&amp;C36</f>
        <v>151-Nike Global&amp;Nike HK</v>
      </c>
      <c r="B36" s="11">
        <v>151</v>
      </c>
      <c r="C36" s="11" t="s">
        <v>61</v>
      </c>
    </row>
    <row r="37" spans="1:3" s="11" customFormat="1" x14ac:dyDescent="0.15">
      <c r="A37" s="11" t="str">
        <f>B37&amp;"-"&amp;C37</f>
        <v>199-Others</v>
      </c>
      <c r="B37" s="11">
        <v>199</v>
      </c>
      <c r="C37" s="11" t="s">
        <v>52</v>
      </c>
    </row>
    <row r="38" spans="1:3" x14ac:dyDescent="0.15">
      <c r="A38" t="str">
        <f t="shared" si="0"/>
        <v>201-Nebula</v>
      </c>
      <c r="B38">
        <v>201</v>
      </c>
      <c r="C38" t="s">
        <v>51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Timesheet</vt:lpstr>
      <vt:lpstr>Report</vt:lpstr>
      <vt:lpstr>Project List</vt:lpstr>
    </vt:vector>
  </TitlesOfParts>
  <Company>Baozun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 鎏</dc:creator>
  <cp:lastModifiedBy>feilong</cp:lastModifiedBy>
  <dcterms:created xsi:type="dcterms:W3CDTF">2014-08-29T02:04:58Z</dcterms:created>
  <dcterms:modified xsi:type="dcterms:W3CDTF">2014-09-05T02:08:13Z</dcterms:modified>
</cp:coreProperties>
</file>