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PycharmProjects\PathOfExile-SkillGemMargins\"/>
    </mc:Choice>
  </mc:AlternateContent>
  <xr:revisionPtr revIDLastSave="0" documentId="13_ncr:1_{95DC59E2-F86C-4A1B-81C5-D3984B40C02E}" xr6:coauthVersionLast="47" xr6:coauthVersionMax="47" xr10:uidLastSave="{00000000-0000-0000-0000-000000000000}"/>
  <bookViews>
    <workbookView xWindow="-28920" yWindow="-120" windowWidth="29040" windowHeight="15720" xr2:uid="{02EDE31F-0499-4FEF-8DAE-9EBB686961A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Q10" i="1"/>
  <c r="Q7" i="1"/>
  <c r="Q8" i="1"/>
  <c r="Q9" i="1"/>
  <c r="Q6" i="1"/>
  <c r="F13" i="1"/>
  <c r="F7" i="1"/>
  <c r="F9" i="1"/>
  <c r="F10" i="1"/>
  <c r="F11" i="1"/>
  <c r="F6" i="1"/>
  <c r="E8" i="1"/>
  <c r="F8" i="1" s="1"/>
  <c r="D12" i="1"/>
  <c r="F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Moritz Pohl</author>
  </authors>
  <commentList>
    <comment ref="G13" authorId="0" shapeId="0" xr:uid="{097FE58C-80A5-4CBB-8AFE-46D1EBCFBF96}">
      <text>
        <r>
          <rPr>
            <b/>
            <sz val="9"/>
            <color indexed="81"/>
            <rFont val="Segoe UI"/>
            <family val="2"/>
          </rPr>
          <t>data: poe.ninja</t>
        </r>
      </text>
    </comment>
  </commentList>
</comments>
</file>

<file path=xl/sharedStrings.xml><?xml version="1.0" encoding="utf-8"?>
<sst xmlns="http://schemas.openxmlformats.org/spreadsheetml/2006/main" count="56" uniqueCount="35">
  <si>
    <t>nothing happen 1/4, Vaal skill 1/4, -10 quality 1/8, +10 quality 1/8, +1 Gem level 1/8, -1 Gem level 1/8</t>
  </si>
  <si>
    <t>20/20</t>
  </si>
  <si>
    <t>regular</t>
  </si>
  <si>
    <t xml:space="preserve">vaal skill </t>
  </si>
  <si>
    <t>20/10</t>
  </si>
  <si>
    <t>20/23</t>
  </si>
  <si>
    <t>21/20</t>
  </si>
  <si>
    <t>chance</t>
  </si>
  <si>
    <t>19/20</t>
  </si>
  <si>
    <t>20/20 -&gt;</t>
  </si>
  <si>
    <t>Total</t>
  </si>
  <si>
    <t>21/23</t>
  </si>
  <si>
    <t>c</t>
  </si>
  <si>
    <t>20/0</t>
  </si>
  <si>
    <t>20/19</t>
  </si>
  <si>
    <t>16/0</t>
  </si>
  <si>
    <t>c (vaal)</t>
  </si>
  <si>
    <t>vs.</t>
  </si>
  <si>
    <t>c when just leveling to 20/20 and not corrupting</t>
  </si>
  <si>
    <t>comment</t>
  </si>
  <si>
    <t>vaal orb outcome</t>
  </si>
  <si>
    <t>value in c</t>
  </si>
  <si>
    <t>weighted value</t>
  </si>
  <si>
    <t>the same as 20/20? (no data available)</t>
  </si>
  <si>
    <r>
      <t xml:space="preserve">Corruption outcomes </t>
    </r>
    <r>
      <rPr>
        <b/>
        <sz val="11"/>
        <color theme="1"/>
        <rFont val="Calibri"/>
        <family val="2"/>
        <scheme val="minor"/>
      </rPr>
      <t>vaal orb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</si>
  <si>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Corruption outcomes </t>
    </r>
    <r>
      <rPr>
        <b/>
        <sz val="11"/>
        <color theme="1"/>
        <rFont val="Calibri"/>
        <family val="2"/>
        <scheme val="minor"/>
      </rPr>
      <t>Altar of Corruption</t>
    </r>
    <r>
      <rPr>
        <sz val="11"/>
        <color theme="1"/>
        <rFont val="Calibri"/>
        <family val="2"/>
        <scheme val="minor"/>
      </rPr>
      <t xml:space="preserve">: </t>
    </r>
  </si>
  <si>
    <t>Turn all sockets white 1/4, Change into a random influenced rare 1/4, Destroy the item 1/4, Grant two random corrupted implicit modifiers 1/4</t>
  </si>
  <si>
    <t>white sockets</t>
  </si>
  <si>
    <t>rare item</t>
  </si>
  <si>
    <t>destroy</t>
  </si>
  <si>
    <t>c gross profit on average when corrupting</t>
  </si>
  <si>
    <t>c net profit (-1c for Vaal Orb)</t>
  </si>
  <si>
    <t>c net profit (140c for temple item)</t>
  </si>
  <si>
    <t xml:space="preserve">vs. </t>
  </si>
  <si>
    <t xml:space="preserve">what happens here?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</si>
</sst>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%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CC9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0" borderId="1" xfId="0" applyBorder="1"/>
    <xf numFmtId="164" fontId="0" fillId="0" borderId="1" xfId="0" applyNumberFormat="1" applyBorder="1"/>
    <xf numFmtId="168" fontId="0" fillId="0" borderId="1" xfId="1" applyNumberFormat="1" applyFont="1" applyBorder="1"/>
    <xf numFmtId="0" fontId="1" fillId="0" borderId="1" xfId="0" applyFont="1" applyBorder="1"/>
    <xf numFmtId="9" fontId="0" fillId="0" borderId="1" xfId="0" applyNumberFormat="1" applyBorder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164" fontId="3" fillId="0" borderId="0" xfId="0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8" borderId="5" xfId="0" applyFill="1" applyBorder="1"/>
    <xf numFmtId="0" fontId="0" fillId="2" borderId="0" xfId="0" applyFill="1" applyBorder="1"/>
    <xf numFmtId="168" fontId="0" fillId="0" borderId="0" xfId="1" applyNumberFormat="1" applyFont="1" applyBorder="1"/>
    <xf numFmtId="164" fontId="0" fillId="0" borderId="0" xfId="0" applyNumberFormat="1" applyBorder="1"/>
    <xf numFmtId="0" fontId="1" fillId="0" borderId="0" xfId="0" applyFont="1" applyBorder="1"/>
    <xf numFmtId="0" fontId="0" fillId="3" borderId="0" xfId="0" applyFill="1" applyBorder="1"/>
    <xf numFmtId="16" fontId="0" fillId="2" borderId="0" xfId="0" quotePrefix="1" applyNumberFormat="1" applyFill="1" applyBorder="1"/>
    <xf numFmtId="0" fontId="0" fillId="4" borderId="0" xfId="0" quotePrefix="1" applyFill="1" applyBorder="1"/>
    <xf numFmtId="0" fontId="0" fillId="5" borderId="0" xfId="0" quotePrefix="1" applyFill="1" applyBorder="1"/>
    <xf numFmtId="9" fontId="1" fillId="0" borderId="0" xfId="1" applyNumberFormat="1" applyFont="1" applyBorder="1"/>
    <xf numFmtId="164" fontId="6" fillId="0" borderId="0" xfId="0" applyNumberFormat="1" applyFont="1" applyBorder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1" fillId="8" borderId="1" xfId="0" applyFont="1" applyFill="1" applyBorder="1"/>
    <xf numFmtId="0" fontId="0" fillId="0" borderId="8" xfId="0" applyBorder="1"/>
    <xf numFmtId="9" fontId="0" fillId="0" borderId="0" xfId="0" applyNumberFormat="1" applyBorder="1"/>
    <xf numFmtId="0" fontId="0" fillId="8" borderId="0" xfId="0" applyFill="1" applyBorder="1"/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CC99FF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340994</xdr:colOff>
      <xdr:row>14</xdr:row>
      <xdr:rowOff>158115</xdr:rowOff>
    </xdr:from>
    <xdr:to>
      <xdr:col>15</xdr:col>
      <xdr:colOff>251370</xdr:colOff>
      <xdr:row>25</xdr:row>
      <xdr:rowOff>129540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4119511-19E6-1CDF-D147-41903C8EE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569" y="2872740"/>
          <a:ext cx="11540401" cy="1956435"/>
        </a:xfrm>
        <a:prstGeom prst="rect">
          <a:avLst/>
        </a:prstGeom>
      </xdr:spPr>
    </xdr:pic>
    <xdr:clientData/>
  </xdr:twoCellAnchor>
  <xdr:twoCellAnchor editAs="oneCell">
    <xdr:from>
      <xdr:col>1</xdr:col>
      <xdr:colOff>396240</xdr:colOff>
      <xdr:row>25</xdr:row>
      <xdr:rowOff>167640</xdr:rowOff>
    </xdr:from>
    <xdr:to>
      <xdr:col>15</xdr:col>
      <xdr:colOff>209550</xdr:colOff>
      <xdr:row>27</xdr:row>
      <xdr:rowOff>19541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1C5FF67-EE74-109A-D06B-8CDD6CC29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6815" y="4872990"/>
          <a:ext cx="11435715" cy="213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91B7-7A77-4E67-987A-322DA37C0C83}">
  <dimension ref="B2:T27"/>
  <sheetViews>
    <sheetView tabSelected="1" workbookViewId="0">
      <selection activeCell="M32" sqref="M32"/>
    </sheetView>
  </sheetViews>
  <sheetFormatPr baseColWidth="10" defaultRowHeight="14.4" x14ac:dyDescent="0.3"/>
  <cols>
    <col min="9" max="9" width="18.33203125" customWidth="1"/>
    <col min="14" max="14" width="12.77734375" customWidth="1"/>
    <col min="20" max="20" width="13.77734375" customWidth="1"/>
  </cols>
  <sheetData>
    <row r="2" spans="2:20" x14ac:dyDescent="0.3">
      <c r="B2" s="17" t="s">
        <v>24</v>
      </c>
      <c r="C2" s="18"/>
      <c r="D2" s="18"/>
      <c r="E2" s="18"/>
      <c r="F2" s="18"/>
      <c r="G2" s="18"/>
      <c r="H2" s="18"/>
      <c r="I2" s="19"/>
      <c r="M2" s="17" t="s">
        <v>25</v>
      </c>
      <c r="N2" s="18"/>
      <c r="O2" s="18"/>
      <c r="P2" s="18"/>
      <c r="Q2" s="18"/>
      <c r="R2" s="18"/>
      <c r="S2" s="18"/>
      <c r="T2" s="19"/>
    </row>
    <row r="3" spans="2:20" ht="27.6" customHeight="1" x14ac:dyDescent="0.3">
      <c r="B3" s="46" t="s">
        <v>0</v>
      </c>
      <c r="C3" s="47"/>
      <c r="D3" s="47"/>
      <c r="E3" s="47"/>
      <c r="F3" s="47"/>
      <c r="G3" s="47"/>
      <c r="H3" s="47"/>
      <c r="I3" s="48"/>
      <c r="M3" s="43" t="s">
        <v>26</v>
      </c>
      <c r="N3" s="44"/>
      <c r="O3" s="44"/>
      <c r="P3" s="44"/>
      <c r="Q3" s="44"/>
      <c r="R3" s="44"/>
      <c r="S3" s="44"/>
      <c r="T3" s="45"/>
    </row>
    <row r="4" spans="2:20" x14ac:dyDescent="0.3">
      <c r="B4" s="20"/>
      <c r="C4" s="21"/>
      <c r="D4" s="21"/>
      <c r="E4" s="21"/>
      <c r="F4" s="21"/>
      <c r="G4" s="21"/>
      <c r="H4" s="21"/>
      <c r="I4" s="22"/>
      <c r="M4" s="20"/>
      <c r="N4" s="21"/>
      <c r="O4" s="21"/>
      <c r="P4" s="21"/>
      <c r="Q4" s="21"/>
      <c r="R4" s="21"/>
      <c r="S4" s="21"/>
      <c r="T4" s="22"/>
    </row>
    <row r="5" spans="2:20" ht="28.8" x14ac:dyDescent="0.3">
      <c r="B5" s="23" t="s">
        <v>2</v>
      </c>
      <c r="C5" s="24" t="s">
        <v>20</v>
      </c>
      <c r="D5" s="24" t="s">
        <v>7</v>
      </c>
      <c r="E5" s="24" t="s">
        <v>21</v>
      </c>
      <c r="F5" s="24" t="s">
        <v>22</v>
      </c>
      <c r="G5" s="25" t="s">
        <v>19</v>
      </c>
      <c r="H5" s="21"/>
      <c r="I5" s="22"/>
      <c r="M5" s="23" t="s">
        <v>2</v>
      </c>
      <c r="N5" s="24" t="s">
        <v>20</v>
      </c>
      <c r="O5" s="24" t="s">
        <v>7</v>
      </c>
      <c r="P5" s="24" t="s">
        <v>21</v>
      </c>
      <c r="Q5" s="24" t="s">
        <v>22</v>
      </c>
      <c r="R5" s="25" t="s">
        <v>19</v>
      </c>
      <c r="S5" s="21"/>
      <c r="T5" s="22"/>
    </row>
    <row r="6" spans="2:20" x14ac:dyDescent="0.3">
      <c r="B6" s="26" t="s">
        <v>9</v>
      </c>
      <c r="C6" s="27" t="s">
        <v>1</v>
      </c>
      <c r="D6" s="28">
        <v>0.25</v>
      </c>
      <c r="E6" s="21">
        <v>24</v>
      </c>
      <c r="F6" s="29">
        <f>E6*D6</f>
        <v>6</v>
      </c>
      <c r="G6" s="30"/>
      <c r="H6" s="21"/>
      <c r="I6" s="22"/>
      <c r="M6" s="26" t="s">
        <v>9</v>
      </c>
      <c r="N6" s="21" t="s">
        <v>27</v>
      </c>
      <c r="O6" s="41">
        <v>0.25</v>
      </c>
      <c r="P6" s="21">
        <v>0</v>
      </c>
      <c r="Q6" s="21">
        <f>P6*O6</f>
        <v>0</v>
      </c>
      <c r="R6" s="21" t="s">
        <v>34</v>
      </c>
      <c r="S6" s="21"/>
      <c r="T6" s="22"/>
    </row>
    <row r="7" spans="2:20" x14ac:dyDescent="0.3">
      <c r="B7" s="20"/>
      <c r="C7" s="31" t="s">
        <v>3</v>
      </c>
      <c r="D7" s="28">
        <v>0.25</v>
      </c>
      <c r="E7" s="21">
        <v>73</v>
      </c>
      <c r="F7" s="29">
        <f t="shared" ref="F7:F11" si="0">E7*D7</f>
        <v>18.25</v>
      </c>
      <c r="G7" s="30"/>
      <c r="H7" s="21"/>
      <c r="I7" s="22"/>
      <c r="M7" s="20"/>
      <c r="N7" s="21" t="s">
        <v>28</v>
      </c>
      <c r="O7" s="41">
        <v>0.25</v>
      </c>
      <c r="P7" s="21">
        <v>0</v>
      </c>
      <c r="Q7" s="21">
        <f t="shared" ref="Q7:Q9" si="1">P7*O7</f>
        <v>0</v>
      </c>
      <c r="R7" s="21" t="s">
        <v>34</v>
      </c>
      <c r="S7" s="21"/>
      <c r="T7" s="22"/>
    </row>
    <row r="8" spans="2:20" x14ac:dyDescent="0.3">
      <c r="B8" s="20"/>
      <c r="C8" s="32" t="s">
        <v>4</v>
      </c>
      <c r="D8" s="28">
        <v>0.125</v>
      </c>
      <c r="E8" s="21">
        <f>E6</f>
        <v>24</v>
      </c>
      <c r="F8" s="29">
        <f t="shared" si="0"/>
        <v>3</v>
      </c>
      <c r="G8" s="30" t="s">
        <v>23</v>
      </c>
      <c r="H8" s="21"/>
      <c r="I8" s="22"/>
      <c r="M8" s="20"/>
      <c r="N8" s="21" t="s">
        <v>29</v>
      </c>
      <c r="O8" s="41">
        <v>0.25</v>
      </c>
      <c r="P8" s="21">
        <v>0</v>
      </c>
      <c r="Q8" s="21">
        <f t="shared" si="1"/>
        <v>0</v>
      </c>
      <c r="R8" s="21"/>
      <c r="S8" s="21"/>
      <c r="T8" s="22"/>
    </row>
    <row r="9" spans="2:20" x14ac:dyDescent="0.3">
      <c r="B9" s="20"/>
      <c r="C9" s="33" t="s">
        <v>5</v>
      </c>
      <c r="D9" s="28">
        <v>0.125</v>
      </c>
      <c r="E9" s="21">
        <v>60</v>
      </c>
      <c r="F9" s="29">
        <f t="shared" si="0"/>
        <v>7.5</v>
      </c>
      <c r="G9" s="30"/>
      <c r="H9" s="21"/>
      <c r="I9" s="22"/>
      <c r="M9" s="20"/>
      <c r="N9" s="14" t="s">
        <v>11</v>
      </c>
      <c r="O9" s="12">
        <v>0.25</v>
      </c>
      <c r="P9" s="9">
        <v>441.24</v>
      </c>
      <c r="Q9" s="9">
        <f t="shared" si="1"/>
        <v>110.31</v>
      </c>
      <c r="R9" s="8"/>
      <c r="S9" s="21"/>
      <c r="T9" s="22"/>
    </row>
    <row r="10" spans="2:20" x14ac:dyDescent="0.3">
      <c r="B10" s="20"/>
      <c r="C10" s="34" t="s">
        <v>6</v>
      </c>
      <c r="D10" s="28">
        <v>0.125</v>
      </c>
      <c r="E10" s="29">
        <v>220.62</v>
      </c>
      <c r="F10" s="29">
        <f t="shared" si="0"/>
        <v>27.577500000000001</v>
      </c>
      <c r="G10" s="30"/>
      <c r="H10" s="21"/>
      <c r="I10" s="22"/>
      <c r="M10" s="20"/>
      <c r="N10" s="21"/>
      <c r="O10" s="21"/>
      <c r="P10" s="29"/>
      <c r="Q10" s="16">
        <f>SUM(Q6:Q9)</f>
        <v>110.31</v>
      </c>
      <c r="R10" s="21" t="s">
        <v>30</v>
      </c>
      <c r="S10" s="21"/>
      <c r="T10" s="22"/>
    </row>
    <row r="11" spans="2:20" x14ac:dyDescent="0.3">
      <c r="B11" s="20"/>
      <c r="C11" s="7" t="s">
        <v>8</v>
      </c>
      <c r="D11" s="10">
        <v>0.125</v>
      </c>
      <c r="E11" s="8">
        <v>12.4</v>
      </c>
      <c r="F11" s="9">
        <f t="shared" si="0"/>
        <v>1.55</v>
      </c>
      <c r="G11" s="11"/>
      <c r="H11" s="21"/>
      <c r="I11" s="22"/>
      <c r="M11" s="20"/>
      <c r="N11" s="21"/>
      <c r="O11" s="21"/>
      <c r="P11" s="21"/>
      <c r="Q11" s="29">
        <f>Q10-140</f>
        <v>-29.689999999999998</v>
      </c>
      <c r="R11" s="21" t="s">
        <v>32</v>
      </c>
      <c r="S11" s="21"/>
      <c r="T11" s="22"/>
    </row>
    <row r="12" spans="2:20" x14ac:dyDescent="0.3">
      <c r="B12" s="20"/>
      <c r="C12" s="30" t="s">
        <v>10</v>
      </c>
      <c r="D12" s="35">
        <f>SUM(D6:D11)</f>
        <v>1</v>
      </c>
      <c r="E12" s="30"/>
      <c r="F12" s="36">
        <f>SUM(F6:F11)</f>
        <v>63.877499999999998</v>
      </c>
      <c r="G12" s="30" t="s">
        <v>30</v>
      </c>
      <c r="H12" s="21"/>
      <c r="I12" s="22"/>
      <c r="M12" s="20"/>
      <c r="N12" s="21"/>
      <c r="O12" s="21"/>
      <c r="P12" s="21" t="s">
        <v>33</v>
      </c>
      <c r="Q12" s="42">
        <v>19.2</v>
      </c>
      <c r="R12" s="21"/>
      <c r="S12" s="21"/>
      <c r="T12" s="22"/>
    </row>
    <row r="13" spans="2:20" x14ac:dyDescent="0.3">
      <c r="B13" s="20"/>
      <c r="C13" s="21"/>
      <c r="D13" s="21"/>
      <c r="E13" s="21"/>
      <c r="F13" s="29">
        <f>F12-1</f>
        <v>62.877499999999998</v>
      </c>
      <c r="G13" s="21" t="s">
        <v>31</v>
      </c>
      <c r="H13" s="21"/>
      <c r="I13" s="22"/>
      <c r="M13" s="37"/>
      <c r="N13" s="8"/>
      <c r="O13" s="8"/>
      <c r="P13" s="8"/>
      <c r="Q13" s="8"/>
      <c r="R13" s="8"/>
      <c r="S13" s="8"/>
      <c r="T13" s="40"/>
    </row>
    <row r="14" spans="2:20" x14ac:dyDescent="0.3">
      <c r="B14" s="37"/>
      <c r="C14" s="8"/>
      <c r="D14" s="8"/>
      <c r="E14" s="38" t="s">
        <v>17</v>
      </c>
      <c r="F14" s="39">
        <v>19.2</v>
      </c>
      <c r="G14" s="11" t="s">
        <v>18</v>
      </c>
      <c r="H14" s="8"/>
      <c r="I14" s="40"/>
    </row>
    <row r="17" spans="17:19" x14ac:dyDescent="0.3">
      <c r="Q17" s="13" t="s">
        <v>11</v>
      </c>
      <c r="R17" s="1" t="s">
        <v>12</v>
      </c>
      <c r="S17">
        <v>441.24</v>
      </c>
    </row>
    <row r="18" spans="17:19" x14ac:dyDescent="0.3">
      <c r="Q18" s="5" t="s">
        <v>6</v>
      </c>
      <c r="R18" s="1" t="s">
        <v>12</v>
      </c>
      <c r="S18">
        <v>220.62</v>
      </c>
    </row>
    <row r="19" spans="17:19" x14ac:dyDescent="0.3">
      <c r="Q19" s="4" t="s">
        <v>5</v>
      </c>
      <c r="R19" s="1" t="s">
        <v>12</v>
      </c>
      <c r="S19">
        <v>60</v>
      </c>
    </row>
    <row r="20" spans="17:19" x14ac:dyDescent="0.3">
      <c r="Q20" s="2" t="s">
        <v>1</v>
      </c>
      <c r="R20" s="1" t="s">
        <v>12</v>
      </c>
      <c r="S20">
        <v>24</v>
      </c>
    </row>
    <row r="21" spans="17:19" x14ac:dyDescent="0.3">
      <c r="Q21" s="15" t="s">
        <v>1</v>
      </c>
      <c r="R21" s="1"/>
      <c r="S21">
        <v>19.2</v>
      </c>
    </row>
    <row r="22" spans="17:19" x14ac:dyDescent="0.3">
      <c r="Q22" t="s">
        <v>13</v>
      </c>
      <c r="R22" s="1" t="s">
        <v>12</v>
      </c>
      <c r="S22">
        <v>15</v>
      </c>
    </row>
    <row r="23" spans="17:19" x14ac:dyDescent="0.3">
      <c r="Q23" s="6" t="s">
        <v>14</v>
      </c>
      <c r="R23" s="1"/>
      <c r="S23">
        <v>12.4</v>
      </c>
    </row>
    <row r="24" spans="17:19" x14ac:dyDescent="0.3">
      <c r="Q24" t="s">
        <v>15</v>
      </c>
      <c r="R24" s="1"/>
      <c r="S24">
        <v>4.8</v>
      </c>
    </row>
    <row r="25" spans="17:19" x14ac:dyDescent="0.3">
      <c r="Q25" t="s">
        <v>11</v>
      </c>
      <c r="R25" s="1" t="s">
        <v>12</v>
      </c>
      <c r="S25">
        <v>661.86</v>
      </c>
    </row>
    <row r="27" spans="17:19" x14ac:dyDescent="0.3">
      <c r="Q27" s="3" t="s">
        <v>1</v>
      </c>
      <c r="R27" s="1" t="s">
        <v>16</v>
      </c>
      <c r="S27">
        <v>73</v>
      </c>
    </row>
  </sheetData>
  <mergeCells count="2">
    <mergeCell ref="M3:T3"/>
    <mergeCell ref="B3:I3"/>
  </mergeCells>
  <pageMargins left="0.7" right="0.7" top="0.78740157499999996" bottom="0.78740157499999996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Pohl</dc:creator>
  <cp:lastModifiedBy>Moritz Pohl</cp:lastModifiedBy>
  <dcterms:created xsi:type="dcterms:W3CDTF">2023-05-29T11:47:12Z</dcterms:created>
  <dcterms:modified xsi:type="dcterms:W3CDTF">2023-06-18T07:57:36Z</dcterms:modified>
</cp:coreProperties>
</file>