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ritz\PycharmProjects\PathOfExile-SkillGemMargins\"/>
    </mc:Choice>
  </mc:AlternateContent>
  <xr:revisionPtr revIDLastSave="0" documentId="13_ncr:1_{480873B6-7459-4378-8139-B7AC1C3D1A62}" xr6:coauthVersionLast="47" xr6:coauthVersionMax="47" xr10:uidLastSave="{00000000-0000-0000-0000-000000000000}"/>
  <bookViews>
    <workbookView xWindow="-28920" yWindow="-120" windowWidth="29040" windowHeight="15720" xr2:uid="{02EDE31F-0499-4FEF-8DAE-9EBB686961AF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1" i="1" l="1"/>
  <c r="G100" i="1"/>
  <c r="G99" i="1"/>
  <c r="G98" i="1"/>
  <c r="G97" i="1"/>
  <c r="G96" i="1"/>
  <c r="G95" i="1"/>
  <c r="E70" i="1"/>
  <c r="G69" i="1"/>
  <c r="G68" i="1"/>
  <c r="G67" i="1"/>
  <c r="G66" i="1"/>
  <c r="G65" i="1"/>
  <c r="G64" i="1"/>
  <c r="F37" i="1"/>
  <c r="Q38" i="1"/>
  <c r="Q37" i="1"/>
  <c r="Q36" i="1"/>
  <c r="Q35" i="1"/>
  <c r="Q39" i="1" s="1"/>
  <c r="Q40" i="1" s="1"/>
  <c r="E41" i="1"/>
  <c r="G40" i="1"/>
  <c r="G39" i="1"/>
  <c r="G38" i="1"/>
  <c r="G37" i="1"/>
  <c r="G36" i="1"/>
  <c r="G35" i="1"/>
  <c r="Q7" i="1"/>
  <c r="Q8" i="1"/>
  <c r="Q9" i="1"/>
  <c r="Q6" i="1"/>
  <c r="G7" i="1"/>
  <c r="G9" i="1"/>
  <c r="G10" i="1"/>
  <c r="G11" i="1"/>
  <c r="G6" i="1"/>
  <c r="F8" i="1"/>
  <c r="G8" i="1" s="1"/>
  <c r="E12" i="1"/>
  <c r="G101" i="1" l="1"/>
  <c r="G102" i="1" s="1"/>
  <c r="G70" i="1"/>
  <c r="G71" i="1" s="1"/>
  <c r="Q10" i="1"/>
  <c r="Q11" i="1" s="1"/>
  <c r="G41" i="1"/>
  <c r="G42" i="1" s="1"/>
  <c r="G12" i="1"/>
  <c r="G1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Moritz Pohl</author>
  </authors>
  <commentList>
    <comment ref="R11" authorId="0" shapeId="0" xr:uid="{FC754AFC-1379-461D-A4C8-EB618C332B3E}">
      <text>
        <r>
          <rPr>
            <b/>
            <sz val="9"/>
            <color indexed="81"/>
            <rFont val="Segoe UI"/>
            <family val="2"/>
          </rPr>
          <t>data source: tft api</t>
        </r>
      </text>
    </comment>
    <comment ref="H13" authorId="0" shapeId="0" xr:uid="{097FE58C-80A5-4CBB-8AFE-46D1EBCFBF96}">
      <text>
        <r>
          <rPr>
            <b/>
            <sz val="9"/>
            <color indexed="81"/>
            <rFont val="Segoe UI"/>
            <family val="2"/>
          </rPr>
          <t>data: poe.ninja</t>
        </r>
      </text>
    </comment>
    <comment ref="R40" authorId="0" shapeId="0" xr:uid="{C0C774A4-6ECA-4EAC-A862-FEAC0B4CDCDB}">
      <text>
        <r>
          <rPr>
            <b/>
            <sz val="9"/>
            <color indexed="81"/>
            <rFont val="Segoe UI"/>
            <family val="2"/>
          </rPr>
          <t>data source: tft api</t>
        </r>
      </text>
    </comment>
    <comment ref="H42" authorId="0" shapeId="0" xr:uid="{CFCF5EA2-C3C0-48AF-9F9A-C937E840E1EF}">
      <text>
        <r>
          <rPr>
            <b/>
            <sz val="9"/>
            <color indexed="81"/>
            <rFont val="Segoe UI"/>
            <family val="2"/>
          </rPr>
          <t>data: poe.ninja</t>
        </r>
      </text>
    </comment>
    <comment ref="H71" authorId="0" shapeId="0" xr:uid="{8E88602D-1E1C-45B8-AD94-6DE599BC1C33}">
      <text>
        <r>
          <rPr>
            <b/>
            <sz val="9"/>
            <color indexed="81"/>
            <rFont val="Segoe UI"/>
            <family val="2"/>
          </rPr>
          <t>data: poe.ninja</t>
        </r>
      </text>
    </comment>
    <comment ref="H102" authorId="0" shapeId="0" xr:uid="{39EEBECF-A252-4593-8D33-19969E5F0C1A}">
      <text>
        <r>
          <rPr>
            <b/>
            <sz val="9"/>
            <color indexed="81"/>
            <rFont val="Segoe UI"/>
            <family val="2"/>
          </rPr>
          <t>data: poe.ninja</t>
        </r>
      </text>
    </comment>
  </commentList>
</comments>
</file>

<file path=xl/sharedStrings.xml><?xml version="1.0" encoding="utf-8"?>
<sst xmlns="http://schemas.openxmlformats.org/spreadsheetml/2006/main" count="208" uniqueCount="65">
  <si>
    <t>nothing happen 1/4, Vaal skill 1/4, -10 quality 1/8, +10 quality 1/8, +1 Gem level 1/8, -1 Gem level 1/8</t>
  </si>
  <si>
    <t>20/20</t>
  </si>
  <si>
    <t>regular</t>
  </si>
  <si>
    <t xml:space="preserve">vaal skill </t>
  </si>
  <si>
    <t>20/10</t>
  </si>
  <si>
    <t>20/23</t>
  </si>
  <si>
    <t>21/20</t>
  </si>
  <si>
    <t>chance</t>
  </si>
  <si>
    <t>19/20</t>
  </si>
  <si>
    <t>20/20 -&gt;</t>
  </si>
  <si>
    <t>Total</t>
  </si>
  <si>
    <t>21/23</t>
  </si>
  <si>
    <t>c</t>
  </si>
  <si>
    <t>20/0</t>
  </si>
  <si>
    <t>20/19</t>
  </si>
  <si>
    <t>16/0</t>
  </si>
  <si>
    <t>vs.</t>
  </si>
  <si>
    <t>c when just leveling to 20/20 and not corrupting</t>
  </si>
  <si>
    <t>comment</t>
  </si>
  <si>
    <t>vaal orb outcome</t>
  </si>
  <si>
    <t>value in c</t>
  </si>
  <si>
    <t>weighted value</t>
  </si>
  <si>
    <t>the same as 20/20? (no data available)</t>
  </si>
  <si>
    <r>
      <t xml:space="preserve">Corruption outcomes </t>
    </r>
    <r>
      <rPr>
        <b/>
        <sz val="11"/>
        <color theme="1"/>
        <rFont val="Calibri"/>
        <family val="2"/>
        <scheme val="minor"/>
      </rPr>
      <t>vaal orb</t>
    </r>
    <r>
      <rPr>
        <sz val="11"/>
        <color theme="1"/>
        <rFont val="Calibri"/>
        <family val="2"/>
        <scheme val="minor"/>
      </rPr>
      <t xml:space="preserve">: </t>
    </r>
  </si>
  <si>
    <r>
      <t xml:space="preserve">Corruption outcomes </t>
    </r>
    <r>
      <rPr>
        <b/>
        <sz val="11"/>
        <color theme="1"/>
        <rFont val="Calibri"/>
        <family val="2"/>
        <scheme val="minor"/>
      </rPr>
      <t>Altar of Corruption</t>
    </r>
    <r>
      <rPr>
        <sz val="11"/>
        <color theme="1"/>
        <rFont val="Calibri"/>
        <family val="2"/>
        <scheme val="minor"/>
      </rPr>
      <t xml:space="preserve">: </t>
    </r>
  </si>
  <si>
    <t>Turn all sockets white 1/4, Change into a random influenced rare 1/4, Destroy the item 1/4, Grant two random corrupted implicit modifiers 1/4</t>
  </si>
  <si>
    <t>white sockets</t>
  </si>
  <si>
    <t>rare item</t>
  </si>
  <si>
    <t>destroy</t>
  </si>
  <si>
    <t>c gross profit on average when corrupting</t>
  </si>
  <si>
    <t>c net profit (140c for temple item)</t>
  </si>
  <si>
    <t xml:space="preserve">vs. </t>
  </si>
  <si>
    <t xml:space="preserve">what happens here? </t>
  </si>
  <si>
    <t>c net profit (-0.6c for Vaal Orb)</t>
  </si>
  <si>
    <t>exceptional</t>
  </si>
  <si>
    <t>awakened</t>
  </si>
  <si>
    <t>6/23</t>
  </si>
  <si>
    <t>6/20</t>
  </si>
  <si>
    <t>5/23</t>
  </si>
  <si>
    <t>5/20</t>
  </si>
  <si>
    <t>4/20</t>
  </si>
  <si>
    <t>1/0</t>
  </si>
  <si>
    <t>c (vaal gem)</t>
  </si>
  <si>
    <r>
      <t xml:space="preserve">nothing happen 1/4, </t>
    </r>
    <r>
      <rPr>
        <sz val="11"/>
        <color rgb="FFFF0000"/>
        <rFont val="Calibri"/>
        <family val="2"/>
        <scheme val="minor"/>
      </rPr>
      <t>Vaal skill 1/4</t>
    </r>
    <r>
      <rPr>
        <sz val="11"/>
        <color theme="1"/>
        <rFont val="Calibri"/>
        <family val="2"/>
        <scheme val="minor"/>
      </rPr>
      <t>, -10 quality 1/8, +10 quality 1/8, +1 Gem level 1/8, -1 Gem level 1/8</t>
    </r>
  </si>
  <si>
    <t>?</t>
  </si>
  <si>
    <t>5/10</t>
  </si>
  <si>
    <t>c when just leveling to 5/20 and not corrupting</t>
  </si>
  <si>
    <t>3/20</t>
  </si>
  <si>
    <t>4/10</t>
  </si>
  <si>
    <t>4/23</t>
  </si>
  <si>
    <t>Problem here: a lot of data unavailable</t>
  </si>
  <si>
    <t xml:space="preserve">-&gt; Skip / Take the highest one anyways? </t>
  </si>
  <si>
    <t>exceptional awakened</t>
  </si>
  <si>
    <t>4/0</t>
  </si>
  <si>
    <t>3/0</t>
  </si>
  <si>
    <t>2/0</t>
  </si>
  <si>
    <t>2/20</t>
  </si>
  <si>
    <t xml:space="preserve">try to find the values if not avaiable -&gt; skip </t>
  </si>
  <si>
    <t>3/… corr</t>
  </si>
  <si>
    <t>3/… uncorr</t>
  </si>
  <si>
    <t>4/… corr</t>
  </si>
  <si>
    <t>2/… corr</t>
  </si>
  <si>
    <t>Gem</t>
  </si>
  <si>
    <t>Corrupted?</t>
  </si>
  <si>
    <t>Value in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</si>
</sst>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1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9"/>
      <color indexed="81"/>
      <name val="Segoe UI"/>
      <family val="2"/>
    </font>
    <font>
      <b/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5757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1" tint="0.49998474074526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93">
    <xf numFmtId="0" fontId="0" fillId="0" borderId="0" xfId="0"/>
    <xf numFmtId="0" fontId="4" fillId="0" borderId="0" xfId="0" applyFont="1"/>
    <xf numFmtId="0" fontId="0" fillId="0" borderId="1" xfId="0" applyBorder="1"/>
    <xf numFmtId="164" fontId="0" fillId="0" borderId="1" xfId="0" applyNumberFormat="1" applyBorder="1"/>
    <xf numFmtId="165" fontId="0" fillId="0" borderId="1" xfId="1" applyNumberFormat="1" applyFont="1" applyBorder="1"/>
    <xf numFmtId="0" fontId="1" fillId="0" borderId="1" xfId="0" applyFont="1" applyBorder="1"/>
    <xf numFmtId="9" fontId="0" fillId="0" borderId="1" xfId="0" applyNumberFormat="1" applyBorder="1"/>
    <xf numFmtId="0" fontId="0" fillId="8" borderId="0" xfId="0" applyFill="1"/>
    <xf numFmtId="164" fontId="3" fillId="0" borderId="0" xfId="0" applyNumberFormat="1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0" fillId="8" borderId="5" xfId="0" applyFill="1" applyBorder="1"/>
    <xf numFmtId="165" fontId="0" fillId="0" borderId="0" xfId="1" applyNumberFormat="1" applyFont="1" applyBorder="1"/>
    <xf numFmtId="164" fontId="0" fillId="0" borderId="0" xfId="0" applyNumberFormat="1"/>
    <xf numFmtId="0" fontId="1" fillId="0" borderId="0" xfId="0" applyFont="1"/>
    <xf numFmtId="9" fontId="1" fillId="0" borderId="0" xfId="1" applyFont="1" applyBorder="1"/>
    <xf numFmtId="164" fontId="6" fillId="0" borderId="0" xfId="0" applyNumberFormat="1" applyFont="1"/>
    <xf numFmtId="0" fontId="0" fillId="0" borderId="7" xfId="0" applyBorder="1"/>
    <xf numFmtId="0" fontId="1" fillId="0" borderId="1" xfId="0" applyFont="1" applyBorder="1" applyAlignment="1">
      <alignment horizontal="right"/>
    </xf>
    <xf numFmtId="0" fontId="1" fillId="8" borderId="1" xfId="0" applyFont="1" applyFill="1" applyBorder="1"/>
    <xf numFmtId="0" fontId="0" fillId="0" borderId="8" xfId="0" applyBorder="1"/>
    <xf numFmtId="9" fontId="0" fillId="0" borderId="0" xfId="0" applyNumberFormat="1"/>
    <xf numFmtId="0" fontId="0" fillId="0" borderId="5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7" fillId="0" borderId="0" xfId="0" applyFont="1"/>
    <xf numFmtId="0" fontId="0" fillId="0" borderId="0" xfId="0" applyBorder="1" applyAlignment="1">
      <alignment horizontal="left" vertical="center" wrapText="1"/>
    </xf>
    <xf numFmtId="0" fontId="0" fillId="0" borderId="0" xfId="0" applyBorder="1"/>
    <xf numFmtId="0" fontId="3" fillId="0" borderId="0" xfId="0" applyFont="1" applyBorder="1" applyAlignment="1">
      <alignment horizontal="center" vertical="center"/>
    </xf>
    <xf numFmtId="0" fontId="0" fillId="8" borderId="0" xfId="0" applyFill="1" applyBorder="1"/>
    <xf numFmtId="0" fontId="8" fillId="0" borderId="9" xfId="0" applyFont="1" applyBorder="1" applyAlignment="1">
      <alignment horizontal="center" vertical="center" textRotation="255"/>
    </xf>
    <xf numFmtId="0" fontId="8" fillId="0" borderId="10" xfId="0" applyFont="1" applyBorder="1" applyAlignment="1">
      <alignment horizontal="center" vertical="center" textRotation="255"/>
    </xf>
    <xf numFmtId="0" fontId="8" fillId="0" borderId="11" xfId="0" applyFont="1" applyBorder="1" applyAlignment="1">
      <alignment horizontal="center" vertical="center" textRotation="255"/>
    </xf>
    <xf numFmtId="0" fontId="0" fillId="0" borderId="0" xfId="0" quotePrefix="1"/>
    <xf numFmtId="0" fontId="0" fillId="7" borderId="0" xfId="0" applyFill="1" applyAlignment="1">
      <alignment horizontal="right"/>
    </xf>
    <xf numFmtId="0" fontId="0" fillId="5" borderId="0" xfId="0" applyFill="1" applyAlignment="1">
      <alignment horizontal="right"/>
    </xf>
    <xf numFmtId="0" fontId="0" fillId="4" borderId="0" xfId="0" applyFill="1" applyAlignment="1">
      <alignment horizontal="right"/>
    </xf>
    <xf numFmtId="0" fontId="0" fillId="2" borderId="0" xfId="0" applyFill="1" applyAlignment="1">
      <alignment horizontal="right"/>
    </xf>
    <xf numFmtId="0" fontId="0" fillId="8" borderId="0" xfId="0" applyFill="1" applyAlignment="1">
      <alignment horizontal="right"/>
    </xf>
    <xf numFmtId="0" fontId="0" fillId="0" borderId="0" xfId="0" applyAlignment="1">
      <alignment horizontal="right"/>
    </xf>
    <xf numFmtId="0" fontId="0" fillId="6" borderId="0" xfId="0" applyFill="1" applyAlignment="1">
      <alignment horizontal="right"/>
    </xf>
    <xf numFmtId="0" fontId="0" fillId="3" borderId="0" xfId="0" applyFill="1" applyAlignment="1">
      <alignment horizontal="right"/>
    </xf>
    <xf numFmtId="17" fontId="0" fillId="0" borderId="0" xfId="0" quotePrefix="1" applyNumberFormat="1" applyAlignment="1">
      <alignment horizontal="right"/>
    </xf>
    <xf numFmtId="0" fontId="3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164" fontId="0" fillId="0" borderId="0" xfId="0" applyNumberFormat="1" applyBorder="1"/>
    <xf numFmtId="0" fontId="1" fillId="0" borderId="0" xfId="0" applyFont="1" applyBorder="1"/>
    <xf numFmtId="164" fontId="6" fillId="0" borderId="0" xfId="0" applyNumberFormat="1" applyFont="1" applyBorder="1"/>
    <xf numFmtId="0" fontId="0" fillId="0" borderId="5" xfId="0" applyFill="1" applyBorder="1"/>
    <xf numFmtId="0" fontId="0" fillId="0" borderId="0" xfId="0" applyFill="1" applyBorder="1"/>
    <xf numFmtId="17" fontId="0" fillId="8" borderId="5" xfId="0" quotePrefix="1" applyNumberFormat="1" applyFill="1" applyBorder="1"/>
    <xf numFmtId="17" fontId="0" fillId="8" borderId="0" xfId="0" quotePrefix="1" applyNumberFormat="1" applyFill="1" applyAlignment="1">
      <alignment horizontal="right"/>
    </xf>
    <xf numFmtId="16" fontId="0" fillId="2" borderId="0" xfId="0" quotePrefix="1" applyNumberFormat="1" applyFill="1" applyAlignment="1">
      <alignment horizontal="right"/>
    </xf>
    <xf numFmtId="0" fontId="0" fillId="4" borderId="0" xfId="0" quotePrefix="1" applyFill="1" applyAlignment="1">
      <alignment horizontal="right"/>
    </xf>
    <xf numFmtId="0" fontId="0" fillId="5" borderId="0" xfId="0" quotePrefix="1" applyFill="1" applyAlignment="1">
      <alignment horizontal="right"/>
    </xf>
    <xf numFmtId="0" fontId="0" fillId="6" borderId="1" xfId="0" applyFill="1" applyBorder="1" applyAlignment="1">
      <alignment horizontal="right"/>
    </xf>
    <xf numFmtId="0" fontId="0" fillId="6" borderId="0" xfId="0" applyFill="1" applyBorder="1" applyAlignment="1">
      <alignment horizontal="right"/>
    </xf>
    <xf numFmtId="0" fontId="0" fillId="0" borderId="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9" borderId="0" xfId="0" applyFill="1"/>
    <xf numFmtId="17" fontId="0" fillId="7" borderId="1" xfId="0" quotePrefix="1" applyNumberFormat="1" applyFill="1" applyBorder="1" applyAlignment="1">
      <alignment horizontal="right"/>
    </xf>
    <xf numFmtId="0" fontId="0" fillId="7" borderId="1" xfId="0" applyFill="1" applyBorder="1" applyAlignment="1">
      <alignment horizontal="right"/>
    </xf>
    <xf numFmtId="17" fontId="0" fillId="7" borderId="0" xfId="0" quotePrefix="1" applyNumberFormat="1" applyFill="1" applyBorder="1" applyAlignment="1">
      <alignment horizontal="right"/>
    </xf>
    <xf numFmtId="0" fontId="10" fillId="3" borderId="0" xfId="0" applyFont="1" applyFill="1" applyAlignment="1">
      <alignment horizontal="right"/>
    </xf>
    <xf numFmtId="165" fontId="10" fillId="0" borderId="0" xfId="1" applyNumberFormat="1" applyFont="1" applyBorder="1"/>
    <xf numFmtId="0" fontId="10" fillId="0" borderId="0" xfId="0" applyFont="1" applyBorder="1"/>
    <xf numFmtId="164" fontId="10" fillId="0" borderId="0" xfId="0" applyNumberFormat="1" applyFont="1" applyBorder="1"/>
    <xf numFmtId="0" fontId="0" fillId="0" borderId="0" xfId="0" quotePrefix="1" applyAlignment="1">
      <alignment horizontal="right"/>
    </xf>
    <xf numFmtId="0" fontId="0" fillId="0" borderId="0" xfId="0" applyAlignment="1">
      <alignment horizontal="left"/>
    </xf>
    <xf numFmtId="0" fontId="0" fillId="0" borderId="0" xfId="0" quotePrefix="1" applyAlignment="1">
      <alignment horizontal="left"/>
    </xf>
    <xf numFmtId="17" fontId="0" fillId="2" borderId="0" xfId="0" quotePrefix="1" applyNumberFormat="1" applyFill="1" applyAlignment="1">
      <alignment horizontal="right"/>
    </xf>
    <xf numFmtId="0" fontId="0" fillId="6" borderId="1" xfId="0" quotePrefix="1" applyFill="1" applyBorder="1" applyAlignment="1">
      <alignment horizontal="right"/>
    </xf>
    <xf numFmtId="0" fontId="3" fillId="0" borderId="0" xfId="0" applyFont="1"/>
    <xf numFmtId="17" fontId="0" fillId="8" borderId="0" xfId="0" quotePrefix="1" applyNumberFormat="1" applyFill="1" applyBorder="1"/>
    <xf numFmtId="0" fontId="9" fillId="0" borderId="0" xfId="0" quotePrefix="1" applyFont="1"/>
    <xf numFmtId="0" fontId="0" fillId="8" borderId="0" xfId="0" quotePrefix="1" applyFill="1"/>
    <xf numFmtId="0" fontId="0" fillId="0" borderId="0" xfId="0" quotePrefix="1" applyFill="1"/>
    <xf numFmtId="17" fontId="0" fillId="2" borderId="0" xfId="0" quotePrefix="1" applyNumberFormat="1" applyFill="1" applyAlignment="1">
      <alignment horizontal="left"/>
    </xf>
    <xf numFmtId="0" fontId="0" fillId="6" borderId="0" xfId="0" quotePrefix="1" applyFill="1" applyBorder="1" applyAlignment="1">
      <alignment horizontal="left"/>
    </xf>
    <xf numFmtId="0" fontId="0" fillId="5" borderId="0" xfId="0" quotePrefix="1" applyFill="1" applyAlignment="1">
      <alignment horizontal="left"/>
    </xf>
    <xf numFmtId="17" fontId="0" fillId="0" borderId="0" xfId="0" quotePrefix="1" applyNumberFormat="1" applyFill="1" applyAlignment="1">
      <alignment horizontal="right"/>
    </xf>
    <xf numFmtId="0" fontId="11" fillId="0" borderId="9" xfId="0" applyFont="1" applyBorder="1" applyAlignment="1">
      <alignment horizontal="center" vertical="center" textRotation="255" wrapText="1"/>
    </xf>
    <xf numFmtId="0" fontId="11" fillId="0" borderId="10" xfId="0" applyFont="1" applyBorder="1" applyAlignment="1">
      <alignment horizontal="center" vertical="center" textRotation="255" wrapText="1"/>
    </xf>
    <xf numFmtId="0" fontId="11" fillId="0" borderId="11" xfId="0" applyFont="1" applyBorder="1" applyAlignment="1">
      <alignment horizontal="center" vertical="center" textRotation="255" wrapText="1"/>
    </xf>
    <xf numFmtId="17" fontId="0" fillId="8" borderId="0" xfId="0" quotePrefix="1" applyNumberFormat="1" applyFont="1" applyFill="1" applyBorder="1"/>
    <xf numFmtId="0" fontId="3" fillId="0" borderId="0" xfId="0" applyFont="1" applyAlignment="1">
      <alignment horizontal="center" vertical="center"/>
    </xf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colors>
    <mruColors>
      <color rgb="FFCC99FF"/>
      <color rgb="FFFF575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340994</xdr:colOff>
      <xdr:row>14</xdr:row>
      <xdr:rowOff>158115</xdr:rowOff>
    </xdr:from>
    <xdr:to>
      <xdr:col>16</xdr:col>
      <xdr:colOff>251370</xdr:colOff>
      <xdr:row>25</xdr:row>
      <xdr:rowOff>129540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34119511-19E6-1CDF-D147-41903C8EE8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31569" y="2872740"/>
          <a:ext cx="11540401" cy="1956435"/>
        </a:xfrm>
        <a:prstGeom prst="rect">
          <a:avLst/>
        </a:prstGeom>
      </xdr:spPr>
    </xdr:pic>
    <xdr:clientData/>
  </xdr:twoCellAnchor>
  <xdr:twoCellAnchor editAs="oneCell">
    <xdr:from>
      <xdr:col>2</xdr:col>
      <xdr:colOff>396240</xdr:colOff>
      <xdr:row>25</xdr:row>
      <xdr:rowOff>167640</xdr:rowOff>
    </xdr:from>
    <xdr:to>
      <xdr:col>16</xdr:col>
      <xdr:colOff>209550</xdr:colOff>
      <xdr:row>27</xdr:row>
      <xdr:rowOff>19541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D1C5FF67-EE74-109A-D06B-8CDD6CC293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86815" y="4872990"/>
          <a:ext cx="11435715" cy="213851"/>
        </a:xfrm>
        <a:prstGeom prst="rect">
          <a:avLst/>
        </a:prstGeom>
      </xdr:spPr>
    </xdr:pic>
    <xdr:clientData/>
  </xdr:twoCellAnchor>
  <xdr:twoCellAnchor editAs="oneCell">
    <xdr:from>
      <xdr:col>2</xdr:col>
      <xdr:colOff>739140</xdr:colOff>
      <xdr:row>72</xdr:row>
      <xdr:rowOff>133350</xdr:rowOff>
    </xdr:from>
    <xdr:to>
      <xdr:col>16</xdr:col>
      <xdr:colOff>742950</xdr:colOff>
      <xdr:row>86</xdr:row>
      <xdr:rowOff>112614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066A47F2-98A1-45DD-202B-F6D7C224B4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91640" y="14201775"/>
          <a:ext cx="11616690" cy="2512914"/>
        </a:xfrm>
        <a:prstGeom prst="rect">
          <a:avLst/>
        </a:prstGeom>
      </xdr:spPr>
    </xdr:pic>
    <xdr:clientData/>
  </xdr:twoCellAnchor>
  <xdr:twoCellAnchor editAs="oneCell">
    <xdr:from>
      <xdr:col>2</xdr:col>
      <xdr:colOff>369570</xdr:colOff>
      <xdr:row>46</xdr:row>
      <xdr:rowOff>78105</xdr:rowOff>
    </xdr:from>
    <xdr:to>
      <xdr:col>16</xdr:col>
      <xdr:colOff>668873</xdr:colOff>
      <xdr:row>54</xdr:row>
      <xdr:rowOff>129540</xdr:rowOff>
    </xdr:to>
    <xdr:pic>
      <xdr:nvPicPr>
        <xdr:cNvPr id="5" name="Grafik 4">
          <a:extLst>
            <a:ext uri="{FF2B5EF4-FFF2-40B4-BE49-F238E27FC236}">
              <a16:creationId xmlns:a16="http://schemas.microsoft.com/office/drawing/2014/main" id="{87EBCE6F-B118-7921-322A-AE6C165E3D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22070" y="8574405"/>
          <a:ext cx="11927423" cy="1491615"/>
        </a:xfrm>
        <a:prstGeom prst="rect">
          <a:avLst/>
        </a:prstGeom>
      </xdr:spPr>
    </xdr:pic>
    <xdr:clientData/>
  </xdr:twoCellAnchor>
  <xdr:twoCellAnchor editAs="oneCell">
    <xdr:from>
      <xdr:col>2</xdr:col>
      <xdr:colOff>371475</xdr:colOff>
      <xdr:row>107</xdr:row>
      <xdr:rowOff>142874</xdr:rowOff>
    </xdr:from>
    <xdr:to>
      <xdr:col>17</xdr:col>
      <xdr:colOff>3020</xdr:colOff>
      <xdr:row>115</xdr:row>
      <xdr:rowOff>59054</xdr:rowOff>
    </xdr:to>
    <xdr:pic>
      <xdr:nvPicPr>
        <xdr:cNvPr id="6" name="Grafik 5">
          <a:extLst>
            <a:ext uri="{FF2B5EF4-FFF2-40B4-BE49-F238E27FC236}">
              <a16:creationId xmlns:a16="http://schemas.microsoft.com/office/drawing/2014/main" id="{0A783F64-6E2F-F54D-47DA-803D9F6947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323975" y="20688299"/>
          <a:ext cx="12042620" cy="1360170"/>
        </a:xfrm>
        <a:prstGeom prst="rect">
          <a:avLst/>
        </a:prstGeom>
      </xdr:spPr>
    </xdr:pic>
    <xdr:clientData/>
  </xdr:twoCellAnchor>
  <xdr:twoCellAnchor editAs="oneCell">
    <xdr:from>
      <xdr:col>2</xdr:col>
      <xdr:colOff>381000</xdr:colOff>
      <xdr:row>115</xdr:row>
      <xdr:rowOff>152400</xdr:rowOff>
    </xdr:from>
    <xdr:to>
      <xdr:col>16</xdr:col>
      <xdr:colOff>777240</xdr:colOff>
      <xdr:row>123</xdr:row>
      <xdr:rowOff>60104</xdr:rowOff>
    </xdr:to>
    <xdr:pic>
      <xdr:nvPicPr>
        <xdr:cNvPr id="8" name="Grafik 7">
          <a:extLst>
            <a:ext uri="{FF2B5EF4-FFF2-40B4-BE49-F238E27FC236}">
              <a16:creationId xmlns:a16="http://schemas.microsoft.com/office/drawing/2014/main" id="{711E1DCF-F8FA-85EE-24ED-847492E76C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333500" y="22345650"/>
          <a:ext cx="12020550" cy="1359314"/>
        </a:xfrm>
        <a:prstGeom prst="rect">
          <a:avLst/>
        </a:prstGeom>
      </xdr:spPr>
    </xdr:pic>
    <xdr:clientData/>
  </xdr:twoCellAnchor>
  <xdr:twoCellAnchor editAs="oneCell">
    <xdr:from>
      <xdr:col>2</xdr:col>
      <xdr:colOff>380999</xdr:colOff>
      <xdr:row>123</xdr:row>
      <xdr:rowOff>152400</xdr:rowOff>
    </xdr:from>
    <xdr:to>
      <xdr:col>16</xdr:col>
      <xdr:colOff>781049</xdr:colOff>
      <xdr:row>131</xdr:row>
      <xdr:rowOff>56981</xdr:rowOff>
    </xdr:to>
    <xdr:pic>
      <xdr:nvPicPr>
        <xdr:cNvPr id="9" name="Grafik 8">
          <a:extLst>
            <a:ext uri="{FF2B5EF4-FFF2-40B4-BE49-F238E27FC236}">
              <a16:creationId xmlns:a16="http://schemas.microsoft.com/office/drawing/2014/main" id="{A6A7D60C-463D-5C4D-4324-248C38428F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333499" y="23793450"/>
          <a:ext cx="12030075" cy="136571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E91B7-7A77-4E67-987A-322DA37C0C83}">
  <dimension ref="B2:T132"/>
  <sheetViews>
    <sheetView tabSelected="1" topLeftCell="A85" workbookViewId="0">
      <selection activeCell="S116" sqref="S116"/>
    </sheetView>
  </sheetViews>
  <sheetFormatPr baseColWidth="10" defaultRowHeight="14.4" x14ac:dyDescent="0.3"/>
  <cols>
    <col min="1" max="1" width="2.33203125" customWidth="1"/>
    <col min="10" max="10" width="18.33203125" customWidth="1"/>
    <col min="15" max="15" width="12.77734375" customWidth="1"/>
    <col min="20" max="20" width="13.6640625" customWidth="1"/>
    <col min="21" max="21" width="13.77734375" customWidth="1"/>
  </cols>
  <sheetData>
    <row r="2" spans="2:20" x14ac:dyDescent="0.3">
      <c r="B2" s="36" t="s">
        <v>2</v>
      </c>
      <c r="C2" s="10" t="s">
        <v>23</v>
      </c>
      <c r="D2" s="10"/>
      <c r="E2" s="10"/>
      <c r="F2" s="10"/>
      <c r="G2" s="10"/>
      <c r="H2" s="10"/>
      <c r="I2" s="10"/>
      <c r="J2" s="11"/>
      <c r="M2" s="9" t="s">
        <v>24</v>
      </c>
      <c r="N2" s="10"/>
      <c r="O2" s="10"/>
      <c r="P2" s="10"/>
      <c r="Q2" s="10"/>
      <c r="R2" s="10"/>
      <c r="S2" s="10"/>
      <c r="T2" s="11"/>
    </row>
    <row r="3" spans="2:20" ht="27.6" customHeight="1" x14ac:dyDescent="0.3">
      <c r="B3" s="37"/>
      <c r="C3" s="32" t="s">
        <v>0</v>
      </c>
      <c r="D3" s="29"/>
      <c r="E3" s="29"/>
      <c r="F3" s="29"/>
      <c r="G3" s="29"/>
      <c r="H3" s="29"/>
      <c r="I3" s="29"/>
      <c r="J3" s="30"/>
      <c r="M3" s="63" t="s">
        <v>25</v>
      </c>
      <c r="N3" s="64"/>
      <c r="O3" s="64"/>
      <c r="P3" s="64"/>
      <c r="Q3" s="64"/>
      <c r="R3" s="64"/>
      <c r="S3" s="64"/>
      <c r="T3" s="65"/>
    </row>
    <row r="4" spans="2:20" x14ac:dyDescent="0.3">
      <c r="B4" s="37"/>
      <c r="C4" s="33"/>
      <c r="J4" s="13"/>
      <c r="M4" s="12"/>
      <c r="T4" s="13"/>
    </row>
    <row r="5" spans="2:20" ht="28.8" x14ac:dyDescent="0.3">
      <c r="B5" s="37"/>
      <c r="C5" s="34" t="s">
        <v>2</v>
      </c>
      <c r="D5" s="15" t="s">
        <v>19</v>
      </c>
      <c r="E5" s="15" t="s">
        <v>7</v>
      </c>
      <c r="F5" s="15" t="s">
        <v>20</v>
      </c>
      <c r="G5" s="15" t="s">
        <v>21</v>
      </c>
      <c r="H5" s="16" t="s">
        <v>18</v>
      </c>
      <c r="J5" s="13"/>
      <c r="M5" s="14" t="s">
        <v>2</v>
      </c>
      <c r="N5" s="15" t="s">
        <v>19</v>
      </c>
      <c r="O5" s="15" t="s">
        <v>7</v>
      </c>
      <c r="P5" s="15" t="s">
        <v>20</v>
      </c>
      <c r="Q5" s="15" t="s">
        <v>21</v>
      </c>
      <c r="R5" s="16" t="s">
        <v>18</v>
      </c>
      <c r="T5" s="13"/>
    </row>
    <row r="6" spans="2:20" x14ac:dyDescent="0.3">
      <c r="B6" s="37"/>
      <c r="C6" s="35" t="s">
        <v>9</v>
      </c>
      <c r="D6" s="43" t="s">
        <v>1</v>
      </c>
      <c r="E6" s="18">
        <v>0.25</v>
      </c>
      <c r="F6">
        <v>24</v>
      </c>
      <c r="G6" s="19">
        <f>F6*E6</f>
        <v>6</v>
      </c>
      <c r="H6" s="20"/>
      <c r="J6" s="13"/>
      <c r="M6" s="17" t="s">
        <v>9</v>
      </c>
      <c r="N6" s="45" t="s">
        <v>26</v>
      </c>
      <c r="O6" s="27">
        <v>0.25</v>
      </c>
      <c r="P6">
        <v>0</v>
      </c>
      <c r="Q6">
        <f>P6*O6</f>
        <v>0</v>
      </c>
      <c r="R6" t="s">
        <v>32</v>
      </c>
      <c r="T6" s="13"/>
    </row>
    <row r="7" spans="2:20" x14ac:dyDescent="0.3">
      <c r="B7" s="37"/>
      <c r="C7" s="33"/>
      <c r="D7" s="47" t="s">
        <v>3</v>
      </c>
      <c r="E7" s="18">
        <v>0.25</v>
      </c>
      <c r="F7">
        <v>73</v>
      </c>
      <c r="G7" s="19">
        <f t="shared" ref="G7:G11" si="0">F7*E7</f>
        <v>18.25</v>
      </c>
      <c r="H7" s="20"/>
      <c r="J7" s="13"/>
      <c r="M7" s="12"/>
      <c r="N7" s="45" t="s">
        <v>27</v>
      </c>
      <c r="O7" s="27">
        <v>0.25</v>
      </c>
      <c r="P7">
        <v>0</v>
      </c>
      <c r="Q7">
        <f t="shared" ref="Q7:Q9" si="1">P7*O7</f>
        <v>0</v>
      </c>
      <c r="R7" t="s">
        <v>32</v>
      </c>
      <c r="T7" s="13"/>
    </row>
    <row r="8" spans="2:20" x14ac:dyDescent="0.3">
      <c r="B8" s="37"/>
      <c r="C8" s="33"/>
      <c r="D8" s="58" t="s">
        <v>4</v>
      </c>
      <c r="E8" s="18">
        <v>0.125</v>
      </c>
      <c r="F8">
        <f>F6</f>
        <v>24</v>
      </c>
      <c r="G8" s="19">
        <f t="shared" si="0"/>
        <v>3</v>
      </c>
      <c r="H8" s="20" t="s">
        <v>22</v>
      </c>
      <c r="J8" s="13"/>
      <c r="M8" s="12"/>
      <c r="N8" s="45" t="s">
        <v>28</v>
      </c>
      <c r="O8" s="27">
        <v>0.25</v>
      </c>
      <c r="P8">
        <v>0</v>
      </c>
      <c r="Q8">
        <f t="shared" si="1"/>
        <v>0</v>
      </c>
      <c r="T8" s="13"/>
    </row>
    <row r="9" spans="2:20" x14ac:dyDescent="0.3">
      <c r="B9" s="37"/>
      <c r="C9" s="33"/>
      <c r="D9" s="59" t="s">
        <v>5</v>
      </c>
      <c r="E9" s="18">
        <v>0.125</v>
      </c>
      <c r="F9">
        <v>60</v>
      </c>
      <c r="G9" s="19">
        <f t="shared" si="0"/>
        <v>7.5</v>
      </c>
      <c r="H9" s="20"/>
      <c r="J9" s="13"/>
      <c r="M9" s="12"/>
      <c r="N9" s="68" t="s">
        <v>11</v>
      </c>
      <c r="O9" s="6">
        <v>0.25</v>
      </c>
      <c r="P9" s="3">
        <v>441.24</v>
      </c>
      <c r="Q9" s="3">
        <f t="shared" si="1"/>
        <v>110.31</v>
      </c>
      <c r="R9" s="2"/>
      <c r="T9" s="13"/>
    </row>
    <row r="10" spans="2:20" x14ac:dyDescent="0.3">
      <c r="B10" s="37"/>
      <c r="C10" s="33"/>
      <c r="D10" s="60" t="s">
        <v>6</v>
      </c>
      <c r="E10" s="18">
        <v>0.125</v>
      </c>
      <c r="F10" s="19">
        <v>220.62</v>
      </c>
      <c r="G10" s="19">
        <f t="shared" si="0"/>
        <v>27.577500000000001</v>
      </c>
      <c r="H10" s="20"/>
      <c r="J10" s="13"/>
      <c r="M10" s="12"/>
      <c r="P10" s="19"/>
      <c r="Q10" s="8">
        <f>SUM(Q6:Q9)</f>
        <v>110.31</v>
      </c>
      <c r="R10" t="s">
        <v>29</v>
      </c>
      <c r="T10" s="13"/>
    </row>
    <row r="11" spans="2:20" x14ac:dyDescent="0.3">
      <c r="B11" s="37"/>
      <c r="C11" s="33"/>
      <c r="D11" s="61" t="s">
        <v>8</v>
      </c>
      <c r="E11" s="4">
        <v>0.125</v>
      </c>
      <c r="F11" s="2">
        <v>12.4</v>
      </c>
      <c r="G11" s="3">
        <f t="shared" si="0"/>
        <v>1.55</v>
      </c>
      <c r="H11" s="5"/>
      <c r="J11" s="13"/>
      <c r="M11" s="12"/>
      <c r="Q11" s="19">
        <f>Q10-140</f>
        <v>-29.689999999999998</v>
      </c>
      <c r="R11" s="31" t="s">
        <v>30</v>
      </c>
      <c r="T11" s="13"/>
    </row>
    <row r="12" spans="2:20" x14ac:dyDescent="0.3">
      <c r="B12" s="37"/>
      <c r="C12" s="33"/>
      <c r="D12" s="20" t="s">
        <v>10</v>
      </c>
      <c r="E12" s="21">
        <f>SUM(E6:E11)</f>
        <v>1</v>
      </c>
      <c r="F12" s="20"/>
      <c r="G12" s="22">
        <f>SUM(G6:G11)</f>
        <v>63.877499999999998</v>
      </c>
      <c r="H12" s="20" t="s">
        <v>29</v>
      </c>
      <c r="J12" s="13"/>
      <c r="M12" s="12"/>
      <c r="P12" t="s">
        <v>31</v>
      </c>
      <c r="Q12" s="7">
        <v>19.2</v>
      </c>
      <c r="T12" s="13"/>
    </row>
    <row r="13" spans="2:20" x14ac:dyDescent="0.3">
      <c r="B13" s="37"/>
      <c r="C13" s="33"/>
      <c r="G13" s="19">
        <f>G12-0.6</f>
        <v>63.277499999999996</v>
      </c>
      <c r="H13" t="s">
        <v>33</v>
      </c>
      <c r="J13" s="13"/>
      <c r="M13" s="23"/>
      <c r="N13" s="2"/>
      <c r="O13" s="2"/>
      <c r="P13" s="2"/>
      <c r="Q13" s="2"/>
      <c r="R13" s="2"/>
      <c r="S13" s="2"/>
      <c r="T13" s="26"/>
    </row>
    <row r="14" spans="2:20" x14ac:dyDescent="0.3">
      <c r="B14" s="37"/>
      <c r="C14" s="2"/>
      <c r="D14" s="2"/>
      <c r="E14" s="2"/>
      <c r="F14" s="24" t="s">
        <v>16</v>
      </c>
      <c r="G14" s="25">
        <v>19.2</v>
      </c>
      <c r="H14" s="5" t="s">
        <v>17</v>
      </c>
      <c r="I14" s="2"/>
      <c r="J14" s="26"/>
    </row>
    <row r="15" spans="2:20" x14ac:dyDescent="0.3">
      <c r="B15" s="37"/>
    </row>
    <row r="16" spans="2:20" x14ac:dyDescent="0.3">
      <c r="B16" s="37"/>
      <c r="R16" s="92" t="s">
        <v>62</v>
      </c>
      <c r="S16" s="92" t="s">
        <v>63</v>
      </c>
      <c r="T16" s="92" t="s">
        <v>64</v>
      </c>
    </row>
    <row r="17" spans="2:20" x14ac:dyDescent="0.3">
      <c r="B17" s="37"/>
      <c r="R17" s="40" t="s">
        <v>11</v>
      </c>
      <c r="S17" s="1" t="s">
        <v>12</v>
      </c>
      <c r="T17">
        <v>441.24</v>
      </c>
    </row>
    <row r="18" spans="2:20" x14ac:dyDescent="0.3">
      <c r="B18" s="37"/>
      <c r="R18" s="41" t="s">
        <v>6</v>
      </c>
      <c r="S18" s="1" t="s">
        <v>12</v>
      </c>
      <c r="T18">
        <v>220.62</v>
      </c>
    </row>
    <row r="19" spans="2:20" x14ac:dyDescent="0.3">
      <c r="B19" s="37"/>
      <c r="R19" s="42" t="s">
        <v>5</v>
      </c>
      <c r="S19" s="1" t="s">
        <v>12</v>
      </c>
      <c r="T19">
        <v>60</v>
      </c>
    </row>
    <row r="20" spans="2:20" x14ac:dyDescent="0.3">
      <c r="B20" s="37"/>
      <c r="R20" s="43" t="s">
        <v>1</v>
      </c>
      <c r="S20" s="1" t="s">
        <v>12</v>
      </c>
      <c r="T20">
        <v>24</v>
      </c>
    </row>
    <row r="21" spans="2:20" x14ac:dyDescent="0.3">
      <c r="B21" s="37"/>
      <c r="R21" s="44" t="s">
        <v>1</v>
      </c>
      <c r="S21" s="1"/>
      <c r="T21">
        <v>19.2</v>
      </c>
    </row>
    <row r="22" spans="2:20" x14ac:dyDescent="0.3">
      <c r="B22" s="37"/>
      <c r="R22" s="45" t="s">
        <v>13</v>
      </c>
      <c r="S22" s="1" t="s">
        <v>12</v>
      </c>
      <c r="T22">
        <v>15</v>
      </c>
    </row>
    <row r="23" spans="2:20" x14ac:dyDescent="0.3">
      <c r="B23" s="37"/>
      <c r="R23" s="46" t="s">
        <v>14</v>
      </c>
      <c r="S23" s="1"/>
      <c r="T23">
        <v>12.4</v>
      </c>
    </row>
    <row r="24" spans="2:20" x14ac:dyDescent="0.3">
      <c r="B24" s="37"/>
      <c r="R24" s="45" t="s">
        <v>15</v>
      </c>
      <c r="S24" s="1"/>
      <c r="T24">
        <v>4.8</v>
      </c>
    </row>
    <row r="25" spans="2:20" x14ac:dyDescent="0.3">
      <c r="B25" s="37"/>
      <c r="R25" s="45" t="s">
        <v>11</v>
      </c>
      <c r="S25" s="1" t="s">
        <v>12</v>
      </c>
      <c r="T25">
        <v>661.86</v>
      </c>
    </row>
    <row r="26" spans="2:20" x14ac:dyDescent="0.3">
      <c r="B26" s="37"/>
      <c r="R26" s="45"/>
    </row>
    <row r="27" spans="2:20" x14ac:dyDescent="0.3">
      <c r="B27" s="38"/>
      <c r="R27" s="47" t="s">
        <v>1</v>
      </c>
      <c r="S27" s="1" t="s">
        <v>42</v>
      </c>
      <c r="T27">
        <v>73</v>
      </c>
    </row>
    <row r="29" spans="2:20" ht="25.2" customHeight="1" x14ac:dyDescent="0.3">
      <c r="B29" s="66"/>
      <c r="C29" s="66"/>
      <c r="D29" s="66"/>
      <c r="E29" s="66"/>
      <c r="F29" s="66"/>
      <c r="G29" s="66"/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</row>
    <row r="31" spans="2:20" x14ac:dyDescent="0.3">
      <c r="B31" s="36" t="s">
        <v>35</v>
      </c>
      <c r="C31" s="9" t="s">
        <v>23</v>
      </c>
      <c r="D31" s="10"/>
      <c r="E31" s="10"/>
      <c r="F31" s="10"/>
      <c r="G31" s="10"/>
      <c r="H31" s="10"/>
      <c r="I31" s="10"/>
      <c r="J31" s="11"/>
      <c r="M31" s="9" t="s">
        <v>24</v>
      </c>
      <c r="N31" s="10"/>
      <c r="O31" s="10"/>
      <c r="P31" s="10"/>
      <c r="Q31" s="10"/>
      <c r="R31" s="10"/>
      <c r="S31" s="10"/>
      <c r="T31" s="11"/>
    </row>
    <row r="32" spans="2:20" x14ac:dyDescent="0.3">
      <c r="B32" s="37"/>
      <c r="C32" s="28" t="s">
        <v>43</v>
      </c>
      <c r="D32" s="32"/>
      <c r="E32" s="32"/>
      <c r="F32" s="32"/>
      <c r="G32" s="32"/>
      <c r="H32" s="32"/>
      <c r="I32" s="32"/>
      <c r="J32" s="30"/>
      <c r="M32" s="63" t="s">
        <v>25</v>
      </c>
      <c r="N32" s="64"/>
      <c r="O32" s="64"/>
      <c r="P32" s="64"/>
      <c r="Q32" s="64"/>
      <c r="R32" s="64"/>
      <c r="S32" s="64"/>
      <c r="T32" s="65"/>
    </row>
    <row r="33" spans="2:20" x14ac:dyDescent="0.3">
      <c r="B33" s="37"/>
      <c r="C33" s="12"/>
      <c r="D33" s="33"/>
      <c r="E33" s="33"/>
      <c r="F33" s="33"/>
      <c r="G33" s="33"/>
      <c r="H33" s="33"/>
      <c r="I33" s="33"/>
      <c r="J33" s="13"/>
      <c r="M33" s="12"/>
      <c r="T33" s="13"/>
    </row>
    <row r="34" spans="2:20" ht="28.8" x14ac:dyDescent="0.3">
      <c r="B34" s="37"/>
      <c r="C34" s="14" t="s">
        <v>2</v>
      </c>
      <c r="D34" s="49" t="s">
        <v>19</v>
      </c>
      <c r="E34" s="49" t="s">
        <v>7</v>
      </c>
      <c r="F34" s="49" t="s">
        <v>20</v>
      </c>
      <c r="G34" s="49" t="s">
        <v>21</v>
      </c>
      <c r="H34" s="50" t="s">
        <v>18</v>
      </c>
      <c r="I34" s="33"/>
      <c r="J34" s="13"/>
      <c r="M34" s="14" t="s">
        <v>2</v>
      </c>
      <c r="N34" s="15" t="s">
        <v>19</v>
      </c>
      <c r="O34" s="15" t="s">
        <v>7</v>
      </c>
      <c r="P34" s="15" t="s">
        <v>20</v>
      </c>
      <c r="Q34" s="15" t="s">
        <v>21</v>
      </c>
      <c r="R34" s="16" t="s">
        <v>18</v>
      </c>
      <c r="T34" s="13"/>
    </row>
    <row r="35" spans="2:20" x14ac:dyDescent="0.3">
      <c r="B35" s="37"/>
      <c r="C35" s="56" t="s">
        <v>39</v>
      </c>
      <c r="D35" s="43" t="s">
        <v>39</v>
      </c>
      <c r="E35" s="18">
        <v>0.25</v>
      </c>
      <c r="F35" s="33">
        <v>75.8</v>
      </c>
      <c r="G35" s="51">
        <f>F35*E35</f>
        <v>18.95</v>
      </c>
      <c r="H35" s="52"/>
      <c r="I35" s="33"/>
      <c r="J35" s="13"/>
      <c r="M35" s="56" t="s">
        <v>39</v>
      </c>
      <c r="N35" s="45" t="s">
        <v>26</v>
      </c>
      <c r="O35" s="27">
        <v>0.25</v>
      </c>
      <c r="P35">
        <v>0</v>
      </c>
      <c r="Q35">
        <f>P35*O35</f>
        <v>0</v>
      </c>
      <c r="R35" t="s">
        <v>32</v>
      </c>
      <c r="T35" s="13"/>
    </row>
    <row r="36" spans="2:20" ht="15.6" x14ac:dyDescent="0.3">
      <c r="B36" s="37"/>
      <c r="C36" s="54"/>
      <c r="D36" s="70" t="s">
        <v>44</v>
      </c>
      <c r="E36" s="71">
        <v>0.25</v>
      </c>
      <c r="F36" s="72"/>
      <c r="G36" s="73">
        <f t="shared" ref="G36:G40" si="2">F36*E36</f>
        <v>0</v>
      </c>
      <c r="H36" s="52"/>
      <c r="I36" s="33"/>
      <c r="J36" s="13"/>
      <c r="M36" s="12"/>
      <c r="N36" s="45" t="s">
        <v>27</v>
      </c>
      <c r="O36" s="27">
        <v>0.25</v>
      </c>
      <c r="P36">
        <v>0</v>
      </c>
      <c r="Q36">
        <f t="shared" ref="Q36:Q38" si="3">P36*O36</f>
        <v>0</v>
      </c>
      <c r="R36" t="s">
        <v>32</v>
      </c>
      <c r="T36" s="13"/>
    </row>
    <row r="37" spans="2:20" x14ac:dyDescent="0.3">
      <c r="B37" s="37"/>
      <c r="C37" s="54"/>
      <c r="D37" s="58" t="s">
        <v>45</v>
      </c>
      <c r="E37" s="18">
        <v>0.125</v>
      </c>
      <c r="F37" s="33">
        <f>F35</f>
        <v>75.8</v>
      </c>
      <c r="G37" s="51">
        <f t="shared" si="2"/>
        <v>9.4749999999999996</v>
      </c>
      <c r="H37" s="20" t="s">
        <v>22</v>
      </c>
      <c r="I37" s="33"/>
      <c r="J37" s="13"/>
      <c r="M37" s="12"/>
      <c r="N37" s="45" t="s">
        <v>28</v>
      </c>
      <c r="O37" s="27">
        <v>0.25</v>
      </c>
      <c r="P37">
        <v>0</v>
      </c>
      <c r="Q37">
        <f t="shared" si="3"/>
        <v>0</v>
      </c>
      <c r="T37" s="13"/>
    </row>
    <row r="38" spans="2:20" x14ac:dyDescent="0.3">
      <c r="B38" s="37"/>
      <c r="C38" s="54"/>
      <c r="D38" s="59" t="s">
        <v>38</v>
      </c>
      <c r="E38" s="18">
        <v>0.125</v>
      </c>
      <c r="F38" s="33">
        <v>100</v>
      </c>
      <c r="G38" s="51">
        <f t="shared" si="2"/>
        <v>12.5</v>
      </c>
      <c r="H38" s="52"/>
      <c r="I38" s="33"/>
      <c r="J38" s="13"/>
      <c r="M38" s="12"/>
      <c r="N38" s="67" t="s">
        <v>36</v>
      </c>
      <c r="O38" s="6">
        <v>0.25</v>
      </c>
      <c r="P38" s="3">
        <v>882.48</v>
      </c>
      <c r="Q38" s="3">
        <f t="shared" si="3"/>
        <v>220.62</v>
      </c>
      <c r="R38" s="2"/>
      <c r="T38" s="13"/>
    </row>
    <row r="39" spans="2:20" x14ac:dyDescent="0.3">
      <c r="B39" s="37"/>
      <c r="C39" s="54"/>
      <c r="D39" s="60" t="s">
        <v>37</v>
      </c>
      <c r="E39" s="18">
        <v>0.125</v>
      </c>
      <c r="F39" s="51">
        <v>441.24</v>
      </c>
      <c r="G39" s="51">
        <f t="shared" si="2"/>
        <v>55.155000000000001</v>
      </c>
      <c r="H39" s="52"/>
      <c r="I39" s="33"/>
      <c r="J39" s="13"/>
      <c r="M39" s="12"/>
      <c r="P39" s="19"/>
      <c r="Q39" s="8">
        <f>SUM(Q35:Q38)</f>
        <v>220.62</v>
      </c>
      <c r="R39" t="s">
        <v>29</v>
      </c>
      <c r="T39" s="13"/>
    </row>
    <row r="40" spans="2:20" x14ac:dyDescent="0.3">
      <c r="B40" s="37"/>
      <c r="C40" s="54"/>
      <c r="D40" s="61" t="s">
        <v>40</v>
      </c>
      <c r="E40" s="4">
        <v>0.125</v>
      </c>
      <c r="F40" s="2">
        <v>50</v>
      </c>
      <c r="G40" s="3">
        <f t="shared" si="2"/>
        <v>6.25</v>
      </c>
      <c r="H40" s="5"/>
      <c r="I40" s="33"/>
      <c r="J40" s="13"/>
      <c r="M40" s="12"/>
      <c r="Q40" s="19">
        <f>Q39-140</f>
        <v>80.62</v>
      </c>
      <c r="R40" s="31" t="s">
        <v>30</v>
      </c>
      <c r="T40" s="13"/>
    </row>
    <row r="41" spans="2:20" x14ac:dyDescent="0.3">
      <c r="B41" s="37"/>
      <c r="C41" s="12"/>
      <c r="D41" s="52" t="s">
        <v>10</v>
      </c>
      <c r="E41" s="21">
        <f>SUM(E35:E40)</f>
        <v>1</v>
      </c>
      <c r="F41" s="52"/>
      <c r="G41" s="53">
        <f>SUM(G35:G40)</f>
        <v>102.33</v>
      </c>
      <c r="H41" s="52" t="s">
        <v>29</v>
      </c>
      <c r="I41" s="33"/>
      <c r="J41" s="13"/>
      <c r="M41" s="12"/>
      <c r="P41" t="s">
        <v>31</v>
      </c>
      <c r="Q41" s="7">
        <v>90</v>
      </c>
      <c r="T41" s="13"/>
    </row>
    <row r="42" spans="2:20" x14ac:dyDescent="0.3">
      <c r="B42" s="37"/>
      <c r="C42" s="12"/>
      <c r="D42" s="33"/>
      <c r="E42" s="33"/>
      <c r="F42" s="33"/>
      <c r="G42" s="19">
        <f>G41-0.6</f>
        <v>101.73</v>
      </c>
      <c r="H42" t="s">
        <v>33</v>
      </c>
      <c r="I42" s="33"/>
      <c r="J42" s="13"/>
      <c r="M42" s="23"/>
      <c r="N42" s="2"/>
      <c r="O42" s="2"/>
      <c r="P42" s="2"/>
      <c r="Q42" s="2"/>
      <c r="R42" s="2"/>
      <c r="S42" s="2"/>
      <c r="T42" s="26"/>
    </row>
    <row r="43" spans="2:20" x14ac:dyDescent="0.3">
      <c r="B43" s="37"/>
      <c r="C43" s="23"/>
      <c r="D43" s="2"/>
      <c r="E43" s="2"/>
      <c r="F43" s="24" t="s">
        <v>16</v>
      </c>
      <c r="G43" s="25">
        <v>90</v>
      </c>
      <c r="H43" s="5" t="s">
        <v>46</v>
      </c>
      <c r="I43" s="2"/>
      <c r="J43" s="26"/>
    </row>
    <row r="44" spans="2:20" x14ac:dyDescent="0.3">
      <c r="B44" s="37"/>
    </row>
    <row r="45" spans="2:20" x14ac:dyDescent="0.3">
      <c r="B45" s="37"/>
    </row>
    <row r="46" spans="2:20" x14ac:dyDescent="0.3">
      <c r="B46" s="37"/>
    </row>
    <row r="47" spans="2:20" x14ac:dyDescent="0.3">
      <c r="B47" s="37"/>
      <c r="R47" s="92" t="s">
        <v>62</v>
      </c>
      <c r="S47" s="92" t="s">
        <v>63</v>
      </c>
      <c r="T47" s="92" t="s">
        <v>64</v>
      </c>
    </row>
    <row r="48" spans="2:20" x14ac:dyDescent="0.3">
      <c r="B48" s="37"/>
      <c r="R48" s="69" t="s">
        <v>36</v>
      </c>
      <c r="S48" s="1" t="s">
        <v>12</v>
      </c>
      <c r="T48">
        <v>882.48</v>
      </c>
    </row>
    <row r="49" spans="2:20" x14ac:dyDescent="0.3">
      <c r="B49" s="37"/>
      <c r="R49" s="60" t="s">
        <v>37</v>
      </c>
      <c r="S49" s="1" t="s">
        <v>12</v>
      </c>
      <c r="T49">
        <v>441.24</v>
      </c>
    </row>
    <row r="50" spans="2:20" x14ac:dyDescent="0.3">
      <c r="B50" s="37"/>
      <c r="R50" s="59" t="s">
        <v>38</v>
      </c>
      <c r="S50" s="1" t="s">
        <v>12</v>
      </c>
      <c r="T50">
        <v>100</v>
      </c>
    </row>
    <row r="51" spans="2:20" x14ac:dyDescent="0.3">
      <c r="B51" s="37"/>
      <c r="R51" s="57" t="s">
        <v>39</v>
      </c>
      <c r="S51" s="1"/>
      <c r="T51">
        <v>90</v>
      </c>
    </row>
    <row r="52" spans="2:20" x14ac:dyDescent="0.3">
      <c r="B52" s="37"/>
      <c r="R52" s="43" t="s">
        <v>39</v>
      </c>
      <c r="S52" s="1" t="s">
        <v>12</v>
      </c>
      <c r="T52">
        <v>75.8</v>
      </c>
    </row>
    <row r="53" spans="2:20" x14ac:dyDescent="0.3">
      <c r="B53" s="37"/>
      <c r="R53" s="62" t="s">
        <v>40</v>
      </c>
      <c r="S53" s="1"/>
      <c r="T53">
        <v>50</v>
      </c>
    </row>
    <row r="54" spans="2:20" x14ac:dyDescent="0.3">
      <c r="B54" s="37"/>
      <c r="R54" s="48" t="s">
        <v>41</v>
      </c>
      <c r="S54" s="1"/>
      <c r="T54">
        <v>10</v>
      </c>
    </row>
    <row r="55" spans="2:20" x14ac:dyDescent="0.3">
      <c r="B55" s="37"/>
    </row>
    <row r="56" spans="2:20" x14ac:dyDescent="0.3">
      <c r="B56" s="38"/>
    </row>
    <row r="58" spans="2:20" ht="25.2" customHeight="1" x14ac:dyDescent="0.3">
      <c r="B58" s="66"/>
      <c r="C58" s="66"/>
      <c r="D58" s="66"/>
      <c r="E58" s="66"/>
      <c r="F58" s="66"/>
      <c r="G58" s="66"/>
      <c r="H58" s="66"/>
      <c r="I58" s="66"/>
      <c r="J58" s="66"/>
      <c r="K58" s="66"/>
      <c r="L58" s="66"/>
      <c r="M58" s="66"/>
      <c r="N58" s="66"/>
      <c r="O58" s="66"/>
      <c r="P58" s="66"/>
      <c r="Q58" s="66"/>
      <c r="R58" s="66"/>
      <c r="S58" s="66"/>
      <c r="T58" s="66"/>
    </row>
    <row r="60" spans="2:20" ht="14.4" customHeight="1" x14ac:dyDescent="0.3">
      <c r="B60" s="88" t="s">
        <v>52</v>
      </c>
      <c r="C60" s="10" t="s">
        <v>23</v>
      </c>
      <c r="D60" s="10"/>
      <c r="E60" s="10"/>
      <c r="F60" s="10"/>
      <c r="G60" s="10"/>
      <c r="H60" s="10"/>
      <c r="I60" s="10"/>
      <c r="J60" s="11"/>
    </row>
    <row r="61" spans="2:20" x14ac:dyDescent="0.3">
      <c r="B61" s="89"/>
      <c r="C61" s="32" t="s">
        <v>43</v>
      </c>
      <c r="D61" s="32"/>
      <c r="E61" s="32"/>
      <c r="F61" s="32"/>
      <c r="G61" s="32"/>
      <c r="H61" s="32"/>
      <c r="I61" s="32"/>
      <c r="J61" s="30"/>
    </row>
    <row r="62" spans="2:20" x14ac:dyDescent="0.3">
      <c r="B62" s="89"/>
      <c r="C62" s="33"/>
      <c r="D62" s="33"/>
      <c r="E62" s="33"/>
      <c r="F62" s="33"/>
      <c r="G62" s="33"/>
      <c r="H62" s="33"/>
      <c r="I62" s="33"/>
      <c r="J62" s="13"/>
    </row>
    <row r="63" spans="2:20" ht="28.8" x14ac:dyDescent="0.3">
      <c r="B63" s="89"/>
      <c r="C63" s="34" t="s">
        <v>2</v>
      </c>
      <c r="D63" s="49" t="s">
        <v>19</v>
      </c>
      <c r="E63" s="49" t="s">
        <v>7</v>
      </c>
      <c r="F63" s="49" t="s">
        <v>20</v>
      </c>
      <c r="G63" s="49" t="s">
        <v>21</v>
      </c>
      <c r="H63" s="50" t="s">
        <v>18</v>
      </c>
      <c r="I63" s="33"/>
      <c r="J63" s="13"/>
    </row>
    <row r="64" spans="2:20" x14ac:dyDescent="0.3">
      <c r="B64" s="89"/>
      <c r="C64" s="80" t="s">
        <v>40</v>
      </c>
      <c r="D64" s="77" t="s">
        <v>40</v>
      </c>
      <c r="E64" s="18">
        <v>0.25</v>
      </c>
      <c r="F64" s="33"/>
      <c r="G64" s="51">
        <f>F64*E64</f>
        <v>0</v>
      </c>
      <c r="H64" s="52"/>
      <c r="I64" s="33"/>
      <c r="J64" s="13"/>
    </row>
    <row r="65" spans="2:20" ht="15.6" x14ac:dyDescent="0.3">
      <c r="B65" s="89"/>
      <c r="C65" s="55"/>
      <c r="D65" s="70" t="s">
        <v>44</v>
      </c>
      <c r="E65" s="71">
        <v>0.25</v>
      </c>
      <c r="F65" s="72" t="s">
        <v>44</v>
      </c>
      <c r="G65" s="73" t="e">
        <f t="shared" ref="G65:G69" si="4">F65*E65</f>
        <v>#VALUE!</v>
      </c>
      <c r="H65" s="52"/>
      <c r="I65" s="33"/>
      <c r="J65" s="13"/>
    </row>
    <row r="66" spans="2:20" x14ac:dyDescent="0.3">
      <c r="B66" s="89"/>
      <c r="C66" s="55"/>
      <c r="D66" s="58" t="s">
        <v>48</v>
      </c>
      <c r="E66" s="18">
        <v>0.125</v>
      </c>
      <c r="F66" s="33"/>
      <c r="G66" s="51">
        <f t="shared" si="4"/>
        <v>0</v>
      </c>
      <c r="H66" s="20" t="s">
        <v>22</v>
      </c>
      <c r="I66" s="33"/>
      <c r="J66" s="13"/>
    </row>
    <row r="67" spans="2:20" x14ac:dyDescent="0.3">
      <c r="B67" s="89"/>
      <c r="C67" s="55"/>
      <c r="D67" s="59" t="s">
        <v>49</v>
      </c>
      <c r="E67" s="18">
        <v>0.125</v>
      </c>
      <c r="F67" s="33"/>
      <c r="G67" s="51">
        <f t="shared" si="4"/>
        <v>0</v>
      </c>
      <c r="H67" s="52"/>
      <c r="I67" s="33"/>
      <c r="J67" s="13"/>
    </row>
    <row r="68" spans="2:20" x14ac:dyDescent="0.3">
      <c r="B68" s="89"/>
      <c r="C68" s="55"/>
      <c r="D68" s="60" t="s">
        <v>39</v>
      </c>
      <c r="E68" s="18">
        <v>0.125</v>
      </c>
      <c r="F68" s="51"/>
      <c r="G68" s="51">
        <f t="shared" si="4"/>
        <v>0</v>
      </c>
      <c r="H68" s="52"/>
      <c r="I68" s="33"/>
      <c r="J68" s="13"/>
    </row>
    <row r="69" spans="2:20" x14ac:dyDescent="0.3">
      <c r="B69" s="89"/>
      <c r="C69" s="55"/>
      <c r="D69" s="78" t="s">
        <v>47</v>
      </c>
      <c r="E69" s="4">
        <v>0.125</v>
      </c>
      <c r="F69" s="2"/>
      <c r="G69" s="3">
        <f t="shared" si="4"/>
        <v>0</v>
      </c>
      <c r="H69" s="5"/>
      <c r="I69" s="33"/>
      <c r="J69" s="13"/>
    </row>
    <row r="70" spans="2:20" x14ac:dyDescent="0.3">
      <c r="B70" s="89"/>
      <c r="C70" s="33"/>
      <c r="D70" s="52" t="s">
        <v>10</v>
      </c>
      <c r="E70" s="21">
        <f>SUM(E64:E69)</f>
        <v>1</v>
      </c>
      <c r="F70" s="52"/>
      <c r="G70" s="53" t="e">
        <f>SUM(G64:G69)</f>
        <v>#VALUE!</v>
      </c>
      <c r="H70" s="52" t="s">
        <v>29</v>
      </c>
      <c r="I70" s="33"/>
      <c r="J70" s="13"/>
    </row>
    <row r="71" spans="2:20" x14ac:dyDescent="0.3">
      <c r="B71" s="89"/>
      <c r="C71" s="33"/>
      <c r="D71" s="33"/>
      <c r="E71" s="33"/>
      <c r="F71" s="33"/>
      <c r="G71" s="19" t="e">
        <f>G70-0.6</f>
        <v>#VALUE!</v>
      </c>
      <c r="H71" t="s">
        <v>33</v>
      </c>
      <c r="I71" s="33"/>
      <c r="J71" s="13"/>
    </row>
    <row r="72" spans="2:20" x14ac:dyDescent="0.3">
      <c r="B72" s="89"/>
      <c r="C72" s="2"/>
      <c r="D72" s="2"/>
      <c r="E72" s="2"/>
      <c r="F72" s="24" t="s">
        <v>16</v>
      </c>
      <c r="G72" s="25"/>
      <c r="H72" s="5" t="s">
        <v>46</v>
      </c>
      <c r="I72" s="2"/>
      <c r="J72" s="26"/>
    </row>
    <row r="73" spans="2:20" x14ac:dyDescent="0.3">
      <c r="B73" s="89"/>
    </row>
    <row r="74" spans="2:20" x14ac:dyDescent="0.3">
      <c r="B74" s="89"/>
      <c r="R74" s="92" t="s">
        <v>62</v>
      </c>
      <c r="S74" s="92" t="s">
        <v>63</v>
      </c>
      <c r="T74" s="92" t="s">
        <v>64</v>
      </c>
    </row>
    <row r="75" spans="2:20" x14ac:dyDescent="0.3">
      <c r="B75" s="89"/>
      <c r="R75" s="74" t="s">
        <v>38</v>
      </c>
      <c r="S75" s="1" t="s">
        <v>12</v>
      </c>
    </row>
    <row r="76" spans="2:20" x14ac:dyDescent="0.3">
      <c r="B76" s="89"/>
      <c r="R76" s="60" t="s">
        <v>39</v>
      </c>
      <c r="S76" s="1" t="s">
        <v>12</v>
      </c>
    </row>
    <row r="77" spans="2:20" x14ac:dyDescent="0.3">
      <c r="B77" s="89"/>
      <c r="R77" s="74" t="s">
        <v>47</v>
      </c>
      <c r="S77" s="1"/>
    </row>
    <row r="78" spans="2:20" x14ac:dyDescent="0.3">
      <c r="B78" s="89"/>
      <c r="R78" s="74" t="s">
        <v>41</v>
      </c>
      <c r="S78" s="1"/>
    </row>
    <row r="79" spans="2:20" x14ac:dyDescent="0.3">
      <c r="B79" s="89"/>
    </row>
    <row r="80" spans="2:20" x14ac:dyDescent="0.3">
      <c r="B80" s="89"/>
      <c r="R80" s="75" t="s">
        <v>50</v>
      </c>
    </row>
    <row r="81" spans="2:20" x14ac:dyDescent="0.3">
      <c r="B81" s="89"/>
      <c r="R81" s="76" t="s">
        <v>51</v>
      </c>
    </row>
    <row r="82" spans="2:20" x14ac:dyDescent="0.3">
      <c r="B82" s="89"/>
    </row>
    <row r="83" spans="2:20" x14ac:dyDescent="0.3">
      <c r="B83" s="89"/>
    </row>
    <row r="84" spans="2:20" x14ac:dyDescent="0.3">
      <c r="B84" s="89"/>
    </row>
    <row r="85" spans="2:20" x14ac:dyDescent="0.3">
      <c r="B85" s="89"/>
    </row>
    <row r="86" spans="2:20" x14ac:dyDescent="0.3">
      <c r="B86" s="89"/>
    </row>
    <row r="87" spans="2:20" x14ac:dyDescent="0.3">
      <c r="B87" s="90"/>
    </row>
    <row r="89" spans="2:20" ht="25.2" customHeight="1" x14ac:dyDescent="0.3">
      <c r="B89" s="66"/>
      <c r="C89" s="66"/>
      <c r="D89" s="66"/>
      <c r="E89" s="66"/>
      <c r="F89" s="66"/>
      <c r="G89" s="66"/>
      <c r="H89" s="66"/>
      <c r="I89" s="66"/>
      <c r="J89" s="66"/>
      <c r="K89" s="66"/>
      <c r="L89" s="66"/>
      <c r="M89" s="66"/>
      <c r="N89" s="66"/>
      <c r="O89" s="66"/>
      <c r="P89" s="66"/>
      <c r="Q89" s="66"/>
      <c r="R89" s="66"/>
      <c r="S89" s="66"/>
      <c r="T89" s="66"/>
    </row>
    <row r="91" spans="2:20" ht="14.4" customHeight="1" x14ac:dyDescent="0.3">
      <c r="B91" s="36" t="s">
        <v>34</v>
      </c>
      <c r="C91" s="10" t="s">
        <v>23</v>
      </c>
      <c r="D91" s="10"/>
      <c r="E91" s="10"/>
      <c r="F91" s="10"/>
      <c r="G91" s="10"/>
      <c r="H91" s="10"/>
      <c r="I91" s="10"/>
      <c r="J91" s="11"/>
    </row>
    <row r="92" spans="2:20" x14ac:dyDescent="0.3">
      <c r="B92" s="37"/>
      <c r="C92" s="32" t="s">
        <v>43</v>
      </c>
      <c r="D92" s="32"/>
      <c r="E92" s="32"/>
      <c r="F92" s="32"/>
      <c r="G92" s="32"/>
      <c r="H92" s="32"/>
      <c r="I92" s="32"/>
      <c r="J92" s="30"/>
    </row>
    <row r="93" spans="2:20" x14ac:dyDescent="0.3">
      <c r="B93" s="37"/>
      <c r="C93" s="33"/>
      <c r="D93" s="33"/>
      <c r="E93" s="33"/>
      <c r="F93" s="33"/>
      <c r="G93" s="33"/>
      <c r="H93" s="33"/>
      <c r="I93" s="33"/>
      <c r="J93" s="13"/>
    </row>
    <row r="94" spans="2:20" ht="28.8" x14ac:dyDescent="0.3">
      <c r="B94" s="37"/>
      <c r="C94" s="34" t="s">
        <v>2</v>
      </c>
      <c r="D94" s="49" t="s">
        <v>19</v>
      </c>
      <c r="E94" s="49" t="s">
        <v>7</v>
      </c>
      <c r="F94" s="49" t="s">
        <v>20</v>
      </c>
      <c r="G94" s="49" t="s">
        <v>21</v>
      </c>
      <c r="H94" s="50" t="s">
        <v>18</v>
      </c>
      <c r="I94" s="33"/>
      <c r="J94" s="13"/>
    </row>
    <row r="95" spans="2:20" x14ac:dyDescent="0.3">
      <c r="B95" s="37"/>
      <c r="C95" s="91" t="s">
        <v>59</v>
      </c>
      <c r="D95" s="77" t="s">
        <v>58</v>
      </c>
      <c r="E95" s="18">
        <v>0.25</v>
      </c>
      <c r="F95" s="33">
        <v>50</v>
      </c>
      <c r="G95" s="51">
        <f>F95*E95</f>
        <v>12.5</v>
      </c>
      <c r="H95" s="52"/>
      <c r="I95" s="33"/>
      <c r="J95" s="13"/>
    </row>
    <row r="96" spans="2:20" ht="15.6" x14ac:dyDescent="0.3">
      <c r="B96" s="37"/>
      <c r="C96" s="55"/>
      <c r="D96" s="70" t="s">
        <v>44</v>
      </c>
      <c r="E96" s="71">
        <v>0.25</v>
      </c>
      <c r="F96" s="72" t="s">
        <v>44</v>
      </c>
      <c r="G96" s="73" t="e">
        <f t="shared" ref="G96:G100" si="5">F96*E96</f>
        <v>#VALUE!</v>
      </c>
      <c r="H96" s="52"/>
      <c r="I96" s="33"/>
      <c r="J96" s="13"/>
    </row>
    <row r="97" spans="2:20" x14ac:dyDescent="0.3">
      <c r="B97" s="37"/>
      <c r="C97" s="55"/>
      <c r="D97" s="77" t="s">
        <v>58</v>
      </c>
      <c r="E97" s="18">
        <v>0.125</v>
      </c>
      <c r="F97" s="33">
        <v>50</v>
      </c>
      <c r="G97" s="51">
        <f t="shared" si="5"/>
        <v>6.25</v>
      </c>
      <c r="H97" s="20" t="s">
        <v>22</v>
      </c>
      <c r="I97" s="33"/>
      <c r="J97" s="13"/>
    </row>
    <row r="98" spans="2:20" x14ac:dyDescent="0.3">
      <c r="B98" s="37"/>
      <c r="C98" s="55"/>
      <c r="D98" s="77" t="s">
        <v>58</v>
      </c>
      <c r="E98" s="18">
        <v>0.125</v>
      </c>
      <c r="F98" s="33">
        <v>50</v>
      </c>
      <c r="G98" s="51">
        <f t="shared" si="5"/>
        <v>6.25</v>
      </c>
      <c r="H98" s="52"/>
      <c r="I98" s="33"/>
      <c r="J98" s="13"/>
    </row>
    <row r="99" spans="2:20" x14ac:dyDescent="0.3">
      <c r="B99" s="37"/>
      <c r="C99" s="55"/>
      <c r="D99" s="60" t="s">
        <v>60</v>
      </c>
      <c r="E99" s="18">
        <v>0.125</v>
      </c>
      <c r="F99" s="51">
        <v>2203.9899999999998</v>
      </c>
      <c r="G99" s="51">
        <f t="shared" si="5"/>
        <v>275.49874999999997</v>
      </c>
      <c r="H99" s="52"/>
      <c r="I99" s="33"/>
      <c r="J99" s="13"/>
    </row>
    <row r="100" spans="2:20" x14ac:dyDescent="0.3">
      <c r="B100" s="37"/>
      <c r="C100" s="55"/>
      <c r="D100" s="78" t="s">
        <v>61</v>
      </c>
      <c r="E100" s="4">
        <v>0.125</v>
      </c>
      <c r="F100" s="2">
        <v>35</v>
      </c>
      <c r="G100" s="3">
        <f t="shared" si="5"/>
        <v>4.375</v>
      </c>
      <c r="H100" s="5"/>
      <c r="I100" s="33"/>
      <c r="J100" s="13"/>
    </row>
    <row r="101" spans="2:20" x14ac:dyDescent="0.3">
      <c r="B101" s="37"/>
      <c r="C101" s="33"/>
      <c r="D101" s="52" t="s">
        <v>10</v>
      </c>
      <c r="E101" s="21">
        <f>SUM(E95:E100)</f>
        <v>1</v>
      </c>
      <c r="F101" s="52"/>
      <c r="G101" s="53" t="e">
        <f>SUM(G95:G100)</f>
        <v>#VALUE!</v>
      </c>
      <c r="H101" s="52" t="s">
        <v>29</v>
      </c>
      <c r="I101" s="33"/>
      <c r="J101" s="13"/>
    </row>
    <row r="102" spans="2:20" x14ac:dyDescent="0.3">
      <c r="B102" s="37"/>
      <c r="C102" s="33"/>
      <c r="D102" s="33"/>
      <c r="E102" s="33"/>
      <c r="F102" s="33"/>
      <c r="G102" s="19" t="e">
        <f>G101-0.6</f>
        <v>#VALUE!</v>
      </c>
      <c r="H102" t="s">
        <v>33</v>
      </c>
      <c r="I102" s="33"/>
      <c r="J102" s="13"/>
    </row>
    <row r="103" spans="2:20" x14ac:dyDescent="0.3">
      <c r="B103" s="37"/>
      <c r="C103" s="2"/>
      <c r="D103" s="2"/>
      <c r="E103" s="2"/>
      <c r="F103" s="24" t="s">
        <v>16</v>
      </c>
      <c r="G103" s="25">
        <v>330.93</v>
      </c>
      <c r="H103" s="5" t="s">
        <v>46</v>
      </c>
      <c r="I103" s="2"/>
      <c r="J103" s="26"/>
    </row>
    <row r="104" spans="2:20" x14ac:dyDescent="0.3">
      <c r="B104" s="37"/>
      <c r="E104" s="87"/>
    </row>
    <row r="105" spans="2:20" x14ac:dyDescent="0.3">
      <c r="B105" s="37"/>
    </row>
    <row r="106" spans="2:20" ht="18" x14ac:dyDescent="0.35">
      <c r="B106" s="37"/>
      <c r="D106" s="81" t="s">
        <v>57</v>
      </c>
    </row>
    <row r="107" spans="2:20" x14ac:dyDescent="0.3">
      <c r="B107" s="37"/>
    </row>
    <row r="108" spans="2:20" x14ac:dyDescent="0.3">
      <c r="B108" s="37"/>
      <c r="R108" s="92" t="s">
        <v>62</v>
      </c>
      <c r="S108" s="92" t="s">
        <v>63</v>
      </c>
      <c r="T108" s="92" t="s">
        <v>64</v>
      </c>
    </row>
    <row r="109" spans="2:20" x14ac:dyDescent="0.3">
      <c r="B109" s="37"/>
      <c r="R109" s="39" t="s">
        <v>53</v>
      </c>
      <c r="S109" s="1" t="s">
        <v>12</v>
      </c>
    </row>
    <row r="110" spans="2:20" x14ac:dyDescent="0.3">
      <c r="B110" s="37"/>
      <c r="R110" s="39" t="s">
        <v>54</v>
      </c>
      <c r="S110" s="1"/>
    </row>
    <row r="111" spans="2:20" x14ac:dyDescent="0.3">
      <c r="B111" s="37"/>
      <c r="R111" s="39" t="s">
        <v>54</v>
      </c>
      <c r="S111" s="1" t="s">
        <v>12</v>
      </c>
    </row>
    <row r="112" spans="2:20" x14ac:dyDescent="0.3">
      <c r="B112" s="37"/>
      <c r="R112" s="39" t="s">
        <v>55</v>
      </c>
      <c r="S112" s="1"/>
    </row>
    <row r="113" spans="2:20" x14ac:dyDescent="0.3">
      <c r="B113" s="37"/>
      <c r="R113" s="39" t="s">
        <v>55</v>
      </c>
      <c r="S113" s="1" t="s">
        <v>12</v>
      </c>
    </row>
    <row r="114" spans="2:20" x14ac:dyDescent="0.3">
      <c r="B114" s="37"/>
      <c r="R114" s="39" t="s">
        <v>41</v>
      </c>
      <c r="S114" s="1"/>
    </row>
    <row r="115" spans="2:20" x14ac:dyDescent="0.3">
      <c r="B115" s="37"/>
      <c r="R115" s="39" t="s">
        <v>41</v>
      </c>
      <c r="S115" s="1" t="s">
        <v>12</v>
      </c>
    </row>
    <row r="116" spans="2:20" x14ac:dyDescent="0.3">
      <c r="B116" s="37"/>
      <c r="R116" s="39"/>
      <c r="S116" s="1"/>
    </row>
    <row r="117" spans="2:20" x14ac:dyDescent="0.3">
      <c r="B117" s="37"/>
      <c r="R117" s="39" t="s">
        <v>40</v>
      </c>
      <c r="S117" s="1" t="s">
        <v>12</v>
      </c>
    </row>
    <row r="118" spans="2:20" x14ac:dyDescent="0.3">
      <c r="B118" s="37"/>
      <c r="R118" s="83" t="s">
        <v>47</v>
      </c>
      <c r="S118" s="1"/>
    </row>
    <row r="119" spans="2:20" x14ac:dyDescent="0.3">
      <c r="B119" s="37"/>
      <c r="R119" s="39" t="s">
        <v>47</v>
      </c>
      <c r="S119" s="1" t="s">
        <v>12</v>
      </c>
    </row>
    <row r="120" spans="2:20" x14ac:dyDescent="0.3">
      <c r="B120" s="37"/>
      <c r="R120" s="39" t="s">
        <v>56</v>
      </c>
      <c r="S120" s="1"/>
    </row>
    <row r="121" spans="2:20" x14ac:dyDescent="0.3">
      <c r="B121" s="37"/>
      <c r="R121" s="39" t="s">
        <v>55</v>
      </c>
      <c r="S121" s="1" t="s">
        <v>12</v>
      </c>
    </row>
    <row r="122" spans="2:20" x14ac:dyDescent="0.3">
      <c r="B122" s="37"/>
      <c r="R122" s="39" t="s">
        <v>41</v>
      </c>
      <c r="S122" s="1"/>
    </row>
    <row r="123" spans="2:20" x14ac:dyDescent="0.3">
      <c r="B123" s="37"/>
      <c r="R123" s="39" t="s">
        <v>41</v>
      </c>
      <c r="S123" s="1" t="s">
        <v>12</v>
      </c>
    </row>
    <row r="124" spans="2:20" x14ac:dyDescent="0.3">
      <c r="B124" s="37"/>
      <c r="S124" s="1"/>
    </row>
    <row r="125" spans="2:20" x14ac:dyDescent="0.3">
      <c r="B125" s="37"/>
      <c r="R125" s="86" t="s">
        <v>40</v>
      </c>
      <c r="S125" s="1" t="s">
        <v>12</v>
      </c>
      <c r="T125">
        <v>2203.9899999999998</v>
      </c>
    </row>
    <row r="126" spans="2:20" x14ac:dyDescent="0.3">
      <c r="B126" s="37"/>
      <c r="R126" s="82" t="s">
        <v>47</v>
      </c>
      <c r="S126" s="1"/>
      <c r="T126">
        <v>330.93</v>
      </c>
    </row>
    <row r="127" spans="2:20" x14ac:dyDescent="0.3">
      <c r="B127" s="37"/>
      <c r="R127" s="84" t="s">
        <v>54</v>
      </c>
      <c r="S127" s="1" t="s">
        <v>12</v>
      </c>
      <c r="T127">
        <v>50</v>
      </c>
    </row>
    <row r="128" spans="2:20" x14ac:dyDescent="0.3">
      <c r="B128" s="37"/>
      <c r="R128" s="39" t="s">
        <v>55</v>
      </c>
      <c r="S128" s="1"/>
    </row>
    <row r="129" spans="2:20" x14ac:dyDescent="0.3">
      <c r="B129" s="37"/>
      <c r="R129" s="85" t="s">
        <v>56</v>
      </c>
      <c r="S129" s="1" t="s">
        <v>12</v>
      </c>
      <c r="T129">
        <v>35</v>
      </c>
    </row>
    <row r="130" spans="2:20" x14ac:dyDescent="0.3">
      <c r="B130" s="37"/>
      <c r="R130" s="39" t="s">
        <v>41</v>
      </c>
      <c r="S130" s="1"/>
    </row>
    <row r="131" spans="2:20" x14ac:dyDescent="0.3">
      <c r="B131" s="38"/>
      <c r="R131" s="39" t="s">
        <v>41</v>
      </c>
      <c r="S131" s="1" t="s">
        <v>12</v>
      </c>
    </row>
    <row r="132" spans="2:20" x14ac:dyDescent="0.3">
      <c r="S132" s="79"/>
    </row>
  </sheetData>
  <mergeCells count="10">
    <mergeCell ref="C61:J61"/>
    <mergeCell ref="B60:B87"/>
    <mergeCell ref="C92:J92"/>
    <mergeCell ref="B91:B131"/>
    <mergeCell ref="C3:J3"/>
    <mergeCell ref="B2:B27"/>
    <mergeCell ref="B31:B56"/>
    <mergeCell ref="C32:J32"/>
    <mergeCell ref="M3:T3"/>
    <mergeCell ref="M32:T32"/>
  </mergeCells>
  <pageMargins left="0.7" right="0.7" top="0.78740157499999996" bottom="0.78740157499999996" header="0.3" footer="0.3"/>
  <pageSetup paperSize="9" orientation="portrait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Moritz Pohl</dc:creator>
  <cp:lastModifiedBy>Moritz Pohl</cp:lastModifiedBy>
  <dcterms:created xsi:type="dcterms:W3CDTF">2023-05-29T11:47:12Z</dcterms:created>
  <dcterms:modified xsi:type="dcterms:W3CDTF">2023-06-18T18:02:22Z</dcterms:modified>
</cp:coreProperties>
</file>