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jigsaw-payment\"/>
    </mc:Choice>
  </mc:AlternateContent>
  <bookViews>
    <workbookView xWindow="0" yWindow="0" windowWidth="20490" windowHeight="7770" activeTab="1"/>
  </bookViews>
  <sheets>
    <sheet name="会计科目" sheetId="1" r:id="rId1"/>
    <sheet name="收单清结算" sheetId="3" r:id="rId2"/>
    <sheet name="退款" sheetId="4" r:id="rId3"/>
    <sheet name="充值" sheetId="6" r:id="rId4"/>
    <sheet name="提现" sheetId="8" r:id="rId5"/>
    <sheet name="试算平衡" sheetId="5" r:id="rId6"/>
    <sheet name="虚币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J6" i="3"/>
  <c r="J7" i="3"/>
  <c r="J8" i="3"/>
  <c r="J9" i="3"/>
  <c r="J10" i="3"/>
  <c r="J11" i="3"/>
  <c r="G8" i="3"/>
  <c r="F8" i="3"/>
  <c r="K5" i="3"/>
  <c r="J5" i="3"/>
  <c r="M4" i="3"/>
  <c r="M5" i="3"/>
  <c r="M6" i="3"/>
  <c r="M7" i="3"/>
  <c r="M8" i="3"/>
  <c r="M9" i="3"/>
  <c r="M10" i="3"/>
  <c r="M11" i="3"/>
  <c r="M3" i="3"/>
  <c r="L4" i="3"/>
  <c r="L5" i="3"/>
  <c r="L6" i="3"/>
  <c r="L7" i="3"/>
  <c r="L8" i="3"/>
  <c r="L9" i="3"/>
  <c r="L10" i="3"/>
  <c r="L11" i="3"/>
  <c r="L3" i="3"/>
  <c r="J4" i="3"/>
  <c r="K4" i="3"/>
  <c r="K3" i="3"/>
  <c r="J3" i="3"/>
  <c r="Q27" i="3"/>
  <c r="R21" i="3" l="1"/>
  <c r="U21" i="3"/>
  <c r="K4" i="4" l="1"/>
  <c r="K5" i="4"/>
  <c r="K6" i="4"/>
  <c r="K7" i="4"/>
  <c r="K8" i="4"/>
  <c r="K9" i="4"/>
  <c r="K10" i="4"/>
  <c r="K11" i="4"/>
  <c r="K12" i="4"/>
  <c r="K3" i="4"/>
  <c r="H5" i="8"/>
  <c r="G7" i="8"/>
  <c r="G3" i="8"/>
  <c r="K9" i="8"/>
  <c r="G9" i="8"/>
  <c r="K8" i="8"/>
  <c r="K7" i="8"/>
  <c r="K6" i="8"/>
  <c r="K5" i="8"/>
  <c r="K4" i="8"/>
  <c r="H4" i="8"/>
  <c r="K3" i="8"/>
  <c r="H3" i="8"/>
  <c r="H7" i="8" s="1"/>
  <c r="K4" i="6"/>
  <c r="K5" i="6"/>
  <c r="K6" i="6"/>
  <c r="K7" i="6"/>
  <c r="K8" i="6"/>
  <c r="K9" i="6"/>
  <c r="K3" i="6"/>
  <c r="G9" i="6"/>
  <c r="G7" i="6"/>
  <c r="G4" i="6"/>
  <c r="H3" i="6"/>
  <c r="H4" i="6" s="1"/>
  <c r="H6" i="8" l="1"/>
  <c r="H9" i="8" s="1"/>
  <c r="H8" i="8" s="1"/>
  <c r="H7" i="6" l="1"/>
  <c r="H6" i="6" l="1"/>
  <c r="H5" i="6" s="1"/>
  <c r="H9" i="6" s="1"/>
  <c r="H8" i="6" s="1"/>
  <c r="H4" i="4"/>
  <c r="H10" i="4" s="1"/>
  <c r="H3" i="4"/>
  <c r="H7" i="4" s="1"/>
  <c r="H9" i="4" l="1"/>
  <c r="H8" i="4" s="1"/>
  <c r="H6" i="4"/>
  <c r="H5" i="4" s="1"/>
  <c r="H12" i="4" s="1"/>
  <c r="H11" i="4" s="1"/>
  <c r="B14" i="3"/>
  <c r="R5" i="3" s="1"/>
  <c r="R11" i="3" s="1"/>
  <c r="R10" i="3" s="1"/>
  <c r="R4" i="3"/>
  <c r="R24" i="3"/>
  <c r="B16" i="3"/>
  <c r="R3" i="3" s="1"/>
  <c r="R8" i="3" s="1"/>
  <c r="R7" i="3" s="1"/>
  <c r="R6" i="3" s="1"/>
  <c r="R9" i="3" l="1"/>
</calcChain>
</file>

<file path=xl/sharedStrings.xml><?xml version="1.0" encoding="utf-8"?>
<sst xmlns="http://schemas.openxmlformats.org/spreadsheetml/2006/main" count="425" uniqueCount="225">
  <si>
    <t>一级科目</t>
    <phoneticPr fontId="1" type="noConversion"/>
  </si>
  <si>
    <t>代码</t>
    <phoneticPr fontId="1" type="noConversion"/>
  </si>
  <si>
    <t>名称</t>
    <phoneticPr fontId="1" type="noConversion"/>
  </si>
  <si>
    <t>二级科目</t>
    <phoneticPr fontId="1" type="noConversion"/>
  </si>
  <si>
    <t>三级科目</t>
    <phoneticPr fontId="1" type="noConversion"/>
  </si>
  <si>
    <t>银行存款</t>
    <phoneticPr fontId="1" type="noConversion"/>
  </si>
  <si>
    <t>预收账款</t>
    <phoneticPr fontId="1" type="noConversion"/>
  </si>
  <si>
    <t>资产类</t>
    <phoneticPr fontId="1" type="noConversion"/>
  </si>
  <si>
    <t>1002 001</t>
    <phoneticPr fontId="1" type="noConversion"/>
  </si>
  <si>
    <t>银行存款-备付金</t>
    <phoneticPr fontId="1" type="noConversion"/>
  </si>
  <si>
    <t>银行存款-备付金-${XX银行}</t>
    <phoneticPr fontId="1" type="noConversion"/>
  </si>
  <si>
    <t>其他应收款-对账差异</t>
    <phoneticPr fontId="1" type="noConversion"/>
  </si>
  <si>
    <t>其他应收款-对账差异-${收单机构}</t>
    <phoneticPr fontId="1" type="noConversion"/>
  </si>
  <si>
    <t>2203 001</t>
    <phoneticPr fontId="1" type="noConversion"/>
  </si>
  <si>
    <t>预收账款-个人账户存款</t>
    <phoneticPr fontId="1" type="noConversion"/>
  </si>
  <si>
    <t>2203 001 XXXX XXXX XXXX[20位]</t>
    <phoneticPr fontId="1" type="noConversion"/>
  </si>
  <si>
    <t>预收账款-个人账户存款-XXX个人结算账户</t>
    <phoneticPr fontId="1" type="noConversion"/>
  </si>
  <si>
    <t>2203 101</t>
    <phoneticPr fontId="1" type="noConversion"/>
  </si>
  <si>
    <t>2203 201</t>
    <phoneticPr fontId="1" type="noConversion"/>
  </si>
  <si>
    <t>预收账款-交易担保金</t>
    <phoneticPr fontId="1" type="noConversion"/>
  </si>
  <si>
    <t>预收账款-企业账户存款</t>
    <phoneticPr fontId="1" type="noConversion"/>
  </si>
  <si>
    <t>2203 101 XXXXX</t>
    <phoneticPr fontId="1" type="noConversion"/>
  </si>
  <si>
    <t>预收账款-交易担保金-XXX</t>
    <phoneticPr fontId="1" type="noConversion"/>
  </si>
  <si>
    <t>2203 201 XXXX XXXX XXXX[20位]</t>
    <phoneticPr fontId="1" type="noConversion"/>
  </si>
  <si>
    <t>预收账款-企业账户存款-XXX商户结算账户</t>
    <phoneticPr fontId="1" type="noConversion"/>
  </si>
  <si>
    <t>其他应付款</t>
    <phoneticPr fontId="1" type="noConversion"/>
  </si>
  <si>
    <t>2241 001</t>
    <phoneticPr fontId="1" type="noConversion"/>
  </si>
  <si>
    <t>其他应付款-对账差异</t>
    <phoneticPr fontId="1" type="noConversion"/>
  </si>
  <si>
    <t>2241 001 XXXX</t>
    <phoneticPr fontId="1" type="noConversion"/>
  </si>
  <si>
    <t>其他应付款-对账差异-${收单机构}</t>
    <phoneticPr fontId="1" type="noConversion"/>
  </si>
  <si>
    <t>共同类</t>
    <phoneticPr fontId="1" type="noConversion"/>
  </si>
  <si>
    <t>清算资金往来</t>
    <phoneticPr fontId="1" type="noConversion"/>
  </si>
  <si>
    <t>3001 001</t>
    <phoneticPr fontId="1" type="noConversion"/>
  </si>
  <si>
    <t>3001 001 XXXX[商户编码]</t>
    <phoneticPr fontId="1" type="noConversion"/>
  </si>
  <si>
    <t>清算资金往来-通道待清算资金-XXX商户</t>
    <phoneticPr fontId="1" type="noConversion"/>
  </si>
  <si>
    <t>清算资金往来-通道待清算资金-${收单机构}</t>
    <phoneticPr fontId="1" type="noConversion"/>
  </si>
  <si>
    <t>损益类</t>
    <phoneticPr fontId="1" type="noConversion"/>
  </si>
  <si>
    <t>手续费及佣金收入</t>
    <phoneticPr fontId="1" type="noConversion"/>
  </si>
  <si>
    <t>财务费用</t>
    <phoneticPr fontId="1" type="noConversion"/>
  </si>
  <si>
    <t>6021 001</t>
    <phoneticPr fontId="1" type="noConversion"/>
  </si>
  <si>
    <t>6603 001</t>
    <phoneticPr fontId="1" type="noConversion"/>
  </si>
  <si>
    <t>手续费及佣金收入-商户手续费</t>
    <phoneticPr fontId="1" type="noConversion"/>
  </si>
  <si>
    <t>财务费用-账户管理费</t>
    <phoneticPr fontId="1" type="noConversion"/>
  </si>
  <si>
    <t>6021 001 XXXX[商户编号]</t>
    <phoneticPr fontId="1" type="noConversion"/>
  </si>
  <si>
    <t>手续费及佣金收入-商户手续费-XXX商户</t>
    <phoneticPr fontId="1" type="noConversion"/>
  </si>
  <si>
    <t>6603 001 XXXX</t>
    <phoneticPr fontId="1" type="noConversion"/>
  </si>
  <si>
    <t>财务费用-账户管理费-${银行}</t>
    <phoneticPr fontId="1" type="noConversion"/>
  </si>
  <si>
    <t>3001 101</t>
    <phoneticPr fontId="1" type="noConversion"/>
  </si>
  <si>
    <t>支付订单号</t>
    <phoneticPr fontId="1" type="noConversion"/>
  </si>
  <si>
    <t>微信订单号</t>
    <phoneticPr fontId="1" type="noConversion"/>
  </si>
  <si>
    <t>会员订单号</t>
    <phoneticPr fontId="1" type="noConversion"/>
  </si>
  <si>
    <t>支付时间</t>
    <phoneticPr fontId="1" type="noConversion"/>
  </si>
  <si>
    <t>支付渠道</t>
    <phoneticPr fontId="1" type="noConversion"/>
  </si>
  <si>
    <t>收单账户</t>
    <phoneticPr fontId="1" type="noConversion"/>
  </si>
  <si>
    <t>用户ID</t>
    <phoneticPr fontId="1" type="noConversion"/>
  </si>
  <si>
    <t>用户名</t>
    <phoneticPr fontId="1" type="noConversion"/>
  </si>
  <si>
    <t>支付费用</t>
    <phoneticPr fontId="1" type="noConversion"/>
  </si>
  <si>
    <t>2017020100073400000</t>
    <phoneticPr fontId="1" type="noConversion"/>
  </si>
  <si>
    <t>201702010007345164125</t>
    <phoneticPr fontId="1" type="noConversion"/>
  </si>
  <si>
    <t>250000236230960</t>
  </si>
  <si>
    <t>2017-02-01 00:07:35</t>
  </si>
  <si>
    <t>微信AppV3</t>
    <phoneticPr fontId="1" type="noConversion"/>
  </si>
  <si>
    <t>微信-会员</t>
    <phoneticPr fontId="1" type="noConversion"/>
  </si>
  <si>
    <t>2348811748</t>
  </si>
  <si>
    <t>小明</t>
    <phoneticPr fontId="1" type="noConversion"/>
  </si>
  <si>
    <t>订单名称</t>
    <phoneticPr fontId="1" type="noConversion"/>
  </si>
  <si>
    <t>会员年卡</t>
    <phoneticPr fontId="1" type="noConversion"/>
  </si>
  <si>
    <t>支付订单（原始凭证）</t>
    <phoneticPr fontId="1" type="noConversion"/>
  </si>
  <si>
    <t>借</t>
    <phoneticPr fontId="1" type="noConversion"/>
  </si>
  <si>
    <t>清算资金往来-通道待清算资金</t>
    <phoneticPr fontId="1" type="noConversion"/>
  </si>
  <si>
    <t>清算资金往来-通道待清算资金-微信会员商户</t>
    <phoneticPr fontId="1" type="noConversion"/>
  </si>
  <si>
    <t>贷</t>
    <phoneticPr fontId="1" type="noConversion"/>
  </si>
  <si>
    <t>清算资金往来-商户待清算资金</t>
    <phoneticPr fontId="1" type="noConversion"/>
  </si>
  <si>
    <t>借</t>
    <phoneticPr fontId="1" type="noConversion"/>
  </si>
  <si>
    <t>应收账款-通道-微信会员商户</t>
    <phoneticPr fontId="1" type="noConversion"/>
  </si>
  <si>
    <t>借</t>
    <phoneticPr fontId="1" type="noConversion"/>
  </si>
  <si>
    <t>手续费及佣金支出</t>
    <phoneticPr fontId="1" type="noConversion"/>
  </si>
  <si>
    <t>手续费及佣金支出-通道手续费-微信</t>
    <phoneticPr fontId="1" type="noConversion"/>
  </si>
  <si>
    <t>手续费及佣金收入-商户手续费-会员</t>
    <phoneticPr fontId="1" type="noConversion"/>
  </si>
  <si>
    <t>借</t>
    <phoneticPr fontId="1" type="noConversion"/>
  </si>
  <si>
    <t>应付账款-商户-会员</t>
    <phoneticPr fontId="1" type="noConversion"/>
  </si>
  <si>
    <t>记账场次</t>
    <phoneticPr fontId="1" type="noConversion"/>
  </si>
  <si>
    <t>借贷</t>
    <phoneticPr fontId="1" type="noConversion"/>
  </si>
  <si>
    <t>账户</t>
    <phoneticPr fontId="1" type="noConversion"/>
  </si>
  <si>
    <t>金额</t>
    <phoneticPr fontId="1" type="noConversion"/>
  </si>
  <si>
    <t>说明</t>
    <phoneticPr fontId="1" type="noConversion"/>
  </si>
  <si>
    <t>银行存款-民生银行-收款户</t>
    <phoneticPr fontId="1" type="noConversion"/>
  </si>
  <si>
    <t>清算资金往来-通道待清算资金-微信会员商户</t>
    <phoneticPr fontId="1" type="noConversion"/>
  </si>
  <si>
    <t>记账凭证</t>
    <phoneticPr fontId="1" type="noConversion"/>
  </si>
  <si>
    <t>原始凭证</t>
    <phoneticPr fontId="1" type="noConversion"/>
  </si>
  <si>
    <t>记账凭证</t>
    <phoneticPr fontId="1" type="noConversion"/>
  </si>
  <si>
    <t>账户名称</t>
    <phoneticPr fontId="1" type="noConversion"/>
  </si>
  <si>
    <t>上期余额（借）</t>
    <phoneticPr fontId="1" type="noConversion"/>
  </si>
  <si>
    <t>上期余额（贷）</t>
    <phoneticPr fontId="1" type="noConversion"/>
  </si>
  <si>
    <t>本期发生额（借）</t>
    <phoneticPr fontId="1" type="noConversion"/>
  </si>
  <si>
    <t>本期发生额（贷）</t>
    <phoneticPr fontId="1" type="noConversion"/>
  </si>
  <si>
    <t>本期余额（借）</t>
    <phoneticPr fontId="1" type="noConversion"/>
  </si>
  <si>
    <t>本期余额（贷）</t>
    <phoneticPr fontId="1" type="noConversion"/>
  </si>
  <si>
    <t>应收账款</t>
    <phoneticPr fontId="1" type="noConversion"/>
  </si>
  <si>
    <t>应付账款</t>
    <phoneticPr fontId="1" type="noConversion"/>
  </si>
  <si>
    <t>微信定期将资金打到公司的归集账户上</t>
    <phoneticPr fontId="1" type="noConversion"/>
  </si>
  <si>
    <t>退款单号</t>
    <phoneticPr fontId="1" type="noConversion"/>
  </si>
  <si>
    <t>2017071711182447107</t>
  </si>
  <si>
    <t>50000503732017071701408000554</t>
    <phoneticPr fontId="1" type="noConversion"/>
  </si>
  <si>
    <t>微信退单号</t>
    <phoneticPr fontId="1" type="noConversion"/>
  </si>
  <si>
    <t>4004552001201707171200733557</t>
    <phoneticPr fontId="1" type="noConversion"/>
  </si>
  <si>
    <t>商城订单号</t>
    <phoneticPr fontId="1" type="noConversion"/>
  </si>
  <si>
    <t>1181864347</t>
    <phoneticPr fontId="1" type="noConversion"/>
  </si>
  <si>
    <t>退款时间</t>
    <phoneticPr fontId="1" type="noConversion"/>
  </si>
  <si>
    <t>2017-07-17 11:18:25</t>
  </si>
  <si>
    <t>清算资金往来-商户待结算资金-会员</t>
    <phoneticPr fontId="1" type="noConversion"/>
  </si>
  <si>
    <t>1.支付成功同步记账</t>
    <phoneticPr fontId="1" type="noConversion"/>
  </si>
  <si>
    <t>2. 异步-通道手续费清算</t>
    <phoneticPr fontId="1" type="noConversion"/>
  </si>
  <si>
    <t>3.异步-商户手续费清算</t>
    <phoneticPr fontId="1" type="noConversion"/>
  </si>
  <si>
    <t>4.对账-通道结算</t>
    <phoneticPr fontId="1" type="noConversion"/>
  </si>
  <si>
    <t>订单金额</t>
    <phoneticPr fontId="1" type="noConversion"/>
  </si>
  <si>
    <t>优惠券</t>
    <phoneticPr fontId="1" type="noConversion"/>
  </si>
  <si>
    <t>渠道活动</t>
    <phoneticPr fontId="1" type="noConversion"/>
  </si>
  <si>
    <t>实际支付费用</t>
    <phoneticPr fontId="1" type="noConversion"/>
  </si>
  <si>
    <t>在支付系统中完成支付的时间</t>
    <phoneticPr fontId="1" type="noConversion"/>
  </si>
  <si>
    <t>在微信系统中设置的商户号</t>
    <phoneticPr fontId="1" type="noConversion"/>
  </si>
  <si>
    <t>订单总金额</t>
    <phoneticPr fontId="1" type="noConversion"/>
  </si>
  <si>
    <t xml:space="preserve"> </t>
    <phoneticPr fontId="1" type="noConversion"/>
  </si>
  <si>
    <t xml:space="preserve"> </t>
    <phoneticPr fontId="1" type="noConversion"/>
  </si>
  <si>
    <t>从银行存款中调拨款项给商户</t>
    <phoneticPr fontId="1" type="noConversion"/>
  </si>
  <si>
    <t>应收账款-通道-微信会员商户</t>
    <phoneticPr fontId="1" type="noConversion"/>
  </si>
  <si>
    <t>渠道费用由渠道，即本案例中的微信支付</t>
    <phoneticPr fontId="1" type="noConversion"/>
  </si>
  <si>
    <t xml:space="preserve">这个例子中假定佣金为2%， 实际佣金为0% </t>
    <phoneticPr fontId="1" type="noConversion"/>
  </si>
  <si>
    <t>实际支付费用中已经刨去了渠道和优惠券的费用。注意，这里业务订单支付金额是100-10=90元，渠道活动实际支付金额是75</t>
    <phoneticPr fontId="1" type="noConversion"/>
  </si>
  <si>
    <t xml:space="preserve">优惠券按照营销费用计算，分两种，会员（商户）优惠券，由商户处理，支付记账时不管；由支付中心发行的优惠券，由支付中心统一记账处理。 </t>
    <phoneticPr fontId="1" type="noConversion"/>
  </si>
  <si>
    <t>运营活动收入</t>
    <phoneticPr fontId="1" type="noConversion"/>
  </si>
  <si>
    <t>6022 001</t>
    <phoneticPr fontId="1" type="noConversion"/>
  </si>
  <si>
    <t>3001 101 XXXX[收单机构编码]</t>
    <phoneticPr fontId="1" type="noConversion"/>
  </si>
  <si>
    <t>运营活动收入-渠道活动-${收单机构}</t>
    <phoneticPr fontId="1" type="noConversion"/>
  </si>
  <si>
    <t>运营活动收入-渠道促销活动</t>
    <phoneticPr fontId="1" type="noConversion"/>
  </si>
  <si>
    <t>3001 201</t>
    <phoneticPr fontId="1" type="noConversion"/>
  </si>
  <si>
    <t>3001 201 XXXX[收单机构编码]</t>
    <phoneticPr fontId="1" type="noConversion"/>
  </si>
  <si>
    <t>清算资金往来-待清算活动资金</t>
    <phoneticPr fontId="1" type="noConversion"/>
  </si>
  <si>
    <t>清算资金往来-待清算活动资金-${收单机构}</t>
    <phoneticPr fontId="1" type="noConversion"/>
  </si>
  <si>
    <t>待支付费用</t>
    <phoneticPr fontId="1" type="noConversion"/>
  </si>
  <si>
    <t>商户优惠券由会员自己处理</t>
    <phoneticPr fontId="1" type="noConversion"/>
  </si>
  <si>
    <t>6. 活动费用清算</t>
    <phoneticPr fontId="1" type="noConversion"/>
  </si>
  <si>
    <t>商户结算应该是批量处理的，计算当前会计周期（当天0-24点）的全部收入后，打款给商户。</t>
    <phoneticPr fontId="1" type="noConversion"/>
  </si>
  <si>
    <t>在活动结束后，执行活动费用清算，微信将活动费用打到公司账户上</t>
    <phoneticPr fontId="1" type="noConversion"/>
  </si>
  <si>
    <t>{结算打款的订单号}</t>
    <phoneticPr fontId="1" type="noConversion"/>
  </si>
  <si>
    <t>{活动收款的订单号, 人工录入到系统中}</t>
    <phoneticPr fontId="1" type="noConversion"/>
  </si>
  <si>
    <t>退款订单（原始凭证）</t>
    <phoneticPr fontId="1" type="noConversion"/>
  </si>
  <si>
    <t>1.退款成功同步记账</t>
    <phoneticPr fontId="1" type="noConversion"/>
  </si>
  <si>
    <t>支付金额75，实际退款50</t>
    <phoneticPr fontId="1" type="noConversion"/>
  </si>
  <si>
    <t>假定通道费为1%， 这个通道费用是从当天收入中实时扣除的。 如果不是实时扣除，也就是从另一个账户中扣除，那记账方式就不一样。通道费计算：1. 从专用的通道费账户上扣款；2. 全额扣款；3. 净额扣款</t>
    <phoneticPr fontId="1" type="noConversion"/>
  </si>
  <si>
    <t xml:space="preserve">退款分退手续费和不退手续费的。这里按照退手续费的来处理。 </t>
    <phoneticPr fontId="1" type="noConversion"/>
  </si>
  <si>
    <t>这个例子中假定佣金为2%， 实际佣金为0%。退款也退佣金</t>
    <phoneticPr fontId="1" type="noConversion"/>
  </si>
  <si>
    <t>零钱充值订单（原始凭证）</t>
    <phoneticPr fontId="1" type="noConversion"/>
  </si>
  <si>
    <t>充值时间</t>
    <phoneticPr fontId="1" type="noConversion"/>
  </si>
  <si>
    <t>充值金额</t>
    <phoneticPr fontId="1" type="noConversion"/>
  </si>
  <si>
    <t>充值通道</t>
    <phoneticPr fontId="1" type="noConversion"/>
  </si>
  <si>
    <t>民生银行</t>
    <phoneticPr fontId="1" type="noConversion"/>
  </si>
  <si>
    <t>清算资金往来-通道待清算充值款-民生银行</t>
    <phoneticPr fontId="1" type="noConversion"/>
  </si>
  <si>
    <t>负债类</t>
    <phoneticPr fontId="1" type="noConversion"/>
  </si>
  <si>
    <t>手续费及佣金支出-通道手续费-民生</t>
    <phoneticPr fontId="1" type="noConversion"/>
  </si>
  <si>
    <t>应收账款-通道-民生充值款</t>
    <phoneticPr fontId="1" type="noConversion"/>
  </si>
  <si>
    <t>50.00</t>
    <phoneticPr fontId="1" type="noConversion"/>
  </si>
  <si>
    <t>2017020100073500000</t>
    <phoneticPr fontId="1" type="noConversion"/>
  </si>
  <si>
    <t>充值卡</t>
    <phoneticPr fontId="1" type="noConversion"/>
  </si>
  <si>
    <t>招行借记卡</t>
    <phoneticPr fontId="1" type="noConversion"/>
  </si>
  <si>
    <t>提现订单（原始凭证）</t>
    <phoneticPr fontId="1" type="noConversion"/>
  </si>
  <si>
    <t>提现时间</t>
    <phoneticPr fontId="1" type="noConversion"/>
  </si>
  <si>
    <t>银行卡</t>
    <phoneticPr fontId="1" type="noConversion"/>
  </si>
  <si>
    <t>提现金额</t>
    <phoneticPr fontId="1" type="noConversion"/>
  </si>
  <si>
    <t>提现通道</t>
    <phoneticPr fontId="1" type="noConversion"/>
  </si>
  <si>
    <t>贷</t>
    <phoneticPr fontId="1" type="noConversion"/>
  </si>
  <si>
    <t>手续费及佣金支出</t>
    <phoneticPr fontId="1" type="noConversion"/>
  </si>
  <si>
    <t>6022 001 XXXX[收单机构编码]</t>
    <phoneticPr fontId="1" type="noConversion"/>
  </si>
  <si>
    <t>6421 001 XXXX[收单机构编码]</t>
    <phoneticPr fontId="1" type="noConversion"/>
  </si>
  <si>
    <t>手续费及佣金支出-通道费</t>
    <phoneticPr fontId="1" type="noConversion"/>
  </si>
  <si>
    <t>手续费及佣金支出-通道费-${收单机构}</t>
    <phoneticPr fontId="1" type="noConversion"/>
  </si>
  <si>
    <t>5. 商户清算</t>
    <phoneticPr fontId="1" type="noConversion"/>
  </si>
  <si>
    <t>2017020100073600000</t>
    <phoneticPr fontId="1" type="noConversion"/>
  </si>
  <si>
    <t xml:space="preserve">4.1 掉账，银行无交易，本地有。无对账记账， 等待T+1或者补账。 </t>
    <phoneticPr fontId="1" type="noConversion"/>
  </si>
  <si>
    <t>4.2 补单， 银行成功，本地未成功。执行补单，将本地记为成功，完成记账流程</t>
    <phoneticPr fontId="1" type="noConversion"/>
  </si>
  <si>
    <t>借/贷</t>
    <phoneticPr fontId="1" type="noConversion"/>
  </si>
  <si>
    <t>其他应付账款-对账差异-微信会员商户</t>
    <phoneticPr fontId="1" type="noConversion"/>
  </si>
  <si>
    <t>将当天该渠道的对账差异汇总后，记录在这个科目下，确保当天的账是平的。 这个账以渠道的账单为准，值是{渠道账单总金额}-{应收账款-通道-微信会员商户}</t>
    <phoneticPr fontId="1" type="noConversion"/>
  </si>
  <si>
    <t>4.0 对账成功，将状态标记为已登账</t>
    <phoneticPr fontId="1" type="noConversion"/>
  </si>
  <si>
    <t>5. 渠道结算</t>
    <phoneticPr fontId="1" type="noConversion"/>
  </si>
  <si>
    <t>贷</t>
    <phoneticPr fontId="1" type="noConversion"/>
  </si>
  <si>
    <t>借</t>
    <phoneticPr fontId="1" type="noConversion"/>
  </si>
  <si>
    <t>贷</t>
    <phoneticPr fontId="1" type="noConversion"/>
  </si>
  <si>
    <t>借</t>
    <phoneticPr fontId="1" type="noConversion"/>
  </si>
  <si>
    <t>个人账户-1181864347</t>
    <phoneticPr fontId="1" type="noConversion"/>
  </si>
  <si>
    <t>存量奇豆</t>
    <phoneticPr fontId="1" type="noConversion"/>
  </si>
  <si>
    <t>消费</t>
    <phoneticPr fontId="1" type="noConversion"/>
  </si>
  <si>
    <t>商户账户-会员</t>
    <phoneticPr fontId="1" type="noConversion"/>
  </si>
  <si>
    <t>个人账户-1181864347</t>
    <phoneticPr fontId="1" type="noConversion"/>
  </si>
  <si>
    <t>操作</t>
    <phoneticPr fontId="1" type="noConversion"/>
  </si>
  <si>
    <t>充值</t>
    <phoneticPr fontId="1" type="noConversion"/>
  </si>
  <si>
    <t>转账</t>
    <phoneticPr fontId="1" type="noConversion"/>
  </si>
  <si>
    <t>个人账户-2341864348</t>
    <phoneticPr fontId="1" type="noConversion"/>
  </si>
  <si>
    <t>应收账款</t>
    <phoneticPr fontId="1" type="noConversion"/>
  </si>
  <si>
    <t xml:space="preserve"> </t>
    <phoneticPr fontId="1" type="noConversion"/>
  </si>
  <si>
    <t xml:space="preserve"> </t>
    <phoneticPr fontId="1" type="noConversion"/>
  </si>
  <si>
    <t>1122 001</t>
    <phoneticPr fontId="1" type="noConversion"/>
  </si>
  <si>
    <t>应收账款-收单机构</t>
    <phoneticPr fontId="1" type="noConversion"/>
  </si>
  <si>
    <t>1002 001 XXXX</t>
    <phoneticPr fontId="1" type="noConversion"/>
  </si>
  <si>
    <t>1122 001 XXXX</t>
    <phoneticPr fontId="1" type="noConversion"/>
  </si>
  <si>
    <t>应收账款-收单机构-${收单机构}</t>
    <phoneticPr fontId="1" type="noConversion"/>
  </si>
  <si>
    <t>1122 002</t>
    <phoneticPr fontId="1" type="noConversion"/>
  </si>
  <si>
    <t>1122 002 XXXX</t>
    <phoneticPr fontId="1" type="noConversion"/>
  </si>
  <si>
    <t>应收账款-活动资金-微信</t>
    <phoneticPr fontId="1" type="noConversion"/>
  </si>
  <si>
    <t>本期贷方</t>
    <phoneticPr fontId="1" type="noConversion"/>
  </si>
  <si>
    <t>日期</t>
    <phoneticPr fontId="1" type="noConversion"/>
  </si>
  <si>
    <t>本期借方</t>
    <phoneticPr fontId="1" type="noConversion"/>
  </si>
  <si>
    <t>账户流水</t>
    <phoneticPr fontId="1" type="noConversion"/>
  </si>
  <si>
    <t>账户号</t>
    <phoneticPr fontId="1" type="noConversion"/>
  </si>
  <si>
    <t>期初贷方</t>
    <phoneticPr fontId="1" type="noConversion"/>
  </si>
  <si>
    <t>期初借方</t>
    <phoneticPr fontId="1" type="noConversion"/>
  </si>
  <si>
    <t>期末贷方</t>
    <phoneticPr fontId="1" type="noConversion"/>
  </si>
  <si>
    <t>期末借方</t>
    <phoneticPr fontId="1" type="noConversion"/>
  </si>
  <si>
    <t>日期</t>
    <phoneticPr fontId="1" type="noConversion"/>
  </si>
  <si>
    <t>凭证号</t>
    <phoneticPr fontId="1" type="noConversion"/>
  </si>
  <si>
    <t>属性</t>
    <phoneticPr fontId="1" type="noConversion"/>
  </si>
  <si>
    <t>值</t>
    <phoneticPr fontId="1" type="noConversion"/>
  </si>
  <si>
    <t>0</t>
    <phoneticPr fontId="1" type="noConversion"/>
  </si>
  <si>
    <t>75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</si>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</sst>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);[Red]\(0\)"/>
    <numFmt numFmtId="178" formatCode="0_ "/>
    <numFmt numFmtId="179" formatCode="#,##0.00_);[Red]\(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4" tint="-0.24997711111789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2"/>
      <color rgb="FF404040"/>
      <name val="Arial"/>
      <family val="2"/>
    </font>
    <font>
      <sz val="12"/>
      <color rgb="FF40404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>
      <alignment vertical="center"/>
    </xf>
    <xf numFmtId="178" fontId="0" fillId="0" borderId="0" xfId="0" applyNumberFormat="1">
      <alignment vertical="center"/>
    </xf>
    <xf numFmtId="0" fontId="2" fillId="0" borderId="3" xfId="0" applyFont="1" applyBorder="1">
      <alignment vertical="center"/>
    </xf>
    <xf numFmtId="49" fontId="2" fillId="0" borderId="3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49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4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178" fontId="6" fillId="0" borderId="1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9" xfId="0" applyFont="1" applyBorder="1">
      <alignment vertical="center"/>
    </xf>
    <xf numFmtId="49" fontId="2" fillId="0" borderId="9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5" fillId="3" borderId="1" xfId="0" applyFont="1" applyFill="1" applyBorder="1" applyAlignment="1">
      <alignment vertical="center"/>
    </xf>
    <xf numFmtId="179" fontId="2" fillId="0" borderId="3" xfId="0" applyNumberFormat="1" applyFont="1" applyBorder="1">
      <alignment vertical="center"/>
    </xf>
    <xf numFmtId="0" fontId="2" fillId="5" borderId="3" xfId="0" applyFont="1" applyFill="1" applyBorder="1">
      <alignment vertical="center"/>
    </xf>
    <xf numFmtId="0" fontId="0" fillId="5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28574</xdr:rowOff>
    </xdr:from>
    <xdr:to>
      <xdr:col>6</xdr:col>
      <xdr:colOff>895350</xdr:colOff>
      <xdr:row>78</xdr:row>
      <xdr:rowOff>140505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39424"/>
          <a:ext cx="8982075" cy="4569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10" sqref="F10"/>
    </sheetView>
  </sheetViews>
  <sheetFormatPr defaultRowHeight="13.5" x14ac:dyDescent="0.15"/>
  <cols>
    <col min="3" max="3" width="17.25" bestFit="1" customWidth="1"/>
    <col min="4" max="4" width="9.5" bestFit="1" customWidth="1"/>
    <col min="5" max="5" width="28.75" bestFit="1" customWidth="1"/>
    <col min="6" max="6" width="32.625" bestFit="1" customWidth="1"/>
    <col min="7" max="7" width="41.5" bestFit="1" customWidth="1"/>
    <col min="8" max="8" width="31.75" customWidth="1"/>
  </cols>
  <sheetData>
    <row r="1" spans="1:8" ht="20.100000000000001" customHeight="1" x14ac:dyDescent="0.15">
      <c r="A1" s="2"/>
      <c r="B1" s="46" t="s">
        <v>0</v>
      </c>
      <c r="C1" s="46"/>
      <c r="D1" s="46" t="s">
        <v>3</v>
      </c>
      <c r="E1" s="46"/>
      <c r="F1" s="46" t="s">
        <v>4</v>
      </c>
      <c r="G1" s="46"/>
      <c r="H1" s="20" t="s">
        <v>85</v>
      </c>
    </row>
    <row r="2" spans="1:8" ht="20.100000000000001" customHeight="1" x14ac:dyDescent="0.15">
      <c r="A2" s="2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0"/>
    </row>
    <row r="3" spans="1:8" ht="20.100000000000001" customHeight="1" x14ac:dyDescent="0.15">
      <c r="A3" s="2" t="s">
        <v>7</v>
      </c>
      <c r="B3" s="3">
        <v>1002</v>
      </c>
      <c r="C3" s="4" t="s">
        <v>5</v>
      </c>
      <c r="D3" s="4" t="s">
        <v>8</v>
      </c>
      <c r="E3" s="4" t="s">
        <v>9</v>
      </c>
      <c r="F3" s="4" t="s">
        <v>203</v>
      </c>
      <c r="G3" s="4" t="s">
        <v>10</v>
      </c>
      <c r="H3" s="4"/>
    </row>
    <row r="4" spans="1:8" ht="20.100000000000001" customHeight="1" x14ac:dyDescent="0.15">
      <c r="A4" s="2"/>
      <c r="B4" s="3">
        <v>1122</v>
      </c>
      <c r="C4" s="4" t="s">
        <v>198</v>
      </c>
      <c r="D4" s="4" t="s">
        <v>201</v>
      </c>
      <c r="E4" s="4" t="s">
        <v>202</v>
      </c>
      <c r="F4" s="4" t="s">
        <v>204</v>
      </c>
      <c r="G4" s="4" t="s">
        <v>205</v>
      </c>
      <c r="H4" s="4"/>
    </row>
    <row r="5" spans="1:8" ht="20.100000000000001" customHeight="1" x14ac:dyDescent="0.15">
      <c r="A5" s="2"/>
      <c r="B5" s="3" t="s">
        <v>200</v>
      </c>
      <c r="C5" s="4" t="s">
        <v>199</v>
      </c>
      <c r="D5" s="4" t="s">
        <v>206</v>
      </c>
      <c r="E5" s="4" t="s">
        <v>11</v>
      </c>
      <c r="F5" s="4" t="s">
        <v>207</v>
      </c>
      <c r="G5" s="4" t="s">
        <v>12</v>
      </c>
      <c r="H5" s="4"/>
    </row>
    <row r="6" spans="1:8" ht="20.100000000000001" customHeight="1" x14ac:dyDescent="0.15">
      <c r="A6" s="2" t="s">
        <v>158</v>
      </c>
      <c r="B6" s="3">
        <v>2203</v>
      </c>
      <c r="C6" s="4" t="s">
        <v>6</v>
      </c>
      <c r="D6" s="4" t="s">
        <v>13</v>
      </c>
      <c r="E6" s="4" t="s">
        <v>14</v>
      </c>
      <c r="F6" s="4" t="s">
        <v>15</v>
      </c>
      <c r="G6" s="4" t="s">
        <v>16</v>
      </c>
      <c r="H6" s="4"/>
    </row>
    <row r="7" spans="1:8" ht="20.100000000000001" customHeight="1" x14ac:dyDescent="0.15">
      <c r="A7" s="2"/>
      <c r="B7" s="3"/>
      <c r="C7" s="4"/>
      <c r="D7" s="4" t="s">
        <v>17</v>
      </c>
      <c r="E7" s="4" t="s">
        <v>19</v>
      </c>
      <c r="F7" s="4" t="s">
        <v>21</v>
      </c>
      <c r="G7" s="4" t="s">
        <v>22</v>
      </c>
      <c r="H7" s="4"/>
    </row>
    <row r="8" spans="1:8" ht="20.100000000000001" customHeight="1" x14ac:dyDescent="0.15">
      <c r="A8" s="2"/>
      <c r="B8" s="3"/>
      <c r="C8" s="4"/>
      <c r="D8" s="4" t="s">
        <v>18</v>
      </c>
      <c r="E8" s="4" t="s">
        <v>20</v>
      </c>
      <c r="F8" s="4" t="s">
        <v>23</v>
      </c>
      <c r="G8" s="4" t="s">
        <v>24</v>
      </c>
      <c r="H8" s="4"/>
    </row>
    <row r="9" spans="1:8" ht="20.100000000000001" customHeight="1" x14ac:dyDescent="0.15">
      <c r="A9" s="2"/>
      <c r="B9" s="3">
        <v>2241</v>
      </c>
      <c r="C9" s="4" t="s">
        <v>25</v>
      </c>
      <c r="D9" s="4" t="s">
        <v>26</v>
      </c>
      <c r="E9" s="4" t="s">
        <v>27</v>
      </c>
      <c r="F9" s="4" t="s">
        <v>28</v>
      </c>
      <c r="G9" s="4" t="s">
        <v>29</v>
      </c>
      <c r="H9" s="4"/>
    </row>
    <row r="10" spans="1:8" ht="20.100000000000001" customHeight="1" x14ac:dyDescent="0.15">
      <c r="B10" s="3"/>
      <c r="C10" s="4"/>
      <c r="D10" s="4"/>
      <c r="E10" s="4"/>
      <c r="F10" s="4"/>
      <c r="G10" s="4"/>
      <c r="H10" s="4"/>
    </row>
    <row r="11" spans="1:8" ht="20.100000000000001" customHeight="1" x14ac:dyDescent="0.15">
      <c r="A11" s="2"/>
      <c r="B11" s="3"/>
      <c r="C11" s="4"/>
      <c r="D11" s="4"/>
      <c r="E11" s="4"/>
      <c r="F11" s="4"/>
      <c r="G11" s="4"/>
      <c r="H11" s="4"/>
    </row>
    <row r="12" spans="1:8" ht="20.100000000000001" customHeight="1" x14ac:dyDescent="0.15">
      <c r="A12" s="2"/>
      <c r="B12" s="3"/>
      <c r="C12" s="4"/>
      <c r="D12" s="4"/>
      <c r="E12" s="4"/>
      <c r="F12" s="4"/>
      <c r="G12" s="4"/>
      <c r="H12" s="4"/>
    </row>
    <row r="13" spans="1:8" ht="20.100000000000001" customHeight="1" x14ac:dyDescent="0.15">
      <c r="A13" s="2" t="s">
        <v>30</v>
      </c>
      <c r="B13" s="3">
        <v>3001</v>
      </c>
      <c r="C13" s="4" t="s">
        <v>31</v>
      </c>
      <c r="D13" s="4" t="s">
        <v>32</v>
      </c>
      <c r="E13" s="4" t="s">
        <v>69</v>
      </c>
      <c r="F13" s="4" t="s">
        <v>33</v>
      </c>
      <c r="G13" s="4" t="s">
        <v>34</v>
      </c>
      <c r="H13" s="4"/>
    </row>
    <row r="14" spans="1:8" ht="20.100000000000001" customHeight="1" x14ac:dyDescent="0.15">
      <c r="A14" s="2"/>
      <c r="B14" s="3"/>
      <c r="C14" s="4"/>
      <c r="D14" s="4" t="s">
        <v>47</v>
      </c>
      <c r="E14" s="4" t="s">
        <v>72</v>
      </c>
      <c r="F14" s="4" t="s">
        <v>132</v>
      </c>
      <c r="G14" s="4" t="s">
        <v>35</v>
      </c>
      <c r="H14" s="4"/>
    </row>
    <row r="15" spans="1:8" ht="20.100000000000001" customHeight="1" x14ac:dyDescent="0.15">
      <c r="A15" s="2"/>
      <c r="B15" s="3"/>
      <c r="C15" s="4"/>
      <c r="D15" s="4" t="s">
        <v>135</v>
      </c>
      <c r="E15" s="4" t="s">
        <v>137</v>
      </c>
      <c r="F15" s="4" t="s">
        <v>136</v>
      </c>
      <c r="G15" s="4" t="s">
        <v>138</v>
      </c>
      <c r="H15" s="4"/>
    </row>
    <row r="16" spans="1:8" ht="20.100000000000001" customHeight="1" x14ac:dyDescent="0.15">
      <c r="A16" s="2"/>
      <c r="B16" s="3"/>
      <c r="C16" s="4"/>
      <c r="D16" s="4"/>
      <c r="E16" s="4"/>
      <c r="F16" s="4"/>
      <c r="G16" s="4"/>
      <c r="H16" s="4"/>
    </row>
    <row r="17" spans="1:8" ht="20.100000000000001" customHeight="1" x14ac:dyDescent="0.15">
      <c r="A17" s="2" t="s">
        <v>36</v>
      </c>
      <c r="B17" s="3">
        <v>6021</v>
      </c>
      <c r="C17" s="4" t="s">
        <v>37</v>
      </c>
      <c r="D17" s="4" t="s">
        <v>39</v>
      </c>
      <c r="E17" s="4" t="s">
        <v>41</v>
      </c>
      <c r="F17" s="4" t="s">
        <v>43</v>
      </c>
      <c r="G17" s="4" t="s">
        <v>44</v>
      </c>
      <c r="H17" s="4"/>
    </row>
    <row r="18" spans="1:8" ht="20.100000000000001" customHeight="1" x14ac:dyDescent="0.15">
      <c r="A18" s="2"/>
      <c r="B18" s="3">
        <v>6421</v>
      </c>
      <c r="C18" s="4" t="s">
        <v>171</v>
      </c>
      <c r="D18" s="4" t="s">
        <v>39</v>
      </c>
      <c r="E18" s="4" t="s">
        <v>174</v>
      </c>
      <c r="F18" s="4" t="s">
        <v>173</v>
      </c>
      <c r="G18" s="4" t="s">
        <v>175</v>
      </c>
      <c r="H18" s="4"/>
    </row>
    <row r="19" spans="1:8" ht="20.100000000000001" customHeight="1" x14ac:dyDescent="0.15">
      <c r="A19" s="2"/>
      <c r="B19" s="3">
        <v>6022</v>
      </c>
      <c r="C19" s="4" t="s">
        <v>130</v>
      </c>
      <c r="D19" s="4" t="s">
        <v>131</v>
      </c>
      <c r="E19" s="4" t="s">
        <v>134</v>
      </c>
      <c r="F19" s="4" t="s">
        <v>172</v>
      </c>
      <c r="G19" s="4" t="s">
        <v>133</v>
      </c>
      <c r="H19" s="4"/>
    </row>
    <row r="20" spans="1:8" ht="20.100000000000001" customHeight="1" x14ac:dyDescent="0.15">
      <c r="A20" s="2"/>
      <c r="B20" s="3"/>
      <c r="C20" s="4"/>
      <c r="D20" s="4"/>
      <c r="E20" s="4"/>
      <c r="F20" s="4"/>
      <c r="G20" s="4"/>
      <c r="H20" s="4"/>
    </row>
    <row r="21" spans="1:8" ht="20.100000000000001" customHeight="1" x14ac:dyDescent="0.15">
      <c r="A21" s="2"/>
      <c r="B21" s="3"/>
      <c r="C21" s="4"/>
      <c r="D21" s="4"/>
      <c r="E21" s="4"/>
      <c r="F21" s="4"/>
      <c r="G21" s="4"/>
      <c r="H21" s="4"/>
    </row>
    <row r="22" spans="1:8" ht="16.5" x14ac:dyDescent="0.15">
      <c r="A22" s="2"/>
      <c r="B22" s="3">
        <v>6603</v>
      </c>
      <c r="C22" s="4" t="s">
        <v>38</v>
      </c>
      <c r="D22" s="4" t="s">
        <v>40</v>
      </c>
      <c r="E22" s="4" t="s">
        <v>42</v>
      </c>
      <c r="F22" s="4" t="s">
        <v>45</v>
      </c>
      <c r="G22" s="4" t="s">
        <v>46</v>
      </c>
      <c r="H22" s="4"/>
    </row>
    <row r="23" spans="1:8" ht="16.5" x14ac:dyDescent="0.15">
      <c r="A23" s="4"/>
      <c r="B23" s="4"/>
      <c r="C23" s="4"/>
      <c r="D23" s="4"/>
      <c r="E23" s="4"/>
      <c r="F23" s="4"/>
      <c r="G23" s="4"/>
      <c r="H23" s="4"/>
    </row>
    <row r="24" spans="1:8" ht="16.5" x14ac:dyDescent="0.15">
      <c r="A24" s="4"/>
      <c r="B24" s="4"/>
      <c r="C24" s="4"/>
      <c r="D24" s="4"/>
      <c r="E24" s="4"/>
      <c r="F24" s="4"/>
      <c r="G24" s="4"/>
      <c r="H24" s="4"/>
    </row>
    <row r="25" spans="1:8" ht="16.5" x14ac:dyDescent="0.15">
      <c r="A25" s="4"/>
      <c r="B25" s="4"/>
      <c r="C25" s="4"/>
      <c r="D25" s="4"/>
      <c r="E25" s="4"/>
      <c r="F25" s="4"/>
      <c r="G25" s="4"/>
      <c r="H25" s="4"/>
    </row>
    <row r="26" spans="1:8" ht="16.5" x14ac:dyDescent="0.15">
      <c r="A26" s="4"/>
      <c r="B26" s="4"/>
      <c r="C26" s="4"/>
      <c r="D26" s="4"/>
      <c r="E26" s="4"/>
      <c r="F26" s="4"/>
      <c r="G26" s="4"/>
      <c r="H26" s="4"/>
    </row>
    <row r="27" spans="1:8" ht="16.5" x14ac:dyDescent="0.15">
      <c r="A27" s="4"/>
      <c r="B27" s="4"/>
      <c r="C27" s="4"/>
      <c r="D27" s="4"/>
      <c r="E27" s="4"/>
      <c r="F27" s="4"/>
      <c r="G27" s="4"/>
      <c r="H27" s="4"/>
    </row>
    <row r="28" spans="1:8" ht="16.5" x14ac:dyDescent="0.15">
      <c r="A28" s="1"/>
      <c r="B28" s="1"/>
      <c r="C28" s="1"/>
      <c r="D28" s="1"/>
      <c r="E28" s="1"/>
      <c r="F28" s="1"/>
      <c r="G28" s="1"/>
      <c r="H28" s="4"/>
    </row>
    <row r="29" spans="1:8" ht="16.5" x14ac:dyDescent="0.15">
      <c r="A29" s="1"/>
      <c r="B29" s="1"/>
      <c r="C29" s="1"/>
      <c r="D29" s="1"/>
      <c r="E29" s="1"/>
      <c r="F29" s="1"/>
      <c r="G29" s="1"/>
      <c r="H29" s="4"/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4" sqref="L24"/>
    </sheetView>
  </sheetViews>
  <sheetFormatPr defaultRowHeight="13.5" x14ac:dyDescent="0.15"/>
  <cols>
    <col min="1" max="1" width="11.875" customWidth="1"/>
    <col min="2" max="2" width="25.75" style="5" customWidth="1"/>
    <col min="3" max="3" width="11" style="5" customWidth="1"/>
    <col min="4" max="4" width="4" style="5" customWidth="1"/>
    <col min="5" max="6" width="25.75" style="5" customWidth="1"/>
    <col min="7" max="7" width="11.875" style="5" bestFit="1" customWidth="1"/>
    <col min="8" max="9" width="9.25" style="5" bestFit="1" customWidth="1"/>
    <col min="10" max="11" width="12.625" style="5" bestFit="1" customWidth="1"/>
    <col min="12" max="12" width="21.625" style="5" bestFit="1" customWidth="1"/>
    <col min="13" max="13" width="24.5" style="5" bestFit="1" customWidth="1"/>
    <col min="14" max="14" width="3.5" customWidth="1"/>
    <col min="15" max="15" width="26.75" customWidth="1"/>
    <col min="16" max="16" width="13.5" customWidth="1"/>
    <col min="17" max="17" width="42" bestFit="1" customWidth="1"/>
    <col min="18" max="18" width="13.125" style="8" bestFit="1" customWidth="1"/>
    <col min="19" max="19" width="30" customWidth="1"/>
    <col min="20" max="20" width="20.125" style="17" bestFit="1" customWidth="1"/>
    <col min="21" max="21" width="22.875" style="5" customWidth="1"/>
  </cols>
  <sheetData>
    <row r="1" spans="1:22" ht="20.100000000000001" customHeight="1" x14ac:dyDescent="0.15">
      <c r="A1" s="55" t="s">
        <v>67</v>
      </c>
      <c r="B1" s="56"/>
      <c r="C1" s="57"/>
      <c r="D1" s="13"/>
      <c r="E1" s="54" t="s">
        <v>212</v>
      </c>
      <c r="F1" s="54"/>
      <c r="G1" s="54"/>
      <c r="H1" s="54"/>
      <c r="I1" s="54"/>
      <c r="J1" s="54"/>
      <c r="K1" s="54"/>
      <c r="L1" s="54"/>
      <c r="M1" s="54"/>
      <c r="N1" s="45"/>
      <c r="O1" s="53" t="s">
        <v>90</v>
      </c>
      <c r="P1" s="53"/>
      <c r="Q1" s="53"/>
      <c r="R1" s="53"/>
      <c r="S1" s="53"/>
      <c r="T1" s="53"/>
      <c r="U1" s="53"/>
      <c r="V1" s="53"/>
    </row>
    <row r="2" spans="1:22" ht="20.100000000000001" customHeight="1" x14ac:dyDescent="0.15">
      <c r="A2" s="42" t="s">
        <v>220</v>
      </c>
      <c r="B2" s="42" t="s">
        <v>221</v>
      </c>
      <c r="C2" s="13" t="s">
        <v>85</v>
      </c>
      <c r="D2" s="13"/>
      <c r="E2" s="13" t="s">
        <v>213</v>
      </c>
      <c r="F2" s="13" t="s">
        <v>214</v>
      </c>
      <c r="G2" s="13" t="s">
        <v>215</v>
      </c>
      <c r="H2" s="13" t="s">
        <v>209</v>
      </c>
      <c r="I2" s="13" t="s">
        <v>211</v>
      </c>
      <c r="J2" s="13" t="s">
        <v>216</v>
      </c>
      <c r="K2" s="13" t="s">
        <v>217</v>
      </c>
      <c r="L2" s="13" t="s">
        <v>218</v>
      </c>
      <c r="M2" s="13" t="s">
        <v>219</v>
      </c>
      <c r="N2" s="45"/>
      <c r="O2" s="13" t="s">
        <v>81</v>
      </c>
      <c r="P2" s="13" t="s">
        <v>82</v>
      </c>
      <c r="Q2" s="13" t="s">
        <v>83</v>
      </c>
      <c r="R2" s="13" t="s">
        <v>84</v>
      </c>
      <c r="S2" s="13" t="s">
        <v>85</v>
      </c>
      <c r="T2" s="15" t="s">
        <v>88</v>
      </c>
      <c r="U2" s="14" t="s">
        <v>89</v>
      </c>
      <c r="V2" s="14" t="s">
        <v>210</v>
      </c>
    </row>
    <row r="3" spans="1:22" ht="20.100000000000001" customHeight="1" x14ac:dyDescent="0.15">
      <c r="A3" s="39" t="s">
        <v>48</v>
      </c>
      <c r="B3" s="40" t="s">
        <v>57</v>
      </c>
      <c r="C3" s="41"/>
      <c r="D3" s="44" t="s">
        <v>224</v>
      </c>
      <c r="E3" s="9" t="s">
        <v>70</v>
      </c>
      <c r="F3" s="43">
        <v>20000</v>
      </c>
      <c r="G3" s="43">
        <v>10000</v>
      </c>
      <c r="H3" s="43" t="s">
        <v>222</v>
      </c>
      <c r="I3" s="43" t="s">
        <v>223</v>
      </c>
      <c r="J3" s="43">
        <f t="shared" ref="J3:K5" si="0">F3+H3</f>
        <v>20000</v>
      </c>
      <c r="K3" s="43">
        <f t="shared" si="0"/>
        <v>10075</v>
      </c>
      <c r="L3" s="19" t="str">
        <f>$B$6</f>
        <v>2017-02-01 00:07:35</v>
      </c>
      <c r="M3" s="19" t="str">
        <f>$B$3</f>
        <v>2017020100073400000</v>
      </c>
      <c r="N3" s="45" t="s">
        <v>122</v>
      </c>
      <c r="O3" s="4" t="s">
        <v>111</v>
      </c>
      <c r="P3" s="4" t="s">
        <v>68</v>
      </c>
      <c r="Q3" s="9" t="s">
        <v>87</v>
      </c>
      <c r="R3" s="10">
        <f>B16</f>
        <v>75</v>
      </c>
      <c r="S3" s="4" t="s">
        <v>123</v>
      </c>
      <c r="T3" s="16">
        <v>201702010000001</v>
      </c>
      <c r="U3" s="6" t="s">
        <v>57</v>
      </c>
      <c r="V3" s="6"/>
    </row>
    <row r="4" spans="1:22" ht="20.100000000000001" customHeight="1" x14ac:dyDescent="0.15">
      <c r="A4" s="18" t="s">
        <v>49</v>
      </c>
      <c r="B4" s="19" t="s">
        <v>59</v>
      </c>
      <c r="C4" s="4"/>
      <c r="D4" s="44" t="s">
        <v>224</v>
      </c>
      <c r="E4" s="9" t="s">
        <v>208</v>
      </c>
      <c r="F4" s="43">
        <v>100000</v>
      </c>
      <c r="G4" s="43">
        <v>50000</v>
      </c>
      <c r="H4" s="43">
        <v>0</v>
      </c>
      <c r="I4" s="43">
        <v>15</v>
      </c>
      <c r="J4" s="43">
        <f t="shared" si="0"/>
        <v>100000</v>
      </c>
      <c r="K4" s="43">
        <f t="shared" si="0"/>
        <v>50015</v>
      </c>
      <c r="L4" s="19" t="str">
        <f t="shared" ref="L4:L11" si="1">$B$6</f>
        <v>2017-02-01 00:07:35</v>
      </c>
      <c r="M4" s="19" t="str">
        <f t="shared" ref="M4:M11" si="2">$B$3</f>
        <v>2017020100073400000</v>
      </c>
      <c r="N4" s="45" t="s">
        <v>122</v>
      </c>
      <c r="O4" s="4"/>
      <c r="P4" s="4" t="s">
        <v>68</v>
      </c>
      <c r="Q4" s="9" t="s">
        <v>208</v>
      </c>
      <c r="R4" s="10">
        <f>B15</f>
        <v>15</v>
      </c>
      <c r="S4" s="4"/>
      <c r="T4" s="16">
        <v>201702010000001</v>
      </c>
      <c r="U4" s="6" t="s">
        <v>57</v>
      </c>
      <c r="V4" s="6"/>
    </row>
    <row r="5" spans="1:22" ht="20.100000000000001" customHeight="1" x14ac:dyDescent="0.15">
      <c r="A5" s="18" t="s">
        <v>50</v>
      </c>
      <c r="B5" s="19" t="s">
        <v>58</v>
      </c>
      <c r="C5" s="4"/>
      <c r="D5" s="44" t="s">
        <v>224</v>
      </c>
      <c r="E5" s="11" t="s">
        <v>110</v>
      </c>
      <c r="F5" s="43">
        <v>1000</v>
      </c>
      <c r="G5" s="43">
        <v>500</v>
      </c>
      <c r="H5" s="43">
        <v>90</v>
      </c>
      <c r="I5" s="43">
        <v>0</v>
      </c>
      <c r="J5" s="43">
        <f t="shared" si="0"/>
        <v>1090</v>
      </c>
      <c r="K5" s="43">
        <f t="shared" si="0"/>
        <v>500</v>
      </c>
      <c r="L5" s="19" t="str">
        <f t="shared" si="1"/>
        <v>2017-02-01 00:07:35</v>
      </c>
      <c r="M5" s="19" t="str">
        <f t="shared" si="2"/>
        <v>2017020100073400000</v>
      </c>
      <c r="N5" s="45" t="s">
        <v>122</v>
      </c>
      <c r="O5" s="4"/>
      <c r="P5" s="4" t="s">
        <v>71</v>
      </c>
      <c r="Q5" s="11" t="s">
        <v>110</v>
      </c>
      <c r="R5" s="12">
        <f>B14</f>
        <v>90</v>
      </c>
      <c r="S5" s="4" t="s">
        <v>140</v>
      </c>
      <c r="T5" s="16">
        <v>201702010000001</v>
      </c>
      <c r="U5" s="6" t="s">
        <v>57</v>
      </c>
      <c r="V5" s="6"/>
    </row>
    <row r="6" spans="1:22" ht="20.100000000000001" customHeight="1" x14ac:dyDescent="0.15">
      <c r="A6" s="18" t="s">
        <v>51</v>
      </c>
      <c r="B6" s="19" t="s">
        <v>60</v>
      </c>
      <c r="C6" s="4" t="s">
        <v>119</v>
      </c>
      <c r="D6" s="44" t="s">
        <v>224</v>
      </c>
      <c r="E6" s="4" t="s">
        <v>74</v>
      </c>
      <c r="F6" s="43">
        <v>1000</v>
      </c>
      <c r="G6" s="43">
        <v>500</v>
      </c>
      <c r="H6" s="7">
        <v>0</v>
      </c>
      <c r="I6" s="7">
        <v>74.25</v>
      </c>
      <c r="J6" s="43">
        <f t="shared" ref="J6:J11" si="3">F6+H6</f>
        <v>1000</v>
      </c>
      <c r="K6" s="43">
        <f t="shared" ref="K6:K11" si="4">G6+I6</f>
        <v>574.25</v>
      </c>
      <c r="L6" s="19" t="str">
        <f t="shared" si="1"/>
        <v>2017-02-01 00:07:35</v>
      </c>
      <c r="M6" s="19" t="str">
        <f t="shared" si="2"/>
        <v>2017020100073400000</v>
      </c>
      <c r="N6" s="45" t="s">
        <v>122</v>
      </c>
      <c r="O6" s="4" t="s">
        <v>112</v>
      </c>
      <c r="P6" s="4" t="s">
        <v>73</v>
      </c>
      <c r="Q6" s="4" t="s">
        <v>74</v>
      </c>
      <c r="R6" s="7">
        <f>R8-R7</f>
        <v>74.25</v>
      </c>
      <c r="S6" s="4"/>
      <c r="T6" s="16">
        <v>201702010000002</v>
      </c>
      <c r="U6" s="6" t="s">
        <v>57</v>
      </c>
      <c r="V6" s="6"/>
    </row>
    <row r="7" spans="1:22" ht="20.100000000000001" customHeight="1" x14ac:dyDescent="0.15">
      <c r="A7" s="18" t="s">
        <v>52</v>
      </c>
      <c r="B7" s="19" t="s">
        <v>61</v>
      </c>
      <c r="C7" s="4"/>
      <c r="D7" s="44" t="s">
        <v>224</v>
      </c>
      <c r="E7" s="4" t="s">
        <v>77</v>
      </c>
      <c r="F7" s="43">
        <v>1000</v>
      </c>
      <c r="G7" s="43">
        <v>500</v>
      </c>
      <c r="H7" s="7">
        <v>0</v>
      </c>
      <c r="I7" s="7">
        <v>0.75</v>
      </c>
      <c r="J7" s="43">
        <f t="shared" si="3"/>
        <v>1000</v>
      </c>
      <c r="K7" s="43">
        <f t="shared" si="4"/>
        <v>500.75</v>
      </c>
      <c r="L7" s="19" t="str">
        <f t="shared" si="1"/>
        <v>2017-02-01 00:07:35</v>
      </c>
      <c r="M7" s="19" t="str">
        <f t="shared" si="2"/>
        <v>2017020100073400000</v>
      </c>
      <c r="N7" s="45" t="s">
        <v>122</v>
      </c>
      <c r="O7" s="4"/>
      <c r="P7" s="4" t="s">
        <v>73</v>
      </c>
      <c r="Q7" s="4" t="s">
        <v>77</v>
      </c>
      <c r="R7" s="7">
        <f>R8*1%</f>
        <v>0.75</v>
      </c>
      <c r="S7" s="4" t="s">
        <v>149</v>
      </c>
      <c r="T7" s="16">
        <v>201702010000002</v>
      </c>
      <c r="U7" s="6" t="s">
        <v>57</v>
      </c>
      <c r="V7" s="6"/>
    </row>
    <row r="8" spans="1:22" ht="20.100000000000001" customHeight="1" x14ac:dyDescent="0.15">
      <c r="A8" s="18" t="s">
        <v>53</v>
      </c>
      <c r="B8" s="19" t="s">
        <v>62</v>
      </c>
      <c r="C8" s="4" t="s">
        <v>120</v>
      </c>
      <c r="D8" s="44" t="s">
        <v>224</v>
      </c>
      <c r="E8" s="9" t="s">
        <v>70</v>
      </c>
      <c r="F8" s="43">
        <f>J3</f>
        <v>20000</v>
      </c>
      <c r="G8" s="10">
        <f>J4</f>
        <v>100000</v>
      </c>
      <c r="H8" s="10">
        <v>75</v>
      </c>
      <c r="I8" s="10">
        <v>0</v>
      </c>
      <c r="J8" s="43">
        <f t="shared" si="3"/>
        <v>20075</v>
      </c>
      <c r="K8" s="43">
        <f t="shared" si="4"/>
        <v>100000</v>
      </c>
      <c r="L8" s="19" t="str">
        <f t="shared" si="1"/>
        <v>2017-02-01 00:07:35</v>
      </c>
      <c r="M8" s="19" t="str">
        <f t="shared" si="2"/>
        <v>2017020100073400000</v>
      </c>
      <c r="N8" s="45" t="s">
        <v>122</v>
      </c>
      <c r="O8" s="4"/>
      <c r="P8" s="4" t="s">
        <v>71</v>
      </c>
      <c r="Q8" s="9" t="s">
        <v>70</v>
      </c>
      <c r="R8" s="10">
        <f>R3</f>
        <v>75</v>
      </c>
      <c r="S8" s="4"/>
      <c r="T8" s="16">
        <v>201702010000002</v>
      </c>
      <c r="U8" s="6" t="s">
        <v>57</v>
      </c>
      <c r="V8" s="6"/>
    </row>
    <row r="9" spans="1:22" ht="20.100000000000001" customHeight="1" x14ac:dyDescent="0.15">
      <c r="A9" s="18" t="s">
        <v>54</v>
      </c>
      <c r="B9" s="19" t="s">
        <v>63</v>
      </c>
      <c r="C9" s="4"/>
      <c r="D9" s="44" t="s">
        <v>224</v>
      </c>
      <c r="E9" s="4" t="s">
        <v>80</v>
      </c>
      <c r="F9" s="43">
        <v>1000</v>
      </c>
      <c r="G9" s="43">
        <v>500</v>
      </c>
      <c r="H9" s="7">
        <v>0</v>
      </c>
      <c r="I9" s="7">
        <v>88.2</v>
      </c>
      <c r="J9" s="43">
        <f t="shared" si="3"/>
        <v>1000</v>
      </c>
      <c r="K9" s="43">
        <f t="shared" si="4"/>
        <v>588.20000000000005</v>
      </c>
      <c r="L9" s="19" t="str">
        <f t="shared" si="1"/>
        <v>2017-02-01 00:07:35</v>
      </c>
      <c r="M9" s="19" t="str">
        <f t="shared" si="2"/>
        <v>2017020100073400000</v>
      </c>
      <c r="N9" s="45" t="s">
        <v>122</v>
      </c>
      <c r="O9" s="4" t="s">
        <v>113</v>
      </c>
      <c r="P9" s="4" t="s">
        <v>79</v>
      </c>
      <c r="Q9" s="4" t="s">
        <v>80</v>
      </c>
      <c r="R9" s="7">
        <f>R11-R10</f>
        <v>88.2</v>
      </c>
      <c r="S9" s="4"/>
      <c r="T9" s="16">
        <v>201702010000003</v>
      </c>
      <c r="U9" s="6" t="s">
        <v>57</v>
      </c>
      <c r="V9" s="6"/>
    </row>
    <row r="10" spans="1:22" ht="20.100000000000001" customHeight="1" x14ac:dyDescent="0.15">
      <c r="A10" s="18" t="s">
        <v>55</v>
      </c>
      <c r="B10" s="19" t="s">
        <v>64</v>
      </c>
      <c r="C10" s="4"/>
      <c r="D10" s="44" t="s">
        <v>224</v>
      </c>
      <c r="E10" s="4" t="s">
        <v>78</v>
      </c>
      <c r="F10" s="43">
        <v>1000</v>
      </c>
      <c r="G10" s="43">
        <v>500</v>
      </c>
      <c r="H10" s="7">
        <v>0</v>
      </c>
      <c r="I10" s="7">
        <v>1.8</v>
      </c>
      <c r="J10" s="43">
        <f t="shared" si="3"/>
        <v>1000</v>
      </c>
      <c r="K10" s="43">
        <f t="shared" si="4"/>
        <v>501.8</v>
      </c>
      <c r="L10" s="19" t="str">
        <f t="shared" si="1"/>
        <v>2017-02-01 00:07:35</v>
      </c>
      <c r="M10" s="19" t="str">
        <f t="shared" si="2"/>
        <v>2017020100073400000</v>
      </c>
      <c r="N10" s="45" t="s">
        <v>122</v>
      </c>
      <c r="O10" s="4"/>
      <c r="P10" s="4" t="s">
        <v>75</v>
      </c>
      <c r="Q10" s="4" t="s">
        <v>78</v>
      </c>
      <c r="R10" s="7">
        <f>R11*2%</f>
        <v>1.8</v>
      </c>
      <c r="S10" s="4" t="s">
        <v>127</v>
      </c>
      <c r="T10" s="16">
        <v>201702010000003</v>
      </c>
      <c r="U10" s="6" t="s">
        <v>57</v>
      </c>
      <c r="V10" s="6"/>
    </row>
    <row r="11" spans="1:22" ht="20.100000000000001" customHeight="1" x14ac:dyDescent="0.15">
      <c r="A11" s="18" t="s">
        <v>65</v>
      </c>
      <c r="B11" s="19" t="s">
        <v>66</v>
      </c>
      <c r="C11" s="4"/>
      <c r="D11" s="44" t="s">
        <v>224</v>
      </c>
      <c r="E11" s="11" t="s">
        <v>110</v>
      </c>
      <c r="F11" s="43">
        <v>1000</v>
      </c>
      <c r="G11" s="43">
        <v>500</v>
      </c>
      <c r="H11" s="12">
        <v>90</v>
      </c>
      <c r="I11" s="10">
        <v>0</v>
      </c>
      <c r="J11" s="43">
        <f t="shared" si="3"/>
        <v>1090</v>
      </c>
      <c r="K11" s="43">
        <f t="shared" si="4"/>
        <v>500</v>
      </c>
      <c r="L11" s="19" t="str">
        <f t="shared" si="1"/>
        <v>2017-02-01 00:07:35</v>
      </c>
      <c r="M11" s="19" t="str">
        <f t="shared" si="2"/>
        <v>2017020100073400000</v>
      </c>
      <c r="N11" s="45" t="s">
        <v>122</v>
      </c>
      <c r="O11" s="4"/>
      <c r="P11" s="4" t="s">
        <v>71</v>
      </c>
      <c r="Q11" s="11" t="s">
        <v>110</v>
      </c>
      <c r="R11" s="12">
        <f>R5</f>
        <v>90</v>
      </c>
      <c r="S11" s="4"/>
      <c r="T11" s="16">
        <v>201702010000003</v>
      </c>
      <c r="U11" s="6" t="s">
        <v>57</v>
      </c>
      <c r="V11" s="6"/>
    </row>
    <row r="12" spans="1:22" ht="20.100000000000001" customHeight="1" x14ac:dyDescent="0.15">
      <c r="A12" s="18" t="s">
        <v>115</v>
      </c>
      <c r="B12" s="23">
        <v>100</v>
      </c>
      <c r="C12" s="4" t="s">
        <v>121</v>
      </c>
      <c r="D12" s="44" t="s">
        <v>224</v>
      </c>
      <c r="E12" s="18"/>
      <c r="F12" s="43"/>
      <c r="G12" s="43"/>
      <c r="H12" s="43"/>
      <c r="I12" s="43"/>
      <c r="J12" s="43"/>
      <c r="K12" s="43"/>
      <c r="L12" s="19"/>
      <c r="M12" s="19"/>
      <c r="N12" s="45" t="s">
        <v>122</v>
      </c>
      <c r="O12" s="4"/>
      <c r="P12" s="4"/>
      <c r="Q12" s="4"/>
      <c r="R12" s="7"/>
      <c r="S12" s="4"/>
      <c r="T12" s="16"/>
      <c r="U12" s="6"/>
      <c r="V12" s="6"/>
    </row>
    <row r="13" spans="1:22" ht="20.100000000000001" customHeight="1" x14ac:dyDescent="0.15">
      <c r="A13" s="18" t="s">
        <v>116</v>
      </c>
      <c r="B13" s="23">
        <v>10</v>
      </c>
      <c r="C13" s="4" t="s">
        <v>129</v>
      </c>
      <c r="D13" s="44" t="s">
        <v>224</v>
      </c>
      <c r="E13" s="18"/>
      <c r="F13" s="43"/>
      <c r="G13" s="43"/>
      <c r="H13" s="43"/>
      <c r="I13" s="43"/>
      <c r="J13" s="43"/>
      <c r="K13" s="43"/>
      <c r="L13" s="19"/>
      <c r="M13" s="19"/>
      <c r="N13" s="45" t="s">
        <v>122</v>
      </c>
      <c r="O13" s="4"/>
      <c r="P13" s="4"/>
      <c r="Q13" s="4"/>
      <c r="R13" s="4"/>
      <c r="S13" s="4"/>
      <c r="T13" s="16"/>
      <c r="U13" s="6"/>
      <c r="V13" s="6"/>
    </row>
    <row r="14" spans="1:22" ht="20.100000000000001" customHeight="1" x14ac:dyDescent="0.15">
      <c r="A14" s="18" t="s">
        <v>139</v>
      </c>
      <c r="B14" s="23">
        <f>B12-B13</f>
        <v>90</v>
      </c>
      <c r="C14" s="4" t="s">
        <v>126</v>
      </c>
      <c r="D14" s="44" t="s">
        <v>224</v>
      </c>
      <c r="E14" s="18"/>
      <c r="F14" s="43"/>
      <c r="G14" s="43"/>
      <c r="H14" s="43"/>
      <c r="I14" s="43"/>
      <c r="J14" s="43"/>
      <c r="K14" s="43"/>
      <c r="L14" s="19"/>
      <c r="M14" s="19"/>
      <c r="N14" s="45" t="s">
        <v>122</v>
      </c>
      <c r="O14" s="4" t="s">
        <v>183</v>
      </c>
      <c r="P14" s="4"/>
      <c r="Q14" s="4"/>
      <c r="R14" s="7"/>
      <c r="S14" s="4"/>
      <c r="T14" s="16"/>
      <c r="U14" s="6"/>
      <c r="V14" s="6"/>
    </row>
    <row r="15" spans="1:22" ht="20.100000000000001" customHeight="1" x14ac:dyDescent="0.15">
      <c r="A15" s="18" t="s">
        <v>117</v>
      </c>
      <c r="B15" s="23">
        <v>15</v>
      </c>
      <c r="C15" s="4" t="s">
        <v>128</v>
      </c>
      <c r="D15" s="44" t="s">
        <v>224</v>
      </c>
      <c r="E15" s="18"/>
      <c r="F15" s="43"/>
      <c r="G15" s="43"/>
      <c r="H15" s="43"/>
      <c r="I15" s="43"/>
      <c r="J15" s="43"/>
      <c r="K15" s="43"/>
      <c r="L15" s="19"/>
      <c r="M15" s="19"/>
      <c r="N15" s="45" t="s">
        <v>122</v>
      </c>
      <c r="O15" s="4" t="s">
        <v>178</v>
      </c>
      <c r="P15" s="4"/>
      <c r="Q15" s="4"/>
      <c r="R15" s="7"/>
      <c r="S15" s="4"/>
      <c r="T15" s="16"/>
      <c r="U15" s="6"/>
      <c r="V15" s="6"/>
    </row>
    <row r="16" spans="1:22" ht="20.100000000000001" customHeight="1" x14ac:dyDescent="0.15">
      <c r="A16" s="18" t="s">
        <v>118</v>
      </c>
      <c r="B16" s="23">
        <f>B12-B13-B15</f>
        <v>75</v>
      </c>
      <c r="C16" s="18"/>
      <c r="D16" s="44" t="s">
        <v>224</v>
      </c>
      <c r="E16" s="18"/>
      <c r="F16" s="43"/>
      <c r="G16" s="43"/>
      <c r="H16" s="43"/>
      <c r="I16" s="43"/>
      <c r="J16" s="43"/>
      <c r="K16" s="43"/>
      <c r="L16" s="19"/>
      <c r="M16" s="19"/>
      <c r="N16" s="45" t="s">
        <v>122</v>
      </c>
      <c r="O16" s="4" t="s">
        <v>179</v>
      </c>
      <c r="P16" s="4"/>
      <c r="Q16" s="4"/>
      <c r="R16" s="7"/>
      <c r="S16" s="4"/>
      <c r="T16" s="16"/>
      <c r="U16" s="6"/>
      <c r="V16" s="6"/>
    </row>
    <row r="17" spans="1:22" ht="20.100000000000001" customHeight="1" x14ac:dyDescent="0.15">
      <c r="A17" s="18"/>
      <c r="B17" s="18"/>
      <c r="C17" s="18"/>
      <c r="D17" s="44" t="s">
        <v>224</v>
      </c>
      <c r="E17" s="18"/>
      <c r="F17" s="43"/>
      <c r="G17" s="43"/>
      <c r="H17" s="43"/>
      <c r="I17" s="43"/>
      <c r="J17" s="43"/>
      <c r="K17" s="43"/>
      <c r="L17" s="19"/>
      <c r="M17" s="19"/>
      <c r="N17" s="45" t="s">
        <v>122</v>
      </c>
      <c r="O17" s="4"/>
      <c r="P17" s="4"/>
      <c r="Q17" s="4"/>
      <c r="R17" s="7"/>
      <c r="S17" s="4"/>
      <c r="T17" s="16"/>
      <c r="U17" s="6"/>
      <c r="V17" s="6"/>
    </row>
    <row r="18" spans="1:22" ht="20.100000000000001" customHeight="1" x14ac:dyDescent="0.15">
      <c r="A18" s="18"/>
      <c r="B18" s="18"/>
      <c r="C18" s="18"/>
      <c r="D18" s="44" t="s">
        <v>224</v>
      </c>
      <c r="E18" s="18"/>
      <c r="F18" s="43"/>
      <c r="G18" s="43"/>
      <c r="H18" s="43"/>
      <c r="I18" s="43"/>
      <c r="J18" s="43"/>
      <c r="K18" s="43"/>
      <c r="L18" s="19"/>
      <c r="M18" s="19"/>
      <c r="N18" s="45" t="s">
        <v>122</v>
      </c>
      <c r="O18" s="51"/>
      <c r="P18" s="52"/>
      <c r="Q18" s="52"/>
      <c r="R18" s="52"/>
      <c r="S18" s="52"/>
      <c r="T18" s="52"/>
      <c r="U18" s="52"/>
      <c r="V18" s="6"/>
    </row>
    <row r="19" spans="1:22" ht="20.100000000000001" customHeight="1" x14ac:dyDescent="0.15">
      <c r="A19" s="18"/>
      <c r="B19" s="18"/>
      <c r="C19" s="18"/>
      <c r="D19" s="44" t="s">
        <v>224</v>
      </c>
      <c r="E19" s="18"/>
      <c r="F19" s="43"/>
      <c r="G19" s="43"/>
      <c r="H19" s="43"/>
      <c r="I19" s="43"/>
      <c r="J19" s="43"/>
      <c r="K19" s="43"/>
      <c r="L19" s="19"/>
      <c r="M19" s="19"/>
      <c r="N19" s="45" t="s">
        <v>122</v>
      </c>
      <c r="O19" s="4" t="s">
        <v>184</v>
      </c>
      <c r="P19" s="4" t="s">
        <v>180</v>
      </c>
      <c r="Q19" s="4" t="s">
        <v>181</v>
      </c>
      <c r="R19" s="7">
        <v>89</v>
      </c>
      <c r="S19" s="4" t="s">
        <v>182</v>
      </c>
      <c r="T19" s="16"/>
      <c r="U19" s="6"/>
      <c r="V19" s="6"/>
    </row>
    <row r="20" spans="1:22" ht="20.100000000000001" customHeight="1" x14ac:dyDescent="0.15">
      <c r="A20" s="18"/>
      <c r="B20" s="18"/>
      <c r="C20" s="18"/>
      <c r="D20" s="44" t="s">
        <v>224</v>
      </c>
      <c r="E20" s="18"/>
      <c r="F20" s="43"/>
      <c r="G20" s="43"/>
      <c r="H20" s="43"/>
      <c r="I20" s="43"/>
      <c r="J20" s="43"/>
      <c r="K20" s="43"/>
      <c r="L20" s="19"/>
      <c r="M20" s="19"/>
      <c r="N20" s="45" t="s">
        <v>122</v>
      </c>
      <c r="O20" s="4"/>
      <c r="P20" s="4" t="s">
        <v>185</v>
      </c>
      <c r="Q20" s="4" t="s">
        <v>74</v>
      </c>
      <c r="R20" s="7">
        <v>9891829</v>
      </c>
      <c r="S20" s="4"/>
      <c r="T20" s="16"/>
      <c r="U20" s="6"/>
      <c r="V20" s="6"/>
    </row>
    <row r="21" spans="1:22" ht="20.100000000000001" customHeight="1" x14ac:dyDescent="0.15">
      <c r="A21" s="18"/>
      <c r="B21" s="18"/>
      <c r="C21" s="18"/>
      <c r="D21" s="44" t="s">
        <v>224</v>
      </c>
      <c r="E21" s="18"/>
      <c r="F21" s="43"/>
      <c r="G21" s="43"/>
      <c r="H21" s="43"/>
      <c r="I21" s="43"/>
      <c r="J21" s="43"/>
      <c r="K21" s="43"/>
      <c r="L21" s="19"/>
      <c r="M21" s="19"/>
      <c r="N21" s="45" t="s">
        <v>122</v>
      </c>
      <c r="O21" s="4"/>
      <c r="P21" s="4" t="s">
        <v>186</v>
      </c>
      <c r="Q21" s="4" t="s">
        <v>86</v>
      </c>
      <c r="R21" s="7">
        <f>R19+R20</f>
        <v>9891918</v>
      </c>
      <c r="S21" s="4" t="s">
        <v>100</v>
      </c>
      <c r="T21" s="16">
        <v>201702030000004</v>
      </c>
      <c r="U21" s="19" t="str">
        <f t="shared" ref="U21" si="5">$B$4</f>
        <v>250000236230960</v>
      </c>
      <c r="V21" s="6"/>
    </row>
    <row r="22" spans="1:22" ht="20.100000000000001" customHeight="1" x14ac:dyDescent="0.15">
      <c r="A22" s="18"/>
      <c r="B22" s="18"/>
      <c r="C22" s="18"/>
      <c r="D22" s="44" t="s">
        <v>224</v>
      </c>
      <c r="E22" s="18"/>
      <c r="F22" s="43"/>
      <c r="G22" s="43"/>
      <c r="H22" s="43"/>
      <c r="I22" s="43"/>
      <c r="J22" s="43"/>
      <c r="K22" s="43"/>
      <c r="L22" s="19"/>
      <c r="M22" s="19"/>
      <c r="N22" s="45" t="s">
        <v>122</v>
      </c>
      <c r="O22" s="49"/>
      <c r="P22" s="50"/>
      <c r="Q22" s="50"/>
      <c r="R22" s="50"/>
      <c r="S22" s="50"/>
      <c r="T22" s="50"/>
      <c r="U22" s="50"/>
      <c r="V22" s="6"/>
    </row>
    <row r="23" spans="1:22" ht="20.100000000000001" customHeight="1" x14ac:dyDescent="0.15">
      <c r="A23" s="18"/>
      <c r="B23" s="18"/>
      <c r="C23" s="18"/>
      <c r="D23" s="44" t="s">
        <v>224</v>
      </c>
      <c r="E23" s="18"/>
      <c r="F23" s="43"/>
      <c r="G23" s="43"/>
      <c r="H23" s="43"/>
      <c r="I23" s="43"/>
      <c r="J23" s="43"/>
      <c r="K23" s="43"/>
      <c r="L23" s="19"/>
      <c r="M23" s="19"/>
      <c r="N23" s="45" t="s">
        <v>122</v>
      </c>
      <c r="O23" s="33" t="s">
        <v>176</v>
      </c>
      <c r="P23" s="33" t="s">
        <v>68</v>
      </c>
      <c r="Q23" s="33" t="s">
        <v>80</v>
      </c>
      <c r="R23" s="34">
        <v>9876378</v>
      </c>
      <c r="S23" s="33" t="s">
        <v>142</v>
      </c>
      <c r="T23" s="35">
        <v>201702010000005</v>
      </c>
      <c r="U23" s="36" t="s">
        <v>144</v>
      </c>
      <c r="V23" s="6"/>
    </row>
    <row r="24" spans="1:22" ht="20.100000000000001" customHeight="1" x14ac:dyDescent="0.15">
      <c r="A24" s="18"/>
      <c r="B24" s="18"/>
      <c r="C24" s="18"/>
      <c r="D24" s="44" t="s">
        <v>224</v>
      </c>
      <c r="E24" s="18"/>
      <c r="F24" s="43"/>
      <c r="G24" s="43"/>
      <c r="H24" s="43"/>
      <c r="I24" s="43"/>
      <c r="J24" s="43"/>
      <c r="K24" s="43"/>
      <c r="L24" s="19"/>
      <c r="M24" s="19"/>
      <c r="N24" s="44"/>
      <c r="O24" s="33"/>
      <c r="P24" s="33" t="s">
        <v>71</v>
      </c>
      <c r="Q24" s="33" t="s">
        <v>86</v>
      </c>
      <c r="R24" s="34">
        <f>R23</f>
        <v>9876378</v>
      </c>
      <c r="S24" s="33" t="s">
        <v>124</v>
      </c>
      <c r="T24" s="35">
        <v>201702010000005</v>
      </c>
      <c r="U24" s="36" t="s">
        <v>144</v>
      </c>
      <c r="V24" s="6"/>
    </row>
    <row r="25" spans="1:22" ht="20.100000000000001" customHeight="1" x14ac:dyDescent="0.15">
      <c r="A25" s="18"/>
      <c r="B25" s="18"/>
      <c r="C25" s="18"/>
      <c r="D25" s="44"/>
      <c r="E25" s="18"/>
      <c r="F25" s="43"/>
      <c r="G25" s="43"/>
      <c r="H25" s="43"/>
      <c r="I25" s="43"/>
      <c r="J25" s="43"/>
      <c r="K25" s="43"/>
      <c r="L25" s="19"/>
      <c r="M25" s="19"/>
      <c r="N25" s="44"/>
      <c r="O25" s="47"/>
      <c r="P25" s="48"/>
      <c r="Q25" s="48"/>
      <c r="R25" s="48"/>
      <c r="S25" s="48"/>
      <c r="T25" s="48"/>
      <c r="U25" s="48"/>
      <c r="V25" s="6"/>
    </row>
    <row r="26" spans="1:22" ht="20.100000000000001" customHeight="1" x14ac:dyDescent="0.15">
      <c r="A26" s="18"/>
      <c r="B26" s="18"/>
      <c r="C26" s="18"/>
      <c r="D26" s="44"/>
      <c r="E26" s="18"/>
      <c r="F26" s="43"/>
      <c r="G26" s="43"/>
      <c r="H26" s="43"/>
      <c r="I26" s="43"/>
      <c r="J26" s="43"/>
      <c r="K26" s="43"/>
      <c r="L26" s="18"/>
      <c r="M26" s="18"/>
      <c r="N26" s="44"/>
      <c r="O26" s="4" t="s">
        <v>141</v>
      </c>
      <c r="P26" s="4" t="s">
        <v>68</v>
      </c>
      <c r="Q26" s="4" t="s">
        <v>86</v>
      </c>
      <c r="R26" s="7">
        <v>3000</v>
      </c>
      <c r="S26" s="4" t="s">
        <v>143</v>
      </c>
      <c r="T26" s="16">
        <v>201702010000006</v>
      </c>
      <c r="U26" s="6" t="s">
        <v>145</v>
      </c>
      <c r="V26" s="6"/>
    </row>
    <row r="27" spans="1:22" ht="20.100000000000001" customHeight="1" x14ac:dyDescent="0.15">
      <c r="A27" s="18"/>
      <c r="B27" s="18"/>
      <c r="C27" s="18"/>
      <c r="D27" s="44"/>
      <c r="E27" s="18"/>
      <c r="F27" s="43"/>
      <c r="G27" s="43"/>
      <c r="H27" s="43"/>
      <c r="I27" s="43"/>
      <c r="J27" s="43"/>
      <c r="K27" s="43"/>
      <c r="L27" s="18"/>
      <c r="M27" s="18"/>
      <c r="N27" s="44"/>
      <c r="O27" s="4"/>
      <c r="P27" s="4" t="s">
        <v>71</v>
      </c>
      <c r="Q27" s="9" t="str">
        <f>Q4</f>
        <v>应收账款-活动资金-微信</v>
      </c>
      <c r="R27" s="7">
        <v>3000</v>
      </c>
      <c r="S27" s="4"/>
      <c r="T27" s="16">
        <v>201702010000006</v>
      </c>
      <c r="U27" s="6" t="s">
        <v>145</v>
      </c>
      <c r="V27" s="6"/>
    </row>
    <row r="28" spans="1:22" ht="20.100000000000001" customHeight="1" x14ac:dyDescent="0.15">
      <c r="A28" s="18"/>
      <c r="B28" s="18"/>
      <c r="C28" s="18"/>
      <c r="D28" s="44"/>
      <c r="E28" s="18"/>
      <c r="F28" s="43"/>
      <c r="G28" s="43"/>
      <c r="H28" s="43"/>
      <c r="I28" s="43"/>
      <c r="J28" s="43"/>
      <c r="K28" s="43"/>
      <c r="L28" s="18"/>
      <c r="M28" s="18"/>
      <c r="N28" s="44"/>
      <c r="O28" s="4"/>
      <c r="P28" s="4"/>
      <c r="Q28" s="4"/>
      <c r="R28" s="7"/>
      <c r="S28" s="4"/>
      <c r="T28" s="16"/>
      <c r="U28" s="6"/>
      <c r="V28" s="6"/>
    </row>
    <row r="29" spans="1:22" ht="20.100000000000001" customHeight="1" x14ac:dyDescent="0.15">
      <c r="A29" s="18"/>
      <c r="B29" s="18"/>
      <c r="C29" s="18"/>
      <c r="D29" s="44"/>
      <c r="E29" s="18"/>
      <c r="F29" s="43"/>
      <c r="G29" s="43"/>
      <c r="H29" s="43"/>
      <c r="I29" s="43"/>
      <c r="J29" s="43"/>
      <c r="K29" s="43"/>
      <c r="L29" s="18"/>
      <c r="M29" s="18"/>
      <c r="N29" s="44"/>
      <c r="O29" s="4"/>
      <c r="P29" s="4"/>
      <c r="Q29" s="4"/>
      <c r="R29" s="7"/>
      <c r="S29" s="4"/>
      <c r="T29" s="16"/>
      <c r="U29" s="6"/>
      <c r="V29" s="6"/>
    </row>
    <row r="30" spans="1:22" ht="20.100000000000001" customHeight="1" x14ac:dyDescent="0.15">
      <c r="A30" s="18"/>
      <c r="B30" s="18"/>
      <c r="C30" s="18"/>
      <c r="D30" s="44"/>
      <c r="E30" s="18"/>
      <c r="F30" s="43"/>
      <c r="G30" s="43"/>
      <c r="H30" s="43"/>
      <c r="I30" s="43"/>
      <c r="J30" s="43"/>
      <c r="K30" s="43"/>
      <c r="L30" s="18"/>
      <c r="M30" s="18"/>
      <c r="N30" s="44"/>
      <c r="O30" s="4"/>
      <c r="P30" s="4"/>
      <c r="Q30" s="4"/>
      <c r="R30" s="7"/>
      <c r="S30" s="4"/>
      <c r="T30" s="16"/>
      <c r="U30" s="6"/>
      <c r="V30" s="6"/>
    </row>
    <row r="31" spans="1:22" ht="16.5" x14ac:dyDescent="0.15">
      <c r="A31" s="18"/>
      <c r="B31" s="1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O31" s="4"/>
      <c r="P31" s="4"/>
      <c r="Q31" s="4"/>
      <c r="R31" s="7"/>
      <c r="S31" s="4"/>
      <c r="T31" s="16"/>
      <c r="U31" s="6"/>
      <c r="V31" s="6"/>
    </row>
    <row r="32" spans="1:22" ht="16.5" x14ac:dyDescent="0.15">
      <c r="A32" s="18"/>
      <c r="B32" s="19"/>
      <c r="O32" s="4"/>
      <c r="P32" s="4"/>
      <c r="Q32" s="4"/>
      <c r="R32" s="7"/>
      <c r="S32" s="4"/>
      <c r="T32" s="16"/>
      <c r="U32" s="6"/>
      <c r="V32" s="6"/>
    </row>
    <row r="33" spans="15:22" ht="16.5" x14ac:dyDescent="0.15">
      <c r="O33" s="4"/>
      <c r="P33" s="4"/>
      <c r="Q33" s="4"/>
      <c r="R33" s="7"/>
      <c r="S33" s="4"/>
      <c r="T33" s="16"/>
      <c r="U33" s="6"/>
      <c r="V33" s="6"/>
    </row>
    <row r="34" spans="15:22" ht="16.5" x14ac:dyDescent="0.15">
      <c r="O34" s="4"/>
      <c r="P34" s="4"/>
      <c r="Q34" s="4"/>
      <c r="R34" s="7"/>
      <c r="S34" s="4"/>
      <c r="T34" s="16"/>
      <c r="U34" s="6"/>
      <c r="V34" s="6"/>
    </row>
    <row r="35" spans="15:22" ht="16.5" x14ac:dyDescent="0.15">
      <c r="O35" s="4"/>
      <c r="P35" s="4"/>
      <c r="Q35" s="4"/>
      <c r="R35" s="7"/>
      <c r="S35" s="4"/>
      <c r="T35" s="16"/>
      <c r="U35" s="6"/>
      <c r="V35" s="6"/>
    </row>
    <row r="36" spans="15:22" ht="16.5" x14ac:dyDescent="0.15">
      <c r="O36" s="4"/>
      <c r="P36" s="4"/>
      <c r="Q36" s="4"/>
      <c r="R36" s="7"/>
      <c r="S36" s="4"/>
      <c r="T36" s="16"/>
      <c r="U36" s="6"/>
      <c r="V36" s="6"/>
    </row>
    <row r="37" spans="15:22" ht="16.5" x14ac:dyDescent="0.15">
      <c r="O37" s="4"/>
      <c r="P37" s="4"/>
      <c r="Q37" s="4"/>
      <c r="R37" s="7"/>
      <c r="S37" s="4"/>
      <c r="T37" s="16"/>
      <c r="U37" s="6"/>
      <c r="V37" s="6"/>
    </row>
  </sheetData>
  <mergeCells count="6">
    <mergeCell ref="A1:C1"/>
    <mergeCell ref="O25:U25"/>
    <mergeCell ref="O22:U22"/>
    <mergeCell ref="O18:U18"/>
    <mergeCell ref="O1:V1"/>
    <mergeCell ref="E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F11" sqref="F11:K11"/>
    </sheetView>
  </sheetViews>
  <sheetFormatPr defaultRowHeight="13.5" x14ac:dyDescent="0.15"/>
  <cols>
    <col min="1" max="1" width="11.25" bestFit="1" customWidth="1"/>
    <col min="2" max="2" width="37" bestFit="1" customWidth="1"/>
    <col min="3" max="3" width="11.5" customWidth="1"/>
    <col min="4" max="4" width="6.5" customWidth="1"/>
    <col min="5" max="5" width="20.375" bestFit="1" customWidth="1"/>
    <col min="6" max="6" width="13.5" customWidth="1"/>
    <col min="7" max="7" width="42" bestFit="1" customWidth="1"/>
    <col min="8" max="8" width="13.125" style="8" bestFit="1" customWidth="1"/>
    <col min="9" max="9" width="30" customWidth="1"/>
    <col min="10" max="10" width="20.125" style="17" bestFit="1" customWidth="1"/>
    <col min="11" max="11" width="22.875" style="5" customWidth="1"/>
  </cols>
  <sheetData>
    <row r="1" spans="1:11" ht="15" x14ac:dyDescent="0.15">
      <c r="A1" s="53" t="s">
        <v>146</v>
      </c>
      <c r="B1" s="53"/>
      <c r="C1" s="21"/>
      <c r="D1" s="21"/>
      <c r="E1" s="54" t="s">
        <v>88</v>
      </c>
      <c r="F1" s="54"/>
      <c r="G1" s="54"/>
      <c r="H1" s="54"/>
      <c r="I1" s="54"/>
      <c r="J1" s="54"/>
      <c r="K1" s="54"/>
    </row>
    <row r="2" spans="1:11" ht="15" x14ac:dyDescent="0.15">
      <c r="A2" s="53"/>
      <c r="B2" s="53"/>
      <c r="C2" s="21"/>
      <c r="D2" s="21"/>
      <c r="E2" s="13" t="s">
        <v>81</v>
      </c>
      <c r="F2" s="13" t="s">
        <v>82</v>
      </c>
      <c r="G2" s="13" t="s">
        <v>83</v>
      </c>
      <c r="H2" s="13" t="s">
        <v>84</v>
      </c>
      <c r="I2" s="13" t="s">
        <v>85</v>
      </c>
      <c r="J2" s="15" t="s">
        <v>88</v>
      </c>
      <c r="K2" s="14" t="s">
        <v>89</v>
      </c>
    </row>
    <row r="3" spans="1:11" ht="16.5" x14ac:dyDescent="0.15">
      <c r="A3" s="18" t="s">
        <v>48</v>
      </c>
      <c r="B3" s="19" t="s">
        <v>162</v>
      </c>
      <c r="C3" s="19"/>
      <c r="E3" s="4" t="s">
        <v>147</v>
      </c>
      <c r="F3" s="4" t="s">
        <v>71</v>
      </c>
      <c r="G3" s="9" t="s">
        <v>70</v>
      </c>
      <c r="H3" s="10" t="str">
        <f>B13</f>
        <v>50.00</v>
      </c>
      <c r="I3" s="4" t="s">
        <v>123</v>
      </c>
      <c r="J3" s="16">
        <v>201702030000001</v>
      </c>
      <c r="K3" s="19" t="str">
        <f>$B$4</f>
        <v>2017071711182447107</v>
      </c>
    </row>
    <row r="4" spans="1:11" ht="16.5" x14ac:dyDescent="0.15">
      <c r="A4" s="18" t="s">
        <v>101</v>
      </c>
      <c r="B4" s="19" t="s">
        <v>102</v>
      </c>
      <c r="C4" s="19"/>
      <c r="E4" s="4"/>
      <c r="F4" s="4" t="s">
        <v>68</v>
      </c>
      <c r="G4" s="11" t="s">
        <v>110</v>
      </c>
      <c r="H4" s="12" t="str">
        <f>B13</f>
        <v>50.00</v>
      </c>
      <c r="I4" s="4" t="s">
        <v>140</v>
      </c>
      <c r="J4" s="16">
        <v>201702030000001</v>
      </c>
      <c r="K4" s="19" t="str">
        <f t="shared" ref="K4:K12" si="0">$B$4</f>
        <v>2017071711182447107</v>
      </c>
    </row>
    <row r="5" spans="1:11" ht="16.5" x14ac:dyDescent="0.15">
      <c r="A5" s="18" t="s">
        <v>49</v>
      </c>
      <c r="B5" s="19" t="s">
        <v>105</v>
      </c>
      <c r="C5" s="19"/>
      <c r="E5" s="4" t="s">
        <v>112</v>
      </c>
      <c r="F5" s="4" t="s">
        <v>71</v>
      </c>
      <c r="G5" s="4" t="s">
        <v>74</v>
      </c>
      <c r="H5" s="7">
        <f>H7-H6</f>
        <v>49.5</v>
      </c>
      <c r="I5" s="4"/>
      <c r="J5" s="16">
        <v>201702030000002</v>
      </c>
      <c r="K5" s="19" t="str">
        <f t="shared" si="0"/>
        <v>2017071711182447107</v>
      </c>
    </row>
    <row r="6" spans="1:11" ht="16.5" x14ac:dyDescent="0.15">
      <c r="A6" s="18" t="s">
        <v>104</v>
      </c>
      <c r="B6" s="19" t="s">
        <v>103</v>
      </c>
      <c r="C6" s="19"/>
      <c r="E6" s="4"/>
      <c r="F6" s="4" t="s">
        <v>71</v>
      </c>
      <c r="G6" s="4" t="s">
        <v>77</v>
      </c>
      <c r="H6" s="7">
        <f>H7*1%</f>
        <v>0.5</v>
      </c>
      <c r="I6" s="4" t="s">
        <v>150</v>
      </c>
      <c r="J6" s="16">
        <v>201702030000002</v>
      </c>
      <c r="K6" s="19" t="str">
        <f t="shared" si="0"/>
        <v>2017071711182447107</v>
      </c>
    </row>
    <row r="7" spans="1:11" ht="16.5" x14ac:dyDescent="0.15">
      <c r="A7" s="18" t="s">
        <v>106</v>
      </c>
      <c r="B7" s="19" t="s">
        <v>58</v>
      </c>
      <c r="C7" s="19"/>
      <c r="E7" s="4"/>
      <c r="F7" s="4" t="s">
        <v>68</v>
      </c>
      <c r="G7" s="9" t="s">
        <v>70</v>
      </c>
      <c r="H7" s="10" t="str">
        <f>H3</f>
        <v>50.00</v>
      </c>
      <c r="I7" s="4"/>
      <c r="J7" s="16">
        <v>201702030000002</v>
      </c>
      <c r="K7" s="19" t="str">
        <f t="shared" si="0"/>
        <v>2017071711182447107</v>
      </c>
    </row>
    <row r="8" spans="1:11" ht="16.5" x14ac:dyDescent="0.15">
      <c r="A8" s="18" t="s">
        <v>108</v>
      </c>
      <c r="B8" s="19" t="s">
        <v>109</v>
      </c>
      <c r="C8" s="19"/>
      <c r="E8" s="4" t="s">
        <v>113</v>
      </c>
      <c r="F8" s="4" t="s">
        <v>71</v>
      </c>
      <c r="G8" s="4" t="s">
        <v>80</v>
      </c>
      <c r="H8" s="7">
        <f>H10-H9</f>
        <v>49</v>
      </c>
      <c r="I8" s="4"/>
      <c r="J8" s="16">
        <v>201702030000003</v>
      </c>
      <c r="K8" s="19" t="str">
        <f t="shared" si="0"/>
        <v>2017071711182447107</v>
      </c>
    </row>
    <row r="9" spans="1:11" ht="16.5" x14ac:dyDescent="0.15">
      <c r="A9" s="18" t="s">
        <v>52</v>
      </c>
      <c r="B9" s="19" t="s">
        <v>61</v>
      </c>
      <c r="C9" s="19"/>
      <c r="E9" s="4"/>
      <c r="F9" s="4" t="s">
        <v>71</v>
      </c>
      <c r="G9" s="4" t="s">
        <v>78</v>
      </c>
      <c r="H9" s="7">
        <f>H10*2%</f>
        <v>1</v>
      </c>
      <c r="I9" s="4" t="s">
        <v>151</v>
      </c>
      <c r="J9" s="16">
        <v>201702030000003</v>
      </c>
      <c r="K9" s="19" t="str">
        <f t="shared" si="0"/>
        <v>2017071711182447107</v>
      </c>
    </row>
    <row r="10" spans="1:11" ht="16.5" x14ac:dyDescent="0.15">
      <c r="A10" s="18" t="s">
        <v>53</v>
      </c>
      <c r="B10" s="19" t="s">
        <v>62</v>
      </c>
      <c r="C10" s="19"/>
      <c r="E10" s="4"/>
      <c r="F10" s="4" t="s">
        <v>68</v>
      </c>
      <c r="G10" s="11" t="s">
        <v>110</v>
      </c>
      <c r="H10" s="12" t="str">
        <f>H4</f>
        <v>50.00</v>
      </c>
      <c r="I10" s="4"/>
      <c r="J10" s="16">
        <v>201702030000003</v>
      </c>
      <c r="K10" s="19" t="str">
        <f t="shared" si="0"/>
        <v>2017071711182447107</v>
      </c>
    </row>
    <row r="11" spans="1:11" ht="16.5" x14ac:dyDescent="0.15">
      <c r="A11" s="18" t="s">
        <v>54</v>
      </c>
      <c r="B11" s="19" t="s">
        <v>107</v>
      </c>
      <c r="C11" s="19"/>
      <c r="E11" s="4" t="s">
        <v>114</v>
      </c>
      <c r="F11" s="4" t="s">
        <v>71</v>
      </c>
      <c r="G11" s="4" t="s">
        <v>86</v>
      </c>
      <c r="H11" s="7">
        <f>H12</f>
        <v>49.5</v>
      </c>
      <c r="I11" s="4" t="s">
        <v>100</v>
      </c>
      <c r="J11" s="16">
        <v>201702030000004</v>
      </c>
      <c r="K11" s="19" t="str">
        <f t="shared" si="0"/>
        <v>2017071711182447107</v>
      </c>
    </row>
    <row r="12" spans="1:11" ht="16.5" x14ac:dyDescent="0.15">
      <c r="A12" s="18" t="s">
        <v>55</v>
      </c>
      <c r="B12" s="19" t="s">
        <v>64</v>
      </c>
      <c r="C12" s="19"/>
      <c r="E12" s="4"/>
      <c r="F12" s="4" t="s">
        <v>68</v>
      </c>
      <c r="G12" s="4" t="s">
        <v>125</v>
      </c>
      <c r="H12" s="4">
        <f>H5</f>
        <v>49.5</v>
      </c>
      <c r="I12" s="4"/>
      <c r="J12" s="16">
        <v>201702030000004</v>
      </c>
      <c r="K12" s="19" t="str">
        <f t="shared" si="0"/>
        <v>2017071711182447107</v>
      </c>
    </row>
    <row r="13" spans="1:11" ht="16.5" x14ac:dyDescent="0.15">
      <c r="A13" s="18" t="s">
        <v>56</v>
      </c>
      <c r="B13" s="19" t="s">
        <v>161</v>
      </c>
      <c r="C13" s="19" t="s">
        <v>148</v>
      </c>
      <c r="H13"/>
      <c r="J13"/>
      <c r="K13"/>
    </row>
    <row r="14" spans="1:11" ht="16.5" x14ac:dyDescent="0.15">
      <c r="A14" s="18" t="s">
        <v>65</v>
      </c>
      <c r="B14" s="19" t="s">
        <v>66</v>
      </c>
      <c r="C14" s="19"/>
      <c r="E14" s="4"/>
      <c r="F14" s="4"/>
      <c r="G14" s="4"/>
      <c r="H14" s="7"/>
      <c r="I14" s="4"/>
      <c r="J14" s="16"/>
      <c r="K14" s="6"/>
    </row>
    <row r="15" spans="1:11" ht="16.5" x14ac:dyDescent="0.15">
      <c r="E15" s="4"/>
      <c r="F15" s="4"/>
      <c r="G15" s="4"/>
      <c r="H15" s="7"/>
      <c r="I15" s="4"/>
      <c r="J15" s="16"/>
      <c r="K15" s="6"/>
    </row>
    <row r="16" spans="1:11" x14ac:dyDescent="0.15">
      <c r="H16"/>
      <c r="J16"/>
      <c r="K16"/>
    </row>
    <row r="17" spans="5:11" ht="16.5" x14ac:dyDescent="0.15">
      <c r="E17" s="4"/>
      <c r="F17" s="4"/>
      <c r="G17" s="4"/>
      <c r="H17" s="7"/>
      <c r="I17" s="4"/>
      <c r="J17" s="16"/>
      <c r="K17" s="6"/>
    </row>
    <row r="18" spans="5:11" ht="16.5" x14ac:dyDescent="0.15">
      <c r="E18" s="4"/>
      <c r="F18" s="4"/>
      <c r="G18" s="9"/>
      <c r="H18" s="7"/>
      <c r="I18" s="4"/>
      <c r="J18" s="16"/>
      <c r="K18" s="6"/>
    </row>
    <row r="19" spans="5:11" ht="16.5" x14ac:dyDescent="0.15">
      <c r="E19" s="4"/>
      <c r="F19" s="4"/>
      <c r="G19" s="4"/>
      <c r="H19" s="7"/>
      <c r="I19" s="4"/>
      <c r="J19" s="16"/>
      <c r="K19" s="6"/>
    </row>
    <row r="20" spans="5:11" ht="16.5" x14ac:dyDescent="0.15">
      <c r="E20" s="4"/>
      <c r="F20" s="4"/>
      <c r="G20" s="4"/>
      <c r="H20" s="7"/>
      <c r="I20" s="4"/>
      <c r="J20" s="16"/>
      <c r="K20" s="6"/>
    </row>
    <row r="21" spans="5:11" ht="16.5" x14ac:dyDescent="0.15">
      <c r="E21" s="4"/>
      <c r="F21" s="4"/>
      <c r="G21" s="4"/>
      <c r="H21" s="7"/>
      <c r="I21" s="4"/>
      <c r="J21" s="16"/>
      <c r="K21" s="6"/>
    </row>
    <row r="22" spans="5:11" ht="16.5" x14ac:dyDescent="0.15">
      <c r="E22" s="4"/>
      <c r="F22" s="4"/>
      <c r="G22" s="4"/>
      <c r="H22" s="7"/>
      <c r="I22" s="4"/>
      <c r="J22" s="16"/>
      <c r="K22" s="6"/>
    </row>
    <row r="23" spans="5:11" ht="16.5" x14ac:dyDescent="0.15">
      <c r="E23" s="4"/>
      <c r="F23" s="4"/>
      <c r="G23" s="4"/>
      <c r="H23" s="7"/>
      <c r="I23" s="4"/>
      <c r="J23" s="16"/>
      <c r="K23" s="6"/>
    </row>
    <row r="24" spans="5:11" ht="16.5" x14ac:dyDescent="0.15">
      <c r="E24" s="4"/>
      <c r="F24" s="4"/>
      <c r="G24" s="4"/>
      <c r="H24" s="7"/>
      <c r="I24" s="4"/>
      <c r="J24" s="16"/>
      <c r="K24" s="6"/>
    </row>
    <row r="25" spans="5:11" ht="16.5" x14ac:dyDescent="0.15">
      <c r="E25" s="4"/>
      <c r="F25" s="4"/>
      <c r="G25" s="4"/>
      <c r="H25" s="7"/>
      <c r="I25" s="4"/>
      <c r="J25" s="16"/>
      <c r="K25" s="6"/>
    </row>
    <row r="26" spans="5:11" ht="16.5" x14ac:dyDescent="0.15">
      <c r="E26" s="4"/>
      <c r="F26" s="4"/>
      <c r="G26" s="4"/>
      <c r="H26" s="7"/>
      <c r="I26" s="4"/>
      <c r="J26" s="16"/>
      <c r="K26" s="6"/>
    </row>
    <row r="27" spans="5:11" ht="16.5" x14ac:dyDescent="0.15">
      <c r="E27" s="4"/>
      <c r="F27" s="4"/>
      <c r="G27" s="4"/>
      <c r="H27" s="7"/>
      <c r="I27" s="4"/>
      <c r="J27" s="16"/>
      <c r="K27" s="6"/>
    </row>
    <row r="28" spans="5:11" ht="16.5" x14ac:dyDescent="0.15">
      <c r="E28" s="4"/>
      <c r="F28" s="4"/>
      <c r="G28" s="4"/>
      <c r="H28" s="7"/>
      <c r="I28" s="4"/>
      <c r="J28" s="16"/>
      <c r="K28" s="6"/>
    </row>
  </sheetData>
  <mergeCells count="2">
    <mergeCell ref="A1:B2"/>
    <mergeCell ref="E1:K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6" sqref="B6"/>
    </sheetView>
  </sheetViews>
  <sheetFormatPr defaultRowHeight="13.5" x14ac:dyDescent="0.15"/>
  <cols>
    <col min="1" max="1" width="11.25" bestFit="1" customWidth="1"/>
    <col min="2" max="2" width="37" bestFit="1" customWidth="1"/>
    <col min="3" max="3" width="11.5" customWidth="1"/>
    <col min="4" max="4" width="6.5" customWidth="1"/>
    <col min="5" max="5" width="20.375" bestFit="1" customWidth="1"/>
    <col min="6" max="6" width="13.5" customWidth="1"/>
    <col min="7" max="7" width="42" bestFit="1" customWidth="1"/>
    <col min="8" max="8" width="13.125" style="8" bestFit="1" customWidth="1"/>
    <col min="9" max="9" width="30" customWidth="1"/>
    <col min="10" max="10" width="20.125" style="17" bestFit="1" customWidth="1"/>
    <col min="11" max="11" width="22.875" style="5" customWidth="1"/>
  </cols>
  <sheetData>
    <row r="1" spans="1:12" ht="15" x14ac:dyDescent="0.15">
      <c r="A1" s="53" t="s">
        <v>152</v>
      </c>
      <c r="B1" s="53"/>
      <c r="C1" s="24"/>
      <c r="D1" s="24"/>
      <c r="E1" s="54" t="s">
        <v>88</v>
      </c>
      <c r="F1" s="54"/>
      <c r="G1" s="54"/>
      <c r="H1" s="54"/>
      <c r="I1" s="54"/>
      <c r="J1" s="54"/>
      <c r="K1" s="54"/>
    </row>
    <row r="2" spans="1:12" ht="15" x14ac:dyDescent="0.15">
      <c r="A2" s="53"/>
      <c r="B2" s="53"/>
      <c r="C2" s="24"/>
      <c r="D2" s="24"/>
      <c r="E2" s="13" t="s">
        <v>81</v>
      </c>
      <c r="F2" s="13" t="s">
        <v>82</v>
      </c>
      <c r="G2" s="13" t="s">
        <v>83</v>
      </c>
      <c r="H2" s="13" t="s">
        <v>84</v>
      </c>
      <c r="I2" s="13" t="s">
        <v>85</v>
      </c>
      <c r="J2" s="15" t="s">
        <v>88</v>
      </c>
      <c r="K2" s="14" t="s">
        <v>89</v>
      </c>
    </row>
    <row r="3" spans="1:12" ht="16.5" x14ac:dyDescent="0.15">
      <c r="A3" s="18" t="s">
        <v>48</v>
      </c>
      <c r="B3" s="19" t="s">
        <v>162</v>
      </c>
      <c r="C3" s="19"/>
      <c r="E3" s="4" t="s">
        <v>111</v>
      </c>
      <c r="F3" s="4" t="s">
        <v>68</v>
      </c>
      <c r="G3" s="9" t="s">
        <v>157</v>
      </c>
      <c r="H3" s="10" t="str">
        <f>B8</f>
        <v>50.00</v>
      </c>
      <c r="I3" s="4" t="s">
        <v>122</v>
      </c>
      <c r="J3" s="16">
        <v>201702010000001</v>
      </c>
      <c r="K3" s="6" t="str">
        <f>$B$3</f>
        <v>2017020100073500000</v>
      </c>
      <c r="L3" s="4"/>
    </row>
    <row r="4" spans="1:12" ht="16.5" x14ac:dyDescent="0.15">
      <c r="A4" s="18" t="s">
        <v>153</v>
      </c>
      <c r="B4" s="19" t="s">
        <v>109</v>
      </c>
      <c r="C4" s="19"/>
      <c r="E4" s="4"/>
      <c r="F4" s="4" t="s">
        <v>71</v>
      </c>
      <c r="G4" s="32" t="str">
        <f>""&amp;"预收账款-个人账户存款-"&amp;B6</f>
        <v>预收账款-个人账户存款-1181864347</v>
      </c>
      <c r="H4" s="12" t="str">
        <f>H3</f>
        <v>50.00</v>
      </c>
      <c r="I4" s="4" t="s">
        <v>140</v>
      </c>
      <c r="J4" s="16">
        <v>201702010000001</v>
      </c>
      <c r="K4" s="6" t="str">
        <f t="shared" ref="K4:K9" si="0">$B$3</f>
        <v>2017020100073500000</v>
      </c>
      <c r="L4" s="4"/>
    </row>
    <row r="5" spans="1:12" ht="16.5" x14ac:dyDescent="0.15">
      <c r="A5" s="18" t="s">
        <v>163</v>
      </c>
      <c r="B5" s="19" t="s">
        <v>164</v>
      </c>
      <c r="C5" s="19"/>
      <c r="E5" s="4" t="s">
        <v>112</v>
      </c>
      <c r="F5" s="4" t="s">
        <v>68</v>
      </c>
      <c r="G5" s="4" t="s">
        <v>160</v>
      </c>
      <c r="H5" s="7">
        <f>H7-H6</f>
        <v>49.5</v>
      </c>
      <c r="I5" s="4"/>
      <c r="J5" s="16">
        <v>201702010000002</v>
      </c>
      <c r="K5" s="6" t="str">
        <f t="shared" si="0"/>
        <v>2017020100073500000</v>
      </c>
      <c r="L5" s="4"/>
    </row>
    <row r="6" spans="1:12" ht="16.5" x14ac:dyDescent="0.15">
      <c r="A6" s="18" t="s">
        <v>54</v>
      </c>
      <c r="B6" s="19" t="s">
        <v>107</v>
      </c>
      <c r="C6" s="19"/>
      <c r="E6" s="4"/>
      <c r="F6" s="4" t="s">
        <v>68</v>
      </c>
      <c r="G6" s="4" t="s">
        <v>159</v>
      </c>
      <c r="H6" s="7">
        <f>H7*1%</f>
        <v>0.5</v>
      </c>
      <c r="I6" s="4" t="s">
        <v>149</v>
      </c>
      <c r="J6" s="16">
        <v>201702010000002</v>
      </c>
      <c r="K6" s="6" t="str">
        <f t="shared" si="0"/>
        <v>2017020100073500000</v>
      </c>
      <c r="L6" s="4"/>
    </row>
    <row r="7" spans="1:12" ht="16.5" x14ac:dyDescent="0.15">
      <c r="A7" s="18" t="s">
        <v>55</v>
      </c>
      <c r="B7" s="19" t="s">
        <v>64</v>
      </c>
      <c r="C7" s="19"/>
      <c r="E7" s="4"/>
      <c r="F7" s="4" t="s">
        <v>71</v>
      </c>
      <c r="G7" s="9" t="str">
        <f>G3</f>
        <v>清算资金往来-通道待清算充值款-民生银行</v>
      </c>
      <c r="H7" s="10" t="str">
        <f>H3</f>
        <v>50.00</v>
      </c>
      <c r="I7" s="4"/>
      <c r="J7" s="16">
        <v>201702010000002</v>
      </c>
      <c r="K7" s="6" t="str">
        <f t="shared" si="0"/>
        <v>2017020100073500000</v>
      </c>
      <c r="L7" s="4"/>
    </row>
    <row r="8" spans="1:12" ht="16.5" x14ac:dyDescent="0.15">
      <c r="A8" s="18" t="s">
        <v>154</v>
      </c>
      <c r="B8" s="19" t="s">
        <v>161</v>
      </c>
      <c r="C8" s="19"/>
      <c r="E8" s="4" t="s">
        <v>114</v>
      </c>
      <c r="F8" s="4" t="s">
        <v>68</v>
      </c>
      <c r="G8" s="4" t="s">
        <v>86</v>
      </c>
      <c r="H8" s="7">
        <f>H9</f>
        <v>49.5</v>
      </c>
      <c r="I8" s="4" t="s">
        <v>100</v>
      </c>
      <c r="J8" s="16">
        <v>201702010000003</v>
      </c>
      <c r="K8" s="6" t="str">
        <f t="shared" si="0"/>
        <v>2017020100073500000</v>
      </c>
      <c r="L8" s="4"/>
    </row>
    <row r="9" spans="1:12" ht="16.5" x14ac:dyDescent="0.15">
      <c r="A9" s="18" t="s">
        <v>155</v>
      </c>
      <c r="B9" s="19" t="s">
        <v>156</v>
      </c>
      <c r="C9" s="19"/>
      <c r="E9" s="4"/>
      <c r="F9" s="4" t="s">
        <v>71</v>
      </c>
      <c r="G9" s="4" t="str">
        <f>G5</f>
        <v>应收账款-通道-民生充值款</v>
      </c>
      <c r="H9" s="4">
        <f>H5</f>
        <v>49.5</v>
      </c>
      <c r="I9" s="4"/>
      <c r="J9" s="16">
        <v>201702010000003</v>
      </c>
      <c r="K9" s="6" t="str">
        <f t="shared" si="0"/>
        <v>2017020100073500000</v>
      </c>
      <c r="L9" s="4"/>
    </row>
    <row r="10" spans="1:12" ht="16.5" x14ac:dyDescent="0.15">
      <c r="E10" s="25"/>
      <c r="F10" s="26"/>
      <c r="G10" s="26"/>
      <c r="H10" s="26"/>
      <c r="I10" s="26"/>
      <c r="J10" s="26"/>
      <c r="K10" s="26"/>
      <c r="L10" s="4"/>
    </row>
    <row r="11" spans="1:12" ht="16.5" x14ac:dyDescent="0.15">
      <c r="E11" s="4"/>
      <c r="F11" s="4"/>
      <c r="G11" s="4"/>
      <c r="H11" s="7"/>
      <c r="I11" s="4"/>
      <c r="J11" s="16"/>
      <c r="K11" s="6"/>
      <c r="L11" s="4"/>
    </row>
    <row r="12" spans="1:12" ht="16.5" x14ac:dyDescent="0.15">
      <c r="E12" s="4"/>
      <c r="F12" s="4"/>
      <c r="G12" s="4"/>
      <c r="H12" s="7"/>
      <c r="I12" s="4"/>
      <c r="J12" s="16"/>
      <c r="K12" s="6"/>
      <c r="L12" s="4"/>
    </row>
    <row r="13" spans="1:12" ht="16.5" x14ac:dyDescent="0.15">
      <c r="E13" s="4"/>
      <c r="F13" s="4"/>
      <c r="G13" s="4"/>
      <c r="H13" s="7"/>
      <c r="I13" s="4"/>
      <c r="J13" s="16"/>
      <c r="K13" s="6"/>
      <c r="L13" s="4"/>
    </row>
    <row r="14" spans="1:12" ht="16.5" x14ac:dyDescent="0.15">
      <c r="E14" s="4"/>
      <c r="F14" s="4"/>
      <c r="G14" s="9"/>
      <c r="H14" s="7"/>
      <c r="I14" s="4"/>
      <c r="J14" s="16"/>
      <c r="K14" s="6"/>
      <c r="L14" s="27"/>
    </row>
    <row r="15" spans="1:12" ht="16.5" x14ac:dyDescent="0.15">
      <c r="E15" s="4"/>
      <c r="F15" s="4"/>
      <c r="G15" s="4"/>
      <c r="H15" s="7"/>
      <c r="I15" s="4"/>
      <c r="J15" s="16"/>
      <c r="K15" s="6"/>
      <c r="L15" s="4"/>
    </row>
    <row r="16" spans="1:12" ht="16.5" x14ac:dyDescent="0.15">
      <c r="E16" s="4"/>
      <c r="F16" s="4"/>
      <c r="G16" s="4"/>
      <c r="H16" s="7"/>
      <c r="I16" s="4"/>
      <c r="J16" s="16"/>
      <c r="K16" s="6"/>
      <c r="L16" s="4"/>
    </row>
    <row r="17" spans="5:11" ht="16.5" x14ac:dyDescent="0.15">
      <c r="E17" s="4"/>
      <c r="F17" s="4"/>
      <c r="G17" s="4"/>
      <c r="H17" s="7"/>
      <c r="I17" s="4"/>
      <c r="J17" s="16"/>
      <c r="K17" s="6"/>
    </row>
    <row r="18" spans="5:11" ht="16.5" x14ac:dyDescent="0.15">
      <c r="E18" s="4"/>
      <c r="F18" s="4"/>
      <c r="G18" s="4"/>
      <c r="H18" s="7"/>
      <c r="I18" s="4"/>
      <c r="J18" s="16"/>
      <c r="K18" s="6"/>
    </row>
    <row r="19" spans="5:11" ht="16.5" x14ac:dyDescent="0.15">
      <c r="E19" s="4"/>
      <c r="F19" s="4"/>
      <c r="G19" s="4"/>
      <c r="H19" s="7"/>
      <c r="I19" s="4"/>
      <c r="J19" s="16"/>
      <c r="K19" s="6"/>
    </row>
    <row r="20" spans="5:11" ht="16.5" x14ac:dyDescent="0.15">
      <c r="E20" s="4"/>
      <c r="F20" s="4"/>
      <c r="G20" s="4"/>
      <c r="H20" s="7"/>
      <c r="I20" s="4"/>
      <c r="J20" s="16"/>
      <c r="K20" s="6"/>
    </row>
    <row r="21" spans="5:11" ht="16.5" x14ac:dyDescent="0.15">
      <c r="E21" s="4"/>
      <c r="F21" s="4"/>
      <c r="G21" s="4"/>
      <c r="H21" s="7"/>
      <c r="I21" s="4"/>
      <c r="J21" s="16"/>
      <c r="K21" s="6"/>
    </row>
    <row r="22" spans="5:11" ht="16.5" x14ac:dyDescent="0.15">
      <c r="E22" s="4"/>
      <c r="F22" s="4"/>
      <c r="G22" s="4"/>
      <c r="H22" s="7"/>
      <c r="I22" s="4"/>
      <c r="J22" s="16"/>
      <c r="K22" s="6"/>
    </row>
    <row r="23" spans="5:11" ht="16.5" x14ac:dyDescent="0.15">
      <c r="E23" s="4"/>
      <c r="F23" s="4"/>
      <c r="G23" s="4"/>
      <c r="H23" s="7"/>
      <c r="I23" s="4"/>
      <c r="J23" s="16"/>
      <c r="K23" s="6"/>
    </row>
    <row r="24" spans="5:11" ht="16.5" x14ac:dyDescent="0.15">
      <c r="E24" s="4"/>
      <c r="F24" s="4"/>
      <c r="G24" s="4"/>
      <c r="H24" s="7"/>
      <c r="I24" s="4"/>
      <c r="J24" s="16"/>
      <c r="K24" s="6"/>
    </row>
  </sheetData>
  <mergeCells count="2">
    <mergeCell ref="A1:B2"/>
    <mergeCell ref="E1:K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J10" sqref="J10"/>
    </sheetView>
  </sheetViews>
  <sheetFormatPr defaultRowHeight="13.5" x14ac:dyDescent="0.15"/>
  <cols>
    <col min="1" max="1" width="11.25" bestFit="1" customWidth="1"/>
    <col min="2" max="2" width="37" bestFit="1" customWidth="1"/>
    <col min="3" max="3" width="11.5" customWidth="1"/>
    <col min="4" max="4" width="6.5" customWidth="1"/>
    <col min="5" max="5" width="20.375" bestFit="1" customWidth="1"/>
    <col min="6" max="6" width="13.5" customWidth="1"/>
    <col min="7" max="7" width="42" bestFit="1" customWidth="1"/>
    <col min="8" max="8" width="13.125" style="8" bestFit="1" customWidth="1"/>
    <col min="9" max="9" width="30" customWidth="1"/>
    <col min="10" max="10" width="20.125" style="17" bestFit="1" customWidth="1"/>
    <col min="11" max="11" width="22.875" style="5" customWidth="1"/>
  </cols>
  <sheetData>
    <row r="1" spans="1:12" ht="15" x14ac:dyDescent="0.15">
      <c r="A1" s="53" t="s">
        <v>165</v>
      </c>
      <c r="B1" s="53"/>
      <c r="C1" s="28"/>
      <c r="D1" s="28"/>
      <c r="E1" s="54" t="s">
        <v>88</v>
      </c>
      <c r="F1" s="54"/>
      <c r="G1" s="54"/>
      <c r="H1" s="54"/>
      <c r="I1" s="54"/>
      <c r="J1" s="54"/>
      <c r="K1" s="54"/>
    </row>
    <row r="2" spans="1:12" ht="15" x14ac:dyDescent="0.15">
      <c r="A2" s="53"/>
      <c r="B2" s="53"/>
      <c r="C2" s="28"/>
      <c r="D2" s="28"/>
      <c r="E2" s="13" t="s">
        <v>81</v>
      </c>
      <c r="F2" s="13" t="s">
        <v>82</v>
      </c>
      <c r="G2" s="13" t="s">
        <v>83</v>
      </c>
      <c r="H2" s="13" t="s">
        <v>84</v>
      </c>
      <c r="I2" s="13" t="s">
        <v>85</v>
      </c>
      <c r="J2" s="15" t="s">
        <v>88</v>
      </c>
      <c r="K2" s="14" t="s">
        <v>89</v>
      </c>
    </row>
    <row r="3" spans="1:12" ht="16.5" x14ac:dyDescent="0.15">
      <c r="A3" s="18" t="s">
        <v>48</v>
      </c>
      <c r="B3" s="19" t="s">
        <v>177</v>
      </c>
      <c r="C3" s="19"/>
      <c r="E3" s="4" t="s">
        <v>111</v>
      </c>
      <c r="F3" s="4" t="s">
        <v>68</v>
      </c>
      <c r="G3" s="32" t="str">
        <f>""&amp;"预收账款-个人账户存款-"&amp;B5</f>
        <v>预收账款-个人账户存款-招行借记卡</v>
      </c>
      <c r="H3" s="10" t="str">
        <f>B8</f>
        <v>50.00</v>
      </c>
      <c r="I3" s="4" t="s">
        <v>122</v>
      </c>
      <c r="J3" s="16">
        <v>201702010000001</v>
      </c>
      <c r="K3" s="6" t="str">
        <f>$B$3</f>
        <v>2017020100073600000</v>
      </c>
      <c r="L3" s="4"/>
    </row>
    <row r="4" spans="1:12" ht="16.5" x14ac:dyDescent="0.15">
      <c r="A4" s="18" t="s">
        <v>166</v>
      </c>
      <c r="B4" s="19" t="s">
        <v>109</v>
      </c>
      <c r="C4" s="19"/>
      <c r="E4" s="4"/>
      <c r="F4" s="4" t="s">
        <v>71</v>
      </c>
      <c r="G4" s="9" t="s">
        <v>157</v>
      </c>
      <c r="H4" s="12" t="str">
        <f>H3</f>
        <v>50.00</v>
      </c>
      <c r="I4" s="4" t="s">
        <v>140</v>
      </c>
      <c r="J4" s="16">
        <v>201702010000001</v>
      </c>
      <c r="K4" s="6" t="str">
        <f t="shared" ref="K4:K9" si="0">$B$3</f>
        <v>2017020100073600000</v>
      </c>
      <c r="L4" s="4"/>
    </row>
    <row r="5" spans="1:12" ht="16.5" x14ac:dyDescent="0.15">
      <c r="A5" s="18" t="s">
        <v>167</v>
      </c>
      <c r="B5" s="19" t="s">
        <v>164</v>
      </c>
      <c r="C5" s="19"/>
      <c r="E5" s="4" t="s">
        <v>112</v>
      </c>
      <c r="F5" s="4" t="s">
        <v>71</v>
      </c>
      <c r="G5" s="4" t="s">
        <v>160</v>
      </c>
      <c r="H5" s="7">
        <f>H7+H6</f>
        <v>50.5</v>
      </c>
      <c r="I5" s="4"/>
      <c r="J5" s="16">
        <v>201702010000002</v>
      </c>
      <c r="K5" s="6" t="str">
        <f t="shared" si="0"/>
        <v>2017020100073600000</v>
      </c>
      <c r="L5" s="4"/>
    </row>
    <row r="6" spans="1:12" ht="16.5" x14ac:dyDescent="0.15">
      <c r="A6" s="18" t="s">
        <v>54</v>
      </c>
      <c r="B6" s="19" t="s">
        <v>107</v>
      </c>
      <c r="C6" s="19"/>
      <c r="E6" s="4"/>
      <c r="F6" s="4" t="s">
        <v>68</v>
      </c>
      <c r="G6" s="4" t="s">
        <v>159</v>
      </c>
      <c r="H6" s="7">
        <f>H7*1%</f>
        <v>0.5</v>
      </c>
      <c r="I6" s="4" t="s">
        <v>149</v>
      </c>
      <c r="J6" s="16">
        <v>201702010000002</v>
      </c>
      <c r="K6" s="6" t="str">
        <f t="shared" si="0"/>
        <v>2017020100073600000</v>
      </c>
      <c r="L6" s="4"/>
    </row>
    <row r="7" spans="1:12" ht="16.5" x14ac:dyDescent="0.15">
      <c r="A7" s="18" t="s">
        <v>55</v>
      </c>
      <c r="B7" s="19" t="s">
        <v>64</v>
      </c>
      <c r="C7" s="19"/>
      <c r="E7" s="4"/>
      <c r="F7" s="4" t="s">
        <v>68</v>
      </c>
      <c r="G7" s="9" t="str">
        <f>G4</f>
        <v>清算资金往来-通道待清算充值款-民生银行</v>
      </c>
      <c r="H7" s="10" t="str">
        <f>H3</f>
        <v>50.00</v>
      </c>
      <c r="I7" s="4"/>
      <c r="J7" s="16">
        <v>201702010000002</v>
      </c>
      <c r="K7" s="6" t="str">
        <f t="shared" si="0"/>
        <v>2017020100073600000</v>
      </c>
      <c r="L7" s="4"/>
    </row>
    <row r="8" spans="1:12" ht="16.5" x14ac:dyDescent="0.15">
      <c r="A8" s="18" t="s">
        <v>168</v>
      </c>
      <c r="B8" s="19" t="s">
        <v>161</v>
      </c>
      <c r="C8" s="19"/>
      <c r="E8" s="4" t="s">
        <v>114</v>
      </c>
      <c r="F8" s="4" t="s">
        <v>170</v>
      </c>
      <c r="G8" s="4" t="s">
        <v>86</v>
      </c>
      <c r="H8" s="7">
        <f>H9</f>
        <v>50.5</v>
      </c>
      <c r="I8" s="4" t="s">
        <v>100</v>
      </c>
      <c r="J8" s="16">
        <v>201702010000003</v>
      </c>
      <c r="K8" s="6" t="str">
        <f t="shared" si="0"/>
        <v>2017020100073600000</v>
      </c>
      <c r="L8" s="4"/>
    </row>
    <row r="9" spans="1:12" ht="16.5" x14ac:dyDescent="0.15">
      <c r="A9" s="18" t="s">
        <v>169</v>
      </c>
      <c r="B9" s="19" t="s">
        <v>156</v>
      </c>
      <c r="C9" s="19"/>
      <c r="E9" s="4"/>
      <c r="F9" s="4" t="s">
        <v>68</v>
      </c>
      <c r="G9" s="4" t="str">
        <f>G5</f>
        <v>应收账款-通道-民生充值款</v>
      </c>
      <c r="H9" s="4">
        <f>H5</f>
        <v>50.5</v>
      </c>
      <c r="I9" s="4"/>
      <c r="J9" s="16">
        <v>201702010000003</v>
      </c>
      <c r="K9" s="6" t="str">
        <f t="shared" si="0"/>
        <v>2017020100073600000</v>
      </c>
      <c r="L9" s="4"/>
    </row>
    <row r="10" spans="1:12" ht="16.5" x14ac:dyDescent="0.15">
      <c r="E10" s="29"/>
      <c r="F10" s="30"/>
      <c r="G10" s="30"/>
      <c r="H10" s="30"/>
      <c r="I10" s="30"/>
      <c r="J10" s="30"/>
      <c r="K10" s="30"/>
      <c r="L10" s="4"/>
    </row>
    <row r="11" spans="1:12" ht="16.5" x14ac:dyDescent="0.15">
      <c r="E11" s="4"/>
      <c r="F11" s="4"/>
      <c r="G11" s="4"/>
      <c r="H11" s="7"/>
      <c r="I11" s="4"/>
      <c r="J11" s="16"/>
      <c r="K11" s="6"/>
      <c r="L11" s="4"/>
    </row>
    <row r="12" spans="1:12" ht="16.5" x14ac:dyDescent="0.15">
      <c r="E12" s="4"/>
      <c r="F12" s="4"/>
      <c r="H12" s="7"/>
      <c r="I12" s="4"/>
      <c r="J12" s="16"/>
      <c r="K12" s="6"/>
      <c r="L12" s="4"/>
    </row>
    <row r="13" spans="1:12" ht="16.5" x14ac:dyDescent="0.15">
      <c r="E13" s="4"/>
      <c r="F13" s="4"/>
      <c r="G13" s="4"/>
      <c r="H13" s="7"/>
      <c r="I13" s="4"/>
      <c r="J13" s="16"/>
      <c r="K13" s="6"/>
      <c r="L13" s="4"/>
    </row>
    <row r="14" spans="1:12" ht="16.5" x14ac:dyDescent="0.15">
      <c r="E14" s="4"/>
      <c r="F14" s="4"/>
      <c r="G14" s="9"/>
      <c r="H14" s="7"/>
      <c r="I14" s="4"/>
      <c r="J14" s="16"/>
      <c r="K14" s="6"/>
      <c r="L14" s="31"/>
    </row>
    <row r="15" spans="1:12" ht="16.5" x14ac:dyDescent="0.15">
      <c r="E15" s="4"/>
      <c r="F15" s="4"/>
      <c r="G15" s="4"/>
      <c r="H15" s="7"/>
      <c r="I15" s="4"/>
      <c r="J15" s="16"/>
      <c r="K15" s="6"/>
      <c r="L15" s="4"/>
    </row>
    <row r="16" spans="1:12" ht="16.5" x14ac:dyDescent="0.15">
      <c r="E16" s="4"/>
      <c r="F16" s="4"/>
      <c r="G16" s="4"/>
      <c r="H16" s="7"/>
      <c r="I16" s="4"/>
      <c r="J16" s="16"/>
      <c r="K16" s="6"/>
      <c r="L16" s="4"/>
    </row>
    <row r="17" spans="5:11" ht="16.5" x14ac:dyDescent="0.15">
      <c r="E17" s="4"/>
      <c r="F17" s="4"/>
      <c r="G17" s="4"/>
      <c r="H17" s="7"/>
      <c r="I17" s="4"/>
      <c r="J17" s="16"/>
      <c r="K17" s="6"/>
    </row>
    <row r="18" spans="5:11" ht="16.5" x14ac:dyDescent="0.15">
      <c r="E18" s="4"/>
      <c r="F18" s="4"/>
      <c r="G18" s="4"/>
      <c r="H18" s="7"/>
      <c r="I18" s="4"/>
      <c r="J18" s="16"/>
      <c r="K18" s="6"/>
    </row>
    <row r="19" spans="5:11" ht="16.5" x14ac:dyDescent="0.15">
      <c r="E19" s="4"/>
      <c r="F19" s="4"/>
      <c r="G19" s="4"/>
      <c r="H19" s="7"/>
      <c r="I19" s="4"/>
      <c r="J19" s="16"/>
      <c r="K19" s="6"/>
    </row>
    <row r="20" spans="5:11" ht="16.5" x14ac:dyDescent="0.15">
      <c r="E20" s="4"/>
      <c r="F20" s="4"/>
      <c r="G20" s="4"/>
      <c r="H20" s="7"/>
      <c r="I20" s="4"/>
      <c r="J20" s="16"/>
      <c r="K20" s="6"/>
    </row>
    <row r="21" spans="5:11" ht="16.5" x14ac:dyDescent="0.15">
      <c r="E21" s="4"/>
      <c r="F21" s="4"/>
      <c r="G21" s="4"/>
      <c r="H21" s="7"/>
      <c r="I21" s="4"/>
      <c r="J21" s="16"/>
      <c r="K21" s="6"/>
    </row>
    <row r="22" spans="5:11" ht="16.5" x14ac:dyDescent="0.15">
      <c r="E22" s="4"/>
      <c r="F22" s="4"/>
      <c r="G22" s="4"/>
      <c r="H22" s="7"/>
      <c r="I22" s="4"/>
      <c r="J22" s="16"/>
      <c r="K22" s="6"/>
    </row>
    <row r="23" spans="5:11" ht="16.5" x14ac:dyDescent="0.15">
      <c r="E23" s="4"/>
      <c r="F23" s="4"/>
      <c r="G23" s="4"/>
      <c r="H23" s="7"/>
      <c r="I23" s="4"/>
      <c r="J23" s="16"/>
      <c r="K23" s="6"/>
    </row>
    <row r="24" spans="5:11" ht="16.5" x14ac:dyDescent="0.15">
      <c r="E24" s="4"/>
      <c r="F24" s="4"/>
      <c r="G24" s="4"/>
      <c r="H24" s="7"/>
      <c r="I24" s="4"/>
      <c r="J24" s="16"/>
      <c r="K24" s="6"/>
    </row>
  </sheetData>
  <mergeCells count="2">
    <mergeCell ref="A1:B2"/>
    <mergeCell ref="E1:K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3.5" x14ac:dyDescent="0.15"/>
  <cols>
    <col min="1" max="1" width="17.5" bestFit="1" customWidth="1"/>
    <col min="2" max="3" width="15.375" bestFit="1" customWidth="1"/>
    <col min="4" max="5" width="17.5" bestFit="1" customWidth="1"/>
    <col min="6" max="7" width="15.375" bestFit="1" customWidth="1"/>
  </cols>
  <sheetData>
    <row r="1" spans="1:7" ht="20.25" customHeight="1" x14ac:dyDescent="0.15">
      <c r="A1" s="14" t="s">
        <v>91</v>
      </c>
      <c r="B1" s="14" t="s">
        <v>92</v>
      </c>
      <c r="C1" s="14" t="s">
        <v>93</v>
      </c>
      <c r="D1" s="14" t="s">
        <v>94</v>
      </c>
      <c r="E1" s="14" t="s">
        <v>95</v>
      </c>
      <c r="F1" s="14" t="s">
        <v>96</v>
      </c>
      <c r="G1" s="14" t="s">
        <v>97</v>
      </c>
    </row>
    <row r="2" spans="1:7" ht="16.5" x14ac:dyDescent="0.15">
      <c r="A2" s="4" t="s">
        <v>31</v>
      </c>
      <c r="B2" s="4"/>
      <c r="C2" s="1"/>
      <c r="D2" s="1"/>
      <c r="E2" s="1"/>
      <c r="F2" s="1"/>
      <c r="G2" s="1"/>
    </row>
    <row r="3" spans="1:7" ht="16.5" x14ac:dyDescent="0.15">
      <c r="A3" s="4" t="s">
        <v>98</v>
      </c>
      <c r="B3" s="4"/>
      <c r="C3" s="1"/>
      <c r="D3" s="1"/>
      <c r="E3" s="1"/>
      <c r="F3" s="1"/>
      <c r="G3" s="1"/>
    </row>
    <row r="4" spans="1:7" ht="16.5" x14ac:dyDescent="0.15">
      <c r="A4" s="4" t="s">
        <v>76</v>
      </c>
      <c r="B4" s="4"/>
      <c r="C4" s="1"/>
      <c r="D4" s="1"/>
      <c r="E4" s="1"/>
      <c r="F4" s="1"/>
      <c r="G4" s="1"/>
    </row>
    <row r="5" spans="1:7" ht="16.5" x14ac:dyDescent="0.15">
      <c r="A5" s="4" t="s">
        <v>99</v>
      </c>
      <c r="B5" s="4"/>
      <c r="C5" s="1"/>
      <c r="D5" s="1"/>
      <c r="E5" s="1"/>
      <c r="F5" s="1"/>
      <c r="G5" s="1"/>
    </row>
    <row r="6" spans="1:7" ht="16.5" x14ac:dyDescent="0.15">
      <c r="A6" s="4" t="s">
        <v>5</v>
      </c>
      <c r="B6" s="4"/>
      <c r="C6" s="1"/>
      <c r="D6" s="1"/>
      <c r="E6" s="1"/>
      <c r="F6" s="1"/>
      <c r="G6" s="1"/>
    </row>
    <row r="7" spans="1:7" ht="16.5" x14ac:dyDescent="0.15">
      <c r="A7" s="4"/>
      <c r="B7" s="4"/>
      <c r="C7" s="1"/>
      <c r="D7" s="1"/>
      <c r="E7" s="1"/>
      <c r="F7" s="1"/>
      <c r="G7" s="1"/>
    </row>
    <row r="8" spans="1:7" ht="16.5" x14ac:dyDescent="0.15">
      <c r="A8" s="4"/>
      <c r="B8" s="4"/>
      <c r="C8" s="1"/>
      <c r="D8" s="1"/>
      <c r="E8" s="1"/>
      <c r="F8" s="1"/>
      <c r="G8" s="1"/>
    </row>
    <row r="9" spans="1:7" ht="16.5" x14ac:dyDescent="0.15">
      <c r="A9" s="4"/>
      <c r="B9" s="4"/>
      <c r="C9" s="1"/>
      <c r="D9" s="1"/>
      <c r="E9" s="1"/>
      <c r="F9" s="1"/>
      <c r="G9" s="1"/>
    </row>
    <row r="10" spans="1:7" ht="16.5" x14ac:dyDescent="0.15">
      <c r="A10" s="4"/>
      <c r="B10" s="4"/>
      <c r="C10" s="1"/>
      <c r="D10" s="1"/>
      <c r="E10" s="1"/>
      <c r="F10" s="1"/>
      <c r="G10" s="1"/>
    </row>
    <row r="11" spans="1:7" ht="16.5" x14ac:dyDescent="0.15">
      <c r="A11" s="4"/>
      <c r="B11" s="4"/>
      <c r="C11" s="1"/>
      <c r="D11" s="1"/>
      <c r="E11" s="1"/>
      <c r="F11" s="1"/>
      <c r="G11" s="1"/>
    </row>
    <row r="12" spans="1:7" ht="16.5" x14ac:dyDescent="0.15">
      <c r="A12" s="4"/>
      <c r="B12" s="4"/>
      <c r="C12" s="1"/>
      <c r="D12" s="1"/>
      <c r="E12" s="1"/>
      <c r="F12" s="1"/>
      <c r="G12" s="1"/>
    </row>
    <row r="13" spans="1:7" ht="16.5" x14ac:dyDescent="0.15">
      <c r="A13" s="4"/>
      <c r="B13" s="4"/>
      <c r="C13" s="1"/>
      <c r="D13" s="1"/>
      <c r="E13" s="1"/>
      <c r="F13" s="1"/>
      <c r="G13" s="1"/>
    </row>
    <row r="14" spans="1:7" ht="16.5" x14ac:dyDescent="0.15">
      <c r="A14" s="4"/>
      <c r="B14" s="4"/>
      <c r="C14" s="1"/>
      <c r="D14" s="1"/>
      <c r="E14" s="1"/>
      <c r="F14" s="1"/>
      <c r="G14" s="1"/>
    </row>
    <row r="15" spans="1:7" ht="16.5" x14ac:dyDescent="0.15">
      <c r="A15" s="4"/>
      <c r="B15" s="4"/>
      <c r="C15" s="1"/>
      <c r="D15" s="1"/>
      <c r="E15" s="1"/>
      <c r="F15" s="1"/>
      <c r="G15" s="1"/>
    </row>
    <row r="16" spans="1:7" ht="16.5" x14ac:dyDescent="0.15">
      <c r="A16" s="4"/>
      <c r="B16" s="4"/>
      <c r="C16" s="1"/>
      <c r="D16" s="1"/>
      <c r="E16" s="1"/>
      <c r="F16" s="1"/>
      <c r="G16" s="1"/>
    </row>
    <row r="17" spans="1:7" ht="16.5" x14ac:dyDescent="0.15">
      <c r="A17" s="4"/>
      <c r="B17" s="4"/>
      <c r="C17" s="1"/>
      <c r="D17" s="1"/>
      <c r="E17" s="1"/>
      <c r="F17" s="1"/>
      <c r="G17" s="1"/>
    </row>
    <row r="18" spans="1:7" ht="16.5" x14ac:dyDescent="0.15">
      <c r="A18" s="4"/>
      <c r="B18" s="4"/>
      <c r="C18" s="1"/>
      <c r="D18" s="1"/>
      <c r="E18" s="1"/>
      <c r="F18" s="1"/>
      <c r="G18" s="1"/>
    </row>
    <row r="19" spans="1:7" ht="16.5" x14ac:dyDescent="0.15">
      <c r="A19" s="4"/>
      <c r="B19" s="4"/>
      <c r="C19" s="1"/>
      <c r="D19" s="1"/>
      <c r="E19" s="1"/>
      <c r="F19" s="1"/>
      <c r="G19" s="1"/>
    </row>
    <row r="20" spans="1:7" ht="16.5" x14ac:dyDescent="0.15">
      <c r="A20" s="4"/>
      <c r="B20" s="4"/>
      <c r="C20" s="1"/>
      <c r="D20" s="1"/>
      <c r="E20" s="1"/>
      <c r="F20" s="1"/>
      <c r="G20" s="1"/>
    </row>
    <row r="21" spans="1:7" ht="16.5" x14ac:dyDescent="0.15">
      <c r="A21" s="4"/>
      <c r="B21" s="4"/>
      <c r="C21" s="1"/>
      <c r="D21" s="1"/>
      <c r="E21" s="1"/>
      <c r="F21" s="1"/>
      <c r="G21" s="1"/>
    </row>
    <row r="22" spans="1:7" ht="16.5" x14ac:dyDescent="0.15">
      <c r="A22" s="4"/>
      <c r="B22" s="4"/>
      <c r="C22" s="1"/>
      <c r="D22" s="1"/>
      <c r="E22" s="1"/>
      <c r="F22" s="1"/>
      <c r="G22" s="1"/>
    </row>
    <row r="23" spans="1:7" ht="16.5" x14ac:dyDescent="0.15">
      <c r="A23" s="4"/>
      <c r="B23" s="4"/>
      <c r="C23" s="1"/>
      <c r="D23" s="1"/>
      <c r="E23" s="1"/>
      <c r="F23" s="1"/>
      <c r="G23" s="1"/>
    </row>
    <row r="24" spans="1:7" ht="16.5" x14ac:dyDescent="0.15">
      <c r="A24" s="4"/>
      <c r="B24" s="4"/>
      <c r="C24" s="1"/>
      <c r="D24" s="1"/>
      <c r="E24" s="1"/>
      <c r="F24" s="1"/>
      <c r="G24" s="1"/>
    </row>
    <row r="25" spans="1:7" ht="16.5" x14ac:dyDescent="0.15">
      <c r="A25" s="4"/>
      <c r="B25" s="4"/>
      <c r="C25" s="1"/>
      <c r="D25" s="1"/>
      <c r="E25" s="1"/>
      <c r="F25" s="1"/>
      <c r="G25" s="1"/>
    </row>
    <row r="26" spans="1:7" ht="16.5" x14ac:dyDescent="0.15">
      <c r="A26" s="4"/>
      <c r="B26" s="4"/>
      <c r="C26" s="1"/>
      <c r="D26" s="1"/>
      <c r="E26" s="1"/>
      <c r="F26" s="1"/>
      <c r="G26" s="1"/>
    </row>
    <row r="27" spans="1:7" ht="16.5" x14ac:dyDescent="0.15">
      <c r="A27" s="4"/>
      <c r="B27" s="4"/>
      <c r="C27" s="1"/>
      <c r="D27" s="1"/>
      <c r="E27" s="1"/>
      <c r="F27" s="1"/>
      <c r="G27" s="1"/>
    </row>
    <row r="28" spans="1:7" ht="16.5" x14ac:dyDescent="0.15">
      <c r="A28" s="4"/>
      <c r="B28" s="4"/>
      <c r="C28" s="1"/>
      <c r="D28" s="1"/>
      <c r="E28" s="1"/>
      <c r="F28" s="1"/>
      <c r="G28" s="1"/>
    </row>
    <row r="29" spans="1:7" ht="16.5" x14ac:dyDescent="0.15">
      <c r="A29" s="4"/>
      <c r="B29" s="4"/>
      <c r="C29" s="1"/>
      <c r="D29" s="1"/>
      <c r="E29" s="1"/>
      <c r="F29" s="1"/>
      <c r="G29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2" sqref="I12"/>
    </sheetView>
  </sheetViews>
  <sheetFormatPr defaultRowHeight="13.5" x14ac:dyDescent="0.15"/>
  <cols>
    <col min="3" max="3" width="22.5" bestFit="1" customWidth="1"/>
  </cols>
  <sheetData>
    <row r="1" spans="1:5" ht="15" x14ac:dyDescent="0.15">
      <c r="A1" s="14" t="s">
        <v>194</v>
      </c>
      <c r="B1" s="14" t="s">
        <v>180</v>
      </c>
      <c r="C1" s="14" t="s">
        <v>83</v>
      </c>
      <c r="D1" s="14" t="s">
        <v>84</v>
      </c>
      <c r="E1" s="14"/>
    </row>
    <row r="2" spans="1:5" ht="16.5" x14ac:dyDescent="0.15">
      <c r="A2" s="4" t="s">
        <v>195</v>
      </c>
      <c r="B2" s="4" t="s">
        <v>188</v>
      </c>
      <c r="C2" s="4" t="s">
        <v>189</v>
      </c>
      <c r="D2" s="4">
        <v>100</v>
      </c>
      <c r="E2" s="4"/>
    </row>
    <row r="3" spans="1:5" ht="16.5" x14ac:dyDescent="0.15">
      <c r="A3" s="4"/>
      <c r="B3" s="4" t="s">
        <v>187</v>
      </c>
      <c r="C3" s="4" t="s">
        <v>190</v>
      </c>
      <c r="D3" s="4">
        <v>100</v>
      </c>
      <c r="E3" s="4"/>
    </row>
    <row r="4" spans="1:5" ht="16.5" x14ac:dyDescent="0.15">
      <c r="A4" s="4" t="s">
        <v>191</v>
      </c>
      <c r="B4" s="4" t="s">
        <v>188</v>
      </c>
      <c r="C4" s="4" t="s">
        <v>192</v>
      </c>
      <c r="D4" s="4">
        <v>50</v>
      </c>
      <c r="E4" s="4"/>
    </row>
    <row r="5" spans="1:5" ht="16.5" x14ac:dyDescent="0.15">
      <c r="A5" s="4"/>
      <c r="B5" s="4" t="s">
        <v>187</v>
      </c>
      <c r="C5" s="4" t="s">
        <v>193</v>
      </c>
      <c r="D5" s="4">
        <v>50</v>
      </c>
      <c r="E5" s="4"/>
    </row>
    <row r="6" spans="1:5" ht="16.5" x14ac:dyDescent="0.15">
      <c r="A6" s="4" t="s">
        <v>196</v>
      </c>
      <c r="B6" s="4" t="s">
        <v>188</v>
      </c>
      <c r="C6" s="4" t="s">
        <v>197</v>
      </c>
      <c r="D6" s="4">
        <v>50</v>
      </c>
      <c r="E6" s="4"/>
    </row>
    <row r="7" spans="1:5" ht="16.5" x14ac:dyDescent="0.15">
      <c r="A7" s="4"/>
      <c r="B7" s="4" t="s">
        <v>187</v>
      </c>
      <c r="C7" s="4" t="s">
        <v>193</v>
      </c>
      <c r="D7" s="4">
        <v>50</v>
      </c>
      <c r="E7" s="4"/>
    </row>
    <row r="11" spans="1:5" ht="15" x14ac:dyDescent="0.15">
      <c r="A11" s="37"/>
    </row>
    <row r="12" spans="1:5" ht="15" x14ac:dyDescent="0.15">
      <c r="A12" s="37"/>
    </row>
    <row r="14" spans="1:5" ht="15" x14ac:dyDescent="0.15">
      <c r="A14" s="37"/>
    </row>
    <row r="16" spans="1:5" ht="14.25" x14ac:dyDescent="0.15">
      <c r="A16" s="38"/>
    </row>
    <row r="18" spans="1:1" ht="15" x14ac:dyDescent="0.15">
      <c r="A18" s="37"/>
    </row>
    <row r="20" spans="1:1" ht="15" x14ac:dyDescent="0.15">
      <c r="A20" s="3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会计科目</vt:lpstr>
      <vt:lpstr>收单清结算</vt:lpstr>
      <vt:lpstr>退款</vt:lpstr>
      <vt:lpstr>充值</vt:lpstr>
      <vt:lpstr>提现</vt:lpstr>
      <vt:lpstr>试算平衡</vt:lpstr>
      <vt:lpstr>虚币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2017-07-07T01:51:14Z</dcterms:created>
  <dcterms:modified xsi:type="dcterms:W3CDTF">2017-07-25T07:40:32Z</dcterms:modified>
</cp:coreProperties>
</file>