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760" windowHeight="17460" tabRatio="500"/>
  </bookViews>
  <sheets>
    <sheet name="Data" sheetId="1" r:id="rId1"/>
    <sheet name="Dropou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32" i="1"/>
  <c r="G48" i="1"/>
  <c r="G47" i="1"/>
  <c r="G43" i="1"/>
  <c r="G24" i="1"/>
  <c r="G12" i="1"/>
  <c r="G3" i="1"/>
  <c r="G5" i="1"/>
  <c r="G44" i="1"/>
  <c r="G35" i="1"/>
  <c r="G26" i="1"/>
  <c r="G14" i="1"/>
  <c r="G34" i="1"/>
  <c r="G33" i="1"/>
  <c r="G25" i="1"/>
  <c r="G49" i="1"/>
  <c r="G45" i="1"/>
  <c r="G13" i="1"/>
  <c r="G4" i="1"/>
</calcChain>
</file>

<file path=xl/sharedStrings.xml><?xml version="1.0" encoding="utf-8"?>
<sst xmlns="http://schemas.openxmlformats.org/spreadsheetml/2006/main" count="404" uniqueCount="187">
  <si>
    <t>Reference</t>
  </si>
  <si>
    <t>Survey</t>
  </si>
  <si>
    <t>Field</t>
  </si>
  <si>
    <t>HFF</t>
  </si>
  <si>
    <t>Image Data</t>
  </si>
  <si>
    <t>Photometry Catalog</t>
  </si>
  <si>
    <t>Data Type</t>
  </si>
  <si>
    <t>Photometric Redshift Catalog</t>
  </si>
  <si>
    <t>[Castellano et al. 2016](http://adsabs.harvard.edu/abs/2016A%26A...590A..31C )</t>
  </si>
  <si>
    <t>[Merlin et al. 2016](http://adsabs.harvard.edu/abs/2016A%26A...590A..30M )</t>
  </si>
  <si>
    <t>Data Description</t>
  </si>
  <si>
    <t>[Di Criscienzo et al. 2017](http://adsabs.harvard.edu/abs/2017A%26A...607A..30D ); (http://www.astrodeep.eu/frontier-fields-summary/)</t>
  </si>
  <si>
    <t>[Castellano et al. 2016](http://adsabs.harvard.edu/abs/2016A%26A...590A..31C ); (http://www.astrodeep.eu/frontier-fields-summary/)</t>
  </si>
  <si>
    <t>[Merlin et al. 2016](http://adsabs.harvard.edu/abs/2016A%26A...590A..30M ); (http://www.astrodeep.eu/frontier-fields-summary/)</t>
  </si>
  <si>
    <t>HST ACS &amp; WFC3; VLT HAWK-I Ks; Spitzer IRAC ch1 &amp; ch2;</t>
  </si>
  <si>
    <t xml:space="preserve">Spitzer IRAC ch1 &amp; ch2; </t>
  </si>
  <si>
    <t>Telescope and Instrument</t>
  </si>
  <si>
    <t>HST ACS &amp; WFC3; Keck MOSFIRE Ks; Spitzer IRAC ch1 &amp; ch2;</t>
  </si>
  <si>
    <t>T-PHOT</t>
  </si>
  <si>
    <t>–</t>
  </si>
  <si>
    <t xml:space="preserve">Keck MOSFIRE Ks; </t>
  </si>
  <si>
    <t xml:space="preserve">VLT HAWK-I Ks; </t>
  </si>
  <si>
    <t>Obs Date</t>
  </si>
  <si>
    <t>[Laporte et al. 2015](http://adsabs.harvard.edu/abs/2015A%26A...575A..92L )</t>
  </si>
  <si>
    <t>SExtractor</t>
  </si>
  <si>
    <t xml:space="preserve">PI: T. Soifer and P. Capak. </t>
  </si>
  <si>
    <t>Abell-2744 and its parallel field</t>
  </si>
  <si>
    <t>MACS-J0416.1-2403 and its parallel field</t>
  </si>
  <si>
    <t>MACS-J1149.5+2223 and its parallel field</t>
  </si>
  <si>
    <t>?</t>
  </si>
  <si>
    <t>HST ACS (F435W+F606W+F814W) &amp; WFC3 (F105W+F125W+F140W+F160W);</t>
  </si>
  <si>
    <t xml:space="preserve"> </t>
  </si>
  <si>
    <t>[Brammer et al. 2016](http://adsabs.harvard.edu/abs/2016ApJS..226....6B )</t>
  </si>
  <si>
    <t>P.I. G. Brammer, Program 092.A-0472, 29.43hrs.</t>
  </si>
  <si>
    <t>Abell-370</t>
  </si>
  <si>
    <t xml:space="preserve">2013.03; 2014.06; </t>
  </si>
  <si>
    <t xml:space="preserve">2015.01; 2016.01; </t>
  </si>
  <si>
    <t xml:space="preserve">2015.02; 2016.01; </t>
  </si>
  <si>
    <t>5.5hrs for Cluster field and 4.8hrs for Parallel field.</t>
  </si>
  <si>
    <t>P.I. G. Brammer, Program 092.A-0472, 5.3hrs for Cluster field only.</t>
  </si>
  <si>
    <t xml:space="preserve">2013.10–2013.12; </t>
  </si>
  <si>
    <t xml:space="preserve">2013.10–2014.02; </t>
  </si>
  <si>
    <t xml:space="preserve">2015.07–2015.09; </t>
  </si>
  <si>
    <t xml:space="preserve">2015.07–2016.01; </t>
  </si>
  <si>
    <t>P.I. G. Brammer, Program 095.A-0533, 28.3hrs.</t>
  </si>
  <si>
    <t>P.I. G. Brammer, Program 095.A-0533, 27.9hrs.</t>
  </si>
  <si>
    <t>P.I. G. Brammer, Program 092.A-0472, 4.3hrs for Cluster field and 3.8hrs for Parallel field.</t>
  </si>
  <si>
    <r>
      <t>5</t>
    </r>
    <r>
      <rPr>
        <sz val="14"/>
        <color theme="1"/>
        <rFont val="Myriad Pro Light SemiExt"/>
      </rPr>
      <t>σ</t>
    </r>
    <r>
      <rPr>
        <sz val="14"/>
        <color theme="1"/>
        <rFont val="Museo 300 Regular"/>
      </rPr>
      <t xml:space="preserve"> 2arcs</t>
    </r>
  </si>
  <si>
    <t>EAZY</t>
  </si>
  <si>
    <t xml:space="preserve">HST ACS &amp; WFC3; </t>
  </si>
  <si>
    <t>Same as [Castellano et al. 2016](http://adsabs.harvard.edu/abs/2016A%26A...590A..31C ). Ks/IRAC were not used due to blending.</t>
  </si>
  <si>
    <t xml:space="preserve">Herschel; </t>
  </si>
  <si>
    <t>[Rawle et al. 2016](http://adsabs.harvard.edu/abs/2016MNRAS.459.1626R )</t>
  </si>
  <si>
    <t>COSMOS</t>
  </si>
  <si>
    <t xml:space="preserve">HST WFC3; </t>
  </si>
  <si>
    <t>Spitzer IRAC+MIPS;</t>
  </si>
  <si>
    <t>CANDELS</t>
  </si>
  <si>
    <t>Spectroscopy</t>
  </si>
  <si>
    <t>CLASH-VLT</t>
  </si>
  <si>
    <t>[Balestra et al. 2015](http://adsabs.harvard.edu/abs/2016ApJS..224...33B ); (http://www.stsci.edu/hst/campaigns/frontier-fields/FF-Data );</t>
  </si>
  <si>
    <t>[Ebeling et al. 2014](http://adsabs.harvard.edu/abs/2014ApJS..211...21E ); (http://www.stsci.edu/hst/campaigns/frontier-fields/FF-Data );</t>
  </si>
  <si>
    <t>[Owers et al. 2011](http://adsabs.harvard.edu/abs/2011ApJ...728...27O ); (http://www.stsci.edu/hst/campaigns/frontier-fields/FF-Data );</t>
  </si>
  <si>
    <t>ALMA;</t>
  </si>
  <si>
    <t>Interferometry</t>
  </si>
  <si>
    <t>1.1mm</t>
  </si>
  <si>
    <t xml:space="preserve">[González-López et al. 2017](http://adsabs.harvard.edu/abs/2017A&amp;A...597A..41G ); </t>
  </si>
  <si>
    <t xml:space="preserve">HST ACS &amp; WFC3; Keck MOSFIRE Ks; Spitzer IRAC ch1 &amp; ch2; ALMA; </t>
  </si>
  <si>
    <t>SED Fitting</t>
  </si>
  <si>
    <t xml:space="preserve">[Laporte et al. 2017](http://adsabs.harvard.edu/abs/2017A&amp;A...604A.132L ); </t>
  </si>
  <si>
    <t>12 ALMA sources.</t>
  </si>
  <si>
    <r>
      <t>SPIRE 5</t>
    </r>
    <r>
      <rPr>
        <sz val="14"/>
        <color theme="1"/>
        <rFont val="Myriad Pro Light SemiExt"/>
      </rPr>
      <t>σ~</t>
    </r>
    <r>
      <rPr>
        <sz val="14"/>
        <color theme="1"/>
        <rFont val="Museo 300 Regular"/>
      </rPr>
      <t>28 mJy</t>
    </r>
  </si>
  <si>
    <t>Herschel PACS+SPIRE;</t>
  </si>
  <si>
    <t>Redshift</t>
  </si>
  <si>
    <t>Method</t>
  </si>
  <si>
    <t>A2744-YD4</t>
  </si>
  <si>
    <t>2009–2014;</t>
  </si>
  <si>
    <t>2013–2014;</t>
  </si>
  <si>
    <t>[Laporte2017](http://adsabs.harvard.edu/abs/2017ApJ...837L..21L )</t>
  </si>
  <si>
    <t>[Hoag2015](http://adsabs.harvard.edu/abs/2015ApJ...813...37H )</t>
  </si>
  <si>
    <t>MACS J0416-2403</t>
  </si>
  <si>
    <t>Abell 2744</t>
  </si>
  <si>
    <t>RCS2 J232727.6-020437</t>
  </si>
  <si>
    <t>Area</t>
  </si>
  <si>
    <t>Sources</t>
  </si>
  <si>
    <t>Type</t>
  </si>
  <si>
    <t>photo-z</t>
  </si>
  <si>
    <t>spec-z</t>
  </si>
  <si>
    <t>6.8–7.1</t>
  </si>
  <si>
    <t>7x7 arcmin^2</t>
  </si>
  <si>
    <t>7–10.5</t>
  </si>
  <si>
    <t xml:space="preserve">iDx4; </t>
  </si>
  <si>
    <t>MACS J0717.5+3745</t>
  </si>
  <si>
    <t>MACS J0416-2403 Parallel Field</t>
  </si>
  <si>
    <t>YDx7;</t>
  </si>
  <si>
    <t>YDx16;</t>
  </si>
  <si>
    <t># Notes: i=F814W, z=F850LP, Y=F105W, J=F125W, JH=F140W, H=F160W, Ks=2.15um.</t>
  </si>
  <si>
    <t># Notes: iD z≥6, YD z≥8, JD z≥10.</t>
  </si>
  <si>
    <t xml:space="preserve">iDx28; </t>
  </si>
  <si>
    <t>JDx2; zDx11; YDx11; in total 24 LBGs.</t>
  </si>
  <si>
    <t>Abell 2744 Parallel Field</t>
  </si>
  <si>
    <t>iDx16; YDx2;</t>
  </si>
  <si>
    <t>6.39–7.29</t>
  </si>
  <si>
    <t xml:space="preserve">ALMA Band 7 dust &amp; [OIII]88, and VLT X-Shooter Lyman_alpha. Y-dropout, F105W ~ 0.01 uJy (28.78 mAB), F120W ~ 0.07 uJy (26.82 mAB), F120W ~ 0.09 uJy (26.46 mAB). </t>
  </si>
  <si>
    <t>Dropout.</t>
  </si>
  <si>
    <t>6.66–9.88</t>
  </si>
  <si>
    <t>[Zheng2017](http://adsabs.harvard.edu/abs/2017ApJ...836..210Z )</t>
  </si>
  <si>
    <t>[Laporte2016](http://adsabs.harvard.edu/abs/2016ApJ...820...98L )</t>
  </si>
  <si>
    <t xml:space="preserve">[Infante2015](http://adsabs.harvard.edu/abs/2015ApJ...815...18I ); [Laporte2016](http://adsabs.harvard.edu/abs/2016ApJ...820...98L ) (compiled); </t>
  </si>
  <si>
    <t xml:space="preserve">[Zheng2014](http://adsabs.harvard.edu/abs/2014ApJ...795...93Z ); [Laporte2016](http://adsabs.harvard.edu/abs/2016ApJ...820...98L ) (compiled); </t>
  </si>
  <si>
    <t xml:space="preserve">[Kawamata2015](http://adsabs.harvard.edu/abs/2015ApJ...804..103K ); [Laporte2016](http://adsabs.harvard.edu/abs/2016ApJ...820...98L ) (compiled); </t>
  </si>
  <si>
    <t>MACS J0717.5+3745 Parallel Field</t>
  </si>
  <si>
    <t>MACS J1149.5+2223</t>
  </si>
  <si>
    <t>MACS J1149.5+2223 Parallel Field</t>
  </si>
  <si>
    <t>2010–2016;</t>
  </si>
  <si>
    <t>2010–2015;</t>
  </si>
  <si>
    <t>[Kawamata2016](http://adsabs.harvard.edu/abs/2016ApJ...819..114K )</t>
  </si>
  <si>
    <t>iDx22; YDx10;</t>
  </si>
  <si>
    <t>iDx23; YDx5;</t>
  </si>
  <si>
    <t>iDx20; YDx0;</t>
  </si>
  <si>
    <t>~8</t>
  </si>
  <si>
    <t>iDx35; YDx4;</t>
  </si>
  <si>
    <t>~8–9</t>
  </si>
  <si>
    <t>7.1–9.3</t>
  </si>
  <si>
    <t>7.1–9.6</t>
  </si>
  <si>
    <t xml:space="preserve">iDx34; (YD/HD)x8; </t>
  </si>
  <si>
    <t>(iD/YD)x14;</t>
  </si>
  <si>
    <t>(iD/YD)x11;</t>
  </si>
  <si>
    <t>[Image Data](http://archive.stsci.edu/pub/hlsp/frontier/abell2744/images/hst/ )</t>
  </si>
  <si>
    <t>[Image Data](http://archive.eso.org/wdb/wdb/adp/phase3_main/query/::::ADP.2016-06-06T12:19:44.047?product_status=all&amp;full_screen_mode=1 )</t>
  </si>
  <si>
    <t>[Image Data](http://archive.stsci.edu/pub/hlsp/frontier/macs0416/images/hst/ )</t>
  </si>
  <si>
    <t>[Image Data](http://archive.eso.org/wdb/wdb/adp/phase3_main/query/::::ADP.2016-06-06T12:19:44.049?product_status=all&amp;full_screen_mode=1 )</t>
  </si>
  <si>
    <t>[Image Data](http://archive.stsci.edu/pub/hlsp/frontier/macs0717/images/hst/ )</t>
  </si>
  <si>
    <t>[Image Data](http://archive.eso.org/wdb/wdb/adp/phase3_main/query/::::ADP.2016-06-06T12:19:44.051?product_status=all&amp;full_screen_mode=1 )</t>
  </si>
  <si>
    <t>[Image Data](http://archive.eso.org/wdb/wdb/adp/phase3_main/query/::::ADP.2016-06-06T12:19:44.053?product_status=all&amp;full_screen_mode=1 )</t>
  </si>
  <si>
    <t>[Image Data](http://archive.stsci.edu/pub/hlsp/frontier/macs1149/images/hst/ )</t>
  </si>
  <si>
    <t>[Image Data](http://archive.stsci.edu/pub/hlsp/frontier/abells1063/images/hst/ )</t>
  </si>
  <si>
    <t>[Image Data](http://archive.stsci.edu/pub/hlsp/frontier/abell370/images/hst/ )</t>
  </si>
  <si>
    <t>[Image Data](http://irsa.ipac.caltech.edu/data/SPITZER/Frontier/images/A370/ )</t>
  </si>
  <si>
    <t>[Image Data](http://irsa.ipac.caltech.edu/data/SPITZER/Frontier/images/RXCJ2248/ )</t>
  </si>
  <si>
    <t>[Image Data](http://irsa.ipac.caltech.edu/data/SPITZER/Frontier/images/MACS1149/ )</t>
  </si>
  <si>
    <t>[Image Data](http://irsa.ipac.caltech.edu/data/SPITZER/Frontier/images/MACS0717/ )</t>
  </si>
  <si>
    <t>[Image Data](http://irsa.ipac.caltech.edu/data/SPITZER/Frontier/images/MACS0416/ )</t>
  </si>
  <si>
    <t>[Image Data](http://irsa.ipac.caltech.edu/data/SPITZER/Frontier/images/A2744/ )</t>
  </si>
  <si>
    <t xml:space="preserve">Subaru Suprimecam B, V, Rc, I, z; </t>
  </si>
  <si>
    <t>[Image Data](http://archive.stsci.edu/missions/hlsp/clash/macs0416/data/subaru/ )</t>
  </si>
  <si>
    <t>CLASH team</t>
  </si>
  <si>
    <t>[Image Data](http://archive.stsci.edu/missions/hlsp/clash/macs0717/data/subaru/ )</t>
  </si>
  <si>
    <t>[Image Data](http://archive.stsci.edu/missions/hlsp/clash/macs1149/data/subaru/ )</t>
  </si>
  <si>
    <t>Abell-S1063 (RXC J2248.7-4431)</t>
  </si>
  <si>
    <t>MACS-J0717.5+3745 and its parallel field</t>
  </si>
  <si>
    <t xml:space="preserve">21/13/50/24/12/10/24 orbits for F435W/F606W/F814W/F105W/F125W/F140W/F160W; </t>
  </si>
  <si>
    <t>e.g., [Zheng et al. 2017](http://adsabs.harvard.edu/abs/2017ApJ...836..210Z )</t>
  </si>
  <si>
    <t xml:space="preserve">Keck; Gemini; </t>
  </si>
  <si>
    <t xml:space="preserve">2000–2009; </t>
  </si>
  <si>
    <t>—</t>
  </si>
  <si>
    <t>Interferometry Data</t>
  </si>
  <si>
    <t>[Image Cutout Service](http://irsa.ipac.caltech.edu/data/COSMOS/index_cutouts.html )</t>
  </si>
  <si>
    <t>UltraVISTA</t>
  </si>
  <si>
    <t>VISTA VIRCAM (Y,J,H,Ks,NB118);</t>
  </si>
  <si>
    <t>[Image Data](http://archive.eso.org/wdb/wdb/adp/phase3_main/query?collection_name=UltraVISTA&amp;dataproduct_type=image )</t>
  </si>
  <si>
    <t>[Image Data](http://candels.ucolick.org/data_access/COSMOS.html )</t>
  </si>
  <si>
    <t>Spitzer IRAC (ch1+ch2);</t>
  </si>
  <si>
    <r>
      <t>25.5mAB, 5</t>
    </r>
    <r>
      <rPr>
        <sz val="14"/>
        <color theme="1"/>
        <rFont val="Myriad Pro Light SemiExt"/>
      </rPr>
      <t>σ</t>
    </r>
    <r>
      <rPr>
        <sz val="14"/>
        <color theme="1"/>
        <rFont val="Museo 300 Regular"/>
      </rPr>
      <t>~0.2μJy.</t>
    </r>
  </si>
  <si>
    <t>PEP+HerMES</t>
  </si>
  <si>
    <t>[COSMOS Webpage](http://cosmos.astro.caltech.edu/page/herschel )</t>
  </si>
  <si>
    <t>[COSMOS Webpage](http://cosmos.astro.caltech.edu/page/spitzer )</t>
  </si>
  <si>
    <t>[A3COSMOS Webpage](https://sites.google.com/site/a3cosmosteam/home )</t>
  </si>
  <si>
    <t>Subaru SuprimeCam (B,V,r,i,z);</t>
  </si>
  <si>
    <t>Sanders et al. 2007;</t>
  </si>
  <si>
    <t>SPLASH, PI: P. Capak, 1.8 deg^2. Depth is 3.6um.</t>
  </si>
  <si>
    <t>SEDS, PI: G. Fazio, central 0.2 deg^2. Depth is 3.6um.</t>
  </si>
  <si>
    <t>Contact: G. Hasinger.  Depth is i-band.</t>
  </si>
  <si>
    <t xml:space="preserve">S-COSMOS, PI: D. Sanders, 2 deg^2. </t>
  </si>
  <si>
    <t xml:space="preserve">Koekemoer et al. 2007; Leauthaud et al. 2007; Capak et al. 2007; </t>
  </si>
  <si>
    <t xml:space="preserve">Taniguchi et al. 2007, 2015; Miyazaki et al. 2012; </t>
  </si>
  <si>
    <t xml:space="preserve">McCracken et al. 2012; </t>
  </si>
  <si>
    <t>aperture</t>
  </si>
  <si>
    <t>Laigle et al. 2016</t>
  </si>
  <si>
    <t xml:space="preserve">Oliver et al. 2012; </t>
  </si>
  <si>
    <t>This covers wider area than UltraVISTA.</t>
  </si>
  <si>
    <t xml:space="preserve">McCracken et al. 2010; </t>
  </si>
  <si>
    <t>CFHT WIRCAM (H,Ks);</t>
  </si>
  <si>
    <t>LePhare</t>
  </si>
  <si>
    <t>HST ACS i-band;</t>
  </si>
  <si>
    <t>ALMA archive;</t>
  </si>
  <si>
    <t>UV,B,V,r,i,z,Y,J,H,Ks,3.6,4.5,5.8,8.0;</t>
  </si>
  <si>
    <t>UV,B,V,r,i,F814W,z,Y,J,H,Ks,3.6,4.5,5.8,8.0;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</si>
</sst>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Museo 300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Myriad Pro Light SemiExt"/>
    </font>
    <font>
      <sz val="14"/>
      <color rgb="FF000000"/>
      <name val="Museo 300 Regular"/>
    </font>
  </fonts>
  <fills count="4">
    <fill>
      <patternFill patternType="none"/>
    </fill>
    <fill>
      <patternFill patternType="gray125"/>
    </fill>
    <fill>
      <patternFill patternType="solid">
        <fgColor rgb="FF1FC243"/>
        <bgColor indexed="64"/>
      </patternFill>
    </fill>
    <fill>
      <patternFill patternType="solid">
        <fgColor rgb="FF1FC243"/>
        <bgColor rgb="FF000000"/>
      </patternFill>
    </fill>
  </fills>
  <borders count="1">
    <border>
      <left/>
      <right/>
      <top/>
      <bottom/>
      <diagonal/>
    </border>
  </borders>
  <cellStyleXfs count="6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5" fillId="0" borderId="0" xfId="0" applyFont="1"/>
  </cellXfs>
  <cellStyles count="6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B32" workbookViewId="0">
      <selection activeCell="C65" sqref="C65"/>
    </sheetView>
  </sheetViews>
  <sheetFormatPr baseColWidth="10" defaultRowHeight="18" x14ac:dyDescent="0"/>
  <cols>
    <col min="1" max="1" width="21.33203125" style="2" customWidth="1"/>
    <col min="2" max="2" width="44" style="2" bestFit="1" customWidth="1"/>
    <col min="3" max="3" width="81.5" style="2" bestFit="1" customWidth="1"/>
    <col min="4" max="4" width="24.5" style="2" bestFit="1" customWidth="1"/>
    <col min="5" max="5" width="32.6640625" style="2" bestFit="1" customWidth="1"/>
    <col min="6" max="6" width="59.1640625" style="2" bestFit="1" customWidth="1"/>
    <col min="7" max="7" width="15.6640625" style="5" customWidth="1"/>
    <col min="8" max="8" width="142.33203125" style="2" bestFit="1" customWidth="1"/>
    <col min="9" max="16384" width="10.83203125" style="2"/>
  </cols>
  <sheetData>
    <row r="1" spans="1:8" s="1" customFormat="1" ht="19">
      <c r="A1" s="1" t="s">
        <v>1</v>
      </c>
      <c r="B1" s="1" t="s">
        <v>2</v>
      </c>
      <c r="C1" s="1" t="s">
        <v>16</v>
      </c>
      <c r="D1" s="1" t="s">
        <v>22</v>
      </c>
      <c r="E1" s="1" t="s">
        <v>6</v>
      </c>
      <c r="F1" s="1" t="s">
        <v>10</v>
      </c>
      <c r="G1" s="6" t="s">
        <v>47</v>
      </c>
      <c r="H1" s="1" t="s">
        <v>0</v>
      </c>
    </row>
    <row r="2" spans="1:8">
      <c r="A2" s="2" t="s">
        <v>3</v>
      </c>
      <c r="B2" s="2" t="s">
        <v>19</v>
      </c>
      <c r="C2" s="3" t="s">
        <v>19</v>
      </c>
      <c r="D2" s="2" t="s">
        <v>19</v>
      </c>
      <c r="E2" s="3" t="s">
        <v>19</v>
      </c>
      <c r="F2" s="3" t="s">
        <v>19</v>
      </c>
      <c r="G2" s="2" t="s">
        <v>19</v>
      </c>
      <c r="H2" s="2" t="s">
        <v>19</v>
      </c>
    </row>
    <row r="3" spans="1:8">
      <c r="B3" s="2" t="s">
        <v>26</v>
      </c>
      <c r="C3" s="3" t="s">
        <v>30</v>
      </c>
      <c r="D3" s="3" t="s">
        <v>75</v>
      </c>
      <c r="E3" s="3" t="s">
        <v>127</v>
      </c>
      <c r="F3" s="3" t="s">
        <v>150</v>
      </c>
      <c r="G3" s="7">
        <f>28.4-(-2.5)*LOG10(0.2)/2+(-2.5)*LOG10(2)/2</f>
        <v>27.15</v>
      </c>
      <c r="H3" s="2" t="s">
        <v>31</v>
      </c>
    </row>
    <row r="4" spans="1:8">
      <c r="C4" s="3" t="s">
        <v>21</v>
      </c>
      <c r="D4" s="3" t="s">
        <v>40</v>
      </c>
      <c r="E4" s="3" t="s">
        <v>128</v>
      </c>
      <c r="F4" s="3" t="s">
        <v>33</v>
      </c>
      <c r="G4" s="7">
        <f>26-(-2.5)*LOG10(0.6)/2+(-2.5)*LOG10(2)/2</f>
        <v>25.346401568399578</v>
      </c>
      <c r="H4" s="2" t="s">
        <v>32</v>
      </c>
    </row>
    <row r="5" spans="1:8">
      <c r="C5" s="3" t="s">
        <v>15</v>
      </c>
      <c r="D5" s="3" t="s">
        <v>76</v>
      </c>
      <c r="E5" s="3" t="s">
        <v>142</v>
      </c>
      <c r="F5" s="3" t="s">
        <v>25</v>
      </c>
      <c r="G5" s="7">
        <f>25.6-(-2.5)*LOG10(1.4)/2+(-2.5)*LOG10(2)/2</f>
        <v>25.406372550017821</v>
      </c>
      <c r="H5" s="2" t="s">
        <v>31</v>
      </c>
    </row>
    <row r="6" spans="1:8" ht="19">
      <c r="C6" s="2" t="s">
        <v>51</v>
      </c>
      <c r="D6" s="2" t="s">
        <v>29</v>
      </c>
      <c r="E6" s="2" t="s">
        <v>4</v>
      </c>
      <c r="F6" s="2" t="s">
        <v>154</v>
      </c>
      <c r="G6" s="5" t="s">
        <v>70</v>
      </c>
      <c r="H6" s="2" t="s">
        <v>52</v>
      </c>
    </row>
    <row r="7" spans="1:8">
      <c r="C7" s="2" t="s">
        <v>152</v>
      </c>
      <c r="D7" s="2" t="s">
        <v>153</v>
      </c>
      <c r="E7" s="2" t="s">
        <v>57</v>
      </c>
      <c r="F7" s="2" t="s">
        <v>154</v>
      </c>
      <c r="H7" s="2" t="s">
        <v>61</v>
      </c>
    </row>
    <row r="8" spans="1:8">
      <c r="C8" s="2" t="s">
        <v>62</v>
      </c>
      <c r="D8" s="2" t="s">
        <v>29</v>
      </c>
      <c r="E8" s="2" t="s">
        <v>63</v>
      </c>
      <c r="F8" s="2" t="s">
        <v>64</v>
      </c>
      <c r="H8" s="2" t="s">
        <v>65</v>
      </c>
    </row>
    <row r="9" spans="1:8">
      <c r="C9" s="2" t="s">
        <v>14</v>
      </c>
      <c r="D9" s="2" t="s">
        <v>154</v>
      </c>
      <c r="E9" s="2" t="s">
        <v>5</v>
      </c>
      <c r="F9" s="2" t="s">
        <v>18</v>
      </c>
      <c r="H9" s="2" t="s">
        <v>13</v>
      </c>
    </row>
    <row r="10" spans="1:8">
      <c r="C10" s="2" t="s">
        <v>14</v>
      </c>
      <c r="D10" s="2" t="s">
        <v>154</v>
      </c>
      <c r="E10" s="2" t="s">
        <v>7</v>
      </c>
      <c r="F10" s="2" t="s">
        <v>48</v>
      </c>
      <c r="H10" s="2" t="s">
        <v>12</v>
      </c>
    </row>
    <row r="11" spans="1:8">
      <c r="C11" s="2" t="s">
        <v>66</v>
      </c>
      <c r="D11" s="2" t="s">
        <v>154</v>
      </c>
      <c r="E11" s="2" t="s">
        <v>67</v>
      </c>
      <c r="F11" s="2" t="s">
        <v>69</v>
      </c>
      <c r="H11" s="2" t="s">
        <v>68</v>
      </c>
    </row>
    <row r="12" spans="1:8">
      <c r="B12" s="2" t="s">
        <v>27</v>
      </c>
      <c r="C12" s="3" t="s">
        <v>30</v>
      </c>
      <c r="D12" s="3" t="s">
        <v>75</v>
      </c>
      <c r="E12" s="3" t="s">
        <v>129</v>
      </c>
      <c r="F12" s="3" t="s">
        <v>150</v>
      </c>
      <c r="G12" s="7">
        <f>28.4-(-2.5)*LOG10(0.2)/2+(-2.5)*LOG10(2)/2</f>
        <v>27.15</v>
      </c>
      <c r="H12" s="2" t="s">
        <v>31</v>
      </c>
    </row>
    <row r="13" spans="1:8">
      <c r="C13" s="3" t="s">
        <v>21</v>
      </c>
      <c r="D13" s="3" t="s">
        <v>41</v>
      </c>
      <c r="E13" s="3" t="s">
        <v>130</v>
      </c>
      <c r="F13" s="3" t="s">
        <v>33</v>
      </c>
      <c r="G13" s="7">
        <f>26-(-2.5)*LOG10(0.6)/2+(-2.5)*LOG10(2)/2</f>
        <v>25.346401568399578</v>
      </c>
      <c r="H13" s="2" t="s">
        <v>32</v>
      </c>
    </row>
    <row r="14" spans="1:8">
      <c r="C14" s="3" t="s">
        <v>15</v>
      </c>
      <c r="D14" s="3" t="s">
        <v>76</v>
      </c>
      <c r="E14" s="3" t="s">
        <v>141</v>
      </c>
      <c r="F14" s="3" t="s">
        <v>25</v>
      </c>
      <c r="G14" s="7">
        <f>25.6-(-2.5)*LOG10(1.4)/2+(-2.5)*LOG10(2)/2</f>
        <v>25.406372550017821</v>
      </c>
      <c r="H14" s="2" t="s">
        <v>31</v>
      </c>
    </row>
    <row r="15" spans="1:8">
      <c r="C15" s="3" t="s">
        <v>143</v>
      </c>
      <c r="D15" s="3" t="s">
        <v>29</v>
      </c>
      <c r="E15" s="3" t="s">
        <v>144</v>
      </c>
      <c r="F15" s="3" t="s">
        <v>145</v>
      </c>
      <c r="G15" s="7"/>
    </row>
    <row r="16" spans="1:8" ht="19">
      <c r="C16" s="2" t="s">
        <v>51</v>
      </c>
      <c r="D16" s="2" t="s">
        <v>29</v>
      </c>
      <c r="E16" s="2" t="s">
        <v>4</v>
      </c>
      <c r="G16" s="5" t="s">
        <v>70</v>
      </c>
      <c r="H16" s="2" t="s">
        <v>52</v>
      </c>
    </row>
    <row r="17" spans="2:8">
      <c r="C17" s="2" t="s">
        <v>152</v>
      </c>
      <c r="D17" s="2" t="s">
        <v>153</v>
      </c>
      <c r="E17" s="2" t="s">
        <v>57</v>
      </c>
      <c r="H17" s="2" t="s">
        <v>60</v>
      </c>
    </row>
    <row r="18" spans="2:8">
      <c r="C18" s="2" t="s">
        <v>29</v>
      </c>
      <c r="D18" s="2" t="s">
        <v>29</v>
      </c>
      <c r="E18" s="2" t="s">
        <v>57</v>
      </c>
      <c r="F18" s="2" t="s">
        <v>58</v>
      </c>
      <c r="H18" s="2" t="s">
        <v>59</v>
      </c>
    </row>
    <row r="19" spans="2:8">
      <c r="C19" s="2" t="s">
        <v>62</v>
      </c>
      <c r="D19" s="2" t="s">
        <v>29</v>
      </c>
      <c r="E19" s="2" t="s">
        <v>155</v>
      </c>
      <c r="F19" s="2" t="s">
        <v>64</v>
      </c>
      <c r="H19" s="2" t="s">
        <v>65</v>
      </c>
    </row>
    <row r="20" spans="2:8">
      <c r="C20" s="2" t="s">
        <v>14</v>
      </c>
      <c r="D20" s="2" t="s">
        <v>154</v>
      </c>
      <c r="E20" s="2" t="s">
        <v>5</v>
      </c>
      <c r="F20" s="2" t="s">
        <v>24</v>
      </c>
      <c r="H20" s="2" t="s">
        <v>23</v>
      </c>
    </row>
    <row r="21" spans="2:8">
      <c r="C21" s="2" t="s">
        <v>14</v>
      </c>
      <c r="D21" s="2" t="s">
        <v>154</v>
      </c>
      <c r="E21" s="2" t="s">
        <v>5</v>
      </c>
      <c r="F21" s="2" t="s">
        <v>18</v>
      </c>
      <c r="H21" s="2" t="s">
        <v>9</v>
      </c>
    </row>
    <row r="22" spans="2:8">
      <c r="C22" s="2" t="s">
        <v>14</v>
      </c>
      <c r="D22" s="2" t="s">
        <v>154</v>
      </c>
      <c r="E22" s="2" t="s">
        <v>7</v>
      </c>
      <c r="F22" s="2" t="s">
        <v>48</v>
      </c>
      <c r="H22" s="2" t="s">
        <v>8</v>
      </c>
    </row>
    <row r="23" spans="2:8">
      <c r="C23" s="2" t="s">
        <v>66</v>
      </c>
      <c r="D23" s="2" t="s">
        <v>154</v>
      </c>
      <c r="E23" s="2" t="s">
        <v>67</v>
      </c>
      <c r="F23" s="2" t="s">
        <v>69</v>
      </c>
      <c r="H23" s="2" t="s">
        <v>68</v>
      </c>
    </row>
    <row r="24" spans="2:8">
      <c r="B24" s="2" t="s">
        <v>149</v>
      </c>
      <c r="C24" s="3" t="s">
        <v>30</v>
      </c>
      <c r="D24" s="3" t="s">
        <v>75</v>
      </c>
      <c r="E24" s="3" t="s">
        <v>131</v>
      </c>
      <c r="F24" s="3" t="s">
        <v>150</v>
      </c>
      <c r="G24" s="7">
        <f>28.4-(-2.5)*LOG10(0.2)/2+(-2.5)*LOG10(2)/2</f>
        <v>27.15</v>
      </c>
    </row>
    <row r="25" spans="2:8">
      <c r="C25" s="3" t="s">
        <v>20</v>
      </c>
      <c r="D25" s="3" t="s">
        <v>36</v>
      </c>
      <c r="E25" s="3" t="s">
        <v>4</v>
      </c>
      <c r="F25" s="3" t="s">
        <v>46</v>
      </c>
      <c r="G25" s="7">
        <f>25.3-(-2.5)*LOG10(0.6)/2+(-2.5)*LOG10(2)/2</f>
        <v>24.646401568399579</v>
      </c>
      <c r="H25" s="2" t="s">
        <v>32</v>
      </c>
    </row>
    <row r="26" spans="2:8">
      <c r="C26" s="3" t="s">
        <v>15</v>
      </c>
      <c r="D26" s="3" t="s">
        <v>76</v>
      </c>
      <c r="E26" s="3" t="s">
        <v>140</v>
      </c>
      <c r="F26" s="3" t="s">
        <v>25</v>
      </c>
      <c r="G26" s="7">
        <f>25.6-(-2.5)*LOG10(1.4)/2+(-2.5)*LOG10(2)/2</f>
        <v>25.406372550017821</v>
      </c>
      <c r="H26" s="2" t="s">
        <v>31</v>
      </c>
    </row>
    <row r="27" spans="2:8">
      <c r="C27" s="3" t="s">
        <v>143</v>
      </c>
      <c r="D27" s="3" t="s">
        <v>29</v>
      </c>
      <c r="E27" s="3" t="s">
        <v>146</v>
      </c>
      <c r="F27" s="3" t="s">
        <v>145</v>
      </c>
      <c r="G27" s="7"/>
    </row>
    <row r="28" spans="2:8" ht="19">
      <c r="C28" s="2" t="s">
        <v>51</v>
      </c>
      <c r="D28" s="2" t="s">
        <v>29</v>
      </c>
      <c r="E28" s="2" t="s">
        <v>4</v>
      </c>
      <c r="G28" s="5" t="s">
        <v>70</v>
      </c>
      <c r="H28" s="2" t="s">
        <v>52</v>
      </c>
    </row>
    <row r="29" spans="2:8">
      <c r="C29" s="2" t="s">
        <v>152</v>
      </c>
      <c r="D29" s="2" t="s">
        <v>153</v>
      </c>
      <c r="E29" s="2" t="s">
        <v>57</v>
      </c>
      <c r="H29" s="2" t="s">
        <v>60</v>
      </c>
    </row>
    <row r="30" spans="2:8">
      <c r="C30" s="2" t="s">
        <v>17</v>
      </c>
      <c r="D30" s="2" t="s">
        <v>154</v>
      </c>
      <c r="E30" s="2" t="s">
        <v>5</v>
      </c>
      <c r="F30" s="2" t="s">
        <v>18</v>
      </c>
      <c r="H30" s="2" t="s">
        <v>11</v>
      </c>
    </row>
    <row r="31" spans="2:8">
      <c r="C31" s="2" t="s">
        <v>49</v>
      </c>
      <c r="D31" s="2" t="s">
        <v>154</v>
      </c>
      <c r="E31" s="2" t="s">
        <v>7</v>
      </c>
      <c r="F31" s="2" t="s">
        <v>50</v>
      </c>
      <c r="H31" s="2" t="s">
        <v>11</v>
      </c>
    </row>
    <row r="32" spans="2:8">
      <c r="B32" s="2" t="s">
        <v>28</v>
      </c>
      <c r="C32" s="3" t="s">
        <v>30</v>
      </c>
      <c r="D32" s="3" t="s">
        <v>113</v>
      </c>
      <c r="E32" s="3" t="s">
        <v>134</v>
      </c>
      <c r="F32" s="3" t="s">
        <v>150</v>
      </c>
      <c r="G32" s="7">
        <f>28.9-(-2.5)*LOG10(0.2)/2+(-2.5)*LOG10(2)/2</f>
        <v>27.65</v>
      </c>
      <c r="H32" s="10" t="s">
        <v>151</v>
      </c>
    </row>
    <row r="33" spans="1:8">
      <c r="A33" s="4"/>
      <c r="C33" s="3" t="s">
        <v>21</v>
      </c>
      <c r="D33" s="3" t="s">
        <v>35</v>
      </c>
      <c r="E33" s="3" t="s">
        <v>4</v>
      </c>
      <c r="F33" s="3" t="s">
        <v>39</v>
      </c>
      <c r="G33" s="7">
        <f>25.2-(-2.5)*LOG10(0.6)/2+(-2.5)*LOG10(2)/2</f>
        <v>24.546401568399578</v>
      </c>
      <c r="H33" s="2" t="s">
        <v>32</v>
      </c>
    </row>
    <row r="34" spans="1:8">
      <c r="C34" s="3" t="s">
        <v>20</v>
      </c>
      <c r="D34" s="3" t="s">
        <v>37</v>
      </c>
      <c r="E34" s="3" t="s">
        <v>4</v>
      </c>
      <c r="F34" s="3" t="s">
        <v>38</v>
      </c>
      <c r="G34" s="7">
        <f>25-(-2.5)*LOG10(0.6)/2+(-2.5)*LOG10(2)/2</f>
        <v>24.346401568399578</v>
      </c>
      <c r="H34" s="2" t="s">
        <v>32</v>
      </c>
    </row>
    <row r="35" spans="1:8">
      <c r="C35" s="3" t="s">
        <v>15</v>
      </c>
      <c r="D35" s="3" t="s">
        <v>114</v>
      </c>
      <c r="E35" s="3" t="s">
        <v>139</v>
      </c>
      <c r="F35" s="3" t="s">
        <v>25</v>
      </c>
      <c r="G35" s="7">
        <f>25.6-(-2.5)*LOG10(1.4)/2+(-2.5)*LOG10(2)/2</f>
        <v>25.406372550017821</v>
      </c>
      <c r="H35" s="10" t="s">
        <v>151</v>
      </c>
    </row>
    <row r="36" spans="1:8">
      <c r="C36" s="3" t="s">
        <v>143</v>
      </c>
      <c r="D36" s="3" t="s">
        <v>29</v>
      </c>
      <c r="E36" s="3" t="s">
        <v>147</v>
      </c>
      <c r="F36" s="3" t="s">
        <v>145</v>
      </c>
      <c r="G36" s="7"/>
    </row>
    <row r="37" spans="1:8">
      <c r="C37" s="2" t="s">
        <v>51</v>
      </c>
      <c r="D37" s="2" t="s">
        <v>29</v>
      </c>
      <c r="E37" s="2" t="s">
        <v>4</v>
      </c>
      <c r="H37" s="2" t="s">
        <v>52</v>
      </c>
    </row>
    <row r="38" spans="1:8">
      <c r="C38" s="2" t="s">
        <v>152</v>
      </c>
      <c r="D38" s="2" t="s">
        <v>153</v>
      </c>
      <c r="E38" s="2" t="s">
        <v>57</v>
      </c>
      <c r="H38" s="2" t="s">
        <v>60</v>
      </c>
    </row>
    <row r="39" spans="1:8">
      <c r="C39" s="2" t="s">
        <v>62</v>
      </c>
      <c r="D39" s="2" t="s">
        <v>29</v>
      </c>
      <c r="E39" s="2" t="s">
        <v>155</v>
      </c>
      <c r="F39" s="2" t="s">
        <v>64</v>
      </c>
      <c r="H39" s="2" t="s">
        <v>65</v>
      </c>
    </row>
    <row r="40" spans="1:8">
      <c r="C40" s="2" t="s">
        <v>17</v>
      </c>
      <c r="D40" s="5" t="s">
        <v>154</v>
      </c>
      <c r="E40" s="2" t="s">
        <v>5</v>
      </c>
      <c r="F40" s="2" t="s">
        <v>18</v>
      </c>
      <c r="H40" s="2" t="s">
        <v>11</v>
      </c>
    </row>
    <row r="41" spans="1:8">
      <c r="C41" s="2" t="s">
        <v>49</v>
      </c>
      <c r="D41" s="5" t="s">
        <v>154</v>
      </c>
      <c r="E41" s="2" t="s">
        <v>7</v>
      </c>
      <c r="F41" s="2" t="s">
        <v>50</v>
      </c>
      <c r="H41" s="2" t="s">
        <v>11</v>
      </c>
    </row>
    <row r="42" spans="1:8">
      <c r="C42" s="2" t="s">
        <v>66</v>
      </c>
      <c r="D42" s="5" t="s">
        <v>154</v>
      </c>
      <c r="E42" s="2" t="s">
        <v>67</v>
      </c>
      <c r="F42" s="2" t="s">
        <v>69</v>
      </c>
      <c r="H42" s="2" t="s">
        <v>68</v>
      </c>
    </row>
    <row r="43" spans="1:8">
      <c r="B43" s="2" t="s">
        <v>148</v>
      </c>
      <c r="C43" s="3" t="s">
        <v>30</v>
      </c>
      <c r="D43" s="3" t="s">
        <v>75</v>
      </c>
      <c r="E43" s="3" t="s">
        <v>135</v>
      </c>
      <c r="F43" s="2" t="s">
        <v>29</v>
      </c>
      <c r="G43" s="7">
        <f>28.4-(-2.5)*LOG10(0.2)/2+(-2.5)*LOG10(2)/2</f>
        <v>27.15</v>
      </c>
    </row>
    <row r="44" spans="1:8">
      <c r="C44" s="3" t="s">
        <v>15</v>
      </c>
      <c r="D44" s="3" t="s">
        <v>76</v>
      </c>
      <c r="E44" s="3" t="s">
        <v>138</v>
      </c>
      <c r="F44" s="3" t="s">
        <v>25</v>
      </c>
      <c r="G44" s="7">
        <f>25.6-(-2.5)*LOG10(1.4)/2+(-2.5)*LOG10(2)/2</f>
        <v>25.406372550017821</v>
      </c>
      <c r="H44" s="2" t="s">
        <v>31</v>
      </c>
    </row>
    <row r="45" spans="1:8">
      <c r="A45" s="4"/>
      <c r="C45" s="3" t="s">
        <v>21</v>
      </c>
      <c r="D45" s="3" t="s">
        <v>42</v>
      </c>
      <c r="E45" s="3" t="s">
        <v>132</v>
      </c>
      <c r="F45" s="3" t="s">
        <v>45</v>
      </c>
      <c r="G45" s="7">
        <f>26-(-2.5)*LOG10(0.6)/2+(-2.5)*LOG10(2)/2</f>
        <v>25.346401568399578</v>
      </c>
      <c r="H45" s="2" t="s">
        <v>32</v>
      </c>
    </row>
    <row r="46" spans="1:8" ht="19">
      <c r="C46" s="2" t="s">
        <v>51</v>
      </c>
      <c r="D46" s="2" t="s">
        <v>29</v>
      </c>
      <c r="E46" s="2" t="s">
        <v>4</v>
      </c>
      <c r="G46" s="5" t="s">
        <v>70</v>
      </c>
      <c r="H46" s="2" t="s">
        <v>52</v>
      </c>
    </row>
    <row r="47" spans="1:8">
      <c r="B47" s="2" t="s">
        <v>34</v>
      </c>
      <c r="C47" s="3" t="s">
        <v>30</v>
      </c>
      <c r="D47" s="3" t="s">
        <v>75</v>
      </c>
      <c r="E47" s="3" t="s">
        <v>136</v>
      </c>
      <c r="F47" s="2" t="s">
        <v>29</v>
      </c>
      <c r="G47" s="7">
        <f>28.4-(-2.5)*LOG10(0.2)/2+(-2.5)*LOG10(2)/2</f>
        <v>27.15</v>
      </c>
    </row>
    <row r="48" spans="1:8">
      <c r="C48" s="3" t="s">
        <v>15</v>
      </c>
      <c r="D48" s="3" t="s">
        <v>76</v>
      </c>
      <c r="E48" s="3" t="s">
        <v>137</v>
      </c>
      <c r="F48" s="3" t="s">
        <v>25</v>
      </c>
      <c r="G48" s="7">
        <f>25.6-(-2.5)*LOG10(1.4)/2+(-2.5)*LOG10(2)/2</f>
        <v>25.406372550017821</v>
      </c>
      <c r="H48" s="2" t="s">
        <v>31</v>
      </c>
    </row>
    <row r="49" spans="1:8">
      <c r="A49" s="4"/>
      <c r="C49" s="3" t="s">
        <v>21</v>
      </c>
      <c r="D49" s="3" t="s">
        <v>43</v>
      </c>
      <c r="E49" s="3" t="s">
        <v>133</v>
      </c>
      <c r="F49" s="3" t="s">
        <v>44</v>
      </c>
      <c r="G49" s="7">
        <f>26-(-2.5)*LOG10(0.6)/2+(-2.5)*LOG10(2)/2</f>
        <v>25.346401568399578</v>
      </c>
      <c r="H49" s="2" t="s">
        <v>32</v>
      </c>
    </row>
    <row r="50" spans="1:8" ht="19">
      <c r="C50" s="2" t="s">
        <v>51</v>
      </c>
      <c r="D50" s="2" t="s">
        <v>29</v>
      </c>
      <c r="E50" s="2" t="s">
        <v>4</v>
      </c>
      <c r="G50" s="5" t="s">
        <v>70</v>
      </c>
      <c r="H50" s="2" t="s">
        <v>52</v>
      </c>
    </row>
    <row r="53" spans="1:8">
      <c r="A53" s="2" t="s">
        <v>53</v>
      </c>
      <c r="B53" s="2" t="s">
        <v>53</v>
      </c>
      <c r="C53" s="2" t="s">
        <v>183</v>
      </c>
      <c r="D53" s="2" t="s">
        <v>29</v>
      </c>
      <c r="E53" s="3" t="s">
        <v>156</v>
      </c>
      <c r="H53" s="2" t="s">
        <v>173</v>
      </c>
    </row>
    <row r="54" spans="1:8">
      <c r="C54" s="2" t="s">
        <v>54</v>
      </c>
      <c r="D54" s="2" t="s">
        <v>29</v>
      </c>
      <c r="E54" s="3" t="s">
        <v>160</v>
      </c>
      <c r="F54" s="2" t="s">
        <v>56</v>
      </c>
    </row>
    <row r="55" spans="1:8">
      <c r="C55" s="2" t="s">
        <v>167</v>
      </c>
      <c r="D55" s="2" t="s">
        <v>29</v>
      </c>
      <c r="E55" s="3" t="s">
        <v>156</v>
      </c>
      <c r="F55" s="2" t="s">
        <v>171</v>
      </c>
      <c r="G55" s="7">
        <f>26.9+(-2.5)*LOG10(5)-(-2.5)*LOG10(3)</f>
        <v>26.345378125959108</v>
      </c>
      <c r="H55" s="2" t="s">
        <v>174</v>
      </c>
    </row>
    <row r="56" spans="1:8">
      <c r="C56" s="2" t="s">
        <v>181</v>
      </c>
      <c r="D56" s="2" t="s">
        <v>29</v>
      </c>
      <c r="E56" s="3" t="s">
        <v>159</v>
      </c>
      <c r="F56" s="2" t="s">
        <v>179</v>
      </c>
      <c r="H56" s="2" t="s">
        <v>180</v>
      </c>
    </row>
    <row r="57" spans="1:8">
      <c r="C57" s="2" t="s">
        <v>158</v>
      </c>
      <c r="D57" s="2" t="s">
        <v>29</v>
      </c>
      <c r="E57" s="3" t="s">
        <v>159</v>
      </c>
      <c r="F57" s="2" t="s">
        <v>157</v>
      </c>
      <c r="H57" s="2" t="s">
        <v>175</v>
      </c>
    </row>
    <row r="58" spans="1:8">
      <c r="C58" s="2" t="s">
        <v>55</v>
      </c>
      <c r="D58" s="2" t="s">
        <v>29</v>
      </c>
      <c r="E58" s="2" t="s">
        <v>165</v>
      </c>
      <c r="F58" s="2" t="s">
        <v>172</v>
      </c>
      <c r="H58" s="2" t="s">
        <v>168</v>
      </c>
    </row>
    <row r="59" spans="1:8" ht="19">
      <c r="C59" s="2" t="s">
        <v>161</v>
      </c>
      <c r="D59" s="2" t="s">
        <v>29</v>
      </c>
      <c r="E59" s="2" t="s">
        <v>165</v>
      </c>
      <c r="F59" s="2" t="s">
        <v>170</v>
      </c>
      <c r="G59" s="5" t="s">
        <v>162</v>
      </c>
    </row>
    <row r="60" spans="1:8" ht="19">
      <c r="C60" s="2" t="s">
        <v>161</v>
      </c>
      <c r="D60" s="2" t="s">
        <v>29</v>
      </c>
      <c r="E60" s="2" t="s">
        <v>165</v>
      </c>
      <c r="F60" s="2" t="s">
        <v>169</v>
      </c>
      <c r="G60" s="5" t="s">
        <v>162</v>
      </c>
    </row>
    <row r="61" spans="1:8">
      <c r="C61" s="2" t="s">
        <v>71</v>
      </c>
      <c r="D61" s="2" t="s">
        <v>29</v>
      </c>
      <c r="E61" s="2" t="s">
        <v>164</v>
      </c>
      <c r="F61" s="2" t="s">
        <v>163</v>
      </c>
      <c r="H61" s="2" t="s">
        <v>178</v>
      </c>
    </row>
    <row r="62" spans="1:8">
      <c r="C62" s="2" t="s">
        <v>184</v>
      </c>
      <c r="D62" s="2" t="s">
        <v>29</v>
      </c>
      <c r="E62" s="13" t="s">
        <v>166</v>
      </c>
    </row>
    <row r="63" spans="1:8">
      <c r="C63" s="2" t="s">
        <v>185</v>
      </c>
      <c r="D63" s="5" t="s">
        <v>154</v>
      </c>
      <c r="E63" s="2" t="s">
        <v>5</v>
      </c>
      <c r="F63" s="2" t="s">
        <v>176</v>
      </c>
      <c r="H63" s="2" t="s">
        <v>177</v>
      </c>
    </row>
    <row r="64" spans="1:8">
      <c r="C64" s="2" t="s">
        <v>186</v>
      </c>
      <c r="D64" s="5" t="s">
        <v>154</v>
      </c>
      <c r="E64" s="2" t="s">
        <v>7</v>
      </c>
      <c r="F64" s="2" t="s">
        <v>182</v>
      </c>
      <c r="H64" s="2" t="s">
        <v>177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A26" sqref="A26"/>
    </sheetView>
  </sheetViews>
  <sheetFormatPr baseColWidth="10" defaultRowHeight="18" x14ac:dyDescent="0"/>
  <cols>
    <col min="1" max="1" width="36" style="5" customWidth="1"/>
    <col min="2" max="2" width="18.5" style="5" bestFit="1" customWidth="1"/>
    <col min="3" max="3" width="40" style="5" bestFit="1" customWidth="1"/>
    <col min="4" max="4" width="10" style="5" bestFit="1" customWidth="1"/>
    <col min="5" max="5" width="11.6640625" style="5" bestFit="1" customWidth="1"/>
    <col min="6" max="6" width="112.83203125" style="5" bestFit="1" customWidth="1"/>
    <col min="7" max="7" width="155.6640625" style="5" bestFit="1" customWidth="1"/>
    <col min="8" max="16384" width="10.83203125" style="5"/>
  </cols>
  <sheetData>
    <row r="1" spans="1:12" s="6" customFormat="1">
      <c r="A1" s="8" t="s">
        <v>2</v>
      </c>
      <c r="B1" s="8" t="s">
        <v>82</v>
      </c>
      <c r="C1" s="8" t="s">
        <v>83</v>
      </c>
      <c r="D1" s="8" t="s">
        <v>84</v>
      </c>
      <c r="E1" s="8" t="s">
        <v>72</v>
      </c>
      <c r="F1" s="8" t="s">
        <v>73</v>
      </c>
      <c r="G1" s="8" t="s">
        <v>0</v>
      </c>
      <c r="H1" s="8"/>
      <c r="I1" s="8"/>
      <c r="J1" s="8"/>
      <c r="K1" s="8"/>
      <c r="L1" s="8"/>
    </row>
    <row r="2" spans="1:12">
      <c r="A2" s="10" t="s">
        <v>80</v>
      </c>
      <c r="B2" s="10" t="s">
        <v>88</v>
      </c>
      <c r="C2" s="10" t="s">
        <v>98</v>
      </c>
      <c r="D2" s="10" t="s">
        <v>85</v>
      </c>
      <c r="E2" s="10" t="s">
        <v>89</v>
      </c>
      <c r="F2" s="10" t="s">
        <v>103</v>
      </c>
      <c r="G2" s="9" t="s">
        <v>108</v>
      </c>
      <c r="H2" s="10"/>
      <c r="I2" s="9"/>
      <c r="J2" s="9"/>
      <c r="K2" s="10"/>
      <c r="L2" s="10"/>
    </row>
    <row r="3" spans="1:12">
      <c r="A3" s="10"/>
      <c r="B3" s="10"/>
      <c r="C3" s="10" t="s">
        <v>116</v>
      </c>
      <c r="D3" s="10" t="s">
        <v>85</v>
      </c>
      <c r="E3" s="10" t="s">
        <v>121</v>
      </c>
      <c r="F3" s="10" t="s">
        <v>103</v>
      </c>
      <c r="G3" s="10" t="s">
        <v>115</v>
      </c>
      <c r="H3" s="9"/>
      <c r="I3" s="9"/>
      <c r="J3" s="9"/>
      <c r="K3" s="9"/>
      <c r="L3" s="10"/>
    </row>
    <row r="4" spans="1:12">
      <c r="A4" s="10"/>
      <c r="B4" s="10">
        <v>0</v>
      </c>
      <c r="C4" s="10" t="s">
        <v>74</v>
      </c>
      <c r="D4" s="10" t="s">
        <v>86</v>
      </c>
      <c r="E4" s="10">
        <v>8.3800000000000008</v>
      </c>
      <c r="F4" s="10" t="s">
        <v>102</v>
      </c>
      <c r="G4" s="9" t="s">
        <v>77</v>
      </c>
      <c r="H4" s="9"/>
      <c r="I4" s="9"/>
      <c r="J4" s="9"/>
      <c r="K4" s="9"/>
      <c r="L4" s="10"/>
    </row>
    <row r="5" spans="1:12">
      <c r="A5" s="10" t="s">
        <v>99</v>
      </c>
      <c r="B5" s="10" t="s">
        <v>88</v>
      </c>
      <c r="C5" s="10" t="s">
        <v>100</v>
      </c>
      <c r="D5" s="10" t="s">
        <v>85</v>
      </c>
      <c r="E5" s="10" t="s">
        <v>101</v>
      </c>
      <c r="F5" s="10" t="s">
        <v>103</v>
      </c>
      <c r="G5" s="9" t="s">
        <v>109</v>
      </c>
      <c r="H5" s="10"/>
      <c r="I5" s="9"/>
      <c r="J5" s="9"/>
      <c r="K5" s="10"/>
      <c r="L5" s="10"/>
    </row>
    <row r="6" spans="1:12">
      <c r="A6" s="10"/>
      <c r="B6" s="10"/>
      <c r="C6" s="10"/>
      <c r="D6" s="10"/>
      <c r="E6" s="10"/>
      <c r="F6" s="10"/>
      <c r="G6" s="9"/>
      <c r="H6" s="9"/>
      <c r="I6" s="9"/>
      <c r="J6" s="9"/>
      <c r="K6" s="9"/>
      <c r="L6" s="10"/>
    </row>
    <row r="7" spans="1:12">
      <c r="A7" s="10" t="s">
        <v>79</v>
      </c>
      <c r="B7" s="10" t="s">
        <v>88</v>
      </c>
      <c r="C7" s="10" t="s">
        <v>93</v>
      </c>
      <c r="D7" s="10" t="s">
        <v>85</v>
      </c>
      <c r="E7" s="10" t="s">
        <v>104</v>
      </c>
      <c r="F7" s="10" t="s">
        <v>103</v>
      </c>
      <c r="G7" s="9" t="s">
        <v>107</v>
      </c>
      <c r="H7" s="9"/>
      <c r="I7" s="9"/>
      <c r="J7" s="9"/>
      <c r="K7" s="9"/>
      <c r="L7" s="10"/>
    </row>
    <row r="8" spans="1:12">
      <c r="A8" s="10"/>
      <c r="B8" s="10"/>
      <c r="C8" s="10" t="s">
        <v>117</v>
      </c>
      <c r="D8" s="10" t="s">
        <v>85</v>
      </c>
      <c r="E8" s="10" t="s">
        <v>121</v>
      </c>
      <c r="F8" s="10" t="s">
        <v>103</v>
      </c>
      <c r="G8" s="10" t="s">
        <v>115</v>
      </c>
      <c r="H8" s="9"/>
      <c r="I8" s="9"/>
      <c r="J8" s="9"/>
      <c r="K8" s="9"/>
      <c r="L8" s="10"/>
    </row>
    <row r="9" spans="1:12">
      <c r="A9" s="10" t="s">
        <v>92</v>
      </c>
      <c r="B9" s="10" t="s">
        <v>88</v>
      </c>
      <c r="C9" s="10" t="s">
        <v>94</v>
      </c>
      <c r="D9" s="10" t="s">
        <v>85</v>
      </c>
      <c r="E9" s="10" t="s">
        <v>104</v>
      </c>
      <c r="F9" s="10" t="s">
        <v>103</v>
      </c>
      <c r="G9" s="9" t="s">
        <v>107</v>
      </c>
      <c r="H9" s="9"/>
      <c r="I9" s="9"/>
      <c r="J9" s="9"/>
      <c r="K9" s="9"/>
      <c r="L9" s="10"/>
    </row>
    <row r="10" spans="1:12">
      <c r="A10" s="10"/>
      <c r="B10" s="10"/>
      <c r="C10" s="10"/>
      <c r="D10" s="10"/>
      <c r="E10" s="10"/>
      <c r="F10" s="10"/>
      <c r="G10" s="9"/>
      <c r="H10" s="9"/>
      <c r="I10" s="9"/>
      <c r="J10" s="9"/>
      <c r="K10" s="9"/>
      <c r="L10" s="10"/>
    </row>
    <row r="11" spans="1:12">
      <c r="A11" s="10" t="s">
        <v>91</v>
      </c>
      <c r="B11" s="10" t="s">
        <v>88</v>
      </c>
      <c r="C11" s="10" t="s">
        <v>97</v>
      </c>
      <c r="D11" s="10" t="s">
        <v>85</v>
      </c>
      <c r="E11" s="10" t="s">
        <v>119</v>
      </c>
      <c r="F11" s="10" t="s">
        <v>103</v>
      </c>
      <c r="G11" s="10" t="s">
        <v>106</v>
      </c>
      <c r="H11" s="10"/>
      <c r="I11" s="10"/>
      <c r="J11" s="10"/>
      <c r="K11" s="10"/>
      <c r="L11" s="10"/>
    </row>
    <row r="12" spans="1:12">
      <c r="A12" s="10"/>
      <c r="B12" s="10"/>
      <c r="C12" s="10" t="s">
        <v>118</v>
      </c>
      <c r="D12" s="10" t="s">
        <v>85</v>
      </c>
      <c r="E12" s="10" t="s">
        <v>119</v>
      </c>
      <c r="F12" s="10" t="s">
        <v>103</v>
      </c>
      <c r="G12" s="10" t="s">
        <v>115</v>
      </c>
      <c r="H12" s="9"/>
      <c r="I12" s="9"/>
      <c r="J12" s="9"/>
      <c r="K12" s="9"/>
      <c r="L12" s="10"/>
    </row>
    <row r="13" spans="1:12">
      <c r="A13" s="10" t="s">
        <v>110</v>
      </c>
      <c r="B13" s="10" t="s">
        <v>88</v>
      </c>
      <c r="C13" s="10" t="s">
        <v>124</v>
      </c>
      <c r="D13" s="10" t="s">
        <v>85</v>
      </c>
      <c r="E13" s="10" t="s">
        <v>119</v>
      </c>
      <c r="F13" s="10" t="s">
        <v>103</v>
      </c>
      <c r="G13" s="10" t="s">
        <v>106</v>
      </c>
      <c r="H13" s="10"/>
      <c r="I13" s="10"/>
      <c r="J13" s="10"/>
      <c r="K13" s="10"/>
      <c r="L13" s="10"/>
    </row>
    <row r="14" spans="1:1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>
      <c r="A15" s="10" t="s">
        <v>111</v>
      </c>
      <c r="B15" s="10"/>
      <c r="C15" s="10" t="s">
        <v>125</v>
      </c>
      <c r="D15" s="10" t="s">
        <v>85</v>
      </c>
      <c r="E15" s="10" t="s">
        <v>123</v>
      </c>
      <c r="F15" s="10" t="s">
        <v>103</v>
      </c>
      <c r="G15" s="10" t="s">
        <v>105</v>
      </c>
      <c r="H15" s="10"/>
      <c r="I15" s="10"/>
      <c r="J15" s="10"/>
      <c r="K15" s="10"/>
      <c r="L15" s="10"/>
    </row>
    <row r="16" spans="1:12">
      <c r="A16" s="10"/>
      <c r="B16" s="10"/>
      <c r="C16" s="10" t="s">
        <v>120</v>
      </c>
      <c r="D16" s="10" t="s">
        <v>85</v>
      </c>
      <c r="E16" s="10" t="s">
        <v>121</v>
      </c>
      <c r="F16" s="10" t="s">
        <v>103</v>
      </c>
      <c r="G16" s="10" t="s">
        <v>115</v>
      </c>
      <c r="H16" s="9"/>
      <c r="I16" s="9"/>
      <c r="J16" s="9"/>
      <c r="K16" s="9"/>
      <c r="L16" s="10"/>
    </row>
    <row r="17" spans="1:12">
      <c r="A17" s="10" t="s">
        <v>112</v>
      </c>
      <c r="B17" s="10"/>
      <c r="C17" s="10" t="s">
        <v>126</v>
      </c>
      <c r="D17" s="10" t="s">
        <v>85</v>
      </c>
      <c r="E17" s="10" t="s">
        <v>122</v>
      </c>
      <c r="F17" s="10" t="s">
        <v>103</v>
      </c>
      <c r="G17" s="10" t="s">
        <v>105</v>
      </c>
      <c r="H17" s="10"/>
      <c r="I17" s="10"/>
      <c r="J17" s="10"/>
      <c r="K17" s="10"/>
      <c r="L17" s="10"/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10"/>
      <c r="B20" s="10"/>
      <c r="C20" s="10"/>
      <c r="D20" s="10"/>
      <c r="E20" s="10"/>
      <c r="F20" s="10"/>
      <c r="G20" s="9"/>
      <c r="H20" s="10"/>
      <c r="I20" s="9"/>
      <c r="J20" s="9"/>
      <c r="K20" s="10"/>
      <c r="L20" s="10"/>
    </row>
    <row r="21" spans="1:12">
      <c r="A21" s="10" t="s">
        <v>81</v>
      </c>
      <c r="B21" s="10"/>
      <c r="C21" s="10" t="s">
        <v>90</v>
      </c>
      <c r="D21" s="10" t="s">
        <v>85</v>
      </c>
      <c r="E21" s="10" t="s">
        <v>87</v>
      </c>
      <c r="F21" s="10" t="s">
        <v>103</v>
      </c>
      <c r="G21" s="9" t="s">
        <v>78</v>
      </c>
      <c r="H21" s="9"/>
      <c r="I21" s="9"/>
      <c r="J21" s="9"/>
      <c r="K21" s="9"/>
      <c r="L21" s="10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>
      <c r="A26" s="10" t="s">
        <v>95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>
      <c r="A27" s="10" t="s">
        <v>96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10"/>
      <c r="B28" s="10"/>
      <c r="C28" s="11"/>
      <c r="D28" s="11"/>
      <c r="E28" s="11"/>
      <c r="F28" s="11"/>
      <c r="G28" s="9"/>
      <c r="H28" s="9"/>
      <c r="I28" s="9"/>
      <c r="J28" s="9"/>
      <c r="K28" s="9"/>
      <c r="L28" s="10"/>
    </row>
    <row r="29" spans="1:12">
      <c r="A29" s="10"/>
      <c r="B29" s="10"/>
      <c r="C29" s="10"/>
      <c r="D29" s="10"/>
      <c r="E29" s="10"/>
      <c r="F29" s="10"/>
      <c r="G29" s="9"/>
      <c r="H29" s="9"/>
      <c r="I29" s="9"/>
      <c r="J29" s="9"/>
      <c r="K29" s="9"/>
      <c r="L29" s="10"/>
    </row>
    <row r="30" spans="1:12">
      <c r="A30" s="10"/>
      <c r="B30" s="10"/>
      <c r="C30" s="10"/>
      <c r="D30" s="10"/>
      <c r="E30" s="10"/>
      <c r="F30" s="10"/>
      <c r="G30" s="9"/>
      <c r="H30" s="9"/>
      <c r="I30" s="9"/>
      <c r="J30" s="9"/>
      <c r="K30" s="9"/>
      <c r="L30" s="10"/>
    </row>
    <row r="31" spans="1:1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>
      <c r="A39" s="10"/>
      <c r="B39" s="10"/>
      <c r="C39" s="10"/>
      <c r="D39" s="10"/>
      <c r="E39" s="10"/>
      <c r="F39" s="10"/>
      <c r="G39" s="9"/>
      <c r="H39" s="9"/>
      <c r="I39" s="9"/>
      <c r="J39" s="9"/>
      <c r="K39" s="9"/>
      <c r="L39" s="10"/>
    </row>
    <row r="40" spans="1:12">
      <c r="A40" s="10"/>
      <c r="B40" s="10"/>
      <c r="C40" s="10"/>
      <c r="D40" s="10"/>
      <c r="E40" s="10"/>
      <c r="F40" s="10"/>
      <c r="G40" s="9"/>
      <c r="H40" s="9"/>
      <c r="I40" s="9"/>
      <c r="J40" s="9"/>
      <c r="K40" s="9"/>
      <c r="L40" s="10"/>
    </row>
    <row r="41" spans="1:12">
      <c r="A41" s="10"/>
      <c r="B41" s="10"/>
      <c r="C41" s="10"/>
      <c r="D41" s="10"/>
      <c r="E41" s="10"/>
      <c r="F41" s="10"/>
      <c r="G41" s="9"/>
      <c r="H41" s="9"/>
      <c r="I41" s="9"/>
      <c r="J41" s="9"/>
      <c r="K41" s="9"/>
      <c r="L41" s="10"/>
    </row>
    <row r="42" spans="1:1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>
      <c r="A46" s="10"/>
      <c r="B46" s="10"/>
      <c r="C46" s="10"/>
      <c r="D46" s="10"/>
      <c r="E46" s="10"/>
      <c r="F46" s="10"/>
      <c r="G46" s="9"/>
      <c r="H46" s="9"/>
      <c r="I46" s="9"/>
      <c r="J46" s="9"/>
      <c r="K46" s="9"/>
      <c r="L46" s="10"/>
    </row>
    <row r="47" spans="1:12">
      <c r="A47" s="12"/>
      <c r="B47" s="12"/>
      <c r="C47" s="10"/>
      <c r="D47" s="10"/>
      <c r="E47" s="10"/>
      <c r="F47" s="10"/>
      <c r="G47" s="9"/>
      <c r="H47" s="9"/>
      <c r="I47" s="9"/>
      <c r="J47" s="9"/>
      <c r="K47" s="9"/>
      <c r="L47" s="10"/>
    </row>
    <row r="48" spans="1:12">
      <c r="A48" s="10"/>
      <c r="B48" s="10"/>
      <c r="C48" s="10"/>
      <c r="D48" s="10"/>
      <c r="E48" s="10"/>
      <c r="F48" s="10"/>
      <c r="G48" s="9"/>
      <c r="H48" s="9"/>
      <c r="I48" s="9"/>
      <c r="J48" s="9"/>
      <c r="K48" s="9"/>
      <c r="L48" s="10"/>
    </row>
    <row r="49" spans="1:12">
      <c r="A49" s="10"/>
      <c r="B49" s="10"/>
      <c r="C49" s="10"/>
      <c r="D49" s="10"/>
      <c r="E49" s="10"/>
      <c r="F49" s="10"/>
      <c r="G49" s="9"/>
      <c r="H49" s="9"/>
      <c r="I49" s="9"/>
      <c r="J49" s="9"/>
      <c r="K49" s="9"/>
      <c r="L49" s="10"/>
    </row>
    <row r="50" spans="1:1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10"/>
      <c r="B56" s="10"/>
      <c r="C56" s="10"/>
      <c r="D56" s="10"/>
      <c r="E56" s="10"/>
      <c r="F56" s="10"/>
      <c r="G56" s="9"/>
      <c r="H56" s="10"/>
      <c r="I56" s="9"/>
      <c r="J56" s="10"/>
      <c r="K56" s="10"/>
      <c r="L56" s="10"/>
    </row>
    <row r="57" spans="1:12">
      <c r="A57" s="12"/>
      <c r="B57" s="12"/>
      <c r="C57" s="10"/>
      <c r="D57" s="10"/>
      <c r="E57" s="10"/>
      <c r="F57" s="10"/>
      <c r="G57" s="9"/>
      <c r="H57" s="9"/>
      <c r="I57" s="9"/>
      <c r="J57" s="9"/>
      <c r="K57" s="9"/>
      <c r="L57" s="10"/>
    </row>
    <row r="58" spans="1:1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10"/>
      <c r="B59" s="10"/>
      <c r="C59" s="10"/>
      <c r="D59" s="10"/>
      <c r="E59" s="10"/>
      <c r="F59" s="10"/>
      <c r="G59" s="9"/>
      <c r="H59" s="10"/>
      <c r="I59" s="9"/>
      <c r="J59" s="10"/>
      <c r="K59" s="10"/>
      <c r="L59" s="10"/>
    </row>
    <row r="60" spans="1:12">
      <c r="A60" s="12"/>
      <c r="B60" s="12"/>
      <c r="C60" s="10"/>
      <c r="D60" s="10"/>
      <c r="E60" s="10"/>
      <c r="F60" s="10"/>
      <c r="G60" s="9"/>
      <c r="H60" s="9"/>
      <c r="I60" s="9"/>
      <c r="J60" s="9"/>
      <c r="K60" s="9"/>
      <c r="L60" s="10"/>
    </row>
    <row r="61" spans="1:1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Dropouts</vt:lpstr>
    </vt:vector>
  </TitlesOfParts>
  <Company>MPIA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Daizhong Liu</dc:creator>
  <cp:lastModifiedBy>Daizhong Liu</cp:lastModifiedBy>
  <dcterms:created xsi:type="dcterms:W3CDTF">2018-07-27T00:52:42Z</dcterms:created>
  <dcterms:modified xsi:type="dcterms:W3CDTF">2018-07-28T13:59:08Z</dcterms:modified>
</cp:coreProperties>
</file>