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_\Desktop\"/>
    </mc:Choice>
  </mc:AlternateContent>
  <xr:revisionPtr revIDLastSave="0" documentId="13_ncr:1_{5A0F7E7D-F904-460E-966B-F7D9A10DD95B}" xr6:coauthVersionLast="47" xr6:coauthVersionMax="47" xr10:uidLastSave="{00000000-0000-0000-0000-000000000000}"/>
  <bookViews>
    <workbookView xWindow="18345" yWindow="3705" windowWidth="28800" windowHeight="15345" activeTab="1" xr2:uid="{86D7090C-FA22-4C52-B227-281DE8C7AEC7}"/>
  </bookViews>
  <sheets>
    <sheet name="sjeng" sheetId="2" r:id="rId1"/>
    <sheet name="mcf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2" l="1"/>
  <c r="H13" i="2"/>
  <c r="G13" i="2"/>
  <c r="K13" i="2" s="1"/>
  <c r="J12" i="2"/>
  <c r="I12" i="2"/>
  <c r="H12" i="2"/>
  <c r="G12" i="2"/>
  <c r="K12" i="2" s="1"/>
  <c r="J11" i="2"/>
  <c r="H11" i="2"/>
  <c r="G11" i="2"/>
  <c r="I11" i="2" s="1"/>
  <c r="K10" i="2"/>
  <c r="J10" i="2"/>
  <c r="H10" i="2"/>
  <c r="G10" i="2"/>
  <c r="I10" i="2" s="1"/>
  <c r="K9" i="2"/>
  <c r="J9" i="2"/>
  <c r="H9" i="2"/>
  <c r="I9" i="2" s="1"/>
  <c r="G9" i="2"/>
  <c r="J8" i="2"/>
  <c r="H8" i="2"/>
  <c r="G8" i="2"/>
  <c r="K8" i="2" s="1"/>
  <c r="J7" i="2"/>
  <c r="K7" i="2" s="1"/>
  <c r="H7" i="2"/>
  <c r="I7" i="2" s="1"/>
  <c r="G7" i="2"/>
  <c r="J6" i="2"/>
  <c r="H6" i="2"/>
  <c r="G6" i="2"/>
  <c r="K6" i="2" s="1"/>
  <c r="J5" i="2"/>
  <c r="H5" i="2"/>
  <c r="G5" i="2"/>
  <c r="K5" i="2" s="1"/>
  <c r="J4" i="2"/>
  <c r="J14" i="2" s="1"/>
  <c r="J15" i="2" s="1"/>
  <c r="I4" i="2"/>
  <c r="H4" i="2"/>
  <c r="G4" i="2"/>
  <c r="K4" i="2" s="1"/>
  <c r="J3" i="2"/>
  <c r="H3" i="2"/>
  <c r="G3" i="2"/>
  <c r="I3" i="2" s="1"/>
  <c r="K2" i="2"/>
  <c r="J2" i="2"/>
  <c r="H2" i="2"/>
  <c r="G2" i="2"/>
  <c r="I2" i="2" s="1"/>
  <c r="K14" i="1"/>
  <c r="J14" i="1"/>
  <c r="J15" i="1" s="1"/>
  <c r="K3" i="1"/>
  <c r="K4" i="1"/>
  <c r="K5" i="1"/>
  <c r="K6" i="1"/>
  <c r="K7" i="1"/>
  <c r="K8" i="1"/>
  <c r="K9" i="1"/>
  <c r="K10" i="1"/>
  <c r="K11" i="1"/>
  <c r="K12" i="1"/>
  <c r="K13" i="1"/>
  <c r="K2" i="1"/>
  <c r="I2" i="1"/>
  <c r="J3" i="1"/>
  <c r="J4" i="1"/>
  <c r="J5" i="1"/>
  <c r="J6" i="1"/>
  <c r="J7" i="1"/>
  <c r="J8" i="1"/>
  <c r="J9" i="1"/>
  <c r="J10" i="1"/>
  <c r="J11" i="1"/>
  <c r="J12" i="1"/>
  <c r="J13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I7" i="1"/>
  <c r="I8" i="1"/>
  <c r="I6" i="1"/>
  <c r="G2" i="1"/>
  <c r="G3" i="1"/>
  <c r="G4" i="1"/>
  <c r="G5" i="1"/>
  <c r="I5" i="1" s="1"/>
  <c r="G6" i="1"/>
  <c r="G7" i="1"/>
  <c r="G8" i="1"/>
  <c r="G9" i="1"/>
  <c r="I9" i="1" s="1"/>
  <c r="G10" i="1"/>
  <c r="G11" i="1"/>
  <c r="I11" i="1" s="1"/>
  <c r="G12" i="1"/>
  <c r="G13" i="1"/>
  <c r="I13" i="1" s="1"/>
  <c r="H14" i="2" l="1"/>
  <c r="H15" i="2" s="1"/>
  <c r="I6" i="2"/>
  <c r="G14" i="2"/>
  <c r="I8" i="2"/>
  <c r="K3" i="2"/>
  <c r="I5" i="2"/>
  <c r="K11" i="2"/>
  <c r="I13" i="2"/>
  <c r="I3" i="1"/>
  <c r="I12" i="1"/>
  <c r="I4" i="1"/>
  <c r="I10" i="1"/>
  <c r="H14" i="1"/>
  <c r="H15" i="1" s="1"/>
  <c r="G14" i="1"/>
  <c r="G15" i="2" l="1"/>
  <c r="K14" i="2"/>
  <c r="I14" i="2"/>
  <c r="G15" i="1"/>
  <c r="I14" i="1"/>
</calcChain>
</file>

<file path=xl/sharedStrings.xml><?xml version="1.0" encoding="utf-8"?>
<sst xmlns="http://schemas.openxmlformats.org/spreadsheetml/2006/main" count="28" uniqueCount="16">
  <si>
    <t>Loads</t>
  </si>
  <si>
    <t>Stores</t>
  </si>
  <si>
    <t>Branches</t>
  </si>
  <si>
    <t>Jumps</t>
  </si>
  <si>
    <t>ALU</t>
  </si>
  <si>
    <t>AVG</t>
  </si>
  <si>
    <t>Original clock cycles</t>
  </si>
  <si>
    <t>AVG CPI</t>
  </si>
  <si>
    <t>sjeng benchmark</t>
  </si>
  <si>
    <t>ALU Improved clock cycles</t>
  </si>
  <si>
    <t>ALU Speed up</t>
  </si>
  <si>
    <t>Branch Improved clock cycles</t>
  </si>
  <si>
    <t>Branch Speed up</t>
  </si>
  <si>
    <t>sjeng</t>
  </si>
  <si>
    <t>mcf</t>
  </si>
  <si>
    <t>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</si>
</sst>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D4BF-1245-465A-ABD6-13CF7CAD166F}">
  <dimension ref="A1:K16"/>
  <sheetViews>
    <sheetView workbookViewId="0">
      <selection activeCell="G24" sqref="G24"/>
    </sheetView>
  </sheetViews>
  <sheetFormatPr defaultRowHeight="15"/>
  <cols>
    <col min="1" max="1" width="12" customWidth="1"/>
    <col min="7" max="11" width="16.7109375" customWidth="1"/>
  </cols>
  <sheetData>
    <row r="1" spans="1:11" ht="39" customHeight="1">
      <c r="A1" s="6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>
      <c r="B2">
        <v>28</v>
      </c>
      <c r="C2">
        <v>6</v>
      </c>
      <c r="D2">
        <v>18</v>
      </c>
      <c r="E2">
        <v>2</v>
      </c>
      <c r="F2">
        <v>46</v>
      </c>
      <c r="G2">
        <f>6 * B2 + 5 * C2 + 4 * F2 + 4 * D2 + 3 * E2</f>
        <v>460</v>
      </c>
      <c r="H2">
        <f>6 * B2 + 5 * C2 + 3 * F2 + 4 * D2 + 3 * E2</f>
        <v>414</v>
      </c>
      <c r="I2">
        <f>G2 / H2</f>
        <v>1.1111111111111112</v>
      </c>
      <c r="J2">
        <f>6 * B2 + 5 * C2 + 4 * F2 + 2 * D2 + 2 * E2</f>
        <v>422</v>
      </c>
      <c r="K2">
        <f>G2 / J2</f>
        <v>1.0900473933649288</v>
      </c>
    </row>
    <row r="3" spans="1:11">
      <c r="B3">
        <v>20</v>
      </c>
      <c r="C3">
        <v>7</v>
      </c>
      <c r="D3">
        <v>11</v>
      </c>
      <c r="E3">
        <v>1</v>
      </c>
      <c r="F3">
        <v>54</v>
      </c>
      <c r="G3">
        <f>6 * B3 + 5 * C3 + 4 * F3 + 4 * D3 + 3 * E3</f>
        <v>418</v>
      </c>
      <c r="H3">
        <f t="shared" ref="H3:H13" si="0">6 * B3 + 5 * C3 + 3 * F3 + 4 * D3 + 3 * E3</f>
        <v>364</v>
      </c>
      <c r="I3">
        <f t="shared" ref="I3:I14" si="1">G3 / H3</f>
        <v>1.1483516483516483</v>
      </c>
      <c r="J3">
        <f t="shared" ref="J3:J13" si="2">6 * B3 + 5 * C3 + 4 * F3 + 2 * D3 + 2 * E3</f>
        <v>395</v>
      </c>
      <c r="K3">
        <f t="shared" ref="K3:K13" si="3">G3 / J3</f>
        <v>1.0582278481012659</v>
      </c>
    </row>
    <row r="4" spans="1:11">
      <c r="B4">
        <v>17</v>
      </c>
      <c r="C4">
        <v>23</v>
      </c>
      <c r="D4">
        <v>20</v>
      </c>
      <c r="E4">
        <v>4</v>
      </c>
      <c r="F4">
        <v>36</v>
      </c>
      <c r="G4">
        <f>6 * B4 + 5 * C4 + 4 * F4 + 4 * D4 + 3 * E4</f>
        <v>453</v>
      </c>
      <c r="H4">
        <f t="shared" si="0"/>
        <v>417</v>
      </c>
      <c r="I4">
        <f t="shared" si="1"/>
        <v>1.0863309352517985</v>
      </c>
      <c r="J4">
        <f t="shared" si="2"/>
        <v>409</v>
      </c>
      <c r="K4">
        <f t="shared" si="3"/>
        <v>1.1075794621026895</v>
      </c>
    </row>
    <row r="5" spans="1:11">
      <c r="B5">
        <v>21</v>
      </c>
      <c r="C5">
        <v>12</v>
      </c>
      <c r="D5">
        <v>14</v>
      </c>
      <c r="E5">
        <v>2</v>
      </c>
      <c r="F5">
        <v>50</v>
      </c>
      <c r="G5">
        <f>6 * B5 + 5 * C5 + 4 * F5 + 4 * D5 + 3 * E5</f>
        <v>448</v>
      </c>
      <c r="H5">
        <f t="shared" si="0"/>
        <v>398</v>
      </c>
      <c r="I5">
        <f t="shared" si="1"/>
        <v>1.1256281407035176</v>
      </c>
      <c r="J5">
        <f t="shared" si="2"/>
        <v>418</v>
      </c>
      <c r="K5">
        <f t="shared" si="3"/>
        <v>1.0717703349282297</v>
      </c>
    </row>
    <row r="6" spans="1:11">
      <c r="B6">
        <v>33</v>
      </c>
      <c r="C6">
        <v>14</v>
      </c>
      <c r="D6">
        <v>5</v>
      </c>
      <c r="E6">
        <v>2</v>
      </c>
      <c r="F6">
        <v>45</v>
      </c>
      <c r="G6">
        <f>6 * B6 + 5 * C6 + 4 * F6 + 4 * D6 + 3 * E6</f>
        <v>474</v>
      </c>
      <c r="H6">
        <f t="shared" si="0"/>
        <v>429</v>
      </c>
      <c r="I6">
        <f t="shared" si="1"/>
        <v>1.1048951048951048</v>
      </c>
      <c r="J6">
        <f t="shared" si="2"/>
        <v>462</v>
      </c>
      <c r="K6">
        <f t="shared" si="3"/>
        <v>1.025974025974026</v>
      </c>
    </row>
    <row r="7" spans="1:11">
      <c r="B7">
        <v>28</v>
      </c>
      <c r="C7">
        <v>9</v>
      </c>
      <c r="D7">
        <v>17</v>
      </c>
      <c r="E7">
        <v>0</v>
      </c>
      <c r="F7">
        <v>46</v>
      </c>
      <c r="G7">
        <f>6 * B7 + 5 * C7 + 4 * F7 + 4 * D7 + 3 * E7</f>
        <v>465</v>
      </c>
      <c r="H7">
        <f t="shared" si="0"/>
        <v>419</v>
      </c>
      <c r="I7">
        <f t="shared" si="1"/>
        <v>1.1097852028639619</v>
      </c>
      <c r="J7">
        <f t="shared" si="2"/>
        <v>431</v>
      </c>
      <c r="K7">
        <f t="shared" si="3"/>
        <v>1.0788863109048723</v>
      </c>
    </row>
    <row r="8" spans="1:11">
      <c r="B8">
        <v>16</v>
      </c>
      <c r="C8">
        <v>6</v>
      </c>
      <c r="D8">
        <v>29</v>
      </c>
      <c r="E8">
        <v>0</v>
      </c>
      <c r="F8">
        <v>48</v>
      </c>
      <c r="G8">
        <f>6 * B8 + 5 * C8 + 4 * F8 + 4 * D8 + 3 * E8</f>
        <v>434</v>
      </c>
      <c r="H8">
        <f t="shared" si="0"/>
        <v>386</v>
      </c>
      <c r="I8">
        <f t="shared" si="1"/>
        <v>1.1243523316062176</v>
      </c>
      <c r="J8">
        <f t="shared" si="2"/>
        <v>376</v>
      </c>
      <c r="K8">
        <f t="shared" si="3"/>
        <v>1.1542553191489362</v>
      </c>
    </row>
    <row r="9" spans="1:11">
      <c r="B9">
        <v>35</v>
      </c>
      <c r="C9">
        <v>11</v>
      </c>
      <c r="D9">
        <v>24</v>
      </c>
      <c r="E9">
        <v>1</v>
      </c>
      <c r="F9">
        <v>29</v>
      </c>
      <c r="G9">
        <f>6 * B9 + 5 * C9 + 4 * F9 + 4 * D9 + 3 * E9</f>
        <v>480</v>
      </c>
      <c r="H9">
        <f t="shared" si="0"/>
        <v>451</v>
      </c>
      <c r="I9">
        <f t="shared" si="1"/>
        <v>1.0643015521064301</v>
      </c>
      <c r="J9">
        <f t="shared" si="2"/>
        <v>431</v>
      </c>
      <c r="K9">
        <f t="shared" si="3"/>
        <v>1.1136890951276102</v>
      </c>
    </row>
    <row r="10" spans="1:11">
      <c r="B10">
        <v>23</v>
      </c>
      <c r="C10">
        <v>15</v>
      </c>
      <c r="D10">
        <v>17</v>
      </c>
      <c r="E10">
        <v>7</v>
      </c>
      <c r="F10">
        <v>31</v>
      </c>
      <c r="G10">
        <f>6 * B10 + 5 * C10 + 4 * F10 + 4 * D10 + 3 * E10</f>
        <v>426</v>
      </c>
      <c r="H10">
        <f t="shared" si="0"/>
        <v>395</v>
      </c>
      <c r="I10">
        <f t="shared" si="1"/>
        <v>1.0784810126582278</v>
      </c>
      <c r="J10">
        <f t="shared" si="2"/>
        <v>385</v>
      </c>
      <c r="K10">
        <f t="shared" si="3"/>
        <v>1.1064935064935064</v>
      </c>
    </row>
    <row r="11" spans="1:11">
      <c r="B11">
        <v>24</v>
      </c>
      <c r="C11">
        <v>14</v>
      </c>
      <c r="D11">
        <v>15</v>
      </c>
      <c r="E11">
        <v>7</v>
      </c>
      <c r="F11">
        <v>39</v>
      </c>
      <c r="G11">
        <f>6 * B11 + 5 * C11 + 4 * F11 + 4 * D11 + 3 * E11</f>
        <v>451</v>
      </c>
      <c r="H11">
        <f t="shared" si="0"/>
        <v>412</v>
      </c>
      <c r="I11">
        <f t="shared" si="1"/>
        <v>1.0946601941747574</v>
      </c>
      <c r="J11">
        <f t="shared" si="2"/>
        <v>414</v>
      </c>
      <c r="K11">
        <f t="shared" si="3"/>
        <v>1.0893719806763285</v>
      </c>
    </row>
    <row r="12" spans="1:11">
      <c r="B12">
        <v>19</v>
      </c>
      <c r="C12">
        <v>7</v>
      </c>
      <c r="D12">
        <v>15</v>
      </c>
      <c r="E12">
        <v>3</v>
      </c>
      <c r="F12">
        <v>56</v>
      </c>
      <c r="G12">
        <f>6 * B12 + 5 * C12 + 4 * F12 + 4 * D12 + 3 * E12</f>
        <v>442</v>
      </c>
      <c r="H12">
        <f t="shared" si="0"/>
        <v>386</v>
      </c>
      <c r="I12">
        <f t="shared" si="1"/>
        <v>1.145077720207254</v>
      </c>
      <c r="J12">
        <f t="shared" si="2"/>
        <v>409</v>
      </c>
      <c r="K12">
        <f t="shared" si="3"/>
        <v>1.0806845965770171</v>
      </c>
    </row>
    <row r="13" spans="1:11">
      <c r="B13">
        <v>30</v>
      </c>
      <c r="C13">
        <v>8</v>
      </c>
      <c r="D13">
        <v>27</v>
      </c>
      <c r="E13">
        <v>3</v>
      </c>
      <c r="F13">
        <v>31</v>
      </c>
      <c r="G13">
        <f>6 * B13 + 5 * C13 + 4 * F13 + 4 * D13 + 3 * E13</f>
        <v>461</v>
      </c>
      <c r="H13">
        <f t="shared" si="0"/>
        <v>430</v>
      </c>
      <c r="I13">
        <f t="shared" si="1"/>
        <v>1.0720930232558139</v>
      </c>
      <c r="J13">
        <f t="shared" si="2"/>
        <v>404</v>
      </c>
      <c r="K13">
        <f t="shared" si="3"/>
        <v>1.141089108910891</v>
      </c>
    </row>
    <row r="14" spans="1:11">
      <c r="F14" s="4" t="s">
        <v>5</v>
      </c>
      <c r="G14" s="2">
        <f>AVERAGE(G2:G13)</f>
        <v>451</v>
      </c>
      <c r="H14" s="2">
        <f>AVERAGE(H2:H13)</f>
        <v>408.41666666666669</v>
      </c>
      <c r="I14" s="5">
        <f t="shared" si="1"/>
        <v>1.1042644358294225</v>
      </c>
      <c r="J14" s="2">
        <f>AVERAGE(J2:J13)</f>
        <v>413</v>
      </c>
      <c r="K14" s="5">
        <f>G14 / J14</f>
        <v>1.0920096852300243</v>
      </c>
    </row>
    <row r="15" spans="1:11">
      <c r="F15" s="4" t="s">
        <v>7</v>
      </c>
      <c r="G15" s="2">
        <f>G14 / 100</f>
        <v>4.51</v>
      </c>
      <c r="H15" s="2">
        <f>H14 / 100</f>
        <v>4.0841666666666665</v>
      </c>
      <c r="I15" s="5"/>
      <c r="J15" s="2">
        <f>J14 / 100</f>
        <v>4.13</v>
      </c>
      <c r="K15" s="5"/>
    </row>
    <row r="16" spans="1:11">
      <c r="F16" s="1"/>
    </row>
  </sheetData>
  <mergeCells count="2">
    <mergeCell ref="I14:I15"/>
    <mergeCell ref="K14:K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373D-79FA-41A8-9974-C9BA8CF451EB}">
  <dimension ref="A1:K16"/>
  <sheetViews>
    <sheetView tabSelected="1" workbookViewId="0">
      <selection activeCell="F5" sqref="F5"/>
    </sheetView>
  </sheetViews>
  <sheetFormatPr defaultRowHeight="15"/>
  <cols>
    <col min="1" max="1" width="12" customWidth="1"/>
    <col min="7" max="11" width="15.7109375" customWidth="1"/>
  </cols>
  <sheetData>
    <row r="1" spans="1:11" ht="39" customHeight="1">
      <c r="A1" s="6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>
      <c r="B2">
        <v>28</v>
      </c>
      <c r="C2">
        <v>6</v>
      </c>
      <c r="D2">
        <v>18</v>
      </c>
      <c r="E2">
        <v>2</v>
      </c>
      <c r="F2">
        <v>46</v>
      </c>
      <c r="G2">
        <f>6 * B2 + 5 * C2 + 4 * F2 + 4 * D2 + 3 * E2</f>
        <v>460</v>
      </c>
      <c r="H2">
        <f>6 * B2 + 5 * C2 + 3 * F2 + 4 * D2 + 3 * E2</f>
        <v>414</v>
      </c>
      <c r="I2">
        <f>G2 / H2</f>
        <v>1.1111111111111112</v>
      </c>
      <c r="J2">
        <f>6 * B2 + 5 * C2 + 4 * F2 + 2 * D2 + 2 * E2</f>
        <v>422</v>
      </c>
      <c r="K2">
        <f>G2 / J2</f>
        <v>1.0900473933649288</v>
      </c>
    </row>
    <row r="3" spans="1:11">
      <c r="B3">
        <v>20</v>
      </c>
      <c r="C3">
        <v>7</v>
      </c>
      <c r="D3">
        <v>11</v>
      </c>
      <c r="E3">
        <v>1</v>
      </c>
      <c r="F3">
        <v>54</v>
      </c>
      <c r="G3">
        <f>6 * B3 + 5 * C3 + 4 * F3 + 4 * D3 + 3 * E3</f>
        <v>418</v>
      </c>
      <c r="H3">
        <f t="shared" ref="H3:H13" si="0">6 * B3 + 5 * C3 + 3 * F3 + 4 * D3 + 3 * E3</f>
        <v>364</v>
      </c>
      <c r="I3">
        <f t="shared" ref="I3:I14" si="1">G3 / H3</f>
        <v>1.1483516483516483</v>
      </c>
      <c r="J3">
        <f t="shared" ref="J3:J13" si="2">6 * B3 + 5 * C3 + 4 * F3 + 2 * D3 + 2 * E3</f>
        <v>395</v>
      </c>
      <c r="K3">
        <f t="shared" ref="K3:K13" si="3">G3 / J3</f>
        <v>1.0582278481012659</v>
      </c>
    </row>
    <row r="4" spans="1:11">
      <c r="B4">
        <v>17</v>
      </c>
      <c r="C4">
        <v>23</v>
      </c>
      <c r="D4">
        <v>20</v>
      </c>
      <c r="E4">
        <v>4</v>
      </c>
      <c r="F4">
        <v>36</v>
      </c>
      <c r="G4">
        <f>6 * B4 + 5 * C4 + 4 * F4 + 4 * D4 + 3 * E4</f>
        <v>453</v>
      </c>
      <c r="H4">
        <f t="shared" si="0"/>
        <v>417</v>
      </c>
      <c r="I4">
        <f t="shared" si="1"/>
        <v>1.0863309352517985</v>
      </c>
      <c r="J4">
        <f t="shared" si="2"/>
        <v>409</v>
      </c>
      <c r="K4">
        <f t="shared" si="3"/>
        <v>1.1075794621026895</v>
      </c>
    </row>
    <row r="5" spans="1:11">
      <c r="B5">
        <v>21</v>
      </c>
      <c r="C5">
        <v>12</v>
      </c>
      <c r="D5">
        <v>14</v>
      </c>
      <c r="E5">
        <v>2</v>
      </c>
      <c r="F5">
        <v>50</v>
      </c>
      <c r="G5">
        <f>6 * B5 + 5 * C5 + 4 * F5 + 4 * D5 + 3 * E5</f>
        <v>448</v>
      </c>
      <c r="H5">
        <f t="shared" si="0"/>
        <v>398</v>
      </c>
      <c r="I5">
        <f t="shared" si="1"/>
        <v>1.1256281407035176</v>
      </c>
      <c r="J5">
        <f t="shared" si="2"/>
        <v>418</v>
      </c>
      <c r="K5">
        <f t="shared" si="3"/>
        <v>1.0717703349282297</v>
      </c>
    </row>
    <row r="6" spans="1:11">
      <c r="B6">
        <v>33</v>
      </c>
      <c r="C6">
        <v>14</v>
      </c>
      <c r="D6">
        <v>5</v>
      </c>
      <c r="E6">
        <v>2</v>
      </c>
      <c r="F6">
        <v>45</v>
      </c>
      <c r="G6">
        <f>6 * B6 + 5 * C6 + 4 * F6 + 4 * D6 + 3 * E6</f>
        <v>474</v>
      </c>
      <c r="H6">
        <f t="shared" si="0"/>
        <v>429</v>
      </c>
      <c r="I6">
        <f t="shared" si="1"/>
        <v>1.1048951048951048</v>
      </c>
      <c r="J6">
        <f t="shared" si="2"/>
        <v>462</v>
      </c>
      <c r="K6">
        <f t="shared" si="3"/>
        <v>1.025974025974026</v>
      </c>
    </row>
    <row r="7" spans="1:11">
      <c r="B7">
        <v>28</v>
      </c>
      <c r="C7">
        <v>9</v>
      </c>
      <c r="D7">
        <v>17</v>
      </c>
      <c r="E7">
        <v>0</v>
      </c>
      <c r="F7">
        <v>46</v>
      </c>
      <c r="G7">
        <f>6 * B7 + 5 * C7 + 4 * F7 + 4 * D7 + 3 * E7</f>
        <v>465</v>
      </c>
      <c r="H7">
        <f t="shared" si="0"/>
        <v>419</v>
      </c>
      <c r="I7">
        <f t="shared" si="1"/>
        <v>1.1097852028639619</v>
      </c>
      <c r="J7">
        <f t="shared" si="2"/>
        <v>431</v>
      </c>
      <c r="K7">
        <f t="shared" si="3"/>
        <v>1.0788863109048723</v>
      </c>
    </row>
    <row r="8" spans="1:11">
      <c r="B8">
        <v>16</v>
      </c>
      <c r="C8">
        <v>6</v>
      </c>
      <c r="D8">
        <v>29</v>
      </c>
      <c r="E8">
        <v>0</v>
      </c>
      <c r="F8">
        <v>48</v>
      </c>
      <c r="G8">
        <f>6 * B8 + 5 * C8 + 4 * F8 + 4 * D8 + 3 * E8</f>
        <v>434</v>
      </c>
      <c r="H8">
        <f t="shared" si="0"/>
        <v>386</v>
      </c>
      <c r="I8">
        <f t="shared" si="1"/>
        <v>1.1243523316062176</v>
      </c>
      <c r="J8">
        <f t="shared" si="2"/>
        <v>376</v>
      </c>
      <c r="K8">
        <f t="shared" si="3"/>
        <v>1.1542553191489362</v>
      </c>
    </row>
    <row r="9" spans="1:11">
      <c r="A9" s="1" t="s">
        <v>14</v>
      </c>
      <c r="B9">
        <v>35</v>
      </c>
      <c r="C9">
        <v>11</v>
      </c>
      <c r="D9">
        <v>24</v>
      </c>
      <c r="E9">
        <v>1</v>
      </c>
      <c r="F9">
        <v>29</v>
      </c>
      <c r="G9">
        <f>6 * B9 + 5 * C9 + 4 * F9 + 4 * D9 + 3 * E9</f>
        <v>480</v>
      </c>
      <c r="H9">
        <f t="shared" si="0"/>
        <v>451</v>
      </c>
      <c r="I9" s="2">
        <f t="shared" si="1"/>
        <v>1.0643015521064301</v>
      </c>
      <c r="J9">
        <f t="shared" si="2"/>
        <v>431</v>
      </c>
      <c r="K9" s="2">
        <f t="shared" si="3"/>
        <v>1.1136890951276102</v>
      </c>
    </row>
    <row r="10" spans="1:11">
      <c r="B10">
        <v>23</v>
      </c>
      <c r="C10">
        <v>15</v>
      </c>
      <c r="D10">
        <v>17</v>
      </c>
      <c r="E10">
        <v>7</v>
      </c>
      <c r="F10">
        <v>31</v>
      </c>
      <c r="G10">
        <f>6 * B10 + 5 * C10 + 4 * F10 + 4 * D10 + 3 * E10</f>
        <v>426</v>
      </c>
      <c r="H10">
        <f t="shared" si="0"/>
        <v>395</v>
      </c>
      <c r="I10">
        <f t="shared" si="1"/>
        <v>1.0784810126582278</v>
      </c>
      <c r="J10">
        <f t="shared" si="2"/>
        <v>385</v>
      </c>
      <c r="K10">
        <f t="shared" si="3"/>
        <v>1.1064935064935064</v>
      </c>
    </row>
    <row r="11" spans="1:11">
      <c r="B11">
        <v>24</v>
      </c>
      <c r="C11">
        <v>14</v>
      </c>
      <c r="D11">
        <v>15</v>
      </c>
      <c r="E11">
        <v>7</v>
      </c>
      <c r="F11">
        <v>39</v>
      </c>
      <c r="G11">
        <f>6 * B11 + 5 * C11 + 4 * F11 + 4 * D11 + 3 * E11</f>
        <v>451</v>
      </c>
      <c r="H11">
        <f t="shared" si="0"/>
        <v>412</v>
      </c>
      <c r="I11">
        <f t="shared" si="1"/>
        <v>1.0946601941747574</v>
      </c>
      <c r="J11">
        <f t="shared" si="2"/>
        <v>414</v>
      </c>
      <c r="K11">
        <f t="shared" si="3"/>
        <v>1.0893719806763285</v>
      </c>
    </row>
    <row r="12" spans="1:11">
      <c r="A12" s="1" t="s">
        <v>13</v>
      </c>
      <c r="B12">
        <v>19</v>
      </c>
      <c r="C12">
        <v>7</v>
      </c>
      <c r="D12">
        <v>15</v>
      </c>
      <c r="E12">
        <v>3</v>
      </c>
      <c r="F12">
        <v>56</v>
      </c>
      <c r="G12">
        <f>6 * B12 + 5 * C12 + 4 * F12 + 4 * D12 + 3 * E12</f>
        <v>442</v>
      </c>
      <c r="H12">
        <f t="shared" si="0"/>
        <v>386</v>
      </c>
      <c r="I12" s="2">
        <f t="shared" si="1"/>
        <v>1.145077720207254</v>
      </c>
      <c r="J12">
        <f t="shared" si="2"/>
        <v>409</v>
      </c>
      <c r="K12" s="2">
        <f t="shared" si="3"/>
        <v>1.0806845965770171</v>
      </c>
    </row>
    <row r="13" spans="1:11">
      <c r="B13">
        <v>30</v>
      </c>
      <c r="C13">
        <v>8</v>
      </c>
      <c r="D13">
        <v>27</v>
      </c>
      <c r="E13">
        <v>3</v>
      </c>
      <c r="F13">
        <v>31</v>
      </c>
      <c r="G13">
        <f>6 * B13 + 5 * C13 + 4 * F13 + 4 * D13 + 3 * E13</f>
        <v>461</v>
      </c>
      <c r="H13">
        <f t="shared" si="0"/>
        <v>430</v>
      </c>
      <c r="I13">
        <f t="shared" si="1"/>
        <v>1.0720930232558139</v>
      </c>
      <c r="J13">
        <f t="shared" si="2"/>
        <v>404</v>
      </c>
      <c r="K13">
        <f t="shared" si="3"/>
        <v>1.141089108910891</v>
      </c>
    </row>
    <row r="14" spans="1:11">
      <c r="F14" s="4" t="s">
        <v>5</v>
      </c>
      <c r="G14" s="2">
        <f>AVERAGE(G2:G13)</f>
        <v>451</v>
      </c>
      <c r="H14" s="2">
        <f>AVERAGE(H2:H13)</f>
        <v>408.41666666666669</v>
      </c>
      <c r="I14" s="5">
        <f t="shared" si="1"/>
        <v>1.1042644358294225</v>
      </c>
      <c r="J14" s="2">
        <f>AVERAGE(J2:J13)</f>
        <v>413</v>
      </c>
      <c r="K14" s="5">
        <f>G14 / J14</f>
        <v>1.0920096852300243</v>
      </c>
    </row>
    <row r="15" spans="1:11">
      <c r="F15" s="4" t="s">
        <v>7</v>
      </c>
      <c r="G15" s="2">
        <f>G14 / 100</f>
        <v>4.51</v>
      </c>
      <c r="H15" s="2">
        <f>H14 / 100</f>
        <v>4.0841666666666665</v>
      </c>
      <c r="I15" s="5"/>
      <c r="J15" s="2">
        <f>J14 / 100</f>
        <v>4.13</v>
      </c>
      <c r="K15" s="5"/>
    </row>
    <row r="16" spans="1:11">
      <c r="F16" s="1"/>
    </row>
  </sheetData>
  <mergeCells count="2">
    <mergeCell ref="I14:I15"/>
    <mergeCell ref="K14:K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sjeng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 Lin</dc:creator>
  <cp:lastModifiedBy>Lore Lin</cp:lastModifiedBy>
  <dcterms:created xsi:type="dcterms:W3CDTF">2022-06-04T19:35:37Z</dcterms:created>
  <dcterms:modified xsi:type="dcterms:W3CDTF">2022-06-05T01:41:53Z</dcterms:modified>
</cp:coreProperties>
</file>