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conometrics\Assignment\New folder\"/>
    </mc:Choice>
  </mc:AlternateContent>
  <xr:revisionPtr revIDLastSave="0" documentId="13_ncr:1_{09BA60C7-1103-4FC0-8BB9-E51CECD3D2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ck prices and returns" sheetId="1" r:id="rId1"/>
    <sheet name="Statistical properties" sheetId="2" r:id="rId2"/>
  </sheets>
  <definedNames>
    <definedName name="_xlnm._FilterDatabase" localSheetId="0" hidden="1">'Stock prices and returns'!$A$2:$J$247</definedName>
    <definedName name="solver_adj" localSheetId="1" hidden="1">'Statistical properties'!$R$2:$R$5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'Statistical properties'!$R$2:$R$5</definedName>
    <definedName name="solver_lhs2" localSheetId="1" hidden="1">'Statistical properties'!$R$2:$R$5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'Statistical properties'!$H$24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'Statistical properties'!$R$6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2" l="1"/>
  <c r="H23" i="2" a="1"/>
  <c r="H23" i="2" s="1"/>
  <c r="H29" i="2" l="1"/>
  <c r="H28" i="2"/>
  <c r="H27" i="2"/>
  <c r="H25" i="2"/>
  <c r="N14" i="2"/>
  <c r="K11" i="2"/>
  <c r="L11" i="2"/>
  <c r="M11" i="2"/>
  <c r="N11" i="2"/>
  <c r="M249" i="1" a="1"/>
  <c r="M249" i="1" s="1"/>
  <c r="N249" i="1" a="1"/>
  <c r="N249" i="1" s="1"/>
  <c r="O249" i="1" a="1"/>
  <c r="O249" i="1" s="1"/>
  <c r="P249" i="1" a="1"/>
  <c r="P249" i="1" s="1"/>
  <c r="M248" i="1"/>
  <c r="N248" i="1"/>
  <c r="O248" i="1"/>
  <c r="P248" i="1"/>
  <c r="M13" i="2" l="1"/>
  <c r="M14" i="2" s="1"/>
  <c r="L13" i="2"/>
  <c r="L14" i="2" s="1"/>
  <c r="K13" i="2"/>
  <c r="K14" i="2" s="1"/>
  <c r="J13" i="2"/>
  <c r="J14" i="2" s="1"/>
  <c r="J11" i="2"/>
  <c r="L249" i="1" a="1"/>
  <c r="L249" i="1" s="1"/>
  <c r="L248" i="1"/>
  <c r="H22" i="2"/>
  <c r="R6" i="2"/>
  <c r="M6" i="2"/>
  <c r="L5" i="2"/>
  <c r="K4" i="2"/>
  <c r="J3" i="2"/>
  <c r="H24" i="2" l="1"/>
  <c r="H26" i="2" s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4" i="1"/>
  <c r="N4" i="1"/>
  <c r="O4" i="1"/>
  <c r="P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4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K4" i="1"/>
  <c r="H4" i="1"/>
  <c r="I4" i="1"/>
  <c r="J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4" i="1" l="1"/>
</calcChain>
</file>

<file path=xl/sharedStrings.xml><?xml version="1.0" encoding="utf-8"?>
<sst xmlns="http://schemas.openxmlformats.org/spreadsheetml/2006/main" count="76" uniqueCount="45">
  <si>
    <t>Date</t>
  </si>
  <si>
    <t>IDEA</t>
  </si>
  <si>
    <t>IOC</t>
  </si>
  <si>
    <t>JUSTDIAL</t>
  </si>
  <si>
    <t>TATAMOTORS</t>
  </si>
  <si>
    <t>Stock Prices</t>
  </si>
  <si>
    <t>Simple Returns</t>
  </si>
  <si>
    <t>BSE500</t>
  </si>
  <si>
    <t>Log returns</t>
  </si>
  <si>
    <t>Mean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</si>
  <si>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</si>
  <si>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</si>
  <si>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</si>
  <si>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</si>
  <si>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</si>
  <si>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</si>
  <si>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</si>
  <si>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</si>
  <si>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</si>
  <si>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</si>
  <si>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Variance-Covariance matrix</t>
  </si>
  <si>
    <t>Weights</t>
  </si>
  <si>
    <t>Portfolio return</t>
  </si>
  <si>
    <t>Portfolio variance</t>
  </si>
  <si>
    <t>Portfolio risk</t>
  </si>
  <si>
    <t>Statistical properties</t>
  </si>
  <si>
    <t>Overall portfolio return</t>
  </si>
  <si>
    <t>Mean in statistical properties gives individual return</t>
  </si>
  <si>
    <t>Overall portfolio risk</t>
  </si>
  <si>
    <t>SD in statistical properties gives individual risk</t>
  </si>
  <si>
    <t>Average return</t>
  </si>
  <si>
    <t>Annualised return</t>
  </si>
  <si>
    <t>Annualised returns</t>
  </si>
  <si>
    <t>holding the stock for 1 year</t>
  </si>
  <si>
    <t>Beta</t>
  </si>
  <si>
    <t>variability of stock wrt market</t>
  </si>
  <si>
    <t>risk-free rate of return</t>
  </si>
  <si>
    <t>CG 10 year bond</t>
  </si>
  <si>
    <t>Expected return</t>
  </si>
  <si>
    <t>S&amp;P BSE 500</t>
  </si>
  <si>
    <t>Sharpe Ratio</t>
  </si>
  <si>
    <t>Portfolio expected return</t>
  </si>
  <si>
    <t>Potfolio Beta</t>
  </si>
  <si>
    <t>Trayner Ratio</t>
  </si>
  <si>
    <t>Jensen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</si>
</sst>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Border="1" applyAlignment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/>
    <xf numFmtId="0" fontId="0" fillId="0" borderId="8" xfId="0" applyBorder="1"/>
    <xf numFmtId="0" fontId="0" fillId="0" borderId="2" xfId="0" applyFill="1" applyBorder="1" applyAlignment="1"/>
    <xf numFmtId="0" fontId="0" fillId="0" borderId="9" xfId="0" applyFill="1" applyBorder="1" applyAlignment="1"/>
    <xf numFmtId="0" fontId="0" fillId="0" borderId="11" xfId="0" applyBorder="1"/>
    <xf numFmtId="0" fontId="1" fillId="0" borderId="3" xfId="0" applyFont="1" applyFill="1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9" xfId="0" applyBorder="1"/>
    <xf numFmtId="14" fontId="0" fillId="0" borderId="12" xfId="0" applyNumberFormat="1" applyBorder="1"/>
    <xf numFmtId="14" fontId="0" fillId="0" borderId="13" xfId="0" applyNumberFormat="1" applyBorder="1"/>
    <xf numFmtId="0" fontId="0" fillId="2" borderId="1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0" borderId="3" xfId="0" applyBorder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3" borderId="1" xfId="0" applyFill="1" applyBorder="1"/>
    <xf numFmtId="0" fontId="0" fillId="3" borderId="10" xfId="0" applyFill="1" applyBorder="1"/>
    <xf numFmtId="0" fontId="0" fillId="4" borderId="12" xfId="0" applyFill="1" applyBorder="1" applyAlignment="1"/>
    <xf numFmtId="0" fontId="0" fillId="4" borderId="0" xfId="0" applyFill="1" applyBorder="1" applyAlignment="1"/>
    <xf numFmtId="0" fontId="0" fillId="4" borderId="7" xfId="0" applyFill="1" applyBorder="1" applyAlignment="1"/>
    <xf numFmtId="0" fontId="0" fillId="3" borderId="15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3" xfId="0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workbookViewId="0">
      <selection activeCell="P249" sqref="P249"/>
    </sheetView>
  </sheetViews>
  <sheetFormatPr defaultRowHeight="14.4" x14ac:dyDescent="0.3"/>
  <cols>
    <col min="1" max="1" width="10.77734375" customWidth="1"/>
  </cols>
  <sheetData>
    <row r="1" spans="1:16" x14ac:dyDescent="0.3">
      <c r="A1" s="11"/>
      <c r="B1" s="4"/>
      <c r="C1" s="4" t="s">
        <v>5</v>
      </c>
      <c r="D1" s="4"/>
      <c r="E1" s="4"/>
      <c r="F1" s="5"/>
      <c r="G1" s="13"/>
      <c r="H1" s="4" t="s">
        <v>6</v>
      </c>
      <c r="I1" s="4"/>
      <c r="J1" s="4"/>
      <c r="K1" s="5"/>
      <c r="L1" s="13"/>
      <c r="M1" s="4" t="s">
        <v>8</v>
      </c>
      <c r="N1" s="4"/>
      <c r="O1" s="4"/>
      <c r="P1" s="5"/>
    </row>
    <row r="2" spans="1:16" x14ac:dyDescent="0.3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20" t="s">
        <v>7</v>
      </c>
      <c r="G2" s="21" t="s">
        <v>1</v>
      </c>
      <c r="H2" s="19" t="s">
        <v>2</v>
      </c>
      <c r="I2" s="19" t="s">
        <v>3</v>
      </c>
      <c r="J2" s="19" t="s">
        <v>4</v>
      </c>
      <c r="K2" s="20" t="s">
        <v>7</v>
      </c>
      <c r="L2" s="21" t="s">
        <v>1</v>
      </c>
      <c r="M2" s="19" t="s">
        <v>2</v>
      </c>
      <c r="N2" s="19" t="s">
        <v>3</v>
      </c>
      <c r="O2" s="19" t="s">
        <v>4</v>
      </c>
      <c r="P2" s="20" t="s">
        <v>7</v>
      </c>
    </row>
    <row r="3" spans="1:16" x14ac:dyDescent="0.3">
      <c r="A3" s="16">
        <v>44075</v>
      </c>
      <c r="B3" s="3">
        <v>8.89</v>
      </c>
      <c r="C3" s="3">
        <v>72.481064000000003</v>
      </c>
      <c r="D3" s="3">
        <v>364.79998799999998</v>
      </c>
      <c r="E3" s="3">
        <v>143.800003</v>
      </c>
      <c r="F3" s="14">
        <v>15006.089844</v>
      </c>
      <c r="G3" s="6"/>
      <c r="H3" s="3"/>
      <c r="I3" s="3"/>
      <c r="J3" s="3"/>
      <c r="K3" s="14"/>
      <c r="L3" s="6"/>
      <c r="M3" s="3"/>
      <c r="N3" s="3"/>
      <c r="O3" s="3"/>
      <c r="P3" s="14"/>
    </row>
    <row r="4" spans="1:16" x14ac:dyDescent="0.3">
      <c r="A4" s="16">
        <v>44076</v>
      </c>
      <c r="B4" s="3">
        <v>9.91</v>
      </c>
      <c r="C4" s="3">
        <v>72.994193999999993</v>
      </c>
      <c r="D4" s="3">
        <v>379.60000600000001</v>
      </c>
      <c r="E4" s="3">
        <v>150.39999399999999</v>
      </c>
      <c r="F4" s="14">
        <v>15122.349609000001</v>
      </c>
      <c r="G4" s="6">
        <f>(B4-B3)/B3</f>
        <v>0.1147356580427446</v>
      </c>
      <c r="H4" s="3">
        <f t="shared" ref="H4:K19" si="0">(C4-C3)/C3</f>
        <v>7.0795042412731364E-3</v>
      </c>
      <c r="I4" s="3">
        <f t="shared" si="0"/>
        <v>4.0570226115248728E-2</v>
      </c>
      <c r="J4" s="3">
        <f t="shared" si="0"/>
        <v>4.5897015732329217E-2</v>
      </c>
      <c r="K4" s="14">
        <f t="shared" si="0"/>
        <v>7.7475055933032234E-3</v>
      </c>
      <c r="L4" s="6">
        <f>LN(B4/B3)</f>
        <v>0.10861729881608331</v>
      </c>
      <c r="M4" s="3">
        <f t="shared" ref="M4:P19" si="1">LN(C4/C3)</f>
        <v>7.0545622001250237E-3</v>
      </c>
      <c r="N4" s="3">
        <f t="shared" si="1"/>
        <v>3.9768857236445507E-2</v>
      </c>
      <c r="O4" s="3">
        <f t="shared" si="1"/>
        <v>4.4874905472866773E-2</v>
      </c>
      <c r="P4" s="14">
        <f t="shared" si="1"/>
        <v>7.7176477883616904E-3</v>
      </c>
    </row>
    <row r="5" spans="1:16" x14ac:dyDescent="0.3">
      <c r="A5" s="16">
        <v>44077</v>
      </c>
      <c r="B5" s="3">
        <v>12.56</v>
      </c>
      <c r="C5" s="3">
        <v>72.737624999999994</v>
      </c>
      <c r="D5" s="3">
        <v>390.79998799999998</v>
      </c>
      <c r="E5" s="3">
        <v>151.75</v>
      </c>
      <c r="F5" s="14">
        <v>15145.299805000001</v>
      </c>
      <c r="G5" s="6">
        <f t="shared" ref="G5:K68" si="2">(B5-B4)/B4</f>
        <v>0.26740665993945512</v>
      </c>
      <c r="H5" s="3">
        <f t="shared" si="0"/>
        <v>-3.5149233924002088E-3</v>
      </c>
      <c r="I5" s="3">
        <f t="shared" si="0"/>
        <v>2.950469394881932E-2</v>
      </c>
      <c r="J5" s="3">
        <f t="shared" si="0"/>
        <v>8.976104081493564E-3</v>
      </c>
      <c r="K5" s="14">
        <f t="shared" si="0"/>
        <v>1.5176342693691638E-3</v>
      </c>
      <c r="L5" s="6">
        <f t="shared" ref="L5:P68" si="3">LN(B5/B4)</f>
        <v>0.23697281269815601</v>
      </c>
      <c r="M5" s="3">
        <f t="shared" si="1"/>
        <v>-3.5211152491534427E-3</v>
      </c>
      <c r="N5" s="3">
        <f t="shared" si="1"/>
        <v>2.9077806920499126E-2</v>
      </c>
      <c r="O5" s="3">
        <f t="shared" si="1"/>
        <v>8.9360583174860151E-3</v>
      </c>
      <c r="P5" s="14">
        <f t="shared" si="1"/>
        <v>1.516483826302252E-3</v>
      </c>
    </row>
    <row r="6" spans="1:16" x14ac:dyDescent="0.3">
      <c r="A6" s="16">
        <v>44078</v>
      </c>
      <c r="B6" s="3">
        <v>12.01</v>
      </c>
      <c r="C6" s="3">
        <v>71.796867000000006</v>
      </c>
      <c r="D6" s="3">
        <v>389.64999399999999</v>
      </c>
      <c r="E6" s="3">
        <v>147.75</v>
      </c>
      <c r="F6" s="14">
        <v>14897.099609000001</v>
      </c>
      <c r="G6" s="6">
        <f t="shared" si="2"/>
        <v>-4.3789808917197505E-2</v>
      </c>
      <c r="H6" s="3">
        <f t="shared" si="0"/>
        <v>-1.293358148551026E-2</v>
      </c>
      <c r="I6" s="3">
        <f t="shared" si="0"/>
        <v>-2.9426664158443945E-3</v>
      </c>
      <c r="J6" s="3">
        <f t="shared" si="0"/>
        <v>-2.6359143327841845E-2</v>
      </c>
      <c r="K6" s="14">
        <f t="shared" si="0"/>
        <v>-1.6387935478045807E-2</v>
      </c>
      <c r="L6" s="6">
        <f t="shared" si="3"/>
        <v>-4.4777524948160521E-2</v>
      </c>
      <c r="M6" s="3">
        <f t="shared" si="1"/>
        <v>-1.3017948484999391E-2</v>
      </c>
      <c r="N6" s="3">
        <f t="shared" si="1"/>
        <v>-2.9470045712482532E-3</v>
      </c>
      <c r="O6" s="3">
        <f t="shared" si="1"/>
        <v>-2.6712773653400058E-2</v>
      </c>
      <c r="P6" s="14">
        <f t="shared" si="1"/>
        <v>-1.6523703036231126E-2</v>
      </c>
    </row>
    <row r="7" spans="1:16" x14ac:dyDescent="0.3">
      <c r="A7" s="16">
        <v>44081</v>
      </c>
      <c r="B7" s="3">
        <v>12.3</v>
      </c>
      <c r="C7" s="3">
        <v>71.625823999999994</v>
      </c>
      <c r="D7" s="3">
        <v>387.85000600000001</v>
      </c>
      <c r="E7" s="3">
        <v>149.35000600000001</v>
      </c>
      <c r="F7" s="14">
        <v>14899.349609000001</v>
      </c>
      <c r="G7" s="6">
        <f t="shared" si="2"/>
        <v>2.4146544546211568E-2</v>
      </c>
      <c r="H7" s="3">
        <f t="shared" si="0"/>
        <v>-2.3823184373771016E-3</v>
      </c>
      <c r="I7" s="3">
        <f t="shared" si="0"/>
        <v>-4.6194996220120174E-3</v>
      </c>
      <c r="J7" s="3">
        <f t="shared" si="0"/>
        <v>1.0829143824027124E-2</v>
      </c>
      <c r="K7" s="14">
        <f t="shared" si="0"/>
        <v>1.5103611166301627E-4</v>
      </c>
      <c r="L7" s="6">
        <f t="shared" si="3"/>
        <v>2.3859626286479606E-2</v>
      </c>
      <c r="M7" s="3">
        <f t="shared" si="1"/>
        <v>-2.3851606729163853E-3</v>
      </c>
      <c r="N7" s="3">
        <f t="shared" si="1"/>
        <v>-4.6302024843566728E-3</v>
      </c>
      <c r="O7" s="3">
        <f t="shared" si="1"/>
        <v>1.0770928549998168E-2</v>
      </c>
      <c r="P7" s="14">
        <f t="shared" si="1"/>
        <v>1.5102470685783616E-4</v>
      </c>
    </row>
    <row r="8" spans="1:16" x14ac:dyDescent="0.3">
      <c r="A8" s="16">
        <v>44082</v>
      </c>
      <c r="B8" s="3">
        <v>11.34</v>
      </c>
      <c r="C8" s="3">
        <v>70.770591999999994</v>
      </c>
      <c r="D8" s="3">
        <v>369.70001200000002</v>
      </c>
      <c r="E8" s="3">
        <v>142.25</v>
      </c>
      <c r="F8" s="14">
        <v>14820.990234000001</v>
      </c>
      <c r="G8" s="6">
        <f t="shared" si="2"/>
        <v>-7.8048780487804947E-2</v>
      </c>
      <c r="H8" s="3">
        <f t="shared" si="0"/>
        <v>-1.1940274502112547E-2</v>
      </c>
      <c r="I8" s="3">
        <f t="shared" si="0"/>
        <v>-4.6796425729589884E-2</v>
      </c>
      <c r="J8" s="3">
        <f t="shared" si="0"/>
        <v>-4.7539375391789457E-2</v>
      </c>
      <c r="K8" s="14">
        <f t="shared" si="0"/>
        <v>-5.2592480246699339E-3</v>
      </c>
      <c r="L8" s="6">
        <f t="shared" si="3"/>
        <v>-8.1262964078765876E-2</v>
      </c>
      <c r="M8" s="3">
        <f t="shared" si="1"/>
        <v>-1.2012132152558823E-2</v>
      </c>
      <c r="N8" s="3">
        <f t="shared" si="1"/>
        <v>-4.7926784005442535E-2</v>
      </c>
      <c r="O8" s="3">
        <f t="shared" si="1"/>
        <v>-4.8706511829765431E-2</v>
      </c>
      <c r="P8" s="14">
        <f t="shared" si="1"/>
        <v>-5.273126551358258E-3</v>
      </c>
    </row>
    <row r="9" spans="1:16" x14ac:dyDescent="0.3">
      <c r="A9" s="16">
        <v>44083</v>
      </c>
      <c r="B9" s="3">
        <v>11.07</v>
      </c>
      <c r="C9" s="3">
        <v>68.889083999999997</v>
      </c>
      <c r="D9" s="3">
        <v>368.10000600000001</v>
      </c>
      <c r="E9" s="3">
        <v>140.25</v>
      </c>
      <c r="F9" s="14">
        <v>14764.139648</v>
      </c>
      <c r="G9" s="6">
        <f t="shared" si="2"/>
        <v>-2.3809523809523774E-2</v>
      </c>
      <c r="H9" s="3">
        <f t="shared" si="0"/>
        <v>-2.6586014710743084E-2</v>
      </c>
      <c r="I9" s="3">
        <f t="shared" si="0"/>
        <v>-4.327849467313535E-3</v>
      </c>
      <c r="J9" s="3">
        <f t="shared" si="0"/>
        <v>-1.4059753954305799E-2</v>
      </c>
      <c r="K9" s="14">
        <f t="shared" si="0"/>
        <v>-3.8358156305631145E-3</v>
      </c>
      <c r="L9" s="6">
        <f t="shared" si="3"/>
        <v>-2.4097551579060416E-2</v>
      </c>
      <c r="M9" s="3">
        <f t="shared" si="1"/>
        <v>-2.6945814222200291E-2</v>
      </c>
      <c r="N9" s="3">
        <f t="shared" si="1"/>
        <v>-4.3372417164422861E-3</v>
      </c>
      <c r="O9" s="3">
        <f t="shared" si="1"/>
        <v>-1.4159528603634616E-2</v>
      </c>
      <c r="P9" s="14">
        <f t="shared" si="1"/>
        <v>-3.8431912383613781E-3</v>
      </c>
    </row>
    <row r="10" spans="1:16" x14ac:dyDescent="0.3">
      <c r="A10" s="16">
        <v>44084</v>
      </c>
      <c r="B10" s="3">
        <v>11.42</v>
      </c>
      <c r="C10" s="3">
        <v>71.497542999999993</v>
      </c>
      <c r="D10" s="3">
        <v>366.10000600000001</v>
      </c>
      <c r="E10" s="3">
        <v>143.25</v>
      </c>
      <c r="F10" s="14">
        <v>14973.230469</v>
      </c>
      <c r="G10" s="6">
        <f t="shared" si="2"/>
        <v>3.1616982836495E-2</v>
      </c>
      <c r="H10" s="3">
        <f t="shared" si="0"/>
        <v>3.7864620176978933E-2</v>
      </c>
      <c r="I10" s="3">
        <f t="shared" si="0"/>
        <v>-5.4333060782400531E-3</v>
      </c>
      <c r="J10" s="3">
        <f t="shared" si="0"/>
        <v>2.1390374331550801E-2</v>
      </c>
      <c r="K10" s="14">
        <f t="shared" si="0"/>
        <v>1.4162072832217076E-2</v>
      </c>
      <c r="L10" s="6">
        <f t="shared" si="3"/>
        <v>3.1127457507318563E-2</v>
      </c>
      <c r="M10" s="3">
        <f t="shared" si="1"/>
        <v>3.7165352516183539E-2</v>
      </c>
      <c r="N10" s="3">
        <f t="shared" si="1"/>
        <v>-5.448120169738716E-3</v>
      </c>
      <c r="O10" s="3">
        <f t="shared" si="1"/>
        <v>2.1164811192043331E-2</v>
      </c>
      <c r="P10" s="14">
        <f t="shared" si="1"/>
        <v>1.4062727536969948E-2</v>
      </c>
    </row>
    <row r="11" spans="1:16" x14ac:dyDescent="0.3">
      <c r="A11" s="16">
        <v>44085</v>
      </c>
      <c r="B11" s="3">
        <v>11.13</v>
      </c>
      <c r="C11" s="3">
        <v>71.069923000000003</v>
      </c>
      <c r="D11" s="3">
        <v>373.20001200000002</v>
      </c>
      <c r="E11" s="3">
        <v>144.300003</v>
      </c>
      <c r="F11" s="14">
        <v>15012.160156</v>
      </c>
      <c r="G11" s="6">
        <f t="shared" si="2"/>
        <v>-2.5394045534150537E-2</v>
      </c>
      <c r="H11" s="3">
        <f t="shared" si="0"/>
        <v>-5.9809048263377443E-3</v>
      </c>
      <c r="I11" s="3">
        <f t="shared" si="0"/>
        <v>1.9393624374865505E-2</v>
      </c>
      <c r="J11" s="3">
        <f t="shared" si="0"/>
        <v>7.3298638743455758E-3</v>
      </c>
      <c r="K11" s="14">
        <f t="shared" si="0"/>
        <v>2.5999524338183636E-3</v>
      </c>
      <c r="L11" s="6">
        <f t="shared" si="3"/>
        <v>-2.5722038940410672E-2</v>
      </c>
      <c r="M11" s="3">
        <f t="shared" si="1"/>
        <v>-5.9988620738011342E-3</v>
      </c>
      <c r="N11" s="3">
        <f t="shared" si="1"/>
        <v>1.9207964612374024E-2</v>
      </c>
      <c r="O11" s="3">
        <f t="shared" si="1"/>
        <v>7.3031309749967991E-3</v>
      </c>
      <c r="P11" s="14">
        <f t="shared" si="1"/>
        <v>2.5965784044344872E-3</v>
      </c>
    </row>
    <row r="12" spans="1:16" x14ac:dyDescent="0.3">
      <c r="A12" s="16">
        <v>44088</v>
      </c>
      <c r="B12" s="3">
        <v>11.57</v>
      </c>
      <c r="C12" s="3">
        <v>70.642302999999998</v>
      </c>
      <c r="D12" s="3">
        <v>385.25</v>
      </c>
      <c r="E12" s="3">
        <v>148.39999399999999</v>
      </c>
      <c r="F12" s="14">
        <v>15088.370117</v>
      </c>
      <c r="G12" s="6">
        <f t="shared" si="2"/>
        <v>3.9532794249775335E-2</v>
      </c>
      <c r="H12" s="3">
        <f t="shared" si="0"/>
        <v>-6.0168912804366556E-3</v>
      </c>
      <c r="I12" s="3">
        <f t="shared" si="0"/>
        <v>3.2288284063613545E-2</v>
      </c>
      <c r="J12" s="3">
        <f t="shared" si="0"/>
        <v>2.8412965452259822E-2</v>
      </c>
      <c r="K12" s="14">
        <f t="shared" si="0"/>
        <v>5.0765486251184971E-3</v>
      </c>
      <c r="L12" s="6">
        <f t="shared" si="3"/>
        <v>3.8771375918131769E-2</v>
      </c>
      <c r="M12" s="3">
        <f t="shared" si="1"/>
        <v>-6.0350657098257061E-3</v>
      </c>
      <c r="N12" s="3">
        <f t="shared" si="1"/>
        <v>3.1777973072696079E-2</v>
      </c>
      <c r="O12" s="3">
        <f t="shared" si="1"/>
        <v>2.8016803732166549E-2</v>
      </c>
      <c r="P12" s="14">
        <f t="shared" si="1"/>
        <v>5.0637063966081242E-3</v>
      </c>
    </row>
    <row r="13" spans="1:16" x14ac:dyDescent="0.3">
      <c r="A13" s="16">
        <v>44089</v>
      </c>
      <c r="B13" s="3">
        <v>11.75</v>
      </c>
      <c r="C13" s="3">
        <v>70.300208999999995</v>
      </c>
      <c r="D13" s="3">
        <v>396</v>
      </c>
      <c r="E13" s="3">
        <v>148.300003</v>
      </c>
      <c r="F13" s="14">
        <v>15217.339844</v>
      </c>
      <c r="G13" s="6">
        <f t="shared" si="2"/>
        <v>1.555747623163351E-2</v>
      </c>
      <c r="H13" s="3">
        <f t="shared" si="0"/>
        <v>-4.8426224156367468E-3</v>
      </c>
      <c r="I13" s="3">
        <f t="shared" si="0"/>
        <v>2.7903958468526932E-2</v>
      </c>
      <c r="J13" s="3">
        <f t="shared" si="0"/>
        <v>-6.7379382778134489E-4</v>
      </c>
      <c r="K13" s="14">
        <f t="shared" si="0"/>
        <v>8.5476248262686821E-3</v>
      </c>
      <c r="L13" s="6">
        <f t="shared" si="3"/>
        <v>1.5437699384582731E-2</v>
      </c>
      <c r="M13" s="3">
        <f t="shared" si="1"/>
        <v>-4.8543859043552601E-3</v>
      </c>
      <c r="N13" s="3">
        <f t="shared" si="1"/>
        <v>2.7521737054255483E-2</v>
      </c>
      <c r="O13" s="3">
        <f t="shared" si="1"/>
        <v>-6.7402092886110023E-4</v>
      </c>
      <c r="P13" s="14">
        <f t="shared" si="1"/>
        <v>8.51130072427639E-3</v>
      </c>
    </row>
    <row r="14" spans="1:16" x14ac:dyDescent="0.3">
      <c r="A14" s="16">
        <v>44090</v>
      </c>
      <c r="B14" s="3">
        <v>11.52</v>
      </c>
      <c r="C14" s="3">
        <v>70.685074</v>
      </c>
      <c r="D14" s="3">
        <v>390.95001200000002</v>
      </c>
      <c r="E14" s="3">
        <v>151.60000600000001</v>
      </c>
      <c r="F14" s="14">
        <v>15313.209961</v>
      </c>
      <c r="G14" s="6">
        <f t="shared" si="2"/>
        <v>-1.957446808510642E-2</v>
      </c>
      <c r="H14" s="3">
        <f t="shared" si="0"/>
        <v>5.4745925435300616E-3</v>
      </c>
      <c r="I14" s="3">
        <f t="shared" si="0"/>
        <v>-1.2752494949494911E-2</v>
      </c>
      <c r="J14" s="3">
        <f t="shared" si="0"/>
        <v>2.2252211282827849E-2</v>
      </c>
      <c r="K14" s="14">
        <f t="shared" si="0"/>
        <v>6.3000575647786912E-3</v>
      </c>
      <c r="L14" s="6">
        <f t="shared" si="3"/>
        <v>-1.976858532242284E-2</v>
      </c>
      <c r="M14" s="3">
        <f t="shared" si="1"/>
        <v>5.4596614314853398E-3</v>
      </c>
      <c r="N14" s="3">
        <f t="shared" si="1"/>
        <v>-1.283450598949577E-2</v>
      </c>
      <c r="O14" s="3">
        <f t="shared" si="1"/>
        <v>2.2008243412955715E-2</v>
      </c>
      <c r="P14" s="14">
        <f t="shared" si="1"/>
        <v>6.2802951615398778E-3</v>
      </c>
    </row>
    <row r="15" spans="1:16" x14ac:dyDescent="0.3">
      <c r="A15" s="16">
        <v>44091</v>
      </c>
      <c r="B15" s="3">
        <v>11.27</v>
      </c>
      <c r="C15" s="3">
        <v>69.958129999999997</v>
      </c>
      <c r="D15" s="3">
        <v>384.54998799999998</v>
      </c>
      <c r="E15" s="3">
        <v>147.60000600000001</v>
      </c>
      <c r="F15" s="14">
        <v>15211.610352</v>
      </c>
      <c r="G15" s="6">
        <f t="shared" si="2"/>
        <v>-2.1701388888888888E-2</v>
      </c>
      <c r="H15" s="3">
        <f t="shared" si="0"/>
        <v>-1.0284264539356684E-2</v>
      </c>
      <c r="I15" s="3">
        <f t="shared" si="0"/>
        <v>-1.6370440730412435E-2</v>
      </c>
      <c r="J15" s="3">
        <f t="shared" si="0"/>
        <v>-2.6385223230136281E-2</v>
      </c>
      <c r="K15" s="14">
        <f t="shared" si="0"/>
        <v>-6.6347688863900361E-3</v>
      </c>
      <c r="L15" s="6">
        <f t="shared" si="3"/>
        <v>-2.1940327216060197E-2</v>
      </c>
      <c r="M15" s="3">
        <f t="shared" si="1"/>
        <v>-1.0337512983246481E-2</v>
      </c>
      <c r="N15" s="3">
        <f t="shared" si="1"/>
        <v>-1.6505916967227356E-2</v>
      </c>
      <c r="O15" s="3">
        <f t="shared" si="1"/>
        <v>-2.6739559969329085E-2</v>
      </c>
      <c r="P15" s="14">
        <f t="shared" si="1"/>
        <v>-6.6568768070324313E-3</v>
      </c>
    </row>
    <row r="16" spans="1:16" x14ac:dyDescent="0.3">
      <c r="A16" s="16">
        <v>44092</v>
      </c>
      <c r="B16" s="3">
        <v>11.27</v>
      </c>
      <c r="C16" s="3">
        <v>68.974602000000004</v>
      </c>
      <c r="D16" s="3">
        <v>379.39999399999999</v>
      </c>
      <c r="E16" s="3">
        <v>147.89999399999999</v>
      </c>
      <c r="F16" s="14">
        <v>15202.639648</v>
      </c>
      <c r="G16" s="6">
        <f t="shared" si="2"/>
        <v>0</v>
      </c>
      <c r="H16" s="3">
        <f t="shared" si="0"/>
        <v>-1.4058809176288626E-2</v>
      </c>
      <c r="I16" s="3">
        <f t="shared" si="0"/>
        <v>-1.3392261502293929E-2</v>
      </c>
      <c r="J16" s="3">
        <f t="shared" si="0"/>
        <v>2.032438941770672E-3</v>
      </c>
      <c r="K16" s="14">
        <f t="shared" si="0"/>
        <v>-5.8972743795136274E-4</v>
      </c>
      <c r="L16" s="6">
        <f t="shared" si="3"/>
        <v>0</v>
      </c>
      <c r="M16" s="3">
        <f t="shared" si="1"/>
        <v>-1.4158570353306286E-2</v>
      </c>
      <c r="N16" s="3">
        <f t="shared" si="1"/>
        <v>-1.3482746611287519E-2</v>
      </c>
      <c r="O16" s="3">
        <f t="shared" si="1"/>
        <v>2.0303763320241417E-3</v>
      </c>
      <c r="P16" s="14">
        <f t="shared" si="1"/>
        <v>-5.8990139557200147E-4</v>
      </c>
    </row>
    <row r="17" spans="1:16" x14ac:dyDescent="0.3">
      <c r="A17" s="16">
        <v>44095</v>
      </c>
      <c r="B17" s="3">
        <v>10.39</v>
      </c>
      <c r="C17" s="3">
        <v>66.408896999999996</v>
      </c>
      <c r="D17" s="3">
        <v>365.14999399999999</v>
      </c>
      <c r="E17" s="3">
        <v>137.39999399999999</v>
      </c>
      <c r="F17" s="14">
        <v>14804.200194999999</v>
      </c>
      <c r="G17" s="6">
        <f t="shared" si="2"/>
        <v>-7.8083407275953781E-2</v>
      </c>
      <c r="H17" s="3">
        <f t="shared" si="0"/>
        <v>-3.7197822468044227E-2</v>
      </c>
      <c r="I17" s="3">
        <f t="shared" si="0"/>
        <v>-3.7559304758449735E-2</v>
      </c>
      <c r="J17" s="3">
        <f t="shared" si="0"/>
        <v>-7.0993917687380032E-2</v>
      </c>
      <c r="K17" s="14">
        <f t="shared" si="0"/>
        <v>-2.6208570499953801E-2</v>
      </c>
      <c r="L17" s="6">
        <f t="shared" si="3"/>
        <v>-8.1300522940548792E-2</v>
      </c>
      <c r="M17" s="3">
        <f t="shared" si="1"/>
        <v>-3.7907311409849459E-2</v>
      </c>
      <c r="N17" s="3">
        <f t="shared" si="1"/>
        <v>-3.8282830051954639E-2</v>
      </c>
      <c r="O17" s="3">
        <f t="shared" si="1"/>
        <v>-7.3639993028676271E-2</v>
      </c>
      <c r="P17" s="14">
        <f t="shared" si="1"/>
        <v>-2.6558136360738133E-2</v>
      </c>
    </row>
    <row r="18" spans="1:16" x14ac:dyDescent="0.3">
      <c r="A18" s="16">
        <v>44096</v>
      </c>
      <c r="B18" s="3">
        <v>10.25</v>
      </c>
      <c r="C18" s="3">
        <v>65.126045000000005</v>
      </c>
      <c r="D18" s="3">
        <v>364.64999399999999</v>
      </c>
      <c r="E18" s="3">
        <v>133.10000600000001</v>
      </c>
      <c r="F18" s="14">
        <v>14652.219727</v>
      </c>
      <c r="G18" s="6">
        <f t="shared" si="2"/>
        <v>-1.3474494706448563E-2</v>
      </c>
      <c r="H18" s="3">
        <f t="shared" si="0"/>
        <v>-1.9317471874288037E-2</v>
      </c>
      <c r="I18" s="3">
        <f t="shared" si="0"/>
        <v>-1.3693003100528601E-3</v>
      </c>
      <c r="J18" s="3">
        <f t="shared" si="0"/>
        <v>-3.1295401657732133E-2</v>
      </c>
      <c r="K18" s="14">
        <f t="shared" si="0"/>
        <v>-1.0266037070434237E-2</v>
      </c>
      <c r="L18" s="6">
        <f t="shared" si="3"/>
        <v>-1.3566099526718903E-2</v>
      </c>
      <c r="M18" s="3">
        <f t="shared" si="1"/>
        <v>-1.9506492460202637E-2</v>
      </c>
      <c r="N18" s="3">
        <f t="shared" si="1"/>
        <v>-1.3702386584073891E-3</v>
      </c>
      <c r="O18" s="3">
        <f t="shared" si="1"/>
        <v>-3.1795565640172656E-2</v>
      </c>
      <c r="P18" s="14">
        <f t="shared" si="1"/>
        <v>-1.0319096279919513E-2</v>
      </c>
    </row>
    <row r="19" spans="1:16" x14ac:dyDescent="0.3">
      <c r="A19" s="16">
        <v>44097</v>
      </c>
      <c r="B19" s="3">
        <v>9.2200000000000006</v>
      </c>
      <c r="C19" s="3">
        <v>64.997765000000001</v>
      </c>
      <c r="D19" s="3">
        <v>360.79998799999998</v>
      </c>
      <c r="E19" s="3">
        <v>131.35000600000001</v>
      </c>
      <c r="F19" s="14">
        <v>14617.610352</v>
      </c>
      <c r="G19" s="6">
        <f t="shared" si="2"/>
        <v>-0.10048780487804872</v>
      </c>
      <c r="H19" s="3">
        <f t="shared" si="0"/>
        <v>-1.9697188736089179E-3</v>
      </c>
      <c r="I19" s="3">
        <f t="shared" si="0"/>
        <v>-1.0558086009457079E-2</v>
      </c>
      <c r="J19" s="3">
        <f t="shared" si="0"/>
        <v>-1.3148008423080009E-2</v>
      </c>
      <c r="K19" s="14">
        <f t="shared" si="0"/>
        <v>-2.3620567835346113E-3</v>
      </c>
      <c r="L19" s="6">
        <f t="shared" si="3"/>
        <v>-0.10590266801591471</v>
      </c>
      <c r="M19" s="3">
        <f t="shared" si="1"/>
        <v>-1.9716613209654339E-3</v>
      </c>
      <c r="N19" s="3">
        <f t="shared" si="1"/>
        <v>-1.0614218047063298E-2</v>
      </c>
      <c r="O19" s="3">
        <f t="shared" si="1"/>
        <v>-1.3235208668922907E-2</v>
      </c>
      <c r="P19" s="14">
        <f t="shared" si="1"/>
        <v>-2.364850840339979E-3</v>
      </c>
    </row>
    <row r="20" spans="1:16" x14ac:dyDescent="0.3">
      <c r="A20" s="16">
        <v>44098</v>
      </c>
      <c r="B20" s="3">
        <v>9.1199999999999992</v>
      </c>
      <c r="C20" s="3">
        <v>61.534064999999998</v>
      </c>
      <c r="D20" s="3">
        <v>343.89999399999999</v>
      </c>
      <c r="E20" s="3">
        <v>122.800003</v>
      </c>
      <c r="F20" s="14">
        <v>14221.190430000001</v>
      </c>
      <c r="G20" s="6">
        <f t="shared" si="2"/>
        <v>-1.0845986984815771E-2</v>
      </c>
      <c r="H20" s="3">
        <f t="shared" si="2"/>
        <v>-5.3289524647501384E-2</v>
      </c>
      <c r="I20" s="3">
        <f t="shared" si="2"/>
        <v>-4.6840339695354963E-2</v>
      </c>
      <c r="J20" s="3">
        <f t="shared" si="2"/>
        <v>-6.5093282142674611E-2</v>
      </c>
      <c r="K20" s="14">
        <f t="shared" si="2"/>
        <v>-2.711933841811295E-2</v>
      </c>
      <c r="L20" s="6">
        <f t="shared" si="3"/>
        <v>-1.0905233482262581E-2</v>
      </c>
      <c r="M20" s="3">
        <f t="shared" si="3"/>
        <v>-5.4761960784923784E-2</v>
      </c>
      <c r="N20" s="3">
        <f t="shared" si="3"/>
        <v>-4.7972854937756382E-2</v>
      </c>
      <c r="O20" s="3">
        <f t="shared" si="3"/>
        <v>-6.7308521668020954E-2</v>
      </c>
      <c r="P20" s="14">
        <f t="shared" si="3"/>
        <v>-2.7493854285482427E-2</v>
      </c>
    </row>
    <row r="21" spans="1:16" x14ac:dyDescent="0.3">
      <c r="A21" s="16">
        <v>44099</v>
      </c>
      <c r="B21" s="3">
        <v>10.36</v>
      </c>
      <c r="C21" s="3">
        <v>63.415581000000003</v>
      </c>
      <c r="D21" s="3">
        <v>371.14999399999999</v>
      </c>
      <c r="E21" s="3">
        <v>127.349998</v>
      </c>
      <c r="F21" s="14">
        <v>14557.669921999999</v>
      </c>
      <c r="G21" s="6">
        <f t="shared" si="2"/>
        <v>0.13596491228070179</v>
      </c>
      <c r="H21" s="3">
        <f t="shared" si="2"/>
        <v>3.0576819522649852E-2</v>
      </c>
      <c r="I21" s="3">
        <f t="shared" si="2"/>
        <v>7.9238152007644405E-2</v>
      </c>
      <c r="J21" s="3">
        <f t="shared" si="2"/>
        <v>3.7052075642050229E-2</v>
      </c>
      <c r="K21" s="14">
        <f t="shared" si="2"/>
        <v>2.3660430795595398E-2</v>
      </c>
      <c r="L21" s="6">
        <f t="shared" si="3"/>
        <v>0.12748243274509705</v>
      </c>
      <c r="M21" s="3">
        <f t="shared" si="3"/>
        <v>3.0118664443479028E-2</v>
      </c>
      <c r="N21" s="3">
        <f t="shared" si="3"/>
        <v>7.6255377406297065E-2</v>
      </c>
      <c r="O21" s="3">
        <f t="shared" si="3"/>
        <v>3.6382145577705985E-2</v>
      </c>
      <c r="P21" s="14">
        <f t="shared" si="3"/>
        <v>2.338486107120261E-2</v>
      </c>
    </row>
    <row r="22" spans="1:16" x14ac:dyDescent="0.3">
      <c r="A22" s="16">
        <v>44102</v>
      </c>
      <c r="B22" s="3">
        <v>10.34</v>
      </c>
      <c r="C22" s="3">
        <v>64.698432999999994</v>
      </c>
      <c r="D22" s="3">
        <v>376.14999399999999</v>
      </c>
      <c r="E22" s="3">
        <v>132.85000600000001</v>
      </c>
      <c r="F22" s="14">
        <v>14834.259765999999</v>
      </c>
      <c r="G22" s="6">
        <f t="shared" si="2"/>
        <v>-1.9305019305018896E-3</v>
      </c>
      <c r="H22" s="3">
        <f t="shared" si="2"/>
        <v>2.0229287184169945E-2</v>
      </c>
      <c r="I22" s="3">
        <f t="shared" si="2"/>
        <v>1.3471642410965524E-2</v>
      </c>
      <c r="J22" s="3">
        <f t="shared" si="2"/>
        <v>4.3188127886739411E-2</v>
      </c>
      <c r="K22" s="14">
        <f t="shared" si="2"/>
        <v>1.8999595778855308E-2</v>
      </c>
      <c r="L22" s="6">
        <f t="shared" si="3"/>
        <v>-1.9323677510539241E-3</v>
      </c>
      <c r="M22" s="3">
        <f t="shared" si="3"/>
        <v>2.0027393391417764E-2</v>
      </c>
      <c r="N22" s="3">
        <f t="shared" si="3"/>
        <v>1.3381706657561923E-2</v>
      </c>
      <c r="O22" s="3">
        <f t="shared" si="3"/>
        <v>4.2281531648824845E-2</v>
      </c>
      <c r="P22" s="14">
        <f t="shared" si="3"/>
        <v>1.8821357556363202E-2</v>
      </c>
    </row>
    <row r="23" spans="1:16" x14ac:dyDescent="0.3">
      <c r="A23" s="16">
        <v>44103</v>
      </c>
      <c r="B23" s="3">
        <v>9.81</v>
      </c>
      <c r="C23" s="3">
        <v>64.057013999999995</v>
      </c>
      <c r="D23" s="3">
        <v>369.95001200000002</v>
      </c>
      <c r="E23" s="3">
        <v>131.699997</v>
      </c>
      <c r="F23" s="14">
        <v>14819.570313</v>
      </c>
      <c r="G23" s="6">
        <f t="shared" si="2"/>
        <v>-5.1257253384912896E-2</v>
      </c>
      <c r="H23" s="3">
        <f t="shared" si="2"/>
        <v>-9.9139804514276116E-3</v>
      </c>
      <c r="I23" s="3">
        <f t="shared" si="2"/>
        <v>-1.6482738532224935E-2</v>
      </c>
      <c r="J23" s="3">
        <f t="shared" si="2"/>
        <v>-8.6564467298557088E-3</v>
      </c>
      <c r="K23" s="14">
        <f t="shared" si="2"/>
        <v>-9.9023835578686248E-4</v>
      </c>
      <c r="L23" s="6">
        <f t="shared" si="3"/>
        <v>-5.2617595503011337E-2</v>
      </c>
      <c r="M23" s="3">
        <f t="shared" si="3"/>
        <v>-9.9634511951813328E-3</v>
      </c>
      <c r="N23" s="3">
        <f t="shared" si="3"/>
        <v>-1.6620090246771829E-2</v>
      </c>
      <c r="O23" s="3">
        <f t="shared" si="3"/>
        <v>-8.6941313993481907E-3</v>
      </c>
      <c r="P23" s="14">
        <f t="shared" si="3"/>
        <v>-9.9072896569469648E-4</v>
      </c>
    </row>
    <row r="24" spans="1:16" x14ac:dyDescent="0.3">
      <c r="A24" s="16">
        <v>44104</v>
      </c>
      <c r="B24" s="3">
        <v>9.56</v>
      </c>
      <c r="C24" s="3">
        <v>63.244529999999997</v>
      </c>
      <c r="D24" s="3">
        <v>380.10000600000001</v>
      </c>
      <c r="E24" s="3">
        <v>133.300003</v>
      </c>
      <c r="F24" s="14">
        <v>14851</v>
      </c>
      <c r="G24" s="6">
        <f t="shared" si="2"/>
        <v>-2.54841997961264E-2</v>
      </c>
      <c r="H24" s="3">
        <f t="shared" si="2"/>
        <v>-1.2683763248783307E-2</v>
      </c>
      <c r="I24" s="3">
        <f t="shared" si="2"/>
        <v>2.7436122910573096E-2</v>
      </c>
      <c r="J24" s="3">
        <f t="shared" si="2"/>
        <v>1.2148868917590086E-2</v>
      </c>
      <c r="K24" s="14">
        <f t="shared" si="2"/>
        <v>2.1208230964989E-3</v>
      </c>
      <c r="L24" s="6">
        <f t="shared" si="3"/>
        <v>-2.5814546513961766E-2</v>
      </c>
      <c r="M24" s="3">
        <f t="shared" si="3"/>
        <v>-1.2764888889490998E-2</v>
      </c>
      <c r="N24" s="3">
        <f t="shared" si="3"/>
        <v>2.7066497972147333E-2</v>
      </c>
      <c r="O24" s="3">
        <f t="shared" si="3"/>
        <v>1.207566372009744E-2</v>
      </c>
      <c r="P24" s="14">
        <f t="shared" si="3"/>
        <v>2.1185773258897761E-3</v>
      </c>
    </row>
    <row r="25" spans="1:16" x14ac:dyDescent="0.3">
      <c r="A25" s="16">
        <v>44105</v>
      </c>
      <c r="B25" s="3">
        <v>9.24</v>
      </c>
      <c r="C25" s="3">
        <v>63.415581000000003</v>
      </c>
      <c r="D25" s="3">
        <v>394.20001200000002</v>
      </c>
      <c r="E25" s="3">
        <v>133.5</v>
      </c>
      <c r="F25" s="14">
        <v>15038.240234000001</v>
      </c>
      <c r="G25" s="6">
        <f t="shared" si="2"/>
        <v>-3.347280334728036E-2</v>
      </c>
      <c r="H25" s="3">
        <f t="shared" si="2"/>
        <v>2.7045975359450947E-3</v>
      </c>
      <c r="I25" s="3">
        <f t="shared" si="2"/>
        <v>3.7095516383654062E-2</v>
      </c>
      <c r="J25" s="3">
        <f t="shared" si="2"/>
        <v>1.5003525543806342E-3</v>
      </c>
      <c r="K25" s="14">
        <f t="shared" si="2"/>
        <v>1.2607920948084357E-2</v>
      </c>
      <c r="L25" s="6">
        <f t="shared" si="3"/>
        <v>-3.4045841409717101E-2</v>
      </c>
      <c r="M25" s="3">
        <f t="shared" si="3"/>
        <v>2.7009466932545346E-3</v>
      </c>
      <c r="N25" s="3">
        <f t="shared" si="3"/>
        <v>3.6424033379497192E-2</v>
      </c>
      <c r="O25" s="3">
        <f t="shared" si="3"/>
        <v>1.499228150015054E-3</v>
      </c>
      <c r="P25" s="14">
        <f t="shared" si="3"/>
        <v>1.2529102909097459E-2</v>
      </c>
    </row>
    <row r="26" spans="1:16" x14ac:dyDescent="0.3">
      <c r="A26" s="16">
        <v>44109</v>
      </c>
      <c r="B26" s="3">
        <v>9.02</v>
      </c>
      <c r="C26" s="3">
        <v>64.527389999999997</v>
      </c>
      <c r="D26" s="3">
        <v>378.79998799999998</v>
      </c>
      <c r="E26" s="3">
        <v>133.89999399999999</v>
      </c>
      <c r="F26" s="14">
        <v>15126.049805000001</v>
      </c>
      <c r="G26" s="6">
        <f t="shared" si="2"/>
        <v>-2.3809523809523878E-2</v>
      </c>
      <c r="H26" s="3">
        <f t="shared" si="2"/>
        <v>1.7532110917662234E-2</v>
      </c>
      <c r="I26" s="3">
        <f t="shared" si="2"/>
        <v>-3.9066523417558979E-2</v>
      </c>
      <c r="J26" s="3">
        <f t="shared" si="2"/>
        <v>2.9962097378276585E-3</v>
      </c>
      <c r="K26" s="14">
        <f t="shared" si="2"/>
        <v>5.8390855335234545E-3</v>
      </c>
      <c r="L26" s="6">
        <f t="shared" si="3"/>
        <v>-2.409755157906053E-2</v>
      </c>
      <c r="M26" s="3">
        <f t="shared" si="3"/>
        <v>1.7380196478086671E-2</v>
      </c>
      <c r="N26" s="3">
        <f t="shared" si="3"/>
        <v>-3.9850095527083372E-2</v>
      </c>
      <c r="O26" s="3">
        <f t="shared" si="3"/>
        <v>2.9917300472620599E-3</v>
      </c>
      <c r="P26" s="14">
        <f t="shared" si="3"/>
        <v>5.8221041453758266E-3</v>
      </c>
    </row>
    <row r="27" spans="1:16" x14ac:dyDescent="0.3">
      <c r="A27" s="16">
        <v>44110</v>
      </c>
      <c r="B27" s="3">
        <v>8.8000000000000007</v>
      </c>
      <c r="C27" s="3">
        <v>64.441863999999995</v>
      </c>
      <c r="D27" s="3">
        <v>375.10000600000001</v>
      </c>
      <c r="E27" s="3">
        <v>144.85000600000001</v>
      </c>
      <c r="F27" s="14">
        <v>15295.379883</v>
      </c>
      <c r="G27" s="6">
        <f t="shared" si="2"/>
        <v>-2.43902439024389E-2</v>
      </c>
      <c r="H27" s="3">
        <f t="shared" si="2"/>
        <v>-1.3254216542773782E-3</v>
      </c>
      <c r="I27" s="3">
        <f t="shared" si="2"/>
        <v>-9.7676402249515844E-3</v>
      </c>
      <c r="J27" s="3">
        <f t="shared" si="2"/>
        <v>8.1777539138650115E-2</v>
      </c>
      <c r="K27" s="14">
        <f t="shared" si="2"/>
        <v>1.1194600056389213E-2</v>
      </c>
      <c r="L27" s="6">
        <f t="shared" si="3"/>
        <v>-2.4692612590371411E-2</v>
      </c>
      <c r="M27" s="3">
        <f t="shared" si="3"/>
        <v>-1.3263008024721162E-3</v>
      </c>
      <c r="N27" s="3">
        <f t="shared" si="3"/>
        <v>-9.8156565493603461E-3</v>
      </c>
      <c r="O27" s="3">
        <f t="shared" si="3"/>
        <v>7.8605557749953106E-2</v>
      </c>
      <c r="P27" s="14">
        <f t="shared" si="3"/>
        <v>1.1132404262088546E-2</v>
      </c>
    </row>
    <row r="28" spans="1:16" x14ac:dyDescent="0.3">
      <c r="A28" s="16">
        <v>44111</v>
      </c>
      <c r="B28" s="3">
        <v>8.5299999999999994</v>
      </c>
      <c r="C28" s="3">
        <v>64.270813000000004</v>
      </c>
      <c r="D28" s="3">
        <v>385.64999399999999</v>
      </c>
      <c r="E28" s="3">
        <v>141</v>
      </c>
      <c r="F28" s="14">
        <v>15343.360352</v>
      </c>
      <c r="G28" s="6">
        <f t="shared" si="2"/>
        <v>-3.0681818181818334E-2</v>
      </c>
      <c r="H28" s="3">
        <f t="shared" si="2"/>
        <v>-2.6543459388448389E-3</v>
      </c>
      <c r="I28" s="3">
        <f t="shared" si="2"/>
        <v>2.8125800669808531E-2</v>
      </c>
      <c r="J28" s="3">
        <f t="shared" si="2"/>
        <v>-2.6579260203827726E-2</v>
      </c>
      <c r="K28" s="14">
        <f t="shared" si="2"/>
        <v>3.1369256185214346E-3</v>
      </c>
      <c r="L28" s="6">
        <f t="shared" si="3"/>
        <v>-3.1162359980573227E-2</v>
      </c>
      <c r="M28" s="3">
        <f t="shared" si="3"/>
        <v>-2.6578749612404984E-3</v>
      </c>
      <c r="N28" s="3">
        <f t="shared" si="3"/>
        <v>2.773753373828354E-2</v>
      </c>
      <c r="O28" s="3">
        <f t="shared" si="3"/>
        <v>-2.6938875259351177E-2</v>
      </c>
      <c r="P28" s="14">
        <f t="shared" si="3"/>
        <v>3.1320157326382141E-3</v>
      </c>
    </row>
    <row r="29" spans="1:16" x14ac:dyDescent="0.3">
      <c r="A29" s="16">
        <v>44112</v>
      </c>
      <c r="B29" s="3">
        <v>8.93</v>
      </c>
      <c r="C29" s="3">
        <v>64.570144999999997</v>
      </c>
      <c r="D29" s="3">
        <v>436.95001200000002</v>
      </c>
      <c r="E29" s="3">
        <v>140.89999399999999</v>
      </c>
      <c r="F29" s="14">
        <v>15435.379883</v>
      </c>
      <c r="G29" s="6">
        <f t="shared" si="2"/>
        <v>4.6893317702227474E-2</v>
      </c>
      <c r="H29" s="3">
        <f t="shared" si="2"/>
        <v>4.6573551201226065E-3</v>
      </c>
      <c r="I29" s="3">
        <f t="shared" si="2"/>
        <v>0.13302221910575221</v>
      </c>
      <c r="J29" s="3">
        <f t="shared" si="2"/>
        <v>-7.0926241134757157E-4</v>
      </c>
      <c r="K29" s="14">
        <f t="shared" si="2"/>
        <v>5.997351876572801E-3</v>
      </c>
      <c r="L29" s="6">
        <f t="shared" si="3"/>
        <v>4.5827033384819985E-2</v>
      </c>
      <c r="M29" s="3">
        <f t="shared" si="3"/>
        <v>4.6465431987400187E-3</v>
      </c>
      <c r="N29" s="3">
        <f t="shared" si="3"/>
        <v>0.12488859271478994</v>
      </c>
      <c r="O29" s="3">
        <f t="shared" si="3"/>
        <v>-7.0951405692722212E-4</v>
      </c>
      <c r="P29" s="14">
        <f t="shared" si="3"/>
        <v>5.9794393446323804E-3</v>
      </c>
    </row>
    <row r="30" spans="1:16" x14ac:dyDescent="0.3">
      <c r="A30" s="16">
        <v>44113</v>
      </c>
      <c r="B30" s="3">
        <v>8.9</v>
      </c>
      <c r="C30" s="3">
        <v>65.425376999999997</v>
      </c>
      <c r="D30" s="3">
        <v>415.35000600000001</v>
      </c>
      <c r="E30" s="3">
        <v>138.449997</v>
      </c>
      <c r="F30" s="14">
        <v>15498.179688</v>
      </c>
      <c r="G30" s="6">
        <f t="shared" si="2"/>
        <v>-3.3594624860021683E-3</v>
      </c>
      <c r="H30" s="3">
        <f t="shared" si="2"/>
        <v>1.3245006651293736E-2</v>
      </c>
      <c r="I30" s="3">
        <f t="shared" si="2"/>
        <v>-4.94335860093763E-2</v>
      </c>
      <c r="J30" s="3">
        <f t="shared" si="2"/>
        <v>-1.7388198043500246E-2</v>
      </c>
      <c r="K30" s="14">
        <f t="shared" si="2"/>
        <v>4.0685623208513398E-3</v>
      </c>
      <c r="L30" s="6">
        <f t="shared" si="3"/>
        <v>-3.3651181503134473E-3</v>
      </c>
      <c r="M30" s="3">
        <f t="shared" si="3"/>
        <v>1.3158058462120904E-2</v>
      </c>
      <c r="N30" s="3">
        <f t="shared" si="3"/>
        <v>-5.069724680592072E-2</v>
      </c>
      <c r="O30" s="3">
        <f t="shared" si="3"/>
        <v>-1.7541148372742853E-2</v>
      </c>
      <c r="P30" s="14">
        <f t="shared" si="3"/>
        <v>4.0603081021332484E-3</v>
      </c>
    </row>
    <row r="31" spans="1:16" x14ac:dyDescent="0.3">
      <c r="A31" s="16">
        <v>44116</v>
      </c>
      <c r="B31" s="3">
        <v>8.6999999999999993</v>
      </c>
      <c r="C31" s="3">
        <v>64.698432999999994</v>
      </c>
      <c r="D31" s="3">
        <v>416.70001200000002</v>
      </c>
      <c r="E31" s="3">
        <v>135.85000600000001</v>
      </c>
      <c r="F31" s="14">
        <v>15480.5</v>
      </c>
      <c r="G31" s="6">
        <f t="shared" si="2"/>
        <v>-2.2471910112359668E-2</v>
      </c>
      <c r="H31" s="3">
        <f t="shared" si="2"/>
        <v>-1.1111040292515291E-2</v>
      </c>
      <c r="I31" s="3">
        <f t="shared" si="2"/>
        <v>3.2502852546004478E-3</v>
      </c>
      <c r="J31" s="3">
        <f t="shared" si="2"/>
        <v>-1.8779278124505763E-2</v>
      </c>
      <c r="K31" s="14">
        <f t="shared" si="2"/>
        <v>-1.1407590024065392E-3</v>
      </c>
      <c r="L31" s="6">
        <f t="shared" si="3"/>
        <v>-2.2728251077556289E-2</v>
      </c>
      <c r="M31" s="3">
        <f t="shared" si="3"/>
        <v>-1.1173228983817429E-2</v>
      </c>
      <c r="N31" s="3">
        <f t="shared" si="3"/>
        <v>3.2450144953747825E-3</v>
      </c>
      <c r="O31" s="3">
        <f t="shared" si="3"/>
        <v>-1.8957847909782423E-2</v>
      </c>
      <c r="P31" s="14">
        <f t="shared" si="3"/>
        <v>-1.1414101632161052E-3</v>
      </c>
    </row>
    <row r="32" spans="1:16" x14ac:dyDescent="0.3">
      <c r="A32" s="16">
        <v>44117</v>
      </c>
      <c r="B32" s="3">
        <v>8.5399999999999991</v>
      </c>
      <c r="C32" s="3">
        <v>65.126045000000005</v>
      </c>
      <c r="D32" s="3">
        <v>413.64999399999999</v>
      </c>
      <c r="E32" s="3">
        <v>134.10000600000001</v>
      </c>
      <c r="F32" s="14">
        <v>15468.469727</v>
      </c>
      <c r="G32" s="6">
        <f t="shared" si="2"/>
        <v>-1.8390804597701167E-2</v>
      </c>
      <c r="H32" s="3">
        <f t="shared" si="2"/>
        <v>6.6093099967353243E-3</v>
      </c>
      <c r="I32" s="3">
        <f t="shared" si="2"/>
        <v>-7.3194574326050721E-3</v>
      </c>
      <c r="J32" s="3">
        <f t="shared" si="2"/>
        <v>-1.2881854418173525E-2</v>
      </c>
      <c r="K32" s="14">
        <f t="shared" si="2"/>
        <v>-7.7712431769001689E-4</v>
      </c>
      <c r="L32" s="6">
        <f t="shared" si="3"/>
        <v>-1.8562017860059538E-2</v>
      </c>
      <c r="M32" s="3">
        <f t="shared" si="3"/>
        <v>6.5875642709924843E-3</v>
      </c>
      <c r="N32" s="3">
        <f t="shared" si="3"/>
        <v>-7.3463760949281408E-3</v>
      </c>
      <c r="O32" s="3">
        <f t="shared" si="3"/>
        <v>-1.2965545008354633E-2</v>
      </c>
      <c r="P32" s="14">
        <f t="shared" si="3"/>
        <v>-7.7742643532474588E-4</v>
      </c>
    </row>
    <row r="33" spans="1:16" x14ac:dyDescent="0.3">
      <c r="A33" s="16">
        <v>44118</v>
      </c>
      <c r="B33" s="3">
        <v>8.4</v>
      </c>
      <c r="C33" s="3">
        <v>63.885956</v>
      </c>
      <c r="D33" s="3">
        <v>408.85000600000001</v>
      </c>
      <c r="E33" s="3">
        <v>130.699997</v>
      </c>
      <c r="F33" s="14">
        <v>15508.650390999999</v>
      </c>
      <c r="G33" s="6">
        <f t="shared" si="2"/>
        <v>-1.6393442622950678E-2</v>
      </c>
      <c r="H33" s="3">
        <f t="shared" si="2"/>
        <v>-1.9041368165378453E-2</v>
      </c>
      <c r="I33" s="3">
        <f t="shared" si="2"/>
        <v>-1.1603984212797994E-2</v>
      </c>
      <c r="J33" s="3">
        <f t="shared" si="2"/>
        <v>-2.5354279253350751E-2</v>
      </c>
      <c r="K33" s="14">
        <f t="shared" si="2"/>
        <v>2.5975849395021107E-3</v>
      </c>
      <c r="L33" s="6">
        <f t="shared" si="3"/>
        <v>-1.6529301951210471E-2</v>
      </c>
      <c r="M33" s="3">
        <f t="shared" si="3"/>
        <v>-1.9224989689595611E-2</v>
      </c>
      <c r="N33" s="3">
        <f t="shared" si="3"/>
        <v>-1.167183584788045E-2</v>
      </c>
      <c r="O33" s="3">
        <f t="shared" si="3"/>
        <v>-2.5681237353513478E-2</v>
      </c>
      <c r="P33" s="14">
        <f t="shared" si="3"/>
        <v>2.5942170467407716E-3</v>
      </c>
    </row>
    <row r="34" spans="1:16" x14ac:dyDescent="0.3">
      <c r="A34" s="16">
        <v>44119</v>
      </c>
      <c r="B34" s="3">
        <v>7.99</v>
      </c>
      <c r="C34" s="3">
        <v>63.843201000000001</v>
      </c>
      <c r="D34" s="3">
        <v>467.10000600000001</v>
      </c>
      <c r="E34" s="3">
        <v>127</v>
      </c>
      <c r="F34" s="14">
        <v>15167.700194999999</v>
      </c>
      <c r="G34" s="6">
        <f t="shared" si="2"/>
        <v>-4.8809523809523823E-2</v>
      </c>
      <c r="H34" s="3">
        <f t="shared" si="2"/>
        <v>-6.6923941781507742E-4</v>
      </c>
      <c r="I34" s="3">
        <f t="shared" si="2"/>
        <v>0.1424727874407809</v>
      </c>
      <c r="J34" s="3">
        <f t="shared" si="2"/>
        <v>-2.830908251665833E-2</v>
      </c>
      <c r="K34" s="14">
        <f t="shared" si="2"/>
        <v>-2.1984517505008717E-2</v>
      </c>
      <c r="L34" s="6">
        <f t="shared" si="3"/>
        <v>-5.0040946071084683E-2</v>
      </c>
      <c r="M34" s="3">
        <f t="shared" si="3"/>
        <v>-6.6946345847769897E-4</v>
      </c>
      <c r="N34" s="3">
        <f t="shared" si="3"/>
        <v>0.13319502506998249</v>
      </c>
      <c r="O34" s="3">
        <f t="shared" si="3"/>
        <v>-2.8717511218256445E-2</v>
      </c>
      <c r="P34" s="14">
        <f t="shared" si="3"/>
        <v>-2.2229778300650361E-2</v>
      </c>
    </row>
    <row r="35" spans="1:16" x14ac:dyDescent="0.3">
      <c r="A35" s="16">
        <v>44120</v>
      </c>
      <c r="B35" s="3">
        <v>8.0299999999999994</v>
      </c>
      <c r="C35" s="3">
        <v>63.458336000000003</v>
      </c>
      <c r="D35" s="3">
        <v>486.25</v>
      </c>
      <c r="E35" s="3">
        <v>127.699997</v>
      </c>
      <c r="F35" s="14">
        <v>15288.929688</v>
      </c>
      <c r="G35" s="6">
        <f t="shared" si="2"/>
        <v>5.0062578222777408E-3</v>
      </c>
      <c r="H35" s="3">
        <f t="shared" si="2"/>
        <v>-6.0282848286381781E-3</v>
      </c>
      <c r="I35" s="3">
        <f t="shared" si="2"/>
        <v>4.0997631672049242E-2</v>
      </c>
      <c r="J35" s="3">
        <f t="shared" si="2"/>
        <v>5.5117874015747732E-3</v>
      </c>
      <c r="K35" s="14">
        <f t="shared" si="2"/>
        <v>7.9926087304892663E-3</v>
      </c>
      <c r="L35" s="6">
        <f t="shared" si="3"/>
        <v>4.9937681804869743E-3</v>
      </c>
      <c r="M35" s="3">
        <f t="shared" si="3"/>
        <v>-6.0465282924404154E-3</v>
      </c>
      <c r="N35" s="3">
        <f t="shared" si="3"/>
        <v>4.0179514579378656E-2</v>
      </c>
      <c r="O35" s="3">
        <f t="shared" si="3"/>
        <v>5.4966530873414403E-3</v>
      </c>
      <c r="P35" s="14">
        <f t="shared" si="3"/>
        <v>7.9608370136516476E-3</v>
      </c>
    </row>
    <row r="36" spans="1:16" x14ac:dyDescent="0.3">
      <c r="A36" s="16">
        <v>44123</v>
      </c>
      <c r="B36" s="3">
        <v>7.95</v>
      </c>
      <c r="C36" s="3">
        <v>65.724709000000004</v>
      </c>
      <c r="D36" s="3">
        <v>505.04998799999998</v>
      </c>
      <c r="E36" s="3">
        <v>128.25</v>
      </c>
      <c r="F36" s="14">
        <v>15424.929688</v>
      </c>
      <c r="G36" s="6">
        <f t="shared" si="2"/>
        <v>-9.9626400996263003E-3</v>
      </c>
      <c r="H36" s="3">
        <f t="shared" si="2"/>
        <v>3.5714346496573776E-2</v>
      </c>
      <c r="I36" s="3">
        <f t="shared" si="2"/>
        <v>3.8663214395886859E-2</v>
      </c>
      <c r="J36" s="3">
        <f t="shared" si="2"/>
        <v>4.3069930534141189E-3</v>
      </c>
      <c r="K36" s="14">
        <f t="shared" si="2"/>
        <v>8.8953250996205383E-3</v>
      </c>
      <c r="L36" s="6">
        <f t="shared" si="3"/>
        <v>-1.0012599292429701E-2</v>
      </c>
      <c r="M36" s="3">
        <f t="shared" si="3"/>
        <v>3.5091378497615379E-2</v>
      </c>
      <c r="N36" s="3">
        <f t="shared" si="3"/>
        <v>3.7934515582513137E-2</v>
      </c>
      <c r="O36" s="3">
        <f t="shared" si="3"/>
        <v>4.2977445049462723E-3</v>
      </c>
      <c r="P36" s="14">
        <f t="shared" si="3"/>
        <v>8.8559947606626568E-3</v>
      </c>
    </row>
    <row r="37" spans="1:16" x14ac:dyDescent="0.3">
      <c r="A37" s="16">
        <v>44124</v>
      </c>
      <c r="B37" s="3">
        <v>8.73</v>
      </c>
      <c r="C37" s="3">
        <v>64.185287000000002</v>
      </c>
      <c r="D37" s="3">
        <v>597.95001200000002</v>
      </c>
      <c r="E37" s="3">
        <v>129.64999399999999</v>
      </c>
      <c r="F37" s="14">
        <v>15463.330078000001</v>
      </c>
      <c r="G37" s="6">
        <f t="shared" si="2"/>
        <v>9.8113207547169845E-2</v>
      </c>
      <c r="H37" s="3">
        <f t="shared" si="2"/>
        <v>-2.3422271827784003E-2</v>
      </c>
      <c r="I37" s="3">
        <f t="shared" si="2"/>
        <v>0.18394223583270342</v>
      </c>
      <c r="J37" s="3">
        <f t="shared" si="2"/>
        <v>1.0916132553606179E-2</v>
      </c>
      <c r="K37" s="14">
        <f t="shared" si="2"/>
        <v>2.4895017855332408E-3</v>
      </c>
      <c r="L37" s="6">
        <f t="shared" si="3"/>
        <v>9.3593441185270285E-2</v>
      </c>
      <c r="M37" s="3">
        <f t="shared" si="3"/>
        <v>-2.3700933090546532E-2</v>
      </c>
      <c r="N37" s="3">
        <f t="shared" si="3"/>
        <v>0.16884974796821478</v>
      </c>
      <c r="O37" s="3">
        <f t="shared" si="3"/>
        <v>1.0856981655351448E-2</v>
      </c>
      <c r="P37" s="14">
        <f t="shared" si="3"/>
        <v>2.4864081093743263E-3</v>
      </c>
    </row>
    <row r="38" spans="1:16" x14ac:dyDescent="0.3">
      <c r="A38" s="16">
        <v>44125</v>
      </c>
      <c r="B38" s="3">
        <v>8.6300000000000008</v>
      </c>
      <c r="C38" s="3">
        <v>65.040520000000001</v>
      </c>
      <c r="D38" s="3">
        <v>564.84997599999997</v>
      </c>
      <c r="E38" s="3">
        <v>130.25</v>
      </c>
      <c r="F38" s="14">
        <v>15499.839844</v>
      </c>
      <c r="G38" s="6">
        <f t="shared" si="2"/>
        <v>-1.1454753722794919E-2</v>
      </c>
      <c r="H38" s="3">
        <f t="shared" si="2"/>
        <v>1.3324439914088073E-2</v>
      </c>
      <c r="I38" s="3">
        <f t="shared" si="2"/>
        <v>-5.5355858074637929E-2</v>
      </c>
      <c r="J38" s="3">
        <f t="shared" si="2"/>
        <v>4.6278906885256592E-3</v>
      </c>
      <c r="K38" s="14">
        <f t="shared" si="2"/>
        <v>2.3610545604237226E-3</v>
      </c>
      <c r="L38" s="6">
        <f t="shared" si="3"/>
        <v>-1.1520864756174217E-2</v>
      </c>
      <c r="M38" s="3">
        <f t="shared" si="3"/>
        <v>1.3236450310936914E-2</v>
      </c>
      <c r="N38" s="3">
        <f t="shared" si="3"/>
        <v>-5.6946991799603511E-2</v>
      </c>
      <c r="O38" s="3">
        <f t="shared" si="3"/>
        <v>4.6172149272460956E-3</v>
      </c>
      <c r="P38" s="14">
        <f t="shared" si="3"/>
        <v>2.3582716506455781E-3</v>
      </c>
    </row>
    <row r="39" spans="1:16" x14ac:dyDescent="0.3">
      <c r="A39" s="16">
        <v>44126</v>
      </c>
      <c r="B39" s="3">
        <v>8.8800000000000008</v>
      </c>
      <c r="C39" s="3">
        <v>66.494422999999998</v>
      </c>
      <c r="D39" s="3">
        <v>559.65002400000003</v>
      </c>
      <c r="E39" s="3">
        <v>133.449997</v>
      </c>
      <c r="F39" s="14">
        <v>15487.759765999999</v>
      </c>
      <c r="G39" s="6">
        <f t="shared" si="2"/>
        <v>2.8968713789107762E-2</v>
      </c>
      <c r="H39" s="3">
        <f t="shared" si="2"/>
        <v>2.2353803444375858E-2</v>
      </c>
      <c r="I39" s="3">
        <f t="shared" si="2"/>
        <v>-9.2058993023661547E-3</v>
      </c>
      <c r="J39" s="3">
        <f t="shared" si="2"/>
        <v>2.4568115163147764E-2</v>
      </c>
      <c r="K39" s="14">
        <f t="shared" si="2"/>
        <v>-7.7936792390000565E-4</v>
      </c>
      <c r="L39" s="6">
        <f t="shared" si="3"/>
        <v>2.8557051908742061E-2</v>
      </c>
      <c r="M39" s="3">
        <f t="shared" si="3"/>
        <v>2.2107619195771349E-2</v>
      </c>
      <c r="N39" s="3">
        <f t="shared" si="3"/>
        <v>-9.2485354645594053E-3</v>
      </c>
      <c r="O39" s="3">
        <f t="shared" si="3"/>
        <v>2.4271172736726916E-2</v>
      </c>
      <c r="P39" s="14">
        <f t="shared" si="3"/>
        <v>-7.7967178897244143E-4</v>
      </c>
    </row>
    <row r="40" spans="1:16" x14ac:dyDescent="0.3">
      <c r="A40" s="16">
        <v>44127</v>
      </c>
      <c r="B40" s="3">
        <v>9.07</v>
      </c>
      <c r="C40" s="3">
        <v>66.922049999999999</v>
      </c>
      <c r="D40" s="3">
        <v>583.90002400000003</v>
      </c>
      <c r="E40" s="3">
        <v>137</v>
      </c>
      <c r="F40" s="14">
        <v>15539.299805000001</v>
      </c>
      <c r="G40" s="6">
        <f t="shared" si="2"/>
        <v>2.1396396396396337E-2</v>
      </c>
      <c r="H40" s="3">
        <f t="shared" si="2"/>
        <v>6.4310205383690767E-3</v>
      </c>
      <c r="I40" s="3">
        <f t="shared" si="2"/>
        <v>4.3330651228561369E-2</v>
      </c>
      <c r="J40" s="3">
        <f t="shared" si="2"/>
        <v>2.6601746570290324E-2</v>
      </c>
      <c r="K40" s="14">
        <f t="shared" si="2"/>
        <v>3.3277917386829738E-3</v>
      </c>
      <c r="L40" s="6">
        <f t="shared" si="3"/>
        <v>2.1170707122966488E-2</v>
      </c>
      <c r="M40" s="3">
        <f t="shared" si="3"/>
        <v>6.4104297584564535E-3</v>
      </c>
      <c r="N40" s="3">
        <f t="shared" si="3"/>
        <v>4.2418145173198737E-2</v>
      </c>
      <c r="O40" s="3">
        <f t="shared" si="3"/>
        <v>2.6254072457921791E-2</v>
      </c>
      <c r="P40" s="14">
        <f t="shared" si="3"/>
        <v>3.3222668933848721E-3</v>
      </c>
    </row>
    <row r="41" spans="1:16" x14ac:dyDescent="0.3">
      <c r="A41" s="16">
        <v>44130</v>
      </c>
      <c r="B41" s="3">
        <v>8.9</v>
      </c>
      <c r="C41" s="3">
        <v>66.793755000000004</v>
      </c>
      <c r="D41" s="3">
        <v>640.75</v>
      </c>
      <c r="E41" s="3">
        <v>133.64999399999999</v>
      </c>
      <c r="F41" s="14">
        <v>15330.080078000001</v>
      </c>
      <c r="G41" s="6">
        <f t="shared" si="2"/>
        <v>-1.8743109151047401E-2</v>
      </c>
      <c r="H41" s="3">
        <f t="shared" si="2"/>
        <v>-1.9170811414174294E-3</v>
      </c>
      <c r="I41" s="3">
        <f t="shared" si="2"/>
        <v>9.7362516977735153E-2</v>
      </c>
      <c r="J41" s="3">
        <f t="shared" si="2"/>
        <v>-2.4452598540146041E-2</v>
      </c>
      <c r="K41" s="14">
        <f t="shared" si="2"/>
        <v>-1.346390954711358E-2</v>
      </c>
      <c r="L41" s="6">
        <f t="shared" si="3"/>
        <v>-1.8920987388951049E-2</v>
      </c>
      <c r="M41" s="3">
        <f t="shared" si="3"/>
        <v>-1.9189210934030399E-3</v>
      </c>
      <c r="N41" s="3">
        <f t="shared" si="3"/>
        <v>9.2909588851760844E-2</v>
      </c>
      <c r="O41" s="3">
        <f t="shared" si="3"/>
        <v>-2.4756528136576188E-2</v>
      </c>
      <c r="P41" s="14">
        <f t="shared" si="3"/>
        <v>-1.3555369847161139E-2</v>
      </c>
    </row>
    <row r="42" spans="1:16" x14ac:dyDescent="0.3">
      <c r="A42" s="16">
        <v>44131</v>
      </c>
      <c r="B42" s="3">
        <v>8.73</v>
      </c>
      <c r="C42" s="3">
        <v>66.793755000000004</v>
      </c>
      <c r="D42" s="3">
        <v>679.70001200000002</v>
      </c>
      <c r="E42" s="3">
        <v>135.699997</v>
      </c>
      <c r="F42" s="14">
        <v>15484.290039</v>
      </c>
      <c r="G42" s="6">
        <f t="shared" si="2"/>
        <v>-1.9101123595505608E-2</v>
      </c>
      <c r="H42" s="3">
        <f t="shared" si="2"/>
        <v>0</v>
      </c>
      <c r="I42" s="3">
        <f t="shared" si="2"/>
        <v>6.0788157627779969E-2</v>
      </c>
      <c r="J42" s="3">
        <f t="shared" si="2"/>
        <v>1.5338594029416895E-2</v>
      </c>
      <c r="K42" s="14">
        <f t="shared" si="2"/>
        <v>1.0059305640634153E-2</v>
      </c>
      <c r="L42" s="6">
        <f t="shared" si="3"/>
        <v>-1.9285906886583343E-2</v>
      </c>
      <c r="M42" s="3">
        <f t="shared" si="3"/>
        <v>0</v>
      </c>
      <c r="N42" s="3">
        <f t="shared" si="3"/>
        <v>5.901217676325967E-2</v>
      </c>
      <c r="O42" s="3">
        <f t="shared" si="3"/>
        <v>1.5222147041684142E-2</v>
      </c>
      <c r="P42" s="14">
        <f t="shared" si="3"/>
        <v>1.0009047585380463E-2</v>
      </c>
    </row>
    <row r="43" spans="1:16" x14ac:dyDescent="0.3">
      <c r="A43" s="16">
        <v>44132</v>
      </c>
      <c r="B43" s="3">
        <v>8.68</v>
      </c>
      <c r="C43" s="3">
        <v>66.750991999999997</v>
      </c>
      <c r="D43" s="3">
        <v>676.25</v>
      </c>
      <c r="E43" s="3">
        <v>134.800003</v>
      </c>
      <c r="F43" s="14">
        <v>15291.290039</v>
      </c>
      <c r="G43" s="6">
        <f t="shared" si="2"/>
        <v>-5.7273768613975611E-3</v>
      </c>
      <c r="H43" s="3">
        <f t="shared" si="2"/>
        <v>-6.4022452398443353E-4</v>
      </c>
      <c r="I43" s="3">
        <f t="shared" si="2"/>
        <v>-5.075786286730292E-3</v>
      </c>
      <c r="J43" s="3">
        <f t="shared" si="2"/>
        <v>-6.6322330132401732E-3</v>
      </c>
      <c r="K43" s="14">
        <f t="shared" si="2"/>
        <v>-1.2464245988281957E-2</v>
      </c>
      <c r="L43" s="6">
        <f t="shared" si="3"/>
        <v>-5.7438411792521266E-3</v>
      </c>
      <c r="M43" s="3">
        <f t="shared" si="3"/>
        <v>-6.4042955522028802E-4</v>
      </c>
      <c r="N43" s="3">
        <f t="shared" si="3"/>
        <v>-5.088711846748889E-3</v>
      </c>
      <c r="O43" s="3">
        <f t="shared" si="3"/>
        <v>-6.6543239998335391E-3</v>
      </c>
      <c r="P43" s="14">
        <f t="shared" si="3"/>
        <v>-1.2542576268158214E-2</v>
      </c>
    </row>
    <row r="44" spans="1:16" x14ac:dyDescent="0.3">
      <c r="A44" s="16">
        <v>44133</v>
      </c>
      <c r="B44" s="3">
        <v>8.3800000000000008</v>
      </c>
      <c r="C44" s="3">
        <v>67.093086</v>
      </c>
      <c r="D44" s="3">
        <v>679.95001200000002</v>
      </c>
      <c r="E44" s="3">
        <v>131.89999399999999</v>
      </c>
      <c r="F44" s="14">
        <v>15235.820313</v>
      </c>
      <c r="G44" s="6">
        <f t="shared" si="2"/>
        <v>-3.4562211981566698E-2</v>
      </c>
      <c r="H44" s="3">
        <f t="shared" si="2"/>
        <v>5.1249275816006301E-3</v>
      </c>
      <c r="I44" s="3">
        <f t="shared" si="2"/>
        <v>5.4713670979667506E-3</v>
      </c>
      <c r="J44" s="3">
        <f t="shared" si="2"/>
        <v>-2.1513419402520422E-2</v>
      </c>
      <c r="K44" s="14">
        <f t="shared" si="2"/>
        <v>-3.6275373666005547E-3</v>
      </c>
      <c r="L44" s="6">
        <f t="shared" si="3"/>
        <v>-3.5173614178267032E-2</v>
      </c>
      <c r="M44" s="3">
        <f t="shared" si="3"/>
        <v>5.1118398370258999E-3</v>
      </c>
      <c r="N44" s="3">
        <f t="shared" si="3"/>
        <v>5.4564535426329889E-3</v>
      </c>
      <c r="O44" s="3">
        <f t="shared" si="3"/>
        <v>-2.1748206499138278E-2</v>
      </c>
      <c r="P44" s="14">
        <f t="shared" si="3"/>
        <v>-3.6341328353107845E-3</v>
      </c>
    </row>
    <row r="45" spans="1:16" x14ac:dyDescent="0.3">
      <c r="A45" s="16">
        <v>44134</v>
      </c>
      <c r="B45" s="3">
        <v>8.75</v>
      </c>
      <c r="C45" s="3">
        <v>68.033851999999996</v>
      </c>
      <c r="D45" s="3">
        <v>652.45001200000002</v>
      </c>
      <c r="E45" s="3">
        <v>132.699997</v>
      </c>
      <c r="F45" s="14">
        <v>15215.009765999999</v>
      </c>
      <c r="G45" s="6">
        <f t="shared" si="2"/>
        <v>4.4152744630071503E-2</v>
      </c>
      <c r="H45" s="3">
        <f t="shared" si="2"/>
        <v>1.4021802484983272E-2</v>
      </c>
      <c r="I45" s="3">
        <f t="shared" si="2"/>
        <v>-4.0444149591396729E-2</v>
      </c>
      <c r="J45" s="3">
        <f t="shared" si="2"/>
        <v>6.0652239301845897E-3</v>
      </c>
      <c r="K45" s="14">
        <f t="shared" si="2"/>
        <v>-1.3658960641747856E-3</v>
      </c>
      <c r="L45" s="6">
        <f t="shared" si="3"/>
        <v>4.3205785875531359E-2</v>
      </c>
      <c r="M45" s="3">
        <f t="shared" si="3"/>
        <v>1.3924406402318713E-2</v>
      </c>
      <c r="N45" s="3">
        <f t="shared" si="3"/>
        <v>-4.1284757402854672E-2</v>
      </c>
      <c r="O45" s="3">
        <f t="shared" si="3"/>
        <v>6.0469044965154777E-3</v>
      </c>
      <c r="P45" s="14">
        <f t="shared" si="3"/>
        <v>-1.3668297505130492E-3</v>
      </c>
    </row>
    <row r="46" spans="1:16" x14ac:dyDescent="0.3">
      <c r="A46" s="16">
        <v>44137</v>
      </c>
      <c r="B46" s="3">
        <v>8.7100000000000009</v>
      </c>
      <c r="C46" s="3">
        <v>66.793755000000004</v>
      </c>
      <c r="D46" s="3">
        <v>596.90002400000003</v>
      </c>
      <c r="E46" s="3">
        <v>132.85000600000001</v>
      </c>
      <c r="F46" s="14">
        <v>15236.959961</v>
      </c>
      <c r="G46" s="6">
        <f t="shared" si="2"/>
        <v>-4.5714285714284738E-3</v>
      </c>
      <c r="H46" s="3">
        <f t="shared" si="2"/>
        <v>-1.8227646436953057E-2</v>
      </c>
      <c r="I46" s="3">
        <f t="shared" si="2"/>
        <v>-8.5140603844452045E-2</v>
      </c>
      <c r="J46" s="3">
        <f t="shared" si="2"/>
        <v>1.1304371016678425E-3</v>
      </c>
      <c r="K46" s="14">
        <f t="shared" si="2"/>
        <v>1.4426671647002121E-3</v>
      </c>
      <c r="L46" s="6">
        <f t="shared" si="3"/>
        <v>-4.5819095051115094E-3</v>
      </c>
      <c r="M46" s="3">
        <f t="shared" si="3"/>
        <v>-1.8395816684124447E-2</v>
      </c>
      <c r="N46" s="3">
        <f t="shared" si="3"/>
        <v>-8.8984890918126322E-2</v>
      </c>
      <c r="O46" s="3">
        <f t="shared" si="3"/>
        <v>1.1297986387635486E-3</v>
      </c>
      <c r="P46" s="14">
        <f t="shared" si="3"/>
        <v>1.4416275202134561E-3</v>
      </c>
    </row>
    <row r="47" spans="1:16" x14ac:dyDescent="0.3">
      <c r="A47" s="16">
        <v>44138</v>
      </c>
      <c r="B47" s="3">
        <v>8.58</v>
      </c>
      <c r="C47" s="3">
        <v>66.708229000000003</v>
      </c>
      <c r="D47" s="3">
        <v>602.25</v>
      </c>
      <c r="E47" s="3">
        <v>134.10000600000001</v>
      </c>
      <c r="F47" s="14">
        <v>15394.889648</v>
      </c>
      <c r="G47" s="6">
        <f t="shared" si="2"/>
        <v>-1.4925373134328446E-2</v>
      </c>
      <c r="H47" s="3">
        <f t="shared" si="2"/>
        <v>-1.2804490479686543E-3</v>
      </c>
      <c r="I47" s="3">
        <f t="shared" si="2"/>
        <v>8.9629348046398622E-3</v>
      </c>
      <c r="J47" s="3">
        <f t="shared" si="2"/>
        <v>9.4091075916097437E-3</v>
      </c>
      <c r="K47" s="14">
        <f t="shared" si="2"/>
        <v>1.0364907921542829E-2</v>
      </c>
      <c r="L47" s="6">
        <f t="shared" si="3"/>
        <v>-1.5037877364540559E-2</v>
      </c>
      <c r="M47" s="3">
        <f t="shared" si="3"/>
        <v>-1.2812695233102328E-3</v>
      </c>
      <c r="N47" s="3">
        <f t="shared" si="3"/>
        <v>8.9230061126373082E-3</v>
      </c>
      <c r="O47" s="3">
        <f t="shared" si="3"/>
        <v>9.3651176608212736E-3</v>
      </c>
      <c r="P47" s="14">
        <f t="shared" si="3"/>
        <v>1.0311560573680554E-2</v>
      </c>
    </row>
    <row r="48" spans="1:16" x14ac:dyDescent="0.3">
      <c r="A48" s="16">
        <v>44139</v>
      </c>
      <c r="B48" s="3">
        <v>8.41</v>
      </c>
      <c r="C48" s="3">
        <v>66.665465999999995</v>
      </c>
      <c r="D48" s="3">
        <v>607.34997599999997</v>
      </c>
      <c r="E48" s="3">
        <v>135.85000600000001</v>
      </c>
      <c r="F48" s="14">
        <v>15508.25</v>
      </c>
      <c r="G48" s="6">
        <f t="shared" si="2"/>
        <v>-1.9813519813519805E-2</v>
      </c>
      <c r="H48" s="3">
        <f t="shared" si="2"/>
        <v>-6.4104534989240793E-4</v>
      </c>
      <c r="I48" s="3">
        <f t="shared" si="2"/>
        <v>8.4682042341219926E-3</v>
      </c>
      <c r="J48" s="3">
        <f t="shared" si="2"/>
        <v>1.3049962130501322E-2</v>
      </c>
      <c r="K48" s="14">
        <f t="shared" si="2"/>
        <v>7.3635053314413789E-3</v>
      </c>
      <c r="L48" s="6">
        <f t="shared" si="3"/>
        <v>-2.0012439515014167E-2</v>
      </c>
      <c r="M48" s="3">
        <f t="shared" si="3"/>
        <v>-6.4125090731515671E-4</v>
      </c>
      <c r="N48" s="3">
        <f t="shared" si="3"/>
        <v>8.4325501353683715E-3</v>
      </c>
      <c r="O48" s="3">
        <f t="shared" si="3"/>
        <v>1.2965545008354618E-2</v>
      </c>
      <c r="P48" s="14">
        <f t="shared" si="3"/>
        <v>7.3365270814347953E-3</v>
      </c>
    </row>
    <row r="49" spans="1:16" x14ac:dyDescent="0.3">
      <c r="A49" s="16">
        <v>44140</v>
      </c>
      <c r="B49" s="3">
        <v>8.4700000000000006</v>
      </c>
      <c r="C49" s="3">
        <v>68.247664999999998</v>
      </c>
      <c r="D49" s="3">
        <v>594.84997599999997</v>
      </c>
      <c r="E49" s="3">
        <v>137.64999399999999</v>
      </c>
      <c r="F49" s="14">
        <v>15776.320313</v>
      </c>
      <c r="G49" s="6">
        <f t="shared" si="2"/>
        <v>7.1343638525565396E-3</v>
      </c>
      <c r="H49" s="3">
        <f t="shared" si="2"/>
        <v>2.3733412438758067E-2</v>
      </c>
      <c r="I49" s="3">
        <f t="shared" si="2"/>
        <v>-2.0581214281631916E-2</v>
      </c>
      <c r="J49" s="3">
        <f t="shared" si="2"/>
        <v>1.3249819068833789E-2</v>
      </c>
      <c r="K49" s="14">
        <f t="shared" si="2"/>
        <v>1.728565847210357E-2</v>
      </c>
      <c r="L49" s="6">
        <f t="shared" si="3"/>
        <v>7.1090346791063607E-3</v>
      </c>
      <c r="M49" s="3">
        <f t="shared" si="3"/>
        <v>2.3456153307852327E-2</v>
      </c>
      <c r="N49" s="3">
        <f t="shared" si="3"/>
        <v>-2.0795959054120804E-2</v>
      </c>
      <c r="O49" s="3">
        <f t="shared" si="3"/>
        <v>1.3162807961087252E-2</v>
      </c>
      <c r="P49" s="14">
        <f t="shared" si="3"/>
        <v>1.7137961079446738E-2</v>
      </c>
    </row>
    <row r="50" spans="1:16" x14ac:dyDescent="0.3">
      <c r="A50" s="16">
        <v>44141</v>
      </c>
      <c r="B50" s="3">
        <v>8.6</v>
      </c>
      <c r="C50" s="3">
        <v>68.589744999999994</v>
      </c>
      <c r="D50" s="3">
        <v>585.25</v>
      </c>
      <c r="E50" s="3">
        <v>138.89999399999999</v>
      </c>
      <c r="F50" s="14">
        <v>15927.379883</v>
      </c>
      <c r="G50" s="6">
        <f t="shared" si="2"/>
        <v>1.5348288075560684E-2</v>
      </c>
      <c r="H50" s="3">
        <f t="shared" si="2"/>
        <v>5.0123326563626131E-3</v>
      </c>
      <c r="I50" s="3">
        <f t="shared" si="2"/>
        <v>-1.6138482621372702E-2</v>
      </c>
      <c r="J50" s="3">
        <f t="shared" si="2"/>
        <v>9.0810029385108449E-3</v>
      </c>
      <c r="K50" s="14">
        <f t="shared" si="2"/>
        <v>9.5750825923281591E-3</v>
      </c>
      <c r="L50" s="6">
        <f t="shared" si="3"/>
        <v>1.523169459549888E-2</v>
      </c>
      <c r="M50" s="3">
        <f t="shared" si="3"/>
        <v>4.9998127356106672E-3</v>
      </c>
      <c r="N50" s="3">
        <f t="shared" si="3"/>
        <v>-1.6270126205208259E-2</v>
      </c>
      <c r="O50" s="3">
        <f t="shared" si="3"/>
        <v>9.0400185639497466E-3</v>
      </c>
      <c r="P50" s="14">
        <f t="shared" si="3"/>
        <v>9.5295320251329845E-3</v>
      </c>
    </row>
    <row r="51" spans="1:16" x14ac:dyDescent="0.3">
      <c r="A51" s="16">
        <v>44144</v>
      </c>
      <c r="B51" s="3">
        <v>8.68</v>
      </c>
      <c r="C51" s="3">
        <v>69.444976999999994</v>
      </c>
      <c r="D51" s="3">
        <v>609.95001200000002</v>
      </c>
      <c r="E51" s="3">
        <v>141</v>
      </c>
      <c r="F51" s="14">
        <v>16154.870117</v>
      </c>
      <c r="G51" s="6">
        <f t="shared" si="2"/>
        <v>9.3023255813953574E-3</v>
      </c>
      <c r="H51" s="3">
        <f t="shared" si="2"/>
        <v>1.2468802734286313E-2</v>
      </c>
      <c r="I51" s="3">
        <f t="shared" si="2"/>
        <v>4.2204206749252481E-2</v>
      </c>
      <c r="J51" s="3">
        <f t="shared" si="2"/>
        <v>1.5118834346385989E-2</v>
      </c>
      <c r="K51" s="14">
        <f t="shared" si="2"/>
        <v>1.4282966543845119E-2</v>
      </c>
      <c r="L51" s="6">
        <f t="shared" si="3"/>
        <v>9.2593254127967262E-3</v>
      </c>
      <c r="M51" s="3">
        <f t="shared" si="3"/>
        <v>1.2391707409569073E-2</v>
      </c>
      <c r="N51" s="3">
        <f t="shared" si="3"/>
        <v>4.1337899897470054E-2</v>
      </c>
      <c r="O51" s="3">
        <f t="shared" si="3"/>
        <v>1.5005683814415418E-2</v>
      </c>
      <c r="P51" s="14">
        <f t="shared" si="3"/>
        <v>1.4181925947007483E-2</v>
      </c>
    </row>
    <row r="52" spans="1:16" x14ac:dyDescent="0.3">
      <c r="A52" s="16">
        <v>44145</v>
      </c>
      <c r="B52" s="3">
        <v>8.5299999999999994</v>
      </c>
      <c r="C52" s="3">
        <v>71.967926000000006</v>
      </c>
      <c r="D52" s="3">
        <v>591.79998799999998</v>
      </c>
      <c r="E52" s="3">
        <v>146</v>
      </c>
      <c r="F52" s="14">
        <v>16302.049805000001</v>
      </c>
      <c r="G52" s="6">
        <f t="shared" si="2"/>
        <v>-1.7281105990783453E-2</v>
      </c>
      <c r="H52" s="3">
        <f t="shared" si="2"/>
        <v>3.633018699106217E-2</v>
      </c>
      <c r="I52" s="3">
        <f t="shared" si="2"/>
        <v>-2.9756576183164383E-2</v>
      </c>
      <c r="J52" s="3">
        <f t="shared" si="2"/>
        <v>3.5460992907801421E-2</v>
      </c>
      <c r="K52" s="14">
        <f t="shared" si="2"/>
        <v>9.1105460417859312E-3</v>
      </c>
      <c r="L52" s="6">
        <f t="shared" si="3"/>
        <v>-1.7432167168671117E-2</v>
      </c>
      <c r="M52" s="3">
        <f t="shared" si="3"/>
        <v>3.5685806370828674E-2</v>
      </c>
      <c r="N52" s="3">
        <f t="shared" si="3"/>
        <v>-3.0208286579501795E-2</v>
      </c>
      <c r="O52" s="3">
        <f t="shared" si="3"/>
        <v>3.48467313301681E-2</v>
      </c>
      <c r="P52" s="14">
        <f t="shared" si="3"/>
        <v>9.0692953719832686E-3</v>
      </c>
    </row>
    <row r="53" spans="1:16" x14ac:dyDescent="0.3">
      <c r="A53" s="16">
        <v>44146</v>
      </c>
      <c r="B53" s="3">
        <v>8.48</v>
      </c>
      <c r="C53" s="3">
        <v>72.652100000000004</v>
      </c>
      <c r="D53" s="3">
        <v>574.04998799999998</v>
      </c>
      <c r="E53" s="3">
        <v>150.949997</v>
      </c>
      <c r="F53" s="14">
        <v>16440.109375</v>
      </c>
      <c r="G53" s="6">
        <f t="shared" si="2"/>
        <v>-5.8616647127783042E-3</v>
      </c>
      <c r="H53" s="3">
        <f t="shared" si="2"/>
        <v>9.5066516158878699E-3</v>
      </c>
      <c r="I53" s="3">
        <f t="shared" si="2"/>
        <v>-2.999324156796029E-2</v>
      </c>
      <c r="J53" s="3">
        <f t="shared" si="2"/>
        <v>3.3904089041095861E-2</v>
      </c>
      <c r="K53" s="14">
        <f t="shared" si="2"/>
        <v>8.4688472708294143E-3</v>
      </c>
      <c r="L53" s="6">
        <f t="shared" si="3"/>
        <v>-5.8789116997758854E-3</v>
      </c>
      <c r="M53" s="3">
        <f t="shared" si="3"/>
        <v>9.461747769243703E-3</v>
      </c>
      <c r="N53" s="3">
        <f t="shared" si="3"/>
        <v>-3.0452240053270057E-2</v>
      </c>
      <c r="O53" s="3">
        <f t="shared" si="3"/>
        <v>3.3342014570380545E-2</v>
      </c>
      <c r="P53" s="14">
        <f t="shared" si="3"/>
        <v>8.433187772231612E-3</v>
      </c>
    </row>
    <row r="54" spans="1:16" x14ac:dyDescent="0.3">
      <c r="A54" s="16">
        <v>44147</v>
      </c>
      <c r="B54" s="3">
        <v>8.51</v>
      </c>
      <c r="C54" s="3">
        <v>72.951430999999999</v>
      </c>
      <c r="D54" s="3">
        <v>613.54998799999998</v>
      </c>
      <c r="E54" s="3">
        <v>151.14999399999999</v>
      </c>
      <c r="F54" s="14">
        <v>16419.380859000001</v>
      </c>
      <c r="G54" s="6">
        <f t="shared" si="2"/>
        <v>3.5377358490565284E-3</v>
      </c>
      <c r="H54" s="3">
        <f t="shared" si="2"/>
        <v>4.1200598468591424E-3</v>
      </c>
      <c r="I54" s="3">
        <f t="shared" si="2"/>
        <v>6.8809338604149575E-2</v>
      </c>
      <c r="J54" s="3">
        <f t="shared" si="2"/>
        <v>1.3249221859871665E-3</v>
      </c>
      <c r="K54" s="14">
        <f t="shared" si="2"/>
        <v>-1.2608502490573739E-3</v>
      </c>
      <c r="L54" s="6">
        <f t="shared" si="3"/>
        <v>3.5314927814709381E-3</v>
      </c>
      <c r="M54" s="3">
        <f t="shared" si="3"/>
        <v>4.1115956410133847E-3</v>
      </c>
      <c r="N54" s="3">
        <f t="shared" si="3"/>
        <v>6.6545261228530037E-2</v>
      </c>
      <c r="O54" s="3">
        <f t="shared" si="3"/>
        <v>1.3240452510826506E-3</v>
      </c>
      <c r="P54" s="14">
        <f t="shared" si="3"/>
        <v>-1.2616457895079209E-3</v>
      </c>
    </row>
    <row r="55" spans="1:16" x14ac:dyDescent="0.3">
      <c r="A55" s="16">
        <v>44148</v>
      </c>
      <c r="B55" s="3">
        <v>8.7200000000000006</v>
      </c>
      <c r="C55" s="3">
        <v>72.481064000000003</v>
      </c>
      <c r="D55" s="3">
        <v>624.65002400000003</v>
      </c>
      <c r="E55" s="3">
        <v>146.35000600000001</v>
      </c>
      <c r="F55" s="14">
        <v>16490.330077999999</v>
      </c>
      <c r="G55" s="6">
        <f t="shared" si="2"/>
        <v>2.4676850763807386E-2</v>
      </c>
      <c r="H55" s="3">
        <f t="shared" si="2"/>
        <v>-6.447673384227322E-3</v>
      </c>
      <c r="I55" s="3">
        <f t="shared" si="2"/>
        <v>1.8091494119628352E-2</v>
      </c>
      <c r="J55" s="3">
        <f t="shared" si="2"/>
        <v>-3.1756455114381181E-2</v>
      </c>
      <c r="K55" s="14">
        <f t="shared" si="2"/>
        <v>4.3210654292794894E-3</v>
      </c>
      <c r="L55" s="6">
        <f t="shared" si="3"/>
        <v>2.437729533560553E-2</v>
      </c>
      <c r="M55" s="3">
        <f t="shared" si="3"/>
        <v>-6.4685494131878065E-3</v>
      </c>
      <c r="N55" s="3">
        <f t="shared" si="3"/>
        <v>1.7929790435105258E-2</v>
      </c>
      <c r="O55" s="3">
        <f t="shared" si="3"/>
        <v>-3.2271627394297127E-2</v>
      </c>
      <c r="P55" s="14">
        <f t="shared" si="3"/>
        <v>4.31175643294487E-3</v>
      </c>
    </row>
    <row r="56" spans="1:16" x14ac:dyDescent="0.3">
      <c r="A56" s="16">
        <v>44152</v>
      </c>
      <c r="B56" s="3">
        <v>9.2899999999999991</v>
      </c>
      <c r="C56" s="3">
        <v>72.609343999999993</v>
      </c>
      <c r="D56" s="3">
        <v>638.59997599999997</v>
      </c>
      <c r="E56" s="3">
        <v>158</v>
      </c>
      <c r="F56" s="14">
        <v>16702.679688</v>
      </c>
      <c r="G56" s="6">
        <f t="shared" si="2"/>
        <v>6.536697247706405E-2</v>
      </c>
      <c r="H56" s="3">
        <f t="shared" si="2"/>
        <v>1.7698415685507805E-3</v>
      </c>
      <c r="I56" s="3">
        <f t="shared" si="2"/>
        <v>2.2332428502395987E-2</v>
      </c>
      <c r="J56" s="3">
        <f t="shared" si="2"/>
        <v>7.9603645523594932E-2</v>
      </c>
      <c r="K56" s="14">
        <f t="shared" si="2"/>
        <v>1.2877220103877726E-2</v>
      </c>
      <c r="L56" s="6">
        <f t="shared" si="3"/>
        <v>6.3319314904858703E-2</v>
      </c>
      <c r="M56" s="3">
        <f t="shared" si="3"/>
        <v>1.7682772444271464E-3</v>
      </c>
      <c r="N56" s="3">
        <f t="shared" si="3"/>
        <v>2.2086711399116245E-2</v>
      </c>
      <c r="O56" s="3">
        <f t="shared" si="3"/>
        <v>7.6593978891464229E-2</v>
      </c>
      <c r="P56" s="14">
        <f t="shared" si="3"/>
        <v>1.2795013679729421E-2</v>
      </c>
    </row>
    <row r="57" spans="1:16" x14ac:dyDescent="0.3">
      <c r="A57" s="16">
        <v>44153</v>
      </c>
      <c r="B57" s="3">
        <v>9.1999999999999993</v>
      </c>
      <c r="C57" s="3">
        <v>72.908683999999994</v>
      </c>
      <c r="D57" s="3">
        <v>618.45001200000002</v>
      </c>
      <c r="E57" s="3">
        <v>173.550003</v>
      </c>
      <c r="F57" s="14">
        <v>16804.390625</v>
      </c>
      <c r="G57" s="6">
        <f t="shared" si="2"/>
        <v>-9.6878363832077364E-3</v>
      </c>
      <c r="H57" s="3">
        <f t="shared" si="2"/>
        <v>4.1226098943959724E-3</v>
      </c>
      <c r="I57" s="3">
        <f t="shared" si="2"/>
        <v>-3.155334287078012E-2</v>
      </c>
      <c r="J57" s="3">
        <f t="shared" si="2"/>
        <v>9.8417740506329135E-2</v>
      </c>
      <c r="K57" s="14">
        <f t="shared" si="2"/>
        <v>6.0894981464006525E-3</v>
      </c>
      <c r="L57" s="6">
        <f t="shared" si="3"/>
        <v>-9.7350687707524666E-3</v>
      </c>
      <c r="M57" s="3">
        <f t="shared" si="3"/>
        <v>4.1141352220862622E-3</v>
      </c>
      <c r="N57" s="3">
        <f t="shared" si="3"/>
        <v>-3.2061875474104218E-2</v>
      </c>
      <c r="O57" s="3">
        <f t="shared" si="3"/>
        <v>9.3870726566913032E-2</v>
      </c>
      <c r="P57" s="14">
        <f t="shared" si="3"/>
        <v>6.0710320806926094E-3</v>
      </c>
    </row>
    <row r="58" spans="1:16" x14ac:dyDescent="0.3">
      <c r="A58" s="16">
        <v>44154</v>
      </c>
      <c r="B58" s="3">
        <v>9.27</v>
      </c>
      <c r="C58" s="3">
        <v>72.395538000000002</v>
      </c>
      <c r="D58" s="3">
        <v>611.20001200000002</v>
      </c>
      <c r="E58" s="3">
        <v>167.75</v>
      </c>
      <c r="F58" s="14">
        <v>16623.990234000001</v>
      </c>
      <c r="G58" s="6">
        <f t="shared" si="2"/>
        <v>7.6086956521739446E-3</v>
      </c>
      <c r="H58" s="3">
        <f t="shared" si="2"/>
        <v>-7.0382013752983376E-3</v>
      </c>
      <c r="I58" s="3">
        <f t="shared" si="2"/>
        <v>-1.1722855298448923E-2</v>
      </c>
      <c r="J58" s="3">
        <f t="shared" si="2"/>
        <v>-3.3419780465229976E-2</v>
      </c>
      <c r="K58" s="14">
        <f t="shared" si="2"/>
        <v>-1.0735312873030717E-2</v>
      </c>
      <c r="L58" s="6">
        <f t="shared" si="3"/>
        <v>7.5798955227691714E-3</v>
      </c>
      <c r="M58" s="3">
        <f t="shared" si="3"/>
        <v>-7.0630863469678959E-3</v>
      </c>
      <c r="N58" s="3">
        <f t="shared" si="3"/>
        <v>-1.1792109738547243E-2</v>
      </c>
      <c r="O58" s="3">
        <f t="shared" si="3"/>
        <v>-3.3990983742088671E-2</v>
      </c>
      <c r="P58" s="14">
        <f t="shared" si="3"/>
        <v>-1.0793352097505655E-2</v>
      </c>
    </row>
    <row r="59" spans="1:16" x14ac:dyDescent="0.3">
      <c r="A59" s="16">
        <v>44155</v>
      </c>
      <c r="B59" s="3">
        <v>10.039999999999999</v>
      </c>
      <c r="C59" s="3">
        <v>72.566574000000003</v>
      </c>
      <c r="D59" s="3">
        <v>617.54998799999998</v>
      </c>
      <c r="E59" s="3">
        <v>169</v>
      </c>
      <c r="F59" s="14">
        <v>16750.029297000001</v>
      </c>
      <c r="G59" s="6">
        <f t="shared" si="2"/>
        <v>8.3063646170442249E-2</v>
      </c>
      <c r="H59" s="3">
        <f t="shared" si="2"/>
        <v>2.3625212924034194E-3</v>
      </c>
      <c r="I59" s="3">
        <f t="shared" si="2"/>
        <v>1.0389358434763855E-2</v>
      </c>
      <c r="J59" s="3">
        <f t="shared" si="2"/>
        <v>7.4515648286140089E-3</v>
      </c>
      <c r="K59" s="14">
        <f t="shared" si="2"/>
        <v>7.5817575218626154E-3</v>
      </c>
      <c r="L59" s="6">
        <f t="shared" si="3"/>
        <v>7.9793734685819226E-2</v>
      </c>
      <c r="M59" s="3">
        <f t="shared" si="3"/>
        <v>2.359734926677562E-3</v>
      </c>
      <c r="N59" s="3">
        <f t="shared" si="3"/>
        <v>1.0335759966579776E-2</v>
      </c>
      <c r="O59" s="3">
        <f t="shared" si="3"/>
        <v>7.4239390712822666E-3</v>
      </c>
      <c r="P59" s="14">
        <f t="shared" si="3"/>
        <v>7.5531604513812845E-3</v>
      </c>
    </row>
    <row r="60" spans="1:16" x14ac:dyDescent="0.3">
      <c r="A60" s="16">
        <v>44158</v>
      </c>
      <c r="B60" s="3">
        <v>10.4</v>
      </c>
      <c r="C60" s="3">
        <v>73.892189000000002</v>
      </c>
      <c r="D60" s="3">
        <v>620.75</v>
      </c>
      <c r="E60" s="3">
        <v>170.60000600000001</v>
      </c>
      <c r="F60" s="14">
        <v>16871.369140999999</v>
      </c>
      <c r="G60" s="6">
        <f t="shared" si="2"/>
        <v>3.5856573705179404E-2</v>
      </c>
      <c r="H60" s="3">
        <f t="shared" si="2"/>
        <v>1.8267570410585996E-2</v>
      </c>
      <c r="I60" s="3">
        <f t="shared" si="2"/>
        <v>5.1817861908856769E-3</v>
      </c>
      <c r="J60" s="3">
        <f t="shared" si="2"/>
        <v>9.4674911242604003E-3</v>
      </c>
      <c r="K60" s="14">
        <f t="shared" si="2"/>
        <v>7.24415712047326E-3</v>
      </c>
      <c r="L60" s="6">
        <f t="shared" si="3"/>
        <v>3.5228691883744029E-2</v>
      </c>
      <c r="M60" s="3">
        <f t="shared" si="3"/>
        <v>1.8102722895262456E-2</v>
      </c>
      <c r="N60" s="3">
        <f t="shared" si="3"/>
        <v>5.1684069358777186E-3</v>
      </c>
      <c r="O60" s="3">
        <f t="shared" si="3"/>
        <v>9.4229553044930577E-3</v>
      </c>
      <c r="P60" s="14">
        <f t="shared" si="3"/>
        <v>7.2180442489388598E-3</v>
      </c>
    </row>
    <row r="61" spans="1:16" x14ac:dyDescent="0.3">
      <c r="A61" s="16">
        <v>44159</v>
      </c>
      <c r="B61" s="3">
        <v>10.27</v>
      </c>
      <c r="C61" s="3">
        <v>73.635620000000003</v>
      </c>
      <c r="D61" s="3">
        <v>620.90002400000003</v>
      </c>
      <c r="E61" s="3">
        <v>172</v>
      </c>
      <c r="F61" s="14">
        <v>17026.400390999999</v>
      </c>
      <c r="G61" s="6">
        <f t="shared" si="2"/>
        <v>-1.2500000000000075E-2</v>
      </c>
      <c r="H61" s="3">
        <f t="shared" si="2"/>
        <v>-3.4722073262709666E-3</v>
      </c>
      <c r="I61" s="3">
        <f t="shared" si="2"/>
        <v>2.4168183648816811E-4</v>
      </c>
      <c r="J61" s="3">
        <f t="shared" si="2"/>
        <v>8.2062951392861752E-3</v>
      </c>
      <c r="K61" s="14">
        <f t="shared" si="2"/>
        <v>9.1890141638386914E-3</v>
      </c>
      <c r="L61" s="6">
        <f t="shared" si="3"/>
        <v>-1.2578782206860185E-2</v>
      </c>
      <c r="M61" s="3">
        <f t="shared" si="3"/>
        <v>-3.4782494284714008E-3</v>
      </c>
      <c r="N61" s="3">
        <f t="shared" si="3"/>
        <v>2.4165263613775193E-4</v>
      </c>
      <c r="O61" s="3">
        <f t="shared" si="3"/>
        <v>8.1728065858866997E-3</v>
      </c>
      <c r="P61" s="14">
        <f t="shared" si="3"/>
        <v>9.1470520376828249E-3</v>
      </c>
    </row>
    <row r="62" spans="1:16" x14ac:dyDescent="0.3">
      <c r="A62" s="16">
        <v>44160</v>
      </c>
      <c r="B62" s="3">
        <v>9.7200000000000006</v>
      </c>
      <c r="C62" s="3">
        <v>73.336287999999996</v>
      </c>
      <c r="D62" s="3">
        <v>611.40002400000003</v>
      </c>
      <c r="E62" s="3">
        <v>171.39999399999999</v>
      </c>
      <c r="F62" s="14">
        <v>16776.910156000002</v>
      </c>
      <c r="G62" s="6">
        <f t="shared" si="2"/>
        <v>-5.3554040895812949E-2</v>
      </c>
      <c r="H62" s="3">
        <f t="shared" si="2"/>
        <v>-4.0650435210568851E-3</v>
      </c>
      <c r="I62" s="3">
        <f t="shared" si="2"/>
        <v>-1.530036983860706E-2</v>
      </c>
      <c r="J62" s="3">
        <f t="shared" si="2"/>
        <v>-3.4884069767442301E-3</v>
      </c>
      <c r="K62" s="14">
        <f t="shared" si="2"/>
        <v>-1.4653140374396209E-2</v>
      </c>
      <c r="L62" s="6">
        <f t="shared" si="3"/>
        <v>-5.5041405468119052E-2</v>
      </c>
      <c r="M62" s="3">
        <f t="shared" si="3"/>
        <v>-4.0733282700031147E-3</v>
      </c>
      <c r="N62" s="3">
        <f t="shared" si="3"/>
        <v>-1.5418628313509644E-2</v>
      </c>
      <c r="O62" s="3">
        <f t="shared" si="3"/>
        <v>-3.4945056556086006E-3</v>
      </c>
      <c r="P62" s="14">
        <f t="shared" si="3"/>
        <v>-1.4761558045521098E-2</v>
      </c>
    </row>
    <row r="63" spans="1:16" x14ac:dyDescent="0.3">
      <c r="A63" s="16">
        <v>44161</v>
      </c>
      <c r="B63" s="3">
        <v>9.9499999999999993</v>
      </c>
      <c r="C63" s="3">
        <v>73.208008000000007</v>
      </c>
      <c r="D63" s="3">
        <v>606.29998799999998</v>
      </c>
      <c r="E63" s="3">
        <v>173.75</v>
      </c>
      <c r="F63" s="14">
        <v>16941.869140999999</v>
      </c>
      <c r="G63" s="6">
        <f t="shared" si="2"/>
        <v>2.3662551440329079E-2</v>
      </c>
      <c r="H63" s="3">
        <f t="shared" si="2"/>
        <v>-1.7492022503237349E-3</v>
      </c>
      <c r="I63" s="3">
        <f t="shared" si="2"/>
        <v>-8.3415698393888935E-3</v>
      </c>
      <c r="J63" s="3">
        <f t="shared" si="2"/>
        <v>1.3710653922193297E-2</v>
      </c>
      <c r="K63" s="14">
        <f t="shared" si="2"/>
        <v>9.8325009472022742E-3</v>
      </c>
      <c r="L63" s="6">
        <f t="shared" si="3"/>
        <v>2.3386932698153506E-2</v>
      </c>
      <c r="M63" s="3">
        <f t="shared" si="3"/>
        <v>-1.7507338909400526E-3</v>
      </c>
      <c r="N63" s="3">
        <f t="shared" si="3"/>
        <v>-8.3765554254015048E-3</v>
      </c>
      <c r="O63" s="3">
        <f t="shared" si="3"/>
        <v>1.3617513287057155E-2</v>
      </c>
      <c r="P63" s="14">
        <f t="shared" si="3"/>
        <v>9.7844764537530979E-3</v>
      </c>
    </row>
    <row r="64" spans="1:16" x14ac:dyDescent="0.3">
      <c r="A64" s="16">
        <v>44162</v>
      </c>
      <c r="B64" s="3">
        <v>9.81</v>
      </c>
      <c r="C64" s="3">
        <v>72.310012999999998</v>
      </c>
      <c r="D64" s="3">
        <v>606.79998799999998</v>
      </c>
      <c r="E64" s="3">
        <v>180.25</v>
      </c>
      <c r="F64" s="14">
        <v>16995.009765999999</v>
      </c>
      <c r="G64" s="6">
        <f t="shared" si="2"/>
        <v>-1.4070351758793849E-2</v>
      </c>
      <c r="H64" s="3">
        <f t="shared" si="2"/>
        <v>-1.2266349331619686E-2</v>
      </c>
      <c r="I64" s="3">
        <f t="shared" si="2"/>
        <v>8.2467426999190379E-4</v>
      </c>
      <c r="J64" s="3">
        <f t="shared" si="2"/>
        <v>3.7410071942446041E-2</v>
      </c>
      <c r="K64" s="14">
        <f t="shared" ref="K64:K127" si="4">(F64-F63)/F63</f>
        <v>3.1366447561206553E-3</v>
      </c>
      <c r="L64" s="6">
        <f t="shared" si="3"/>
        <v>-1.4170277593229613E-2</v>
      </c>
      <c r="M64" s="3">
        <f t="shared" si="3"/>
        <v>-1.2342201922405177E-2</v>
      </c>
      <c r="N64" s="3">
        <f t="shared" si="3"/>
        <v>8.2433441300091398E-4</v>
      </c>
      <c r="O64" s="3">
        <f t="shared" si="3"/>
        <v>3.6727291720156846E-2</v>
      </c>
      <c r="P64" s="14">
        <f t="shared" ref="P64:P127" si="5">LN(F64/F63)</f>
        <v>3.1317357484876803E-3</v>
      </c>
    </row>
    <row r="65" spans="1:16" x14ac:dyDescent="0.3">
      <c r="A65" s="16">
        <v>44166</v>
      </c>
      <c r="B65" s="3">
        <v>10.050000000000001</v>
      </c>
      <c r="C65" s="3">
        <v>73.379058999999998</v>
      </c>
      <c r="D65" s="3">
        <v>599.40002400000003</v>
      </c>
      <c r="E65" s="3">
        <v>179.699997</v>
      </c>
      <c r="F65" s="14">
        <v>17188.310547000001</v>
      </c>
      <c r="G65" s="6">
        <f t="shared" si="2"/>
        <v>2.4464831804281367E-2</v>
      </c>
      <c r="H65" s="3">
        <f t="shared" si="2"/>
        <v>1.4784204229087888E-2</v>
      </c>
      <c r="I65" s="3">
        <f t="shared" si="2"/>
        <v>-1.2195062864767153E-2</v>
      </c>
      <c r="J65" s="3">
        <f t="shared" si="2"/>
        <v>-3.0513342579750555E-3</v>
      </c>
      <c r="K65" s="14">
        <f t="shared" si="4"/>
        <v>1.1373972928613247E-2</v>
      </c>
      <c r="L65" s="6">
        <f t="shared" si="3"/>
        <v>2.4170360927812971E-2</v>
      </c>
      <c r="M65" s="3">
        <f t="shared" si="3"/>
        <v>1.4675983218899244E-2</v>
      </c>
      <c r="N65" s="3">
        <f t="shared" si="3"/>
        <v>-1.2270032775901375E-2</v>
      </c>
      <c r="O65" s="3">
        <f t="shared" si="3"/>
        <v>-3.055999070036126E-3</v>
      </c>
      <c r="P65" s="14">
        <f t="shared" si="5"/>
        <v>1.1309775625502618E-2</v>
      </c>
    </row>
    <row r="66" spans="1:16" x14ac:dyDescent="0.3">
      <c r="A66" s="16">
        <v>44167</v>
      </c>
      <c r="B66" s="3">
        <v>9.91</v>
      </c>
      <c r="C66" s="3">
        <v>75.559898000000004</v>
      </c>
      <c r="D66" s="3">
        <v>604.29998799999998</v>
      </c>
      <c r="E66" s="3">
        <v>183.550003</v>
      </c>
      <c r="F66" s="14">
        <v>17232.669922000001</v>
      </c>
      <c r="G66" s="6">
        <f t="shared" si="2"/>
        <v>-1.3930348258706524E-2</v>
      </c>
      <c r="H66" s="3">
        <f t="shared" si="2"/>
        <v>2.9720182157146578E-2</v>
      </c>
      <c r="I66" s="3">
        <f t="shared" si="2"/>
        <v>8.1747811207961412E-3</v>
      </c>
      <c r="J66" s="3">
        <f t="shared" si="2"/>
        <v>2.1424630296460204E-2</v>
      </c>
      <c r="K66" s="14">
        <f t="shared" si="4"/>
        <v>2.580787383303495E-3</v>
      </c>
      <c r="L66" s="6">
        <f t="shared" si="3"/>
        <v>-1.4028286163188207E-2</v>
      </c>
      <c r="M66" s="3">
        <f t="shared" si="3"/>
        <v>2.9287097524565125E-2</v>
      </c>
      <c r="N66" s="3">
        <f t="shared" si="3"/>
        <v>8.1415485872239415E-3</v>
      </c>
      <c r="O66" s="3">
        <f t="shared" si="3"/>
        <v>2.1198349192141197E-2</v>
      </c>
      <c r="P66" s="14">
        <f t="shared" si="5"/>
        <v>2.5774628702237069E-3</v>
      </c>
    </row>
    <row r="67" spans="1:16" x14ac:dyDescent="0.3">
      <c r="A67" s="16">
        <v>44168</v>
      </c>
      <c r="B67" s="3">
        <v>9.94</v>
      </c>
      <c r="C67" s="3">
        <v>76.885520999999997</v>
      </c>
      <c r="D67" s="3">
        <v>604.5</v>
      </c>
      <c r="E67" s="3">
        <v>184.800003</v>
      </c>
      <c r="F67" s="14">
        <v>17294.929688</v>
      </c>
      <c r="G67" s="6">
        <f t="shared" si="2"/>
        <v>3.0272452068616914E-3</v>
      </c>
      <c r="H67" s="3">
        <f t="shared" si="2"/>
        <v>1.7544001978403848E-2</v>
      </c>
      <c r="I67" s="3">
        <f t="shared" si="2"/>
        <v>3.3098130725101916E-4</v>
      </c>
      <c r="J67" s="3">
        <f t="shared" si="2"/>
        <v>6.8101333673091791E-3</v>
      </c>
      <c r="K67" s="14">
        <f t="shared" si="4"/>
        <v>3.61289146033695E-3</v>
      </c>
      <c r="L67" s="6">
        <f t="shared" si="3"/>
        <v>3.0226723265858856E-3</v>
      </c>
      <c r="M67" s="3">
        <f t="shared" si="3"/>
        <v>1.7391882587187362E-2</v>
      </c>
      <c r="N67" s="3">
        <f t="shared" si="3"/>
        <v>3.3092654502126314E-4</v>
      </c>
      <c r="O67" s="3">
        <f t="shared" si="3"/>
        <v>6.7870491541863719E-3</v>
      </c>
      <c r="P67" s="14">
        <f t="shared" si="5"/>
        <v>3.6063806451849295E-3</v>
      </c>
    </row>
    <row r="68" spans="1:16" x14ac:dyDescent="0.3">
      <c r="A68" s="16">
        <v>44169</v>
      </c>
      <c r="B68" s="3">
        <v>9.77</v>
      </c>
      <c r="C68" s="3">
        <v>77.313132999999993</v>
      </c>
      <c r="D68" s="3">
        <v>598.45001200000002</v>
      </c>
      <c r="E68" s="3">
        <v>184.14999399999999</v>
      </c>
      <c r="F68" s="14">
        <v>17432.230468999998</v>
      </c>
      <c r="G68" s="6">
        <f t="shared" si="2"/>
        <v>-1.7102615694164984E-2</v>
      </c>
      <c r="H68" s="3">
        <f t="shared" si="2"/>
        <v>5.5616713581221142E-3</v>
      </c>
      <c r="I68" s="3">
        <f t="shared" si="2"/>
        <v>-1.0008251447477228E-2</v>
      </c>
      <c r="J68" s="3">
        <f t="shared" si="2"/>
        <v>-3.5173646615147044E-3</v>
      </c>
      <c r="K68" s="14">
        <f t="shared" si="4"/>
        <v>7.9387880423280096E-3</v>
      </c>
      <c r="L68" s="6">
        <f t="shared" si="3"/>
        <v>-1.7250554613791241E-2</v>
      </c>
      <c r="M68" s="3">
        <f t="shared" si="3"/>
        <v>5.546262370722122E-3</v>
      </c>
      <c r="N68" s="3">
        <f t="shared" si="3"/>
        <v>-1.0058670683667547E-2</v>
      </c>
      <c r="O68" s="3">
        <f t="shared" si="3"/>
        <v>-3.5235651324103529E-3</v>
      </c>
      <c r="P68" s="14">
        <f t="shared" si="5"/>
        <v>7.907441656785601E-3</v>
      </c>
    </row>
    <row r="69" spans="1:16" x14ac:dyDescent="0.3">
      <c r="A69" s="16">
        <v>44172</v>
      </c>
      <c r="B69" s="3">
        <v>9.61</v>
      </c>
      <c r="C69" s="3">
        <v>78.382171999999997</v>
      </c>
      <c r="D69" s="3">
        <v>631.40002400000003</v>
      </c>
      <c r="E69" s="3">
        <v>183.550003</v>
      </c>
      <c r="F69" s="14">
        <v>17581.279297000001</v>
      </c>
      <c r="G69" s="6">
        <f t="shared" ref="G69:J89" si="6">(B69-B68)/B68</f>
        <v>-1.6376663254861836E-2</v>
      </c>
      <c r="H69" s="3">
        <f t="shared" si="6"/>
        <v>1.382739204217741E-2</v>
      </c>
      <c r="I69" s="3">
        <f t="shared" si="6"/>
        <v>5.5058921111693478E-2</v>
      </c>
      <c r="J69" s="3">
        <f t="shared" si="6"/>
        <v>-3.2581646459352511E-3</v>
      </c>
      <c r="K69" s="14">
        <f t="shared" si="4"/>
        <v>8.5501868659353993E-3</v>
      </c>
      <c r="L69" s="6">
        <f t="shared" ref="L69:O132" si="7">LN(B69/B68)</f>
        <v>-1.6512243072490294E-2</v>
      </c>
      <c r="M69" s="3">
        <f t="shared" si="7"/>
        <v>1.3732665868628072E-2</v>
      </c>
      <c r="N69" s="3">
        <f t="shared" si="7"/>
        <v>5.3596614763480488E-2</v>
      </c>
      <c r="O69" s="3">
        <f t="shared" si="7"/>
        <v>-3.2634840217760203E-3</v>
      </c>
      <c r="P69" s="14">
        <f t="shared" si="5"/>
        <v>8.513841046963783E-3</v>
      </c>
    </row>
    <row r="70" spans="1:16" x14ac:dyDescent="0.3">
      <c r="A70" s="16">
        <v>44173</v>
      </c>
      <c r="B70" s="3">
        <v>9.57</v>
      </c>
      <c r="C70" s="3">
        <v>77.869040999999996</v>
      </c>
      <c r="D70" s="3">
        <v>624.54998799999998</v>
      </c>
      <c r="E70" s="3">
        <v>181.75</v>
      </c>
      <c r="F70" s="14">
        <v>17609.75</v>
      </c>
      <c r="G70" s="6">
        <f t="shared" si="6"/>
        <v>-4.1623309053068838E-3</v>
      </c>
      <c r="H70" s="3">
        <f t="shared" si="6"/>
        <v>-6.5465269321702563E-3</v>
      </c>
      <c r="I70" s="3">
        <f t="shared" si="6"/>
        <v>-1.0848963794147789E-2</v>
      </c>
      <c r="J70" s="3">
        <f t="shared" si="6"/>
        <v>-9.8066083932453196E-3</v>
      </c>
      <c r="K70" s="14">
        <f t="shared" si="4"/>
        <v>1.6193760715044879E-3</v>
      </c>
      <c r="L70" s="6">
        <f t="shared" si="7"/>
        <v>-4.1710175173381896E-3</v>
      </c>
      <c r="M70" s="3">
        <f t="shared" si="7"/>
        <v>-6.5680494227400889E-3</v>
      </c>
      <c r="N70" s="3">
        <f t="shared" si="7"/>
        <v>-1.090824293657622E-2</v>
      </c>
      <c r="O70" s="3">
        <f t="shared" si="7"/>
        <v>-9.8550098735347876E-3</v>
      </c>
      <c r="P70" s="14">
        <f t="shared" si="5"/>
        <v>1.6180662958961377E-3</v>
      </c>
    </row>
    <row r="71" spans="1:16" x14ac:dyDescent="0.3">
      <c r="A71" s="16">
        <v>44174</v>
      </c>
      <c r="B71" s="3">
        <v>9.8699999999999992</v>
      </c>
      <c r="C71" s="3">
        <v>80.349213000000006</v>
      </c>
      <c r="D71" s="3">
        <v>621.04998799999998</v>
      </c>
      <c r="E71" s="3">
        <v>182.699997</v>
      </c>
      <c r="F71" s="14">
        <v>17748.980468999998</v>
      </c>
      <c r="G71" s="6">
        <f t="shared" si="6"/>
        <v>3.1347962382445027E-2</v>
      </c>
      <c r="H71" s="3">
        <f t="shared" si="6"/>
        <v>3.1850552776166982E-2</v>
      </c>
      <c r="I71" s="3">
        <f t="shared" si="6"/>
        <v>-5.6040350128066935E-3</v>
      </c>
      <c r="J71" s="3">
        <f t="shared" si="6"/>
        <v>5.2269436038514232E-3</v>
      </c>
      <c r="K71" s="14">
        <f t="shared" si="4"/>
        <v>7.9064421130338736E-3</v>
      </c>
      <c r="L71" s="6">
        <f t="shared" si="7"/>
        <v>3.0866647980527264E-2</v>
      </c>
      <c r="M71" s="3">
        <f t="shared" si="7"/>
        <v>3.1353843371538376E-2</v>
      </c>
      <c r="N71" s="3">
        <f t="shared" si="7"/>
        <v>-5.6197965299973583E-3</v>
      </c>
      <c r="O71" s="3">
        <f t="shared" si="7"/>
        <v>5.2133305499709095E-3</v>
      </c>
      <c r="P71" s="14">
        <f t="shared" si="5"/>
        <v>7.8753499775107861E-3</v>
      </c>
    </row>
    <row r="72" spans="1:16" x14ac:dyDescent="0.3">
      <c r="A72" s="16">
        <v>44175</v>
      </c>
      <c r="B72" s="3">
        <v>9.85</v>
      </c>
      <c r="C72" s="3">
        <v>79.109131000000005</v>
      </c>
      <c r="D72" s="3">
        <v>610.84997599999997</v>
      </c>
      <c r="E72" s="3">
        <v>177.60000600000001</v>
      </c>
      <c r="F72" s="14">
        <v>17685.289063</v>
      </c>
      <c r="G72" s="6">
        <f t="shared" si="6"/>
        <v>-2.0263424518743235E-3</v>
      </c>
      <c r="H72" s="3">
        <f t="shared" si="6"/>
        <v>-1.5433654589746895E-2</v>
      </c>
      <c r="I72" s="3">
        <f t="shared" si="6"/>
        <v>-1.6423818045384158E-2</v>
      </c>
      <c r="J72" s="3">
        <f t="shared" si="6"/>
        <v>-2.7914565318794115E-2</v>
      </c>
      <c r="K72" s="14">
        <f t="shared" si="4"/>
        <v>-3.5884543403064862E-3</v>
      </c>
      <c r="L72" s="6">
        <f t="shared" si="7"/>
        <v>-2.0283982613926096E-3</v>
      </c>
      <c r="M72" s="3">
        <f t="shared" si="7"/>
        <v>-1.5553993219009176E-2</v>
      </c>
      <c r="N72" s="3">
        <f t="shared" si="7"/>
        <v>-1.6560184107533356E-2</v>
      </c>
      <c r="O72" s="3">
        <f t="shared" si="7"/>
        <v>-2.8311582621746673E-2</v>
      </c>
      <c r="P72" s="14">
        <f t="shared" si="5"/>
        <v>-3.5949082870040559E-3</v>
      </c>
    </row>
    <row r="73" spans="1:16" x14ac:dyDescent="0.3">
      <c r="A73" s="16">
        <v>44176</v>
      </c>
      <c r="B73" s="3">
        <v>10.11</v>
      </c>
      <c r="C73" s="3">
        <v>80.263687000000004</v>
      </c>
      <c r="D73" s="3">
        <v>607.54998799999998</v>
      </c>
      <c r="E73" s="3">
        <v>178.800003</v>
      </c>
      <c r="F73" s="14">
        <v>17733.830077999999</v>
      </c>
      <c r="G73" s="6">
        <f t="shared" si="6"/>
        <v>2.6395939086294395E-2</v>
      </c>
      <c r="H73" s="3">
        <f t="shared" si="6"/>
        <v>1.4594472033828805E-2</v>
      </c>
      <c r="I73" s="3">
        <f t="shared" si="6"/>
        <v>-5.4022888264793597E-3</v>
      </c>
      <c r="J73" s="3">
        <f t="shared" si="6"/>
        <v>6.7567396365966126E-3</v>
      </c>
      <c r="K73" s="14">
        <f t="shared" si="4"/>
        <v>2.7447114280734716E-3</v>
      </c>
      <c r="L73" s="6">
        <f t="shared" si="7"/>
        <v>2.6053577848382567E-2</v>
      </c>
      <c r="M73" s="3">
        <f t="shared" si="7"/>
        <v>1.4488997716359833E-2</v>
      </c>
      <c r="N73" s="3">
        <f t="shared" si="7"/>
        <v>-5.4169339573936085E-3</v>
      </c>
      <c r="O73" s="3">
        <f t="shared" si="7"/>
        <v>6.7340151760842005E-3</v>
      </c>
      <c r="P73" s="14">
        <f t="shared" si="5"/>
        <v>2.7409515858783295E-3</v>
      </c>
    </row>
    <row r="74" spans="1:16" x14ac:dyDescent="0.3">
      <c r="A74" s="16">
        <v>44179</v>
      </c>
      <c r="B74" s="3">
        <v>10.06</v>
      </c>
      <c r="C74" s="3">
        <v>82.359009</v>
      </c>
      <c r="D74" s="3">
        <v>617.5</v>
      </c>
      <c r="E74" s="3">
        <v>177.60000600000001</v>
      </c>
      <c r="F74" s="14">
        <v>17804.390625</v>
      </c>
      <c r="G74" s="6">
        <f t="shared" si="6"/>
        <v>-4.9455984174084011E-3</v>
      </c>
      <c r="H74" s="3">
        <f t="shared" si="6"/>
        <v>2.610547905679932E-2</v>
      </c>
      <c r="I74" s="3">
        <f t="shared" si="6"/>
        <v>1.6377272975931677E-2</v>
      </c>
      <c r="J74" s="3">
        <f t="shared" si="6"/>
        <v>-6.7113925048423867E-3</v>
      </c>
      <c r="K74" s="14">
        <f t="shared" si="4"/>
        <v>3.9788667585992053E-3</v>
      </c>
      <c r="L74" s="6">
        <f t="shared" si="7"/>
        <v>-4.9578683607867744E-3</v>
      </c>
      <c r="M74" s="3">
        <f t="shared" si="7"/>
        <v>2.5770547562638049E-2</v>
      </c>
      <c r="N74" s="3">
        <f t="shared" si="7"/>
        <v>1.6244611898972545E-2</v>
      </c>
      <c r="O74" s="3">
        <f t="shared" si="7"/>
        <v>-6.7340151760842343E-3</v>
      </c>
      <c r="P74" s="14">
        <f t="shared" si="5"/>
        <v>3.9709720027832247E-3</v>
      </c>
    </row>
    <row r="75" spans="1:16" x14ac:dyDescent="0.3">
      <c r="A75" s="16">
        <v>44180</v>
      </c>
      <c r="B75" s="3">
        <v>9.9</v>
      </c>
      <c r="C75" s="3">
        <v>81.589302000000004</v>
      </c>
      <c r="D75" s="3">
        <v>610.54998799999998</v>
      </c>
      <c r="E75" s="3">
        <v>178.800003</v>
      </c>
      <c r="F75" s="14">
        <v>17818.640625</v>
      </c>
      <c r="G75" s="6">
        <f t="shared" si="6"/>
        <v>-1.5904572564612338E-2</v>
      </c>
      <c r="H75" s="3">
        <f t="shared" si="6"/>
        <v>-9.3457535410606599E-3</v>
      </c>
      <c r="I75" s="3">
        <f t="shared" si="6"/>
        <v>-1.1255080161943345E-2</v>
      </c>
      <c r="J75" s="3">
        <f t="shared" si="6"/>
        <v>6.7567396365966126E-3</v>
      </c>
      <c r="K75" s="14">
        <f t="shared" si="4"/>
        <v>8.0036437641347246E-4</v>
      </c>
      <c r="L75" s="6">
        <f t="shared" si="7"/>
        <v>-1.6032407531048884E-2</v>
      </c>
      <c r="M75" s="3">
        <f t="shared" si="7"/>
        <v>-9.3896991129860663E-3</v>
      </c>
      <c r="N75" s="3">
        <f t="shared" si="7"/>
        <v>-1.1318897877511561E-2</v>
      </c>
      <c r="O75" s="3">
        <f t="shared" si="7"/>
        <v>6.7340151760842005E-3</v>
      </c>
      <c r="P75" s="14">
        <f t="shared" si="5"/>
        <v>8.0004425564333525E-4</v>
      </c>
    </row>
    <row r="76" spans="1:16" x14ac:dyDescent="0.3">
      <c r="A76" s="16">
        <v>44181</v>
      </c>
      <c r="B76" s="3">
        <v>9.98</v>
      </c>
      <c r="C76" s="3">
        <v>82.401771999999994</v>
      </c>
      <c r="D76" s="3">
        <v>612.20001200000002</v>
      </c>
      <c r="E76" s="3">
        <v>182.5</v>
      </c>
      <c r="F76" s="14">
        <v>17971.759765999999</v>
      </c>
      <c r="G76" s="6">
        <f t="shared" si="6"/>
        <v>8.0808080808080877E-3</v>
      </c>
      <c r="H76" s="3">
        <f t="shared" si="6"/>
        <v>9.9580457251612527E-3</v>
      </c>
      <c r="I76" s="3">
        <f t="shared" si="6"/>
        <v>2.7025207311936437E-3</v>
      </c>
      <c r="J76" s="3">
        <f t="shared" si="6"/>
        <v>2.0693495178520753E-2</v>
      </c>
      <c r="K76" s="14">
        <f t="shared" si="4"/>
        <v>8.5931999091540812E-3</v>
      </c>
      <c r="L76" s="6">
        <f t="shared" si="7"/>
        <v>8.0483331828284151E-3</v>
      </c>
      <c r="M76" s="3">
        <f t="shared" si="7"/>
        <v>9.9087911044258015E-3</v>
      </c>
      <c r="N76" s="3">
        <f t="shared" si="7"/>
        <v>2.698875488128786E-3</v>
      </c>
      <c r="O76" s="3">
        <f t="shared" si="7"/>
        <v>2.0482293504609009E-2</v>
      </c>
      <c r="P76" s="14">
        <f t="shared" si="5"/>
        <v>8.5564885290486409E-3</v>
      </c>
    </row>
    <row r="77" spans="1:16" x14ac:dyDescent="0.3">
      <c r="A77" s="16">
        <v>44182</v>
      </c>
      <c r="B77" s="3">
        <v>9.93</v>
      </c>
      <c r="C77" s="3">
        <v>81.546538999999996</v>
      </c>
      <c r="D77" s="3">
        <v>647.29998799999998</v>
      </c>
      <c r="E77" s="3">
        <v>181.64999399999999</v>
      </c>
      <c r="F77" s="14">
        <v>18008.779297000001</v>
      </c>
      <c r="G77" s="6">
        <f t="shared" si="6"/>
        <v>-5.0100200400802312E-3</v>
      </c>
      <c r="H77" s="3">
        <f t="shared" si="6"/>
        <v>-1.0378818067164846E-2</v>
      </c>
      <c r="I77" s="3">
        <f t="shared" si="6"/>
        <v>5.7334164181623647E-2</v>
      </c>
      <c r="J77" s="3">
        <f t="shared" si="6"/>
        <v>-4.657567123287713E-3</v>
      </c>
      <c r="K77" s="14">
        <f t="shared" si="4"/>
        <v>2.0598723487300001E-3</v>
      </c>
      <c r="L77" s="6">
        <f t="shared" si="7"/>
        <v>-5.022612266291443E-3</v>
      </c>
      <c r="M77" s="3">
        <f t="shared" si="7"/>
        <v>-1.0433053592881167E-2</v>
      </c>
      <c r="N77" s="3">
        <f t="shared" si="7"/>
        <v>5.5750800900170157E-2</v>
      </c>
      <c r="O77" s="3">
        <f t="shared" si="7"/>
        <v>-4.6684473858890673E-3</v>
      </c>
      <c r="P77" s="14">
        <f t="shared" si="5"/>
        <v>2.0577537205869051E-3</v>
      </c>
    </row>
    <row r="78" spans="1:16" x14ac:dyDescent="0.3">
      <c r="A78" s="16">
        <v>44183</v>
      </c>
      <c r="B78" s="3">
        <v>9.84</v>
      </c>
      <c r="C78" s="3">
        <v>80.349213000000006</v>
      </c>
      <c r="D78" s="3">
        <v>652.25</v>
      </c>
      <c r="E78" s="3">
        <v>180.5</v>
      </c>
      <c r="F78" s="14">
        <v>18027.230468999998</v>
      </c>
      <c r="G78" s="6">
        <f t="shared" si="6"/>
        <v>-9.0634441087613146E-3</v>
      </c>
      <c r="H78" s="3">
        <f t="shared" si="6"/>
        <v>-1.4682732273898096E-2</v>
      </c>
      <c r="I78" s="3">
        <f t="shared" si="6"/>
        <v>7.6471683790607691E-3</v>
      </c>
      <c r="J78" s="3">
        <f t="shared" si="6"/>
        <v>-6.3308232203959907E-3</v>
      </c>
      <c r="K78" s="14">
        <f t="shared" si="4"/>
        <v>1.0245653908963728E-3</v>
      </c>
      <c r="L78" s="6">
        <f t="shared" si="7"/>
        <v>-9.1047669929192037E-3</v>
      </c>
      <c r="M78" s="3">
        <f t="shared" si="7"/>
        <v>-1.479159045854705E-2</v>
      </c>
      <c r="N78" s="3">
        <f t="shared" si="7"/>
        <v>7.6180770039183353E-3</v>
      </c>
      <c r="O78" s="3">
        <f t="shared" si="7"/>
        <v>-6.3509478637215197E-3</v>
      </c>
      <c r="P78" s="14">
        <f t="shared" si="5"/>
        <v>1.0240408820082118E-3</v>
      </c>
    </row>
    <row r="79" spans="1:16" x14ac:dyDescent="0.3">
      <c r="A79" s="16">
        <v>44186</v>
      </c>
      <c r="B79" s="3">
        <v>9.2200000000000006</v>
      </c>
      <c r="C79" s="3">
        <v>74.362564000000006</v>
      </c>
      <c r="D79" s="3">
        <v>598.84997599999997</v>
      </c>
      <c r="E79" s="3">
        <v>164.550003</v>
      </c>
      <c r="F79" s="14">
        <v>17396.689452999999</v>
      </c>
      <c r="G79" s="6">
        <f t="shared" si="6"/>
        <v>-6.3008130081300739E-2</v>
      </c>
      <c r="H79" s="3">
        <f t="shared" si="6"/>
        <v>-7.4507873524535945E-2</v>
      </c>
      <c r="I79" s="3">
        <f t="shared" si="6"/>
        <v>-8.1870485243388316E-2</v>
      </c>
      <c r="J79" s="3">
        <f t="shared" si="6"/>
        <v>-8.8365634349030456E-2</v>
      </c>
      <c r="K79" s="14">
        <f t="shared" si="4"/>
        <v>-3.4977142888603478E-2</v>
      </c>
      <c r="L79" s="6">
        <f t="shared" si="7"/>
        <v>-6.5080673495659463E-2</v>
      </c>
      <c r="M79" s="3">
        <f t="shared" si="7"/>
        <v>-7.7429654324638233E-2</v>
      </c>
      <c r="N79" s="3">
        <f t="shared" si="7"/>
        <v>-8.5416814700136817E-2</v>
      </c>
      <c r="O79" s="3">
        <f t="shared" si="7"/>
        <v>-9.2516284152046241E-2</v>
      </c>
      <c r="P79" s="14">
        <f t="shared" si="5"/>
        <v>-3.5603491797863422E-2</v>
      </c>
    </row>
    <row r="80" spans="1:16" x14ac:dyDescent="0.3">
      <c r="A80" s="16">
        <v>44187</v>
      </c>
      <c r="B80" s="3">
        <v>9.52</v>
      </c>
      <c r="C80" s="3">
        <v>75.260566999999995</v>
      </c>
      <c r="D80" s="3">
        <v>618.79998799999998</v>
      </c>
      <c r="E80" s="3">
        <v>165.050003</v>
      </c>
      <c r="F80" s="14">
        <v>17588.570313</v>
      </c>
      <c r="G80" s="6">
        <f t="shared" si="6"/>
        <v>3.2537960954446735E-2</v>
      </c>
      <c r="H80" s="3">
        <f t="shared" si="6"/>
        <v>1.2076009105871989E-2</v>
      </c>
      <c r="I80" s="3">
        <f t="shared" si="6"/>
        <v>3.3313872922322726E-2</v>
      </c>
      <c r="J80" s="3">
        <f t="shared" si="6"/>
        <v>3.0385900387981152E-3</v>
      </c>
      <c r="K80" s="14">
        <f t="shared" si="4"/>
        <v>1.1029734163985547E-2</v>
      </c>
      <c r="L80" s="6">
        <f t="shared" si="7"/>
        <v>3.2019811234771357E-2</v>
      </c>
      <c r="M80" s="3">
        <f t="shared" si="7"/>
        <v>1.2003675856949819E-2</v>
      </c>
      <c r="N80" s="3">
        <f t="shared" si="7"/>
        <v>3.2770989989837532E-2</v>
      </c>
      <c r="O80" s="3">
        <f t="shared" si="7"/>
        <v>3.0339828546227443E-3</v>
      </c>
      <c r="P80" s="14">
        <f t="shared" si="5"/>
        <v>1.0969350252719759E-2</v>
      </c>
    </row>
    <row r="81" spans="1:16" x14ac:dyDescent="0.3">
      <c r="A81" s="16">
        <v>44188</v>
      </c>
      <c r="B81" s="3">
        <v>10.56</v>
      </c>
      <c r="C81" s="3">
        <v>75.431610000000006</v>
      </c>
      <c r="D81" s="3">
        <v>621.04998799999998</v>
      </c>
      <c r="E81" s="3">
        <v>169.199997</v>
      </c>
      <c r="F81" s="14">
        <v>17829.789063</v>
      </c>
      <c r="G81" s="6">
        <f t="shared" si="6"/>
        <v>0.10924369747899169</v>
      </c>
      <c r="H81" s="3">
        <f t="shared" si="6"/>
        <v>2.2726775364316828E-3</v>
      </c>
      <c r="I81" s="3">
        <f t="shared" si="6"/>
        <v>3.636069883052422E-3</v>
      </c>
      <c r="J81" s="3">
        <f t="shared" si="6"/>
        <v>2.5143858979511758E-2</v>
      </c>
      <c r="K81" s="14">
        <f t="shared" si="4"/>
        <v>1.3714517195392014E-2</v>
      </c>
      <c r="L81" s="6">
        <f t="shared" si="7"/>
        <v>0.10367842947484152</v>
      </c>
      <c r="M81" s="3">
        <f t="shared" si="7"/>
        <v>2.2700989110230351E-3</v>
      </c>
      <c r="N81" s="3">
        <f t="shared" si="7"/>
        <v>3.629475361548258E-3</v>
      </c>
      <c r="O81" s="3">
        <f t="shared" si="7"/>
        <v>2.4832952966114086E-2</v>
      </c>
      <c r="P81" s="14">
        <f t="shared" si="5"/>
        <v>1.3621324301395657E-2</v>
      </c>
    </row>
    <row r="82" spans="1:16" x14ac:dyDescent="0.3">
      <c r="A82" s="16">
        <v>44189</v>
      </c>
      <c r="B82" s="3">
        <v>10.1</v>
      </c>
      <c r="C82" s="3">
        <v>77.142075000000006</v>
      </c>
      <c r="D82" s="3">
        <v>616.65002400000003</v>
      </c>
      <c r="E82" s="3">
        <v>175.89999399999999</v>
      </c>
      <c r="F82" s="14">
        <v>17992.009765999999</v>
      </c>
      <c r="G82" s="6">
        <f t="shared" si="6"/>
        <v>-4.356060606060614E-2</v>
      </c>
      <c r="H82" s="3">
        <f t="shared" si="6"/>
        <v>2.2675705847985998E-2</v>
      </c>
      <c r="I82" s="3">
        <f t="shared" si="6"/>
        <v>-7.0847179534925852E-3</v>
      </c>
      <c r="J82" s="3">
        <f t="shared" si="6"/>
        <v>3.9598091718642266E-2</v>
      </c>
      <c r="K82" s="14">
        <f t="shared" si="4"/>
        <v>9.0982962516722096E-3</v>
      </c>
      <c r="L82" s="6">
        <f t="shared" si="7"/>
        <v>-4.4537854430901781E-2</v>
      </c>
      <c r="M82" s="3">
        <f t="shared" si="7"/>
        <v>2.2422433632243981E-2</v>
      </c>
      <c r="N82" s="3">
        <f t="shared" si="7"/>
        <v>-7.1099337361196025E-3</v>
      </c>
      <c r="O82" s="3">
        <f t="shared" si="7"/>
        <v>3.8834188191595648E-2</v>
      </c>
      <c r="P82" s="14">
        <f t="shared" si="5"/>
        <v>9.0571561028875511E-3</v>
      </c>
    </row>
    <row r="83" spans="1:16" x14ac:dyDescent="0.3">
      <c r="A83" s="16">
        <v>44193</v>
      </c>
      <c r="B83" s="3">
        <v>10.38</v>
      </c>
      <c r="C83" s="3">
        <v>78.382171999999997</v>
      </c>
      <c r="D83" s="3">
        <v>620.70001200000002</v>
      </c>
      <c r="E83" s="3">
        <v>186.300003</v>
      </c>
      <c r="F83" s="14">
        <v>18164.869140999999</v>
      </c>
      <c r="G83" s="6">
        <f t="shared" si="6"/>
        <v>2.7722772277227838E-2</v>
      </c>
      <c r="H83" s="3">
        <f t="shared" si="6"/>
        <v>1.6075494469133627E-2</v>
      </c>
      <c r="I83" s="3">
        <f t="shared" si="6"/>
        <v>6.5677253585900855E-3</v>
      </c>
      <c r="J83" s="3">
        <f t="shared" si="6"/>
        <v>5.9124555740462457E-2</v>
      </c>
      <c r="K83" s="14">
        <f t="shared" si="4"/>
        <v>9.6075634266638271E-3</v>
      </c>
      <c r="L83" s="6">
        <f t="shared" si="7"/>
        <v>2.7345453890528837E-2</v>
      </c>
      <c r="M83" s="3">
        <f t="shared" si="7"/>
        <v>1.5947651975623301E-2</v>
      </c>
      <c r="N83" s="3">
        <f t="shared" si="7"/>
        <v>6.5462518206507673E-3</v>
      </c>
      <c r="O83" s="3">
        <f t="shared" si="7"/>
        <v>5.7442676077380357E-2</v>
      </c>
      <c r="P83" s="14">
        <f t="shared" si="5"/>
        <v>9.561704284935784E-3</v>
      </c>
    </row>
    <row r="84" spans="1:16" x14ac:dyDescent="0.3">
      <c r="A84" s="16">
        <v>44194</v>
      </c>
      <c r="B84" s="3">
        <v>10.29</v>
      </c>
      <c r="C84" s="3">
        <v>77.997314000000003</v>
      </c>
      <c r="D84" s="3">
        <v>610.65002400000003</v>
      </c>
      <c r="E84" s="3">
        <v>183.39999399999999</v>
      </c>
      <c r="F84" s="14">
        <v>18218.910156000002</v>
      </c>
      <c r="G84" s="6">
        <f t="shared" si="6"/>
        <v>-8.6705202312140298E-3</v>
      </c>
      <c r="H84" s="3">
        <f t="shared" si="6"/>
        <v>-4.9100195896586559E-3</v>
      </c>
      <c r="I84" s="3">
        <f t="shared" si="6"/>
        <v>-1.6191377164013948E-2</v>
      </c>
      <c r="J84" s="3">
        <f t="shared" si="6"/>
        <v>-1.5566338987122889E-2</v>
      </c>
      <c r="K84" s="14">
        <f t="shared" si="4"/>
        <v>2.9750291389672788E-3</v>
      </c>
      <c r="L84" s="6">
        <f t="shared" si="7"/>
        <v>-8.7083278917845335E-3</v>
      </c>
      <c r="M84" s="3">
        <f t="shared" si="7"/>
        <v>-4.9221133391155322E-3</v>
      </c>
      <c r="N84" s="3">
        <f t="shared" si="7"/>
        <v>-1.6323889833138504E-2</v>
      </c>
      <c r="O84" s="3">
        <f t="shared" si="7"/>
        <v>-1.5688766603614578E-2</v>
      </c>
      <c r="P84" s="14">
        <f t="shared" si="5"/>
        <v>2.9706124973683671E-3</v>
      </c>
    </row>
    <row r="85" spans="1:16" x14ac:dyDescent="0.3">
      <c r="A85" s="16">
        <v>44195</v>
      </c>
      <c r="B85" s="3">
        <v>10.220000000000001</v>
      </c>
      <c r="C85" s="3">
        <v>77.740752999999998</v>
      </c>
      <c r="D85" s="3">
        <v>632.95001200000002</v>
      </c>
      <c r="E85" s="3">
        <v>184</v>
      </c>
      <c r="F85" s="14">
        <v>18284.310547000001</v>
      </c>
      <c r="G85" s="6">
        <f t="shared" si="6"/>
        <v>-6.8027210884352299E-3</v>
      </c>
      <c r="H85" s="3">
        <f t="shared" si="6"/>
        <v>-3.2893568616991723E-3</v>
      </c>
      <c r="I85" s="3">
        <f t="shared" si="6"/>
        <v>3.6518442845422674E-2</v>
      </c>
      <c r="J85" s="3">
        <f t="shared" si="6"/>
        <v>3.2715704450895873E-3</v>
      </c>
      <c r="K85" s="14">
        <f t="shared" si="4"/>
        <v>3.5896983101626977E-3</v>
      </c>
      <c r="L85" s="6">
        <f t="shared" si="7"/>
        <v>-6.8259650703997587E-3</v>
      </c>
      <c r="M85" s="3">
        <f t="shared" si="7"/>
        <v>-3.2947786887952326E-3</v>
      </c>
      <c r="N85" s="3">
        <f t="shared" si="7"/>
        <v>3.5867446122201045E-2</v>
      </c>
      <c r="O85" s="3">
        <f t="shared" si="7"/>
        <v>3.2662305019979937E-3</v>
      </c>
      <c r="P85" s="14">
        <f t="shared" si="5"/>
        <v>3.5832707206624732E-3</v>
      </c>
    </row>
    <row r="86" spans="1:16" x14ac:dyDescent="0.3">
      <c r="A86" s="16">
        <v>44196</v>
      </c>
      <c r="B86" s="3">
        <v>10.64</v>
      </c>
      <c r="C86" s="3">
        <v>77.783516000000006</v>
      </c>
      <c r="D86" s="3">
        <v>633.15002400000003</v>
      </c>
      <c r="E86" s="3">
        <v>183.699997</v>
      </c>
      <c r="F86" s="14">
        <v>18300.099609000001</v>
      </c>
      <c r="G86" s="6">
        <f t="shared" si="6"/>
        <v>4.1095890410958895E-2</v>
      </c>
      <c r="H86" s="3">
        <f t="shared" ref="H86:K149" si="8">(C86-C85)/C85</f>
        <v>5.5007185227557386E-4</v>
      </c>
      <c r="I86" s="3">
        <f t="shared" si="8"/>
        <v>3.1599967802831033E-4</v>
      </c>
      <c r="J86" s="3">
        <f t="shared" si="8"/>
        <v>-1.6304510869565424E-3</v>
      </c>
      <c r="K86" s="14">
        <f t="shared" si="4"/>
        <v>8.6353061874626835E-4</v>
      </c>
      <c r="L86" s="6">
        <f t="shared" si="7"/>
        <v>4.0273899137939898E-2</v>
      </c>
      <c r="M86" s="3">
        <f t="shared" si="7"/>
        <v>5.4992061821137334E-4</v>
      </c>
      <c r="N86" s="3">
        <f t="shared" si="7"/>
        <v>3.1594976064558444E-4</v>
      </c>
      <c r="O86" s="3">
        <f t="shared" si="7"/>
        <v>-1.631781718880264E-3</v>
      </c>
      <c r="P86" s="14">
        <f t="shared" si="5"/>
        <v>8.6315799068330842E-4</v>
      </c>
    </row>
    <row r="87" spans="1:16" x14ac:dyDescent="0.3">
      <c r="A87" s="16">
        <v>44200</v>
      </c>
      <c r="B87" s="3">
        <v>11.92</v>
      </c>
      <c r="C87" s="3">
        <v>80.220932000000005</v>
      </c>
      <c r="D87" s="3">
        <v>669.70001200000002</v>
      </c>
      <c r="E87" s="3">
        <v>191.199997</v>
      </c>
      <c r="F87" s="14">
        <v>18582.910156000002</v>
      </c>
      <c r="G87" s="6">
        <f t="shared" si="6"/>
        <v>0.12030075187969919</v>
      </c>
      <c r="H87" s="3">
        <f t="shared" si="8"/>
        <v>3.1335893841569193E-2</v>
      </c>
      <c r="I87" s="3">
        <f t="shared" si="8"/>
        <v>5.7727215690668569E-2</v>
      </c>
      <c r="J87" s="3">
        <f t="shared" si="8"/>
        <v>4.0827436703768698E-2</v>
      </c>
      <c r="K87" s="14">
        <f t="shared" si="4"/>
        <v>1.545404413323054E-2</v>
      </c>
      <c r="L87" s="6">
        <f t="shared" si="7"/>
        <v>0.11359717772370537</v>
      </c>
      <c r="M87" s="3">
        <f t="shared" si="7"/>
        <v>3.0854946196136303E-2</v>
      </c>
      <c r="N87" s="3">
        <f t="shared" si="7"/>
        <v>5.6122470032148958E-2</v>
      </c>
      <c r="O87" s="3">
        <f t="shared" si="7"/>
        <v>4.0016009036818755E-2</v>
      </c>
      <c r="P87" s="14">
        <f t="shared" si="5"/>
        <v>1.5335846591080253E-2</v>
      </c>
    </row>
    <row r="88" spans="1:16" x14ac:dyDescent="0.3">
      <c r="A88" s="16">
        <v>44201</v>
      </c>
      <c r="B88" s="3">
        <v>11.91</v>
      </c>
      <c r="C88" s="3">
        <v>79.536743000000001</v>
      </c>
      <c r="D88" s="3">
        <v>733.70001200000002</v>
      </c>
      <c r="E88" s="3">
        <v>193.25</v>
      </c>
      <c r="F88" s="14">
        <v>18701.75</v>
      </c>
      <c r="G88" s="6">
        <f t="shared" si="6"/>
        <v>-8.3892617449662639E-4</v>
      </c>
      <c r="H88" s="3">
        <f t="shared" si="8"/>
        <v>-8.5288089148603183E-3</v>
      </c>
      <c r="I88" s="3">
        <f t="shared" si="8"/>
        <v>9.5565176725724774E-2</v>
      </c>
      <c r="J88" s="3">
        <f t="shared" si="8"/>
        <v>1.0721773180780979E-2</v>
      </c>
      <c r="K88" s="14">
        <f t="shared" si="4"/>
        <v>6.3951148126079466E-3</v>
      </c>
      <c r="L88" s="6">
        <f t="shared" si="7"/>
        <v>-8.3927826999497749E-4</v>
      </c>
      <c r="M88" s="3">
        <f t="shared" si="7"/>
        <v>-8.5653873343415881E-3</v>
      </c>
      <c r="N88" s="3">
        <f t="shared" si="7"/>
        <v>9.1270373240931846E-2</v>
      </c>
      <c r="O88" s="3">
        <f t="shared" si="7"/>
        <v>1.0664702540607101E-2</v>
      </c>
      <c r="P88" s="14">
        <f t="shared" si="5"/>
        <v>6.3747528312402702E-3</v>
      </c>
    </row>
    <row r="89" spans="1:16" x14ac:dyDescent="0.3">
      <c r="A89" s="16">
        <v>44202</v>
      </c>
      <c r="B89" s="3">
        <v>11.85</v>
      </c>
      <c r="C89" s="3">
        <v>80.434737999999996</v>
      </c>
      <c r="D89" s="3">
        <v>703.34997599999997</v>
      </c>
      <c r="E89" s="3">
        <v>195.35000600000001</v>
      </c>
      <c r="F89" s="14">
        <v>18658.660156000002</v>
      </c>
      <c r="G89" s="6">
        <f t="shared" si="6"/>
        <v>-5.037783375314903E-3</v>
      </c>
      <c r="H89" s="3">
        <f t="shared" si="8"/>
        <v>1.1290316476750809E-2</v>
      </c>
      <c r="I89" s="3">
        <f t="shared" si="8"/>
        <v>-4.1365729185786147E-2</v>
      </c>
      <c r="J89" s="3">
        <f t="shared" si="8"/>
        <v>1.0866783958602886E-2</v>
      </c>
      <c r="K89" s="14">
        <f t="shared" si="4"/>
        <v>-2.3040541125829545E-3</v>
      </c>
      <c r="L89" s="6">
        <f t="shared" si="7"/>
        <v>-5.0505157860685915E-3</v>
      </c>
      <c r="M89" s="3">
        <f t="shared" si="7"/>
        <v>1.1227056558034656E-2</v>
      </c>
      <c r="N89" s="3">
        <f t="shared" si="7"/>
        <v>-4.2245641994116928E-2</v>
      </c>
      <c r="O89" s="3">
        <f t="shared" si="7"/>
        <v>1.0808164747650787E-2</v>
      </c>
      <c r="P89" s="14">
        <f t="shared" si="5"/>
        <v>-2.3067125294690383E-3</v>
      </c>
    </row>
    <row r="90" spans="1:16" x14ac:dyDescent="0.3">
      <c r="A90" s="16">
        <v>44203</v>
      </c>
      <c r="B90" s="3">
        <v>11.97</v>
      </c>
      <c r="C90" s="3">
        <v>80.862350000000006</v>
      </c>
      <c r="D90" s="3">
        <v>731.79998799999998</v>
      </c>
      <c r="E90" s="3">
        <v>196.699997</v>
      </c>
      <c r="F90" s="14">
        <v>18707.679688</v>
      </c>
      <c r="G90" s="6">
        <f t="shared" ref="G90:K153" si="9">(B90-B89)/B89</f>
        <v>1.0126582278481096E-2</v>
      </c>
      <c r="H90" s="3">
        <f t="shared" si="8"/>
        <v>5.3162602456666239E-3</v>
      </c>
      <c r="I90" s="3">
        <f t="shared" si="8"/>
        <v>4.0449296894551991E-2</v>
      </c>
      <c r="J90" s="3">
        <f t="shared" si="8"/>
        <v>6.9106268673469534E-3</v>
      </c>
      <c r="K90" s="14">
        <f t="shared" si="4"/>
        <v>2.6271732048367574E-3</v>
      </c>
      <c r="L90" s="6">
        <f t="shared" si="7"/>
        <v>1.007565198874164E-2</v>
      </c>
      <c r="M90" s="3">
        <f t="shared" si="7"/>
        <v>5.30217881913813E-3</v>
      </c>
      <c r="N90" s="3">
        <f t="shared" si="7"/>
        <v>3.965263610589316E-2</v>
      </c>
      <c r="O90" s="3">
        <f t="shared" si="7"/>
        <v>6.8868579281788763E-3</v>
      </c>
      <c r="P90" s="14">
        <f t="shared" si="5"/>
        <v>2.6237282177122016E-3</v>
      </c>
    </row>
    <row r="91" spans="1:16" x14ac:dyDescent="0.3">
      <c r="A91" s="16">
        <v>44204</v>
      </c>
      <c r="B91" s="3">
        <v>11.78</v>
      </c>
      <c r="C91" s="3">
        <v>82.187957999999995</v>
      </c>
      <c r="D91" s="3">
        <v>736.45001200000002</v>
      </c>
      <c r="E91" s="3">
        <v>198.10000600000001</v>
      </c>
      <c r="F91" s="14">
        <v>18953.859375</v>
      </c>
      <c r="G91" s="6">
        <f t="shared" si="9"/>
        <v>-1.587301587301598E-2</v>
      </c>
      <c r="H91" s="3">
        <f t="shared" si="8"/>
        <v>1.6393389506983019E-2</v>
      </c>
      <c r="I91" s="3">
        <f t="shared" si="8"/>
        <v>6.354228035324907E-3</v>
      </c>
      <c r="J91" s="3">
        <f t="shared" si="8"/>
        <v>7.1174835859301585E-3</v>
      </c>
      <c r="K91" s="14">
        <f t="shared" si="4"/>
        <v>1.3159284908962347E-2</v>
      </c>
      <c r="L91" s="6">
        <f t="shared" si="7"/>
        <v>-1.6000341346441189E-2</v>
      </c>
      <c r="M91" s="3">
        <f t="shared" si="7"/>
        <v>1.6260468612520271E-2</v>
      </c>
      <c r="N91" s="3">
        <f t="shared" si="7"/>
        <v>6.3341250427537306E-3</v>
      </c>
      <c r="O91" s="3">
        <f t="shared" si="7"/>
        <v>7.0922738488773751E-3</v>
      </c>
      <c r="P91" s="14">
        <f t="shared" si="5"/>
        <v>1.3073453684348275E-2</v>
      </c>
    </row>
    <row r="92" spans="1:16" x14ac:dyDescent="0.3">
      <c r="A92" s="16">
        <v>44207</v>
      </c>
      <c r="B92" s="3">
        <v>11.49</v>
      </c>
      <c r="C92" s="3">
        <v>81.845862999999994</v>
      </c>
      <c r="D92" s="3">
        <v>736.95001200000002</v>
      </c>
      <c r="E92" s="3">
        <v>220.10000600000001</v>
      </c>
      <c r="F92" s="14">
        <v>19081.060547000001</v>
      </c>
      <c r="G92" s="6">
        <f t="shared" si="9"/>
        <v>-2.4617996604414192E-2</v>
      </c>
      <c r="H92" s="3">
        <f t="shared" si="8"/>
        <v>-4.1623494283676019E-3</v>
      </c>
      <c r="I92" s="3">
        <f t="shared" si="8"/>
        <v>6.7893270670487814E-4</v>
      </c>
      <c r="J92" s="3">
        <f t="shared" si="8"/>
        <v>0.11105501935219526</v>
      </c>
      <c r="K92" s="14">
        <f t="shared" si="4"/>
        <v>6.7110961141654537E-3</v>
      </c>
      <c r="L92" s="6">
        <f t="shared" si="7"/>
        <v>-2.4926086362776288E-2</v>
      </c>
      <c r="M92" s="3">
        <f t="shared" si="7"/>
        <v>-4.1710361178203641E-3</v>
      </c>
      <c r="N92" s="3">
        <f t="shared" si="7"/>
        <v>6.7870233615965555E-4</v>
      </c>
      <c r="O92" s="3">
        <f t="shared" si="7"/>
        <v>0.1053100318005136</v>
      </c>
      <c r="P92" s="14">
        <f t="shared" si="5"/>
        <v>6.688676957485846E-3</v>
      </c>
    </row>
    <row r="93" spans="1:16" x14ac:dyDescent="0.3">
      <c r="A93" s="16">
        <v>44208</v>
      </c>
      <c r="B93" s="3">
        <v>12.11</v>
      </c>
      <c r="C93" s="3">
        <v>83.770142000000007</v>
      </c>
      <c r="D93" s="3">
        <v>717.25</v>
      </c>
      <c r="E93" s="3">
        <v>237.800003</v>
      </c>
      <c r="F93" s="14">
        <v>19169.980468999998</v>
      </c>
      <c r="G93" s="6">
        <f t="shared" si="9"/>
        <v>5.3959965187119166E-2</v>
      </c>
      <c r="H93" s="3">
        <f t="shared" si="8"/>
        <v>2.3511011179636689E-2</v>
      </c>
      <c r="I93" s="3">
        <f t="shared" si="8"/>
        <v>-2.6731815834477542E-2</v>
      </c>
      <c r="J93" s="3">
        <f t="shared" si="8"/>
        <v>8.041797599950995E-2</v>
      </c>
      <c r="K93" s="14">
        <f t="shared" si="4"/>
        <v>4.6601142416047544E-3</v>
      </c>
      <c r="L93" s="6">
        <f t="shared" si="7"/>
        <v>5.2554465704336542E-2</v>
      </c>
      <c r="M93" s="3">
        <f t="shared" si="7"/>
        <v>2.3238884419554923E-2</v>
      </c>
      <c r="N93" s="3">
        <f t="shared" si="7"/>
        <v>-2.7095608704622649E-2</v>
      </c>
      <c r="O93" s="3">
        <f t="shared" si="7"/>
        <v>7.7347981079572831E-2</v>
      </c>
      <c r="P93" s="14">
        <f t="shared" si="5"/>
        <v>4.6492895258130173E-3</v>
      </c>
    </row>
    <row r="94" spans="1:16" x14ac:dyDescent="0.3">
      <c r="A94" s="16">
        <v>44209</v>
      </c>
      <c r="B94" s="3">
        <v>12.24</v>
      </c>
      <c r="C94" s="3">
        <v>86.250327999999996</v>
      </c>
      <c r="D94" s="3">
        <v>721.90002400000003</v>
      </c>
      <c r="E94" s="3">
        <v>242.5</v>
      </c>
      <c r="F94" s="14">
        <v>19143.460938</v>
      </c>
      <c r="G94" s="6">
        <f t="shared" si="9"/>
        <v>1.0734929810074383E-2</v>
      </c>
      <c r="H94" s="3">
        <f t="shared" si="8"/>
        <v>2.9607040656562202E-2</v>
      </c>
      <c r="I94" s="3">
        <f t="shared" si="8"/>
        <v>6.4831286162426354E-3</v>
      </c>
      <c r="J94" s="3">
        <f t="shared" si="8"/>
        <v>1.976449512492225E-2</v>
      </c>
      <c r="K94" s="14">
        <f t="shared" si="4"/>
        <v>-1.3833885247240155E-3</v>
      </c>
      <c r="L94" s="6">
        <f t="shared" si="7"/>
        <v>1.067771951917911E-2</v>
      </c>
      <c r="M94" s="3">
        <f t="shared" si="7"/>
        <v>2.9177215520923526E-2</v>
      </c>
      <c r="N94" s="3">
        <f t="shared" si="7"/>
        <v>6.4622035292424603E-3</v>
      </c>
      <c r="O94" s="3">
        <f t="shared" si="7"/>
        <v>1.9571713505213136E-2</v>
      </c>
      <c r="P94" s="14">
        <f t="shared" si="5"/>
        <v>-1.3843462900387431E-3</v>
      </c>
    </row>
    <row r="95" spans="1:16" x14ac:dyDescent="0.3">
      <c r="A95" s="16">
        <v>44210</v>
      </c>
      <c r="B95" s="3">
        <v>12.3</v>
      </c>
      <c r="C95" s="3">
        <v>88.217360999999997</v>
      </c>
      <c r="D95" s="3">
        <v>708.84997599999997</v>
      </c>
      <c r="E95" s="3">
        <v>245.14999399999999</v>
      </c>
      <c r="F95" s="14">
        <v>19185.929688</v>
      </c>
      <c r="G95" s="6">
        <f t="shared" si="9"/>
        <v>4.9019607843137662E-3</v>
      </c>
      <c r="H95" s="3">
        <f t="shared" si="8"/>
        <v>2.2806092980886993E-2</v>
      </c>
      <c r="I95" s="3">
        <f t="shared" si="8"/>
        <v>-1.8077361914591181E-2</v>
      </c>
      <c r="J95" s="3">
        <f t="shared" si="8"/>
        <v>1.092781030927832E-2</v>
      </c>
      <c r="K95" s="14">
        <f t="shared" si="4"/>
        <v>2.2184468178216938E-3</v>
      </c>
      <c r="L95" s="6">
        <f t="shared" si="7"/>
        <v>4.8899852941917702E-3</v>
      </c>
      <c r="M95" s="3">
        <f t="shared" si="7"/>
        <v>2.2549921574842431E-2</v>
      </c>
      <c r="N95" s="3">
        <f t="shared" si="7"/>
        <v>-1.8242753684733562E-2</v>
      </c>
      <c r="O95" s="3">
        <f t="shared" si="7"/>
        <v>1.0868533244892634E-2</v>
      </c>
      <c r="P95" s="14">
        <f t="shared" si="5"/>
        <v>2.2159896980020045E-3</v>
      </c>
    </row>
    <row r="96" spans="1:16" x14ac:dyDescent="0.3">
      <c r="A96" s="16">
        <v>44211</v>
      </c>
      <c r="B96" s="3">
        <v>13.62</v>
      </c>
      <c r="C96" s="3">
        <v>86.635185000000007</v>
      </c>
      <c r="D96" s="3">
        <v>687.09997599999997</v>
      </c>
      <c r="E96" s="3">
        <v>260.39999399999999</v>
      </c>
      <c r="F96" s="14">
        <v>18968.730468999998</v>
      </c>
      <c r="G96" s="6">
        <f t="shared" si="9"/>
        <v>0.10731707317073158</v>
      </c>
      <c r="H96" s="3">
        <f t="shared" si="8"/>
        <v>-1.7934973139810767E-2</v>
      </c>
      <c r="I96" s="3">
        <f t="shared" si="8"/>
        <v>-3.0683502484875589E-2</v>
      </c>
      <c r="J96" s="3">
        <f t="shared" si="8"/>
        <v>6.2206813678322995E-2</v>
      </c>
      <c r="K96" s="14">
        <f t="shared" si="4"/>
        <v>-1.1320755498017433E-2</v>
      </c>
      <c r="L96" s="6">
        <f t="shared" si="7"/>
        <v>0.10194003834299438</v>
      </c>
      <c r="M96" s="3">
        <f t="shared" si="7"/>
        <v>-1.8097754021475621E-2</v>
      </c>
      <c r="N96" s="3">
        <f t="shared" si="7"/>
        <v>-3.1164097598367031E-2</v>
      </c>
      <c r="O96" s="3">
        <f t="shared" si="7"/>
        <v>6.0348643670508573E-2</v>
      </c>
      <c r="P96" s="14">
        <f t="shared" si="5"/>
        <v>-1.1385323015104865E-2</v>
      </c>
    </row>
    <row r="97" spans="1:16" x14ac:dyDescent="0.3">
      <c r="A97" s="16">
        <v>44214</v>
      </c>
      <c r="B97" s="3">
        <v>13</v>
      </c>
      <c r="C97" s="3">
        <v>83.941192999999998</v>
      </c>
      <c r="D97" s="3">
        <v>666.15002400000003</v>
      </c>
      <c r="E97" s="3">
        <v>245.64999399999999</v>
      </c>
      <c r="F97" s="14">
        <v>18713.539063</v>
      </c>
      <c r="G97" s="6">
        <f t="shared" si="9"/>
        <v>-4.5521292217327404E-2</v>
      </c>
      <c r="H97" s="3">
        <f t="shared" si="8"/>
        <v>-3.1095818633041627E-2</v>
      </c>
      <c r="I97" s="3">
        <f t="shared" si="8"/>
        <v>-3.0490398387089945E-2</v>
      </c>
      <c r="J97" s="3">
        <f t="shared" si="8"/>
        <v>-5.6643626497164971E-2</v>
      </c>
      <c r="K97" s="14">
        <f t="shared" si="4"/>
        <v>-1.345326754560878E-2</v>
      </c>
      <c r="L97" s="6">
        <f t="shared" si="7"/>
        <v>-4.6589943259829479E-2</v>
      </c>
      <c r="M97" s="3">
        <f t="shared" si="7"/>
        <v>-3.1589556018946349E-2</v>
      </c>
      <c r="N97" s="3">
        <f t="shared" si="7"/>
        <v>-3.09649006734742E-2</v>
      </c>
      <c r="O97" s="3">
        <f t="shared" si="7"/>
        <v>-5.8311153103277169E-2</v>
      </c>
      <c r="P97" s="14">
        <f t="shared" si="5"/>
        <v>-1.3544582665415547E-2</v>
      </c>
    </row>
    <row r="98" spans="1:16" x14ac:dyDescent="0.3">
      <c r="A98" s="16">
        <v>44215</v>
      </c>
      <c r="B98" s="3">
        <v>13.32</v>
      </c>
      <c r="C98" s="3">
        <v>84.368804999999995</v>
      </c>
      <c r="D98" s="3">
        <v>661.70001200000002</v>
      </c>
      <c r="E98" s="3">
        <v>258.85000600000001</v>
      </c>
      <c r="F98" s="14">
        <v>19049.359375</v>
      </c>
      <c r="G98" s="6">
        <f t="shared" si="9"/>
        <v>2.4615384615384636E-2</v>
      </c>
      <c r="H98" s="3">
        <f t="shared" si="8"/>
        <v>5.0941854019157951E-3</v>
      </c>
      <c r="I98" s="3">
        <f t="shared" si="8"/>
        <v>-6.6801949105686964E-3</v>
      </c>
      <c r="J98" s="3">
        <f t="shared" si="8"/>
        <v>5.3735038967678603E-2</v>
      </c>
      <c r="K98" s="14">
        <f t="shared" si="4"/>
        <v>1.794531279569541E-2</v>
      </c>
      <c r="L98" s="6">
        <f t="shared" si="7"/>
        <v>2.431730765070643E-2</v>
      </c>
      <c r="M98" s="3">
        <f t="shared" si="7"/>
        <v>5.0812539377190682E-3</v>
      </c>
      <c r="N98" s="3">
        <f t="shared" si="7"/>
        <v>-6.7026072810218145E-3</v>
      </c>
      <c r="O98" s="3">
        <f t="shared" si="7"/>
        <v>5.2341032337695576E-2</v>
      </c>
      <c r="P98" s="14">
        <f t="shared" si="5"/>
        <v>1.77861964453624E-2</v>
      </c>
    </row>
    <row r="99" spans="1:16" x14ac:dyDescent="0.3">
      <c r="A99" s="16">
        <v>44216</v>
      </c>
      <c r="B99" s="3">
        <v>13.37</v>
      </c>
      <c r="C99" s="3">
        <v>84.069480999999996</v>
      </c>
      <c r="D99" s="3">
        <v>697.25</v>
      </c>
      <c r="E99" s="3">
        <v>274.89999399999999</v>
      </c>
      <c r="F99" s="14">
        <v>19202.910156000002</v>
      </c>
      <c r="G99" s="6">
        <f t="shared" si="9"/>
        <v>3.7537537537536735E-3</v>
      </c>
      <c r="H99" s="3">
        <f t="shared" si="8"/>
        <v>-3.5478041913714268E-3</v>
      </c>
      <c r="I99" s="3">
        <f t="shared" si="8"/>
        <v>5.3725234026442761E-2</v>
      </c>
      <c r="J99" s="3">
        <f t="shared" si="8"/>
        <v>6.2004974417501017E-2</v>
      </c>
      <c r="K99" s="14">
        <f t="shared" si="4"/>
        <v>8.06067952088293E-3</v>
      </c>
      <c r="L99" s="6">
        <f t="shared" si="7"/>
        <v>3.7467260016087306E-3</v>
      </c>
      <c r="M99" s="3">
        <f t="shared" si="7"/>
        <v>-3.5541125736847407E-3</v>
      </c>
      <c r="N99" s="3">
        <f t="shared" si="7"/>
        <v>5.2331727354478073E-2</v>
      </c>
      <c r="O99" s="3">
        <f t="shared" si="7"/>
        <v>6.0158606817723559E-2</v>
      </c>
      <c r="P99" s="14">
        <f t="shared" si="5"/>
        <v>8.0283657747375337E-3</v>
      </c>
    </row>
    <row r="100" spans="1:16" x14ac:dyDescent="0.3">
      <c r="A100" s="16">
        <v>44217</v>
      </c>
      <c r="B100" s="3">
        <v>12.88</v>
      </c>
      <c r="C100" s="3">
        <v>82.658332999999999</v>
      </c>
      <c r="D100" s="3">
        <v>666.34997599999997</v>
      </c>
      <c r="E100" s="3">
        <v>290.45001200000002</v>
      </c>
      <c r="F100" s="14">
        <v>19101.730468999998</v>
      </c>
      <c r="G100" s="6">
        <f t="shared" si="9"/>
        <v>-3.664921465968575E-2</v>
      </c>
      <c r="H100" s="3">
        <f t="shared" si="8"/>
        <v>-1.6785496748814202E-2</v>
      </c>
      <c r="I100" s="3">
        <f t="shared" si="8"/>
        <v>-4.431699390462536E-2</v>
      </c>
      <c r="J100" s="3">
        <f t="shared" si="8"/>
        <v>5.6566090721704501E-2</v>
      </c>
      <c r="K100" s="14">
        <f t="shared" si="4"/>
        <v>-5.2689767424855443E-3</v>
      </c>
      <c r="L100" s="6">
        <f t="shared" si="7"/>
        <v>-3.7337670437644119E-2</v>
      </c>
      <c r="M100" s="3">
        <f t="shared" si="7"/>
        <v>-1.6927969769960503E-2</v>
      </c>
      <c r="N100" s="3">
        <f t="shared" si="7"/>
        <v>-4.5329004498971218E-2</v>
      </c>
      <c r="O100" s="3">
        <f t="shared" si="7"/>
        <v>5.5024112408660071E-2</v>
      </c>
      <c r="P100" s="14">
        <f t="shared" si="5"/>
        <v>-5.2829067532558296E-3</v>
      </c>
    </row>
    <row r="101" spans="1:16" x14ac:dyDescent="0.3">
      <c r="A101" s="16">
        <v>44218</v>
      </c>
      <c r="B101" s="3">
        <v>12.7</v>
      </c>
      <c r="C101" s="3">
        <v>81.803100999999998</v>
      </c>
      <c r="D101" s="3">
        <v>665.90002400000003</v>
      </c>
      <c r="E101" s="3">
        <v>289.39999399999999</v>
      </c>
      <c r="F101" s="14">
        <v>18846.300781000002</v>
      </c>
      <c r="G101" s="6">
        <f t="shared" si="9"/>
        <v>-1.397515527950322E-2</v>
      </c>
      <c r="H101" s="3">
        <f t="shared" si="8"/>
        <v>-1.0346591431985458E-2</v>
      </c>
      <c r="I101" s="3">
        <f t="shared" si="8"/>
        <v>-6.752487674734145E-4</v>
      </c>
      <c r="J101" s="3">
        <f t="shared" si="8"/>
        <v>-3.6151418716416604E-3</v>
      </c>
      <c r="K101" s="14">
        <f t="shared" si="4"/>
        <v>-1.3372070578345283E-2</v>
      </c>
      <c r="L101" s="6">
        <f t="shared" si="7"/>
        <v>-1.4073727211662078E-2</v>
      </c>
      <c r="M101" s="3">
        <f t="shared" si="7"/>
        <v>-1.0400489505677757E-2</v>
      </c>
      <c r="N101" s="3">
        <f t="shared" si="7"/>
        <v>-6.7547685060338162E-4</v>
      </c>
      <c r="O101" s="3">
        <f t="shared" si="7"/>
        <v>-3.6216922889081475E-3</v>
      </c>
      <c r="P101" s="14">
        <f t="shared" si="5"/>
        <v>-1.3462281824158919E-2</v>
      </c>
    </row>
    <row r="102" spans="1:16" x14ac:dyDescent="0.3">
      <c r="A102" s="16">
        <v>44221</v>
      </c>
      <c r="B102" s="3">
        <v>11.79</v>
      </c>
      <c r="C102" s="3">
        <v>79.836067</v>
      </c>
      <c r="D102" s="3">
        <v>620.5</v>
      </c>
      <c r="E102" s="3">
        <v>279.04998799999998</v>
      </c>
      <c r="F102" s="14">
        <v>18667.990234000001</v>
      </c>
      <c r="G102" s="6">
        <f t="shared" si="9"/>
        <v>-7.1653543307086634E-2</v>
      </c>
      <c r="H102" s="3">
        <f t="shared" si="8"/>
        <v>-2.40459588445186E-2</v>
      </c>
      <c r="I102" s="3">
        <f t="shared" si="8"/>
        <v>-6.8178438750138903E-2</v>
      </c>
      <c r="J102" s="3">
        <f t="shared" si="8"/>
        <v>-3.5763670402840467E-2</v>
      </c>
      <c r="K102" s="14">
        <f t="shared" si="4"/>
        <v>-9.4613021978172864E-3</v>
      </c>
      <c r="L102" s="6">
        <f t="shared" si="7"/>
        <v>-7.4350278915266035E-2</v>
      </c>
      <c r="M102" s="3">
        <f t="shared" si="7"/>
        <v>-2.4339782657804884E-2</v>
      </c>
      <c r="N102" s="3">
        <f t="shared" si="7"/>
        <v>-7.0613940513361895E-2</v>
      </c>
      <c r="O102" s="3">
        <f t="shared" si="7"/>
        <v>-3.641885923343758E-2</v>
      </c>
      <c r="P102" s="14">
        <f t="shared" si="5"/>
        <v>-9.5063446494264032E-3</v>
      </c>
    </row>
    <row r="103" spans="1:16" x14ac:dyDescent="0.3">
      <c r="A103" s="16">
        <v>44223</v>
      </c>
      <c r="B103" s="3">
        <v>11.6</v>
      </c>
      <c r="C103" s="3">
        <v>78.168364999999994</v>
      </c>
      <c r="D103" s="3">
        <v>629.84997599999997</v>
      </c>
      <c r="E103" s="3">
        <v>267.39999399999999</v>
      </c>
      <c r="F103" s="14">
        <v>18358.669922000001</v>
      </c>
      <c r="G103" s="6">
        <f t="shared" si="9"/>
        <v>-1.6115351993214549E-2</v>
      </c>
      <c r="H103" s="3">
        <f t="shared" si="8"/>
        <v>-2.0889080119640732E-2</v>
      </c>
      <c r="I103" s="3">
        <f t="shared" si="8"/>
        <v>1.506845447219979E-2</v>
      </c>
      <c r="J103" s="3">
        <f t="shared" si="8"/>
        <v>-4.1748770833131131E-2</v>
      </c>
      <c r="K103" s="14">
        <f t="shared" si="4"/>
        <v>-1.6569556129113188E-2</v>
      </c>
      <c r="L103" s="6">
        <f t="shared" si="7"/>
        <v>-1.6246616436960574E-2</v>
      </c>
      <c r="M103" s="3">
        <f t="shared" si="7"/>
        <v>-2.1110343706714475E-2</v>
      </c>
      <c r="N103" s="3">
        <f t="shared" si="7"/>
        <v>1.4956053049338693E-2</v>
      </c>
      <c r="O103" s="3">
        <f t="shared" si="7"/>
        <v>-4.264529200184769E-2</v>
      </c>
      <c r="P103" s="14">
        <f t="shared" si="5"/>
        <v>-1.6708366713613282E-2</v>
      </c>
    </row>
    <row r="104" spans="1:16" x14ac:dyDescent="0.3">
      <c r="A104" s="16">
        <v>44224</v>
      </c>
      <c r="B104" s="3">
        <v>11.76</v>
      </c>
      <c r="C104" s="3">
        <v>79.237403999999998</v>
      </c>
      <c r="D104" s="3">
        <v>616.34997599999997</v>
      </c>
      <c r="E104" s="3">
        <v>266.85000600000001</v>
      </c>
      <c r="F104" s="14">
        <v>18200.730468999998</v>
      </c>
      <c r="G104" s="6">
        <f t="shared" si="9"/>
        <v>1.3793103448275874E-2</v>
      </c>
      <c r="H104" s="3">
        <f t="shared" si="8"/>
        <v>1.367610797539393E-2</v>
      </c>
      <c r="I104" s="3">
        <f t="shared" si="8"/>
        <v>-2.1433675501164106E-2</v>
      </c>
      <c r="J104" s="3">
        <f t="shared" si="8"/>
        <v>-2.056798849441952E-3</v>
      </c>
      <c r="K104" s="14">
        <f t="shared" si="4"/>
        <v>-8.6029899590240409E-3</v>
      </c>
      <c r="L104" s="6">
        <f t="shared" si="7"/>
        <v>1.3698844358161927E-2</v>
      </c>
      <c r="M104" s="3">
        <f t="shared" si="7"/>
        <v>1.3583434000902181E-2</v>
      </c>
      <c r="N104" s="3">
        <f t="shared" si="7"/>
        <v>-2.1666712635387629E-2</v>
      </c>
      <c r="O104" s="3">
        <f t="shared" si="7"/>
        <v>-2.0589169650523744E-3</v>
      </c>
      <c r="P104" s="14">
        <f t="shared" si="5"/>
        <v>-8.6402092959387018E-3</v>
      </c>
    </row>
    <row r="105" spans="1:16" x14ac:dyDescent="0.3">
      <c r="A105" s="16">
        <v>44225</v>
      </c>
      <c r="B105" s="3">
        <v>11.24</v>
      </c>
      <c r="C105" s="3">
        <v>79.793304000000006</v>
      </c>
      <c r="D105" s="3">
        <v>601.45001200000002</v>
      </c>
      <c r="E105" s="3">
        <v>262.60000600000001</v>
      </c>
      <c r="F105" s="14">
        <v>17975.300781000002</v>
      </c>
      <c r="G105" s="6">
        <f t="shared" si="9"/>
        <v>-4.4217687074829898E-2</v>
      </c>
      <c r="H105" s="3">
        <f t="shared" si="8"/>
        <v>7.0156261050653337E-3</v>
      </c>
      <c r="I105" s="3">
        <f t="shared" si="8"/>
        <v>-2.4174518666647851E-2</v>
      </c>
      <c r="J105" s="3">
        <f t="shared" si="8"/>
        <v>-1.5926550138432451E-2</v>
      </c>
      <c r="K105" s="14">
        <f t="shared" si="4"/>
        <v>-1.2385749483184468E-2</v>
      </c>
      <c r="L105" s="6">
        <f t="shared" si="7"/>
        <v>-4.5225098004935779E-2</v>
      </c>
      <c r="M105" s="3">
        <f t="shared" si="7"/>
        <v>6.99113109871689E-3</v>
      </c>
      <c r="N105" s="3">
        <f t="shared" si="7"/>
        <v>-2.4471518666748484E-2</v>
      </c>
      <c r="O105" s="3">
        <f t="shared" si="7"/>
        <v>-1.6054740547361248E-2</v>
      </c>
      <c r="P105" s="14">
        <f t="shared" si="5"/>
        <v>-1.2463092173321005E-2</v>
      </c>
    </row>
    <row r="106" spans="1:16" x14ac:dyDescent="0.3">
      <c r="A106" s="16">
        <v>44228</v>
      </c>
      <c r="B106" s="3">
        <v>11.71</v>
      </c>
      <c r="C106" s="3">
        <v>81.974159</v>
      </c>
      <c r="D106" s="3">
        <v>603.95001200000002</v>
      </c>
      <c r="E106" s="3">
        <v>279.75</v>
      </c>
      <c r="F106" s="14">
        <v>18723</v>
      </c>
      <c r="G106" s="6">
        <f t="shared" si="9"/>
        <v>4.1814946619217135E-2</v>
      </c>
      <c r="H106" s="3">
        <f t="shared" si="8"/>
        <v>2.7331303388564959E-2</v>
      </c>
      <c r="I106" s="3">
        <f t="shared" si="8"/>
        <v>4.1566214151143787E-3</v>
      </c>
      <c r="J106" s="3">
        <f t="shared" si="8"/>
        <v>6.5308429581680941E-2</v>
      </c>
      <c r="K106" s="14">
        <f t="shared" si="4"/>
        <v>4.1595922544468394E-2</v>
      </c>
      <c r="L106" s="6">
        <f t="shared" si="7"/>
        <v>4.0964333144080906E-2</v>
      </c>
      <c r="M106" s="3">
        <f t="shared" si="7"/>
        <v>2.6964472292007123E-2</v>
      </c>
      <c r="N106" s="3">
        <f t="shared" si="7"/>
        <v>4.1480065286169992E-3</v>
      </c>
      <c r="O106" s="3">
        <f t="shared" si="7"/>
        <v>6.3264362474900443E-2</v>
      </c>
      <c r="P106" s="14">
        <f t="shared" si="5"/>
        <v>4.075407785666043E-2</v>
      </c>
    </row>
    <row r="107" spans="1:16" x14ac:dyDescent="0.3">
      <c r="A107" s="16">
        <v>44229</v>
      </c>
      <c r="B107" s="3">
        <v>11.87</v>
      </c>
      <c r="C107" s="3">
        <v>84.497093000000007</v>
      </c>
      <c r="D107" s="3">
        <v>623.59997599999997</v>
      </c>
      <c r="E107" s="3">
        <v>322.29998799999998</v>
      </c>
      <c r="F107" s="14">
        <v>19166.669922000001</v>
      </c>
      <c r="G107" s="6">
        <f t="shared" si="9"/>
        <v>1.3663535439794906E-2</v>
      </c>
      <c r="H107" s="3">
        <f t="shared" si="8"/>
        <v>3.0777186747350544E-2</v>
      </c>
      <c r="I107" s="3">
        <f t="shared" si="8"/>
        <v>3.2535745690158137E-2</v>
      </c>
      <c r="J107" s="3">
        <f t="shared" si="8"/>
        <v>0.15210004647006251</v>
      </c>
      <c r="K107" s="14">
        <f t="shared" si="4"/>
        <v>2.3696518827111091E-2</v>
      </c>
      <c r="L107" s="6">
        <f t="shared" si="7"/>
        <v>1.3571031011950577E-2</v>
      </c>
      <c r="M107" s="3">
        <f t="shared" si="7"/>
        <v>3.0313067951777174E-2</v>
      </c>
      <c r="N107" s="3">
        <f t="shared" si="7"/>
        <v>3.2017665776929785E-2</v>
      </c>
      <c r="O107" s="3">
        <f t="shared" si="7"/>
        <v>0.14158640439696471</v>
      </c>
      <c r="P107" s="14">
        <f t="shared" si="5"/>
        <v>2.3420114358643225E-2</v>
      </c>
    </row>
    <row r="108" spans="1:16" x14ac:dyDescent="0.3">
      <c r="A108" s="16">
        <v>44230</v>
      </c>
      <c r="B108" s="3">
        <v>12.26</v>
      </c>
      <c r="C108" s="3">
        <v>87.148314999999997</v>
      </c>
      <c r="D108" s="3">
        <v>629.79998799999998</v>
      </c>
      <c r="E108" s="3">
        <v>330.95001200000002</v>
      </c>
      <c r="F108" s="14">
        <v>19365.199218999998</v>
      </c>
      <c r="G108" s="6">
        <f t="shared" si="9"/>
        <v>3.2855939342881266E-2</v>
      </c>
      <c r="H108" s="3">
        <f t="shared" si="8"/>
        <v>3.1376487709464627E-2</v>
      </c>
      <c r="I108" s="3">
        <f t="shared" si="8"/>
        <v>9.9422903120830394E-3</v>
      </c>
      <c r="J108" s="3">
        <f t="shared" si="8"/>
        <v>2.683842482798985E-2</v>
      </c>
      <c r="K108" s="14">
        <f t="shared" si="4"/>
        <v>1.035804851901374E-2</v>
      </c>
      <c r="L108" s="6">
        <f t="shared" si="7"/>
        <v>3.2327721886488789E-2</v>
      </c>
      <c r="M108" s="3">
        <f t="shared" si="7"/>
        <v>3.0894305893846834E-2</v>
      </c>
      <c r="N108" s="3">
        <f t="shared" si="7"/>
        <v>9.8931909158445769E-3</v>
      </c>
      <c r="O108" s="3">
        <f t="shared" si="7"/>
        <v>2.6484591235185574E-2</v>
      </c>
      <c r="P108" s="14">
        <f t="shared" si="5"/>
        <v>1.0304771515826528E-2</v>
      </c>
    </row>
    <row r="109" spans="1:16" x14ac:dyDescent="0.3">
      <c r="A109" s="16">
        <v>44231</v>
      </c>
      <c r="B109" s="3">
        <v>12.16</v>
      </c>
      <c r="C109" s="3">
        <v>88.644981000000001</v>
      </c>
      <c r="D109" s="3">
        <v>623.09997599999997</v>
      </c>
      <c r="E109" s="3">
        <v>326.10000600000001</v>
      </c>
      <c r="F109" s="14">
        <v>19538.259765999999</v>
      </c>
      <c r="G109" s="6">
        <f t="shared" si="9"/>
        <v>-8.1566068515497268E-3</v>
      </c>
      <c r="H109" s="3">
        <f t="shared" si="8"/>
        <v>1.7173780124148181E-2</v>
      </c>
      <c r="I109" s="3">
        <f t="shared" si="8"/>
        <v>-1.0638317128707242E-2</v>
      </c>
      <c r="J109" s="3">
        <f t="shared" si="8"/>
        <v>-1.4654799287331668E-2</v>
      </c>
      <c r="K109" s="14">
        <f t="shared" si="4"/>
        <v>8.9366778540653537E-3</v>
      </c>
      <c r="L109" s="6">
        <f t="shared" si="7"/>
        <v>-8.190053970044367E-3</v>
      </c>
      <c r="M109" s="3">
        <f t="shared" si="7"/>
        <v>1.7027977713894658E-2</v>
      </c>
      <c r="N109" s="3">
        <f t="shared" si="7"/>
        <v>-1.069530858017265E-2</v>
      </c>
      <c r="O109" s="3">
        <f t="shared" si="7"/>
        <v>-1.4763241629647561E-2</v>
      </c>
      <c r="P109" s="14">
        <f t="shared" si="5"/>
        <v>8.8969820721833421E-3</v>
      </c>
    </row>
    <row r="110" spans="1:16" x14ac:dyDescent="0.3">
      <c r="A110" s="16">
        <v>44232</v>
      </c>
      <c r="B110" s="3">
        <v>11.99</v>
      </c>
      <c r="C110" s="3">
        <v>87.533173000000005</v>
      </c>
      <c r="D110" s="3">
        <v>615.20001200000002</v>
      </c>
      <c r="E110" s="3">
        <v>315.89999399999999</v>
      </c>
      <c r="F110" s="14">
        <v>19522.689452999999</v>
      </c>
      <c r="G110" s="6">
        <f t="shared" si="9"/>
        <v>-1.398026315789473E-2</v>
      </c>
      <c r="H110" s="3">
        <f t="shared" si="8"/>
        <v>-1.2542255494419886E-2</v>
      </c>
      <c r="I110" s="3">
        <f t="shared" si="8"/>
        <v>-1.2678485482721243E-2</v>
      </c>
      <c r="J110" s="3">
        <f t="shared" si="8"/>
        <v>-3.1278785073067479E-2</v>
      </c>
      <c r="K110" s="14">
        <f t="shared" si="4"/>
        <v>-7.9691401314539007E-4</v>
      </c>
      <c r="L110" s="6">
        <f t="shared" si="7"/>
        <v>-1.4078907498598024E-2</v>
      </c>
      <c r="M110" s="3">
        <f t="shared" si="7"/>
        <v>-1.2621573496490391E-2</v>
      </c>
      <c r="N110" s="3">
        <f t="shared" si="7"/>
        <v>-1.2759543335797725E-2</v>
      </c>
      <c r="O110" s="3">
        <f t="shared" si="7"/>
        <v>-3.1778412379850351E-2</v>
      </c>
      <c r="P110" s="14">
        <f t="shared" si="5"/>
        <v>-7.9723171791772226E-4</v>
      </c>
    </row>
    <row r="111" spans="1:16" x14ac:dyDescent="0.3">
      <c r="A111" s="16">
        <v>44235</v>
      </c>
      <c r="B111" s="3">
        <v>11.71</v>
      </c>
      <c r="C111" s="3">
        <v>88.987076000000002</v>
      </c>
      <c r="D111" s="3">
        <v>640.95001200000002</v>
      </c>
      <c r="E111" s="3">
        <v>335.85000600000001</v>
      </c>
      <c r="F111" s="14">
        <v>19783.929688</v>
      </c>
      <c r="G111" s="6">
        <f t="shared" si="9"/>
        <v>-2.3352793994995777E-2</v>
      </c>
      <c r="H111" s="3">
        <f t="shared" si="8"/>
        <v>1.6609737202146171E-2</v>
      </c>
      <c r="I111" s="3">
        <f t="shared" si="8"/>
        <v>4.1856306075624718E-2</v>
      </c>
      <c r="J111" s="3">
        <f t="shared" si="8"/>
        <v>6.3152935672420474E-2</v>
      </c>
      <c r="K111" s="14">
        <f t="shared" si="4"/>
        <v>1.3381365084402193E-2</v>
      </c>
      <c r="L111" s="6">
        <f t="shared" si="7"/>
        <v>-2.3629791429796862E-2</v>
      </c>
      <c r="M111" s="3">
        <f t="shared" si="7"/>
        <v>1.6473304188754728E-2</v>
      </c>
      <c r="N111" s="3">
        <f t="shared" si="7"/>
        <v>4.1004031783066927E-2</v>
      </c>
      <c r="O111" s="3">
        <f t="shared" si="7"/>
        <v>6.123896076330481E-2</v>
      </c>
      <c r="P111" s="14">
        <f t="shared" si="5"/>
        <v>1.3292625381031986E-2</v>
      </c>
    </row>
    <row r="112" spans="1:16" x14ac:dyDescent="0.3">
      <c r="A112" s="16">
        <v>44236</v>
      </c>
      <c r="B112" s="3">
        <v>11.96</v>
      </c>
      <c r="C112" s="3">
        <v>90.046982</v>
      </c>
      <c r="D112" s="3">
        <v>627.20001200000002</v>
      </c>
      <c r="E112" s="3">
        <v>325.10000600000001</v>
      </c>
      <c r="F112" s="14">
        <v>19764.789063</v>
      </c>
      <c r="G112" s="6">
        <f t="shared" si="9"/>
        <v>2.1349274124679761E-2</v>
      </c>
      <c r="H112" s="3">
        <f t="shared" si="8"/>
        <v>1.1910785786466318E-2</v>
      </c>
      <c r="I112" s="3">
        <f t="shared" si="8"/>
        <v>-2.1452530997066274E-2</v>
      </c>
      <c r="J112" s="3">
        <f t="shared" si="8"/>
        <v>-3.200833648340027E-2</v>
      </c>
      <c r="K112" s="14">
        <f t="shared" si="4"/>
        <v>-9.6748347279104014E-4</v>
      </c>
      <c r="L112" s="6">
        <f t="shared" si="7"/>
        <v>2.112457091285963E-2</v>
      </c>
      <c r="M112" s="3">
        <f t="shared" si="7"/>
        <v>1.184041064179173E-2</v>
      </c>
      <c r="N112" s="3">
        <f t="shared" si="7"/>
        <v>-2.1685981311501682E-2</v>
      </c>
      <c r="O112" s="3">
        <f t="shared" si="7"/>
        <v>-3.2531803812272518E-2</v>
      </c>
      <c r="P112" s="14">
        <f t="shared" si="5"/>
        <v>-9.6795178700801268E-4</v>
      </c>
    </row>
    <row r="113" spans="1:16" x14ac:dyDescent="0.3">
      <c r="A113" s="16">
        <v>44237</v>
      </c>
      <c r="B113" s="3">
        <v>11.91</v>
      </c>
      <c r="C113" s="3">
        <v>89.125313000000006</v>
      </c>
      <c r="D113" s="3">
        <v>642.09997599999997</v>
      </c>
      <c r="E113" s="3">
        <v>328.95001200000002</v>
      </c>
      <c r="F113" s="14">
        <v>19800.490234000001</v>
      </c>
      <c r="G113" s="6">
        <f t="shared" si="9"/>
        <v>-4.180602006689022E-3</v>
      </c>
      <c r="H113" s="3">
        <f t="shared" si="8"/>
        <v>-1.0235423548120627E-2</v>
      </c>
      <c r="I113" s="3">
        <f t="shared" si="8"/>
        <v>2.3756319698539727E-2</v>
      </c>
      <c r="J113" s="3">
        <f t="shared" si="8"/>
        <v>1.1842528234219742E-2</v>
      </c>
      <c r="K113" s="14">
        <f t="shared" si="4"/>
        <v>1.8063016451227286E-3</v>
      </c>
      <c r="L113" s="6">
        <f t="shared" si="7"/>
        <v>-4.189365155276994E-3</v>
      </c>
      <c r="M113" s="3">
        <f t="shared" si="7"/>
        <v>-1.0288165696534894E-2</v>
      </c>
      <c r="N113" s="3">
        <f t="shared" si="7"/>
        <v>2.3478529253795417E-2</v>
      </c>
      <c r="O113" s="3">
        <f t="shared" si="7"/>
        <v>1.1772954245995277E-2</v>
      </c>
      <c r="P113" s="14">
        <f t="shared" si="5"/>
        <v>1.804672244137434E-3</v>
      </c>
    </row>
    <row r="114" spans="1:16" x14ac:dyDescent="0.3">
      <c r="A114" s="16">
        <v>44238</v>
      </c>
      <c r="B114" s="3">
        <v>12.9</v>
      </c>
      <c r="C114" s="3">
        <v>88.940987000000007</v>
      </c>
      <c r="D114" s="3">
        <v>660.04998799999998</v>
      </c>
      <c r="E114" s="3">
        <v>324.89999399999999</v>
      </c>
      <c r="F114" s="14">
        <v>19895.039063</v>
      </c>
      <c r="G114" s="6">
        <f t="shared" si="9"/>
        <v>8.3123425692695235E-2</v>
      </c>
      <c r="H114" s="3">
        <f t="shared" si="8"/>
        <v>-2.0681666498046257E-3</v>
      </c>
      <c r="I114" s="3">
        <f t="shared" si="8"/>
        <v>2.7955166906905499E-2</v>
      </c>
      <c r="J114" s="3">
        <f t="shared" si="8"/>
        <v>-1.2311955775213721E-2</v>
      </c>
      <c r="K114" s="14">
        <f t="shared" si="4"/>
        <v>4.7750751563537972E-3</v>
      </c>
      <c r="L114" s="6">
        <f t="shared" si="7"/>
        <v>7.9848928000417638E-2</v>
      </c>
      <c r="M114" s="3">
        <f t="shared" si="7"/>
        <v>-2.0703082597639294E-3</v>
      </c>
      <c r="N114" s="3">
        <f t="shared" si="7"/>
        <v>2.7571554123681209E-2</v>
      </c>
      <c r="O114" s="3">
        <f t="shared" si="7"/>
        <v>-1.2388375803880686E-2</v>
      </c>
      <c r="P114" s="14">
        <f t="shared" si="5"/>
        <v>4.7637106482070358E-3</v>
      </c>
    </row>
    <row r="115" spans="1:16" x14ac:dyDescent="0.3">
      <c r="A115" s="16">
        <v>44239</v>
      </c>
      <c r="B115" s="3">
        <v>12.54</v>
      </c>
      <c r="C115" s="3">
        <v>87.650642000000005</v>
      </c>
      <c r="D115" s="3">
        <v>676.59997599999997</v>
      </c>
      <c r="E115" s="3">
        <v>325.25</v>
      </c>
      <c r="F115" s="14">
        <v>19888.330077999999</v>
      </c>
      <c r="G115" s="6">
        <f t="shared" si="9"/>
        <v>-2.790697674418614E-2</v>
      </c>
      <c r="H115" s="3">
        <f t="shared" si="8"/>
        <v>-1.4507878128224527E-2</v>
      </c>
      <c r="I115" s="3">
        <f t="shared" si="8"/>
        <v>2.5073840316470069E-2</v>
      </c>
      <c r="J115" s="3">
        <f t="shared" si="8"/>
        <v>1.0772730269733633E-3</v>
      </c>
      <c r="K115" s="14">
        <f t="shared" si="4"/>
        <v>-3.3721899106386896E-4</v>
      </c>
      <c r="L115" s="6">
        <f t="shared" si="7"/>
        <v>-2.8303776162851936E-2</v>
      </c>
      <c r="M115" s="3">
        <f t="shared" si="7"/>
        <v>-1.4614146463145747E-2</v>
      </c>
      <c r="N115" s="3">
        <f t="shared" si="7"/>
        <v>2.4764649328804903E-2</v>
      </c>
      <c r="O115" s="3">
        <f t="shared" si="7"/>
        <v>1.0766931847810196E-3</v>
      </c>
      <c r="P115" s="14">
        <f t="shared" si="5"/>
        <v>-3.3727586217354198E-4</v>
      </c>
    </row>
    <row r="116" spans="1:16" x14ac:dyDescent="0.3">
      <c r="A116" s="16">
        <v>44242</v>
      </c>
      <c r="B116" s="3">
        <v>12.08</v>
      </c>
      <c r="C116" s="3">
        <v>86.775069999999999</v>
      </c>
      <c r="D116" s="3">
        <v>687.59997599999997</v>
      </c>
      <c r="E116" s="3">
        <v>333.29998799999998</v>
      </c>
      <c r="F116" s="14">
        <v>20085.140625</v>
      </c>
      <c r="G116" s="6">
        <f t="shared" si="9"/>
        <v>-3.6682615629983976E-2</v>
      </c>
      <c r="H116" s="3">
        <f t="shared" si="8"/>
        <v>-9.9893392680455821E-3</v>
      </c>
      <c r="I116" s="3">
        <f t="shared" si="8"/>
        <v>1.6257759961847827E-2</v>
      </c>
      <c r="J116" s="3">
        <f t="shared" si="8"/>
        <v>2.4750155265180585E-2</v>
      </c>
      <c r="K116" s="14">
        <f t="shared" si="4"/>
        <v>9.895780401277034E-3</v>
      </c>
      <c r="L116" s="6">
        <f t="shared" si="7"/>
        <v>-3.737234269810568E-2</v>
      </c>
      <c r="M116" s="3">
        <f t="shared" si="7"/>
        <v>-1.0039567495364833E-2</v>
      </c>
      <c r="N116" s="3">
        <f t="shared" si="7"/>
        <v>1.6127017729547204E-2</v>
      </c>
      <c r="O116" s="3">
        <f t="shared" si="7"/>
        <v>2.444883191747825E-2</v>
      </c>
      <c r="P116" s="14">
        <f t="shared" si="5"/>
        <v>9.8471378074411024E-3</v>
      </c>
    </row>
    <row r="117" spans="1:16" x14ac:dyDescent="0.3">
      <c r="A117" s="16">
        <v>44243</v>
      </c>
      <c r="B117" s="3">
        <v>11.8</v>
      </c>
      <c r="C117" s="3">
        <v>88.203650999999994</v>
      </c>
      <c r="D117" s="3">
        <v>661.34997599999997</v>
      </c>
      <c r="E117" s="3">
        <v>329.04998799999998</v>
      </c>
      <c r="F117" s="14">
        <v>20107.640625</v>
      </c>
      <c r="G117" s="6">
        <f t="shared" si="9"/>
        <v>-2.3178807947019816E-2</v>
      </c>
      <c r="H117" s="3">
        <f t="shared" si="8"/>
        <v>1.6463034832469671E-2</v>
      </c>
      <c r="I117" s="3">
        <f t="shared" si="8"/>
        <v>-3.8176266603011051E-2</v>
      </c>
      <c r="J117" s="3">
        <f t="shared" si="8"/>
        <v>-1.2751275586604582E-2</v>
      </c>
      <c r="K117" s="14">
        <f t="shared" si="4"/>
        <v>1.1202311410254315E-3</v>
      </c>
      <c r="L117" s="6">
        <f t="shared" si="7"/>
        <v>-2.3451661035049708E-2</v>
      </c>
      <c r="M117" s="3">
        <f t="shared" si="7"/>
        <v>1.6328988282360287E-2</v>
      </c>
      <c r="N117" s="3">
        <f t="shared" si="7"/>
        <v>-3.892407442203203E-2</v>
      </c>
      <c r="O117" s="3">
        <f t="shared" si="7"/>
        <v>-1.2833270876587342E-2</v>
      </c>
      <c r="P117" s="14">
        <f t="shared" si="5"/>
        <v>1.1196041503267634E-3</v>
      </c>
    </row>
    <row r="118" spans="1:16" x14ac:dyDescent="0.3">
      <c r="A118" s="16">
        <v>44244</v>
      </c>
      <c r="B118" s="3">
        <v>11.89</v>
      </c>
      <c r="C118" s="3">
        <v>87.558487</v>
      </c>
      <c r="D118" s="3">
        <v>663.79998799999998</v>
      </c>
      <c r="E118" s="3">
        <v>330.10000600000001</v>
      </c>
      <c r="F118" s="14">
        <v>20032.960938</v>
      </c>
      <c r="G118" s="6">
        <f t="shared" si="9"/>
        <v>7.6271186440677839E-3</v>
      </c>
      <c r="H118" s="3">
        <f t="shared" si="8"/>
        <v>-7.3144818007589516E-3</v>
      </c>
      <c r="I118" s="3">
        <f t="shared" si="8"/>
        <v>3.7045620154373686E-3</v>
      </c>
      <c r="J118" s="3">
        <f t="shared" si="8"/>
        <v>3.1910592259314194E-3</v>
      </c>
      <c r="K118" s="14">
        <f t="shared" si="4"/>
        <v>-3.7139955101022615E-3</v>
      </c>
      <c r="L118" s="6">
        <f t="shared" si="7"/>
        <v>7.5981792310713227E-3</v>
      </c>
      <c r="M118" s="3">
        <f t="shared" si="7"/>
        <v>-7.3413637881858942E-3</v>
      </c>
      <c r="N118" s="3">
        <f t="shared" si="7"/>
        <v>3.6977170254922842E-3</v>
      </c>
      <c r="O118" s="3">
        <f t="shared" si="7"/>
        <v>3.1859786019517839E-3</v>
      </c>
      <c r="P118" s="14">
        <f t="shared" si="5"/>
        <v>-3.7209095157929948E-3</v>
      </c>
    </row>
    <row r="119" spans="1:16" x14ac:dyDescent="0.3">
      <c r="A119" s="16">
        <v>44245</v>
      </c>
      <c r="B119" s="3">
        <v>11.58</v>
      </c>
      <c r="C119" s="3">
        <v>91.199073999999996</v>
      </c>
      <c r="D119" s="3">
        <v>652.90002400000003</v>
      </c>
      <c r="E119" s="3">
        <v>323.29998799999998</v>
      </c>
      <c r="F119" s="14">
        <v>19985.410156000002</v>
      </c>
      <c r="G119" s="6">
        <f t="shared" si="9"/>
        <v>-2.6072329688814171E-2</v>
      </c>
      <c r="H119" s="3">
        <f t="shared" si="8"/>
        <v>4.1578916273416151E-2</v>
      </c>
      <c r="I119" s="3">
        <f t="shared" si="8"/>
        <v>-1.6420554680696912E-2</v>
      </c>
      <c r="J119" s="3">
        <f t="shared" si="8"/>
        <v>-2.0599872391398936E-2</v>
      </c>
      <c r="K119" s="14">
        <f t="shared" si="4"/>
        <v>-2.3736272509672098E-3</v>
      </c>
      <c r="L119" s="6">
        <f t="shared" si="7"/>
        <v>-2.641823855784127E-2</v>
      </c>
      <c r="M119" s="3">
        <f t="shared" si="7"/>
        <v>4.0737750594314746E-2</v>
      </c>
      <c r="N119" s="3">
        <f t="shared" si="7"/>
        <v>-1.6556866256477738E-2</v>
      </c>
      <c r="O119" s="3">
        <f t="shared" si="7"/>
        <v>-2.081500942129931E-2</v>
      </c>
      <c r="P119" s="14">
        <f t="shared" si="5"/>
        <v>-2.3764487698374947E-3</v>
      </c>
    </row>
    <row r="120" spans="1:16" x14ac:dyDescent="0.3">
      <c r="A120" s="16">
        <v>44246</v>
      </c>
      <c r="B120" s="3">
        <v>10.91</v>
      </c>
      <c r="C120" s="3">
        <v>89.908737000000002</v>
      </c>
      <c r="D120" s="3">
        <v>636.75</v>
      </c>
      <c r="E120" s="3">
        <v>312</v>
      </c>
      <c r="F120" s="14">
        <v>19777.470702999999</v>
      </c>
      <c r="G120" s="6">
        <f t="shared" si="9"/>
        <v>-5.7858376511226245E-2</v>
      </c>
      <c r="H120" s="3">
        <f t="shared" si="8"/>
        <v>-1.4148575675231022E-2</v>
      </c>
      <c r="I120" s="3">
        <f t="shared" si="8"/>
        <v>-2.4735829998989295E-2</v>
      </c>
      <c r="J120" s="3">
        <f t="shared" si="8"/>
        <v>-3.4952021093177355E-2</v>
      </c>
      <c r="K120" s="14">
        <f t="shared" si="4"/>
        <v>-1.0404562697332248E-2</v>
      </c>
      <c r="L120" s="6">
        <f t="shared" si="7"/>
        <v>-5.9599672299869753E-2</v>
      </c>
      <c r="M120" s="3">
        <f t="shared" si="7"/>
        <v>-1.4249621002664336E-2</v>
      </c>
      <c r="N120" s="3">
        <f t="shared" si="7"/>
        <v>-2.5046901092095647E-2</v>
      </c>
      <c r="O120" s="3">
        <f t="shared" si="7"/>
        <v>-3.5577459804675672E-2</v>
      </c>
      <c r="P120" s="14">
        <f t="shared" si="5"/>
        <v>-1.0459068562560183E-2</v>
      </c>
    </row>
    <row r="121" spans="1:16" x14ac:dyDescent="0.3">
      <c r="A121" s="16">
        <v>44249</v>
      </c>
      <c r="B121" s="3">
        <v>10.76</v>
      </c>
      <c r="C121" s="3">
        <v>88.157570000000007</v>
      </c>
      <c r="D121" s="3">
        <v>614.95001200000002</v>
      </c>
      <c r="E121" s="3">
        <v>304.14999399999999</v>
      </c>
      <c r="F121" s="14">
        <v>19418.890625</v>
      </c>
      <c r="G121" s="6">
        <f t="shared" si="9"/>
        <v>-1.3748854262144854E-2</v>
      </c>
      <c r="H121" s="3">
        <f t="shared" si="8"/>
        <v>-1.9477161602214424E-2</v>
      </c>
      <c r="I121" s="3">
        <f t="shared" si="8"/>
        <v>-3.4236337652139751E-2</v>
      </c>
      <c r="J121" s="3">
        <f t="shared" si="8"/>
        <v>-2.5160275641025666E-2</v>
      </c>
      <c r="K121" s="14">
        <f t="shared" si="4"/>
        <v>-1.8130734884395854E-2</v>
      </c>
      <c r="L121" s="6">
        <f t="shared" si="7"/>
        <v>-1.3844245111341167E-2</v>
      </c>
      <c r="M121" s="3">
        <f t="shared" si="7"/>
        <v>-1.9669341013449707E-2</v>
      </c>
      <c r="N121" s="3">
        <f t="shared" si="7"/>
        <v>-3.4836130657365433E-2</v>
      </c>
      <c r="O121" s="3">
        <f t="shared" si="7"/>
        <v>-2.5482206769876524E-2</v>
      </c>
      <c r="P121" s="14">
        <f t="shared" si="5"/>
        <v>-1.8297110737261195E-2</v>
      </c>
    </row>
    <row r="122" spans="1:16" x14ac:dyDescent="0.3">
      <c r="A122" s="16">
        <v>44250</v>
      </c>
      <c r="B122" s="3">
        <v>11.01</v>
      </c>
      <c r="C122" s="3">
        <v>90.046982</v>
      </c>
      <c r="D122" s="3">
        <v>617.65002400000003</v>
      </c>
      <c r="E122" s="3">
        <v>324.10000600000001</v>
      </c>
      <c r="F122" s="14">
        <v>19504.839843999998</v>
      </c>
      <c r="G122" s="6">
        <f t="shared" si="9"/>
        <v>2.3234200743494426E-2</v>
      </c>
      <c r="H122" s="3">
        <f t="shared" si="8"/>
        <v>2.1432215066726462E-2</v>
      </c>
      <c r="I122" s="3">
        <f t="shared" si="8"/>
        <v>4.3906202899627149E-3</v>
      </c>
      <c r="J122" s="3">
        <f t="shared" si="8"/>
        <v>6.559267596105893E-2</v>
      </c>
      <c r="K122" s="14">
        <f t="shared" si="4"/>
        <v>4.4260622637910486E-3</v>
      </c>
      <c r="L122" s="6">
        <f t="shared" si="7"/>
        <v>2.2968396000950284E-2</v>
      </c>
      <c r="M122" s="3">
        <f t="shared" si="7"/>
        <v>2.1205774842434365E-2</v>
      </c>
      <c r="N122" s="3">
        <f t="shared" si="7"/>
        <v>4.38100963757881E-3</v>
      </c>
      <c r="O122" s="3">
        <f t="shared" si="7"/>
        <v>6.3531147620700515E-2</v>
      </c>
      <c r="P122" s="14">
        <f t="shared" si="5"/>
        <v>4.4162960568324104E-3</v>
      </c>
    </row>
    <row r="123" spans="1:16" x14ac:dyDescent="0.3">
      <c r="A123" s="16">
        <v>44251</v>
      </c>
      <c r="B123" s="3">
        <v>11.43</v>
      </c>
      <c r="C123" s="3">
        <v>90.277396999999993</v>
      </c>
      <c r="D123" s="3">
        <v>640</v>
      </c>
      <c r="E123" s="3">
        <v>320.95001200000002</v>
      </c>
      <c r="F123" s="14">
        <v>19812.740234000001</v>
      </c>
      <c r="G123" s="6">
        <f t="shared" si="9"/>
        <v>3.8147138964577651E-2</v>
      </c>
      <c r="H123" s="3">
        <f t="shared" si="8"/>
        <v>2.5588309000738481E-3</v>
      </c>
      <c r="I123" s="3">
        <f t="shared" si="8"/>
        <v>3.618550171059326E-2</v>
      </c>
      <c r="J123" s="3">
        <f t="shared" si="8"/>
        <v>-9.7192037694685887E-3</v>
      </c>
      <c r="K123" s="14">
        <f t="shared" si="4"/>
        <v>1.5785845588202438E-2</v>
      </c>
      <c r="L123" s="6">
        <f t="shared" si="7"/>
        <v>3.7437527072130591E-2</v>
      </c>
      <c r="M123" s="3">
        <f t="shared" si="7"/>
        <v>2.555562666337424E-3</v>
      </c>
      <c r="N123" s="3">
        <f t="shared" si="7"/>
        <v>3.5546183513937638E-2</v>
      </c>
      <c r="O123" s="3">
        <f t="shared" si="7"/>
        <v>-9.76674351351829E-3</v>
      </c>
      <c r="P123" s="14">
        <f t="shared" si="5"/>
        <v>1.5662545037287586E-2</v>
      </c>
    </row>
    <row r="124" spans="1:16" x14ac:dyDescent="0.3">
      <c r="A124" s="16">
        <v>44252</v>
      </c>
      <c r="B124" s="3">
        <v>11.64</v>
      </c>
      <c r="C124" s="3">
        <v>92.99633</v>
      </c>
      <c r="D124" s="3">
        <v>767.5</v>
      </c>
      <c r="E124" s="3">
        <v>333.10000600000001</v>
      </c>
      <c r="F124" s="14">
        <v>19990.650390999999</v>
      </c>
      <c r="G124" s="6">
        <f t="shared" si="9"/>
        <v>1.8372703412073567E-2</v>
      </c>
      <c r="H124" s="3">
        <f t="shared" si="8"/>
        <v>3.0117538723452641E-2</v>
      </c>
      <c r="I124" s="3">
        <f t="shared" si="8"/>
        <v>0.19921875</v>
      </c>
      <c r="J124" s="3">
        <f t="shared" si="8"/>
        <v>3.7856343809702028E-2</v>
      </c>
      <c r="K124" s="14">
        <f t="shared" si="4"/>
        <v>8.9795835860550267E-3</v>
      </c>
      <c r="L124" s="6">
        <f t="shared" si="7"/>
        <v>1.8205964496572517E-2</v>
      </c>
      <c r="M124" s="3">
        <f t="shared" si="7"/>
        <v>2.9672910996380843E-2</v>
      </c>
      <c r="N124" s="3">
        <f t="shared" si="7"/>
        <v>0.18167030310763468</v>
      </c>
      <c r="O124" s="3">
        <f t="shared" si="7"/>
        <v>3.7157378065454653E-2</v>
      </c>
      <c r="P124" s="14">
        <f t="shared" si="5"/>
        <v>8.9395068615574797E-3</v>
      </c>
    </row>
    <row r="125" spans="1:16" x14ac:dyDescent="0.3">
      <c r="A125" s="16">
        <v>44253</v>
      </c>
      <c r="B125" s="3">
        <v>11.33</v>
      </c>
      <c r="C125" s="3">
        <v>90.323493999999997</v>
      </c>
      <c r="D125" s="3">
        <v>716.34997599999997</v>
      </c>
      <c r="E125" s="3">
        <v>323</v>
      </c>
      <c r="F125" s="14">
        <v>19371.25</v>
      </c>
      <c r="G125" s="6">
        <f t="shared" si="9"/>
        <v>-2.6632302405498322E-2</v>
      </c>
      <c r="H125" s="3">
        <f t="shared" si="8"/>
        <v>-2.8741306242945325E-2</v>
      </c>
      <c r="I125" s="3">
        <f t="shared" si="8"/>
        <v>-6.6644982410423492E-2</v>
      </c>
      <c r="J125" s="3">
        <f t="shared" si="8"/>
        <v>-3.0321242323844352E-2</v>
      </c>
      <c r="K125" s="14">
        <f t="shared" si="4"/>
        <v>-3.098450419996639E-2</v>
      </c>
      <c r="L125" s="6">
        <f t="shared" si="7"/>
        <v>-2.6993367263376835E-2</v>
      </c>
      <c r="M125" s="3">
        <f t="shared" si="7"/>
        <v>-2.9162426239126158E-2</v>
      </c>
      <c r="N125" s="3">
        <f t="shared" si="7"/>
        <v>-6.8969638625147364E-2</v>
      </c>
      <c r="O125" s="3">
        <f t="shared" si="7"/>
        <v>-3.0790439989586131E-2</v>
      </c>
      <c r="P125" s="14">
        <f t="shared" si="5"/>
        <v>-3.1474675681531665E-2</v>
      </c>
    </row>
    <row r="126" spans="1:16" x14ac:dyDescent="0.3">
      <c r="A126" s="16">
        <v>44256</v>
      </c>
      <c r="B126" s="3">
        <v>11.07</v>
      </c>
      <c r="C126" s="3">
        <v>92.811988999999997</v>
      </c>
      <c r="D126" s="3">
        <v>810.34997599999997</v>
      </c>
      <c r="E126" s="3">
        <v>328.10000600000001</v>
      </c>
      <c r="F126" s="14">
        <v>19673.199218999998</v>
      </c>
      <c r="G126" s="6">
        <f t="shared" si="9"/>
        <v>-2.29479258605472E-2</v>
      </c>
      <c r="H126" s="3">
        <f t="shared" si="8"/>
        <v>2.7550916044058266E-2</v>
      </c>
      <c r="I126" s="3">
        <f t="shared" si="8"/>
        <v>0.13122077636532231</v>
      </c>
      <c r="J126" s="3">
        <f t="shared" si="8"/>
        <v>1.5789492260061943E-2</v>
      </c>
      <c r="K126" s="14">
        <f t="shared" si="4"/>
        <v>1.558749275343606E-2</v>
      </c>
      <c r="L126" s="6">
        <f t="shared" si="7"/>
        <v>-2.3215328319369385E-2</v>
      </c>
      <c r="M126" s="3">
        <f t="shared" si="7"/>
        <v>2.7178219488077748E-2</v>
      </c>
      <c r="N126" s="3">
        <f t="shared" si="7"/>
        <v>0.12329738265109107</v>
      </c>
      <c r="O126" s="3">
        <f t="shared" si="7"/>
        <v>1.5666135031506788E-2</v>
      </c>
      <c r="P126" s="14">
        <f t="shared" si="5"/>
        <v>1.546725564202678E-2</v>
      </c>
    </row>
    <row r="127" spans="1:16" x14ac:dyDescent="0.3">
      <c r="A127" s="16">
        <v>44257</v>
      </c>
      <c r="B127" s="3">
        <v>11.38</v>
      </c>
      <c r="C127" s="3">
        <v>94.148415</v>
      </c>
      <c r="D127" s="3">
        <v>966.75</v>
      </c>
      <c r="E127" s="3">
        <v>345.70001200000002</v>
      </c>
      <c r="F127" s="14">
        <v>19914.130859000001</v>
      </c>
      <c r="G127" s="6">
        <f t="shared" si="9"/>
        <v>2.8003613369467072E-2</v>
      </c>
      <c r="H127" s="3">
        <f t="shared" si="8"/>
        <v>1.4399281972073706E-2</v>
      </c>
      <c r="I127" s="3">
        <f t="shared" si="8"/>
        <v>0.19300305871792861</v>
      </c>
      <c r="J127" s="3">
        <f t="shared" si="8"/>
        <v>5.3642199567652572E-2</v>
      </c>
      <c r="K127" s="14">
        <f t="shared" si="4"/>
        <v>1.2246693449193324E-2</v>
      </c>
      <c r="L127" s="6">
        <f t="shared" si="7"/>
        <v>2.7618681977639319E-2</v>
      </c>
      <c r="M127" s="3">
        <f t="shared" si="7"/>
        <v>1.4296596865473103E-2</v>
      </c>
      <c r="N127" s="3">
        <f t="shared" si="7"/>
        <v>0.17647370700011053</v>
      </c>
      <c r="O127" s="3">
        <f t="shared" si="7"/>
        <v>5.2252923385593106E-2</v>
      </c>
      <c r="P127" s="14">
        <f t="shared" si="5"/>
        <v>1.2172309389054553E-2</v>
      </c>
    </row>
    <row r="128" spans="1:16" x14ac:dyDescent="0.3">
      <c r="A128" s="16">
        <v>44258</v>
      </c>
      <c r="B128" s="3">
        <v>11.16</v>
      </c>
      <c r="C128" s="3">
        <v>94.563156000000006</v>
      </c>
      <c r="D128" s="3">
        <v>906.75</v>
      </c>
      <c r="E128" s="3">
        <v>348.5</v>
      </c>
      <c r="F128" s="14">
        <v>20305.800781000002</v>
      </c>
      <c r="G128" s="6">
        <f t="shared" si="9"/>
        <v>-1.9332161687170529E-2</v>
      </c>
      <c r="H128" s="3">
        <f t="shared" si="8"/>
        <v>4.4051830293691772E-3</v>
      </c>
      <c r="I128" s="3">
        <f t="shared" si="8"/>
        <v>-6.2063615205585725E-2</v>
      </c>
      <c r="J128" s="3">
        <f t="shared" si="8"/>
        <v>8.0994732508137286E-3</v>
      </c>
      <c r="K128" s="14">
        <f t="shared" si="8"/>
        <v>1.9667939553736007E-2</v>
      </c>
      <c r="L128" s="6">
        <f t="shared" si="7"/>
        <v>-1.9521471745020069E-2</v>
      </c>
      <c r="M128" s="3">
        <f t="shared" si="7"/>
        <v>4.3955086119223238E-3</v>
      </c>
      <c r="N128" s="3">
        <f t="shared" si="7"/>
        <v>-6.4073152324394658E-2</v>
      </c>
      <c r="O128" s="3">
        <f t="shared" si="7"/>
        <v>8.0668485608220934E-3</v>
      </c>
      <c r="P128" s="14">
        <f t="shared" ref="P128:P191" si="10">LN(F128/F127)</f>
        <v>1.9477024836330001E-2</v>
      </c>
    </row>
    <row r="129" spans="1:16" x14ac:dyDescent="0.3">
      <c r="A129" s="16">
        <v>44259</v>
      </c>
      <c r="B129" s="3">
        <v>11</v>
      </c>
      <c r="C129" s="3">
        <v>93.503242</v>
      </c>
      <c r="D129" s="3">
        <v>915.45001200000002</v>
      </c>
      <c r="E129" s="3">
        <v>339.20001200000002</v>
      </c>
      <c r="F129" s="14">
        <v>20184.769531000002</v>
      </c>
      <c r="G129" s="6">
        <f t="shared" si="9"/>
        <v>-1.4336917562724026E-2</v>
      </c>
      <c r="H129" s="3">
        <f t="shared" si="8"/>
        <v>-1.1208530307512222E-2</v>
      </c>
      <c r="I129" s="3">
        <f t="shared" si="8"/>
        <v>9.594719602977685E-3</v>
      </c>
      <c r="J129" s="3">
        <f t="shared" si="8"/>
        <v>-2.6685761836441849E-2</v>
      </c>
      <c r="K129" s="14">
        <f t="shared" si="8"/>
        <v>-5.9604273333188663E-3</v>
      </c>
      <c r="L129" s="6">
        <f t="shared" si="7"/>
        <v>-1.444068415479436E-2</v>
      </c>
      <c r="M129" s="3">
        <f t="shared" si="7"/>
        <v>-1.1271819245041252E-2</v>
      </c>
      <c r="N129" s="3">
        <f t="shared" si="7"/>
        <v>9.5489826039092934E-3</v>
      </c>
      <c r="O129" s="3">
        <f t="shared" si="7"/>
        <v>-2.7048290905472699E-2</v>
      </c>
      <c r="P129" s="14">
        <f t="shared" si="10"/>
        <v>-5.9782615821247186E-3</v>
      </c>
    </row>
    <row r="130" spans="1:16" x14ac:dyDescent="0.3">
      <c r="A130" s="16">
        <v>44260</v>
      </c>
      <c r="B130" s="3">
        <v>10.55</v>
      </c>
      <c r="C130" s="3">
        <v>93.457160999999999</v>
      </c>
      <c r="D130" s="3">
        <v>876</v>
      </c>
      <c r="E130" s="3">
        <v>325.10000600000001</v>
      </c>
      <c r="F130" s="14">
        <v>19949.679688</v>
      </c>
      <c r="G130" s="6">
        <f t="shared" si="9"/>
        <v>-4.0909090909090846E-2</v>
      </c>
      <c r="H130" s="3">
        <f t="shared" si="8"/>
        <v>-4.9282783157402095E-4</v>
      </c>
      <c r="I130" s="3">
        <f t="shared" si="8"/>
        <v>-4.309357308741836E-2</v>
      </c>
      <c r="J130" s="3">
        <f t="shared" si="8"/>
        <v>-4.156841244451373E-2</v>
      </c>
      <c r="K130" s="14">
        <f t="shared" si="8"/>
        <v>-1.1646892605781198E-2</v>
      </c>
      <c r="L130" s="6">
        <f t="shared" si="7"/>
        <v>-4.1769412876295028E-2</v>
      </c>
      <c r="M130" s="3">
        <f t="shared" si="7"/>
        <v>-4.9294931112376728E-4</v>
      </c>
      <c r="N130" s="3">
        <f t="shared" si="7"/>
        <v>-4.404966983052952E-2</v>
      </c>
      <c r="O130" s="3">
        <f t="shared" si="7"/>
        <v>-4.245709352938664E-2</v>
      </c>
      <c r="P130" s="14">
        <f t="shared" si="10"/>
        <v>-1.1715248937064927E-2</v>
      </c>
    </row>
    <row r="131" spans="1:16" x14ac:dyDescent="0.3">
      <c r="A131" s="16">
        <v>44263</v>
      </c>
      <c r="B131" s="3">
        <v>10.51</v>
      </c>
      <c r="C131" s="3">
        <v>95.438759000000005</v>
      </c>
      <c r="D131" s="3">
        <v>963.59997599999997</v>
      </c>
      <c r="E131" s="3">
        <v>321.25</v>
      </c>
      <c r="F131" s="14">
        <v>19988.210938</v>
      </c>
      <c r="G131" s="6">
        <f t="shared" si="9"/>
        <v>-3.7914691943128835E-3</v>
      </c>
      <c r="H131" s="3">
        <f t="shared" si="8"/>
        <v>2.1203276226205988E-2</v>
      </c>
      <c r="I131" s="3">
        <f t="shared" si="8"/>
        <v>9.9999972602739698E-2</v>
      </c>
      <c r="J131" s="3">
        <f t="shared" si="8"/>
        <v>-1.1842528234219742E-2</v>
      </c>
      <c r="K131" s="14">
        <f t="shared" si="8"/>
        <v>1.9314219878516176E-3</v>
      </c>
      <c r="L131" s="6">
        <f t="shared" si="7"/>
        <v>-3.7986750332157839E-3</v>
      </c>
      <c r="M131" s="3">
        <f t="shared" si="7"/>
        <v>2.0981614592154682E-2</v>
      </c>
      <c r="N131" s="3">
        <f t="shared" si="7"/>
        <v>9.5310154897724209E-2</v>
      </c>
      <c r="O131" s="3">
        <f t="shared" si="7"/>
        <v>-1.1913209556289668E-2</v>
      </c>
      <c r="P131" s="14">
        <f t="shared" si="10"/>
        <v>1.9295591905835118E-3</v>
      </c>
    </row>
    <row r="132" spans="1:16" x14ac:dyDescent="0.3">
      <c r="A132" s="16">
        <v>44264</v>
      </c>
      <c r="B132" s="3">
        <v>10.119999999999999</v>
      </c>
      <c r="C132" s="3">
        <v>92.627662999999998</v>
      </c>
      <c r="D132" s="3">
        <v>982.95001200000002</v>
      </c>
      <c r="E132" s="3">
        <v>315.20001200000002</v>
      </c>
      <c r="F132" s="14">
        <v>20078.869140999999</v>
      </c>
      <c r="G132" s="6">
        <f t="shared" si="9"/>
        <v>-3.710751665080881E-2</v>
      </c>
      <c r="H132" s="3">
        <f t="shared" si="8"/>
        <v>-2.9454448375633279E-2</v>
      </c>
      <c r="I132" s="3">
        <f t="shared" si="8"/>
        <v>2.0080984310858935E-2</v>
      </c>
      <c r="J132" s="3">
        <f t="shared" si="8"/>
        <v>-1.8832647470817074E-2</v>
      </c>
      <c r="K132" s="14">
        <f t="shared" si="8"/>
        <v>4.5355836638509188E-3</v>
      </c>
      <c r="L132" s="6">
        <f t="shared" si="7"/>
        <v>-3.7813521029540324E-2</v>
      </c>
      <c r="M132" s="3">
        <f t="shared" si="7"/>
        <v>-2.9896941230991618E-2</v>
      </c>
      <c r="N132" s="3">
        <f t="shared" si="7"/>
        <v>1.988202052764872E-2</v>
      </c>
      <c r="O132" s="3">
        <f t="shared" ref="O132:P195" si="11">LN(E132/E131)</f>
        <v>-1.9012240154640137E-2</v>
      </c>
      <c r="P132" s="14">
        <f t="shared" si="10"/>
        <v>4.5253289001327716E-3</v>
      </c>
    </row>
    <row r="133" spans="1:16" x14ac:dyDescent="0.3">
      <c r="A133" s="16">
        <v>44265</v>
      </c>
      <c r="B133" s="3">
        <v>10.31</v>
      </c>
      <c r="C133" s="3">
        <v>91.153000000000006</v>
      </c>
      <c r="D133" s="3">
        <v>987.84997599999997</v>
      </c>
      <c r="E133" s="3">
        <v>321.35000600000001</v>
      </c>
      <c r="F133" s="14">
        <v>20201.089843999998</v>
      </c>
      <c r="G133" s="6">
        <f t="shared" si="9"/>
        <v>1.877470355731238E-2</v>
      </c>
      <c r="H133" s="3">
        <f t="shared" si="8"/>
        <v>-1.5920330409285966E-2</v>
      </c>
      <c r="I133" s="3">
        <f t="shared" si="8"/>
        <v>4.9849574649579991E-3</v>
      </c>
      <c r="J133" s="3">
        <f t="shared" si="8"/>
        <v>1.9511401541444078E-2</v>
      </c>
      <c r="K133" s="14">
        <f t="shared" si="8"/>
        <v>6.0870312038854204E-3</v>
      </c>
      <c r="L133" s="6">
        <f t="shared" ref="L133:P196" si="12">LN(B133/B132)</f>
        <v>1.8600634169549293E-2</v>
      </c>
      <c r="M133" s="3">
        <f t="shared" si="12"/>
        <v>-1.6048420176161423E-2</v>
      </c>
      <c r="N133" s="3">
        <f t="shared" si="12"/>
        <v>4.9725737024628658E-3</v>
      </c>
      <c r="O133" s="3">
        <f t="shared" si="11"/>
        <v>1.9323494433736484E-2</v>
      </c>
      <c r="P133" s="14">
        <f t="shared" si="10"/>
        <v>6.068580066687701E-3</v>
      </c>
    </row>
    <row r="134" spans="1:16" x14ac:dyDescent="0.3">
      <c r="A134" s="16">
        <v>44267</v>
      </c>
      <c r="B134" s="3">
        <v>10.23</v>
      </c>
      <c r="C134" s="3">
        <v>93.318916000000002</v>
      </c>
      <c r="D134" s="3">
        <v>964.65002400000003</v>
      </c>
      <c r="E134" s="3">
        <v>317.45001200000002</v>
      </c>
      <c r="F134" s="14">
        <v>20046.75</v>
      </c>
      <c r="G134" s="6">
        <f t="shared" si="9"/>
        <v>-7.7594568380213447E-3</v>
      </c>
      <c r="H134" s="3">
        <f t="shared" si="8"/>
        <v>2.376132436672403E-2</v>
      </c>
      <c r="I134" s="3">
        <f t="shared" si="8"/>
        <v>-2.3485298945839058E-2</v>
      </c>
      <c r="J134" s="3">
        <f t="shared" si="8"/>
        <v>-1.2136281086610566E-2</v>
      </c>
      <c r="K134" s="14">
        <f t="shared" si="8"/>
        <v>-7.6401741288151005E-3</v>
      </c>
      <c r="L134" s="6">
        <f t="shared" si="12"/>
        <v>-7.7897180653334784E-3</v>
      </c>
      <c r="M134" s="3">
        <f t="shared" si="12"/>
        <v>2.3483417776440224E-2</v>
      </c>
      <c r="N134" s="3">
        <f t="shared" si="12"/>
        <v>-2.3765473935755687E-2</v>
      </c>
      <c r="O134" s="3">
        <f t="shared" si="11"/>
        <v>-1.2210527070839012E-2</v>
      </c>
      <c r="P134" s="14">
        <f t="shared" si="10"/>
        <v>-7.669509774323238E-3</v>
      </c>
    </row>
    <row r="135" spans="1:16" x14ac:dyDescent="0.3">
      <c r="A135" s="16">
        <v>44270</v>
      </c>
      <c r="B135" s="3">
        <v>10.07</v>
      </c>
      <c r="C135" s="3">
        <v>93.134574999999998</v>
      </c>
      <c r="D135" s="3">
        <v>923.40002400000003</v>
      </c>
      <c r="E135" s="3">
        <v>318.45001200000002</v>
      </c>
      <c r="F135" s="14">
        <v>19915.330077999999</v>
      </c>
      <c r="G135" s="6">
        <f t="shared" si="9"/>
        <v>-1.5640273704789848E-2</v>
      </c>
      <c r="H135" s="3">
        <f t="shared" si="8"/>
        <v>-1.9753872837528826E-3</v>
      </c>
      <c r="I135" s="3">
        <f t="shared" si="8"/>
        <v>-4.2761622322833218E-2</v>
      </c>
      <c r="J135" s="3">
        <f t="shared" si="8"/>
        <v>3.1501022592495599E-3</v>
      </c>
      <c r="K135" s="14">
        <f t="shared" si="8"/>
        <v>-6.5556722161946926E-3</v>
      </c>
      <c r="L135" s="6">
        <f t="shared" si="12"/>
        <v>-1.5763873233064173E-2</v>
      </c>
      <c r="M135" s="3">
        <f t="shared" si="12"/>
        <v>-1.9773409344484437E-3</v>
      </c>
      <c r="N135" s="3">
        <f t="shared" si="12"/>
        <v>-4.3702830064680107E-2</v>
      </c>
      <c r="O135" s="3">
        <f t="shared" si="11"/>
        <v>3.1451510822120116E-3</v>
      </c>
      <c r="P135" s="14">
        <f t="shared" si="10"/>
        <v>-6.5772550135063052E-3</v>
      </c>
    </row>
    <row r="136" spans="1:16" x14ac:dyDescent="0.3">
      <c r="A136" s="16">
        <v>44271</v>
      </c>
      <c r="B136" s="3">
        <v>10.17</v>
      </c>
      <c r="C136" s="3">
        <v>92.627662999999998</v>
      </c>
      <c r="D136" s="3">
        <v>902.29998799999998</v>
      </c>
      <c r="E136" s="3">
        <v>319.75</v>
      </c>
      <c r="F136" s="14">
        <v>19921.400390999999</v>
      </c>
      <c r="G136" s="6">
        <f t="shared" si="9"/>
        <v>9.9304865938430621E-3</v>
      </c>
      <c r="H136" s="3">
        <f t="shared" si="8"/>
        <v>-5.4427907144043962E-3</v>
      </c>
      <c r="I136" s="3">
        <f t="shared" si="8"/>
        <v>-2.2850374108285755E-2</v>
      </c>
      <c r="J136" s="3">
        <f t="shared" si="8"/>
        <v>4.0822356759716016E-3</v>
      </c>
      <c r="K136" s="14">
        <f t="shared" si="8"/>
        <v>3.0480604520363448E-4</v>
      </c>
      <c r="L136" s="6">
        <f t="shared" si="12"/>
        <v>9.8815033299975517E-3</v>
      </c>
      <c r="M136" s="3">
        <f t="shared" si="12"/>
        <v>-5.4576566658303014E-3</v>
      </c>
      <c r="N136" s="3">
        <f t="shared" si="12"/>
        <v>-2.3115490362682598E-2</v>
      </c>
      <c r="O136" s="3">
        <f t="shared" si="11"/>
        <v>4.0739259590531545E-3</v>
      </c>
      <c r="P136" s="14">
        <f t="shared" si="10"/>
        <v>3.0475960127831071E-4</v>
      </c>
    </row>
    <row r="137" spans="1:16" x14ac:dyDescent="0.3">
      <c r="A137" s="16">
        <v>44272</v>
      </c>
      <c r="B137" s="3">
        <v>9.84</v>
      </c>
      <c r="C137" s="3">
        <v>90.507819999999995</v>
      </c>
      <c r="D137" s="3">
        <v>861</v>
      </c>
      <c r="E137" s="3">
        <v>305.85000600000001</v>
      </c>
      <c r="F137" s="14">
        <v>19616.070313</v>
      </c>
      <c r="G137" s="6">
        <f t="shared" si="9"/>
        <v>-3.244837758112095E-2</v>
      </c>
      <c r="H137" s="3">
        <f t="shared" si="8"/>
        <v>-2.2885636227268337E-2</v>
      </c>
      <c r="I137" s="3">
        <f t="shared" si="8"/>
        <v>-4.5771903523509731E-2</v>
      </c>
      <c r="J137" s="3">
        <f t="shared" si="8"/>
        <v>-4.347144331508989E-2</v>
      </c>
      <c r="K137" s="14">
        <f t="shared" si="8"/>
        <v>-1.532673767944244E-2</v>
      </c>
      <c r="L137" s="6">
        <f t="shared" si="12"/>
        <v>-3.298649899630654E-2</v>
      </c>
      <c r="M137" s="3">
        <f t="shared" si="12"/>
        <v>-2.3151577727719211E-2</v>
      </c>
      <c r="N137" s="3">
        <f t="shared" si="12"/>
        <v>-4.6852541273377943E-2</v>
      </c>
      <c r="O137" s="3">
        <f t="shared" si="11"/>
        <v>-4.4444635152918834E-2</v>
      </c>
      <c r="P137" s="14">
        <f t="shared" si="10"/>
        <v>-1.5445406219245691E-2</v>
      </c>
    </row>
    <row r="138" spans="1:16" x14ac:dyDescent="0.3">
      <c r="A138" s="16">
        <v>44273</v>
      </c>
      <c r="B138" s="3">
        <v>9.93</v>
      </c>
      <c r="C138" s="3">
        <v>89.678329000000005</v>
      </c>
      <c r="D138" s="3">
        <v>823.70001200000002</v>
      </c>
      <c r="E138" s="3">
        <v>306.89999399999999</v>
      </c>
      <c r="F138" s="14">
        <v>19383.550781000002</v>
      </c>
      <c r="G138" s="6">
        <f t="shared" si="9"/>
        <v>9.1463414634146197E-3</v>
      </c>
      <c r="H138" s="3">
        <f t="shared" si="8"/>
        <v>-9.1648544843969306E-3</v>
      </c>
      <c r="I138" s="3">
        <f t="shared" si="8"/>
        <v>-4.3321704994192779E-2</v>
      </c>
      <c r="J138" s="3">
        <f t="shared" si="8"/>
        <v>3.4330161170570152E-3</v>
      </c>
      <c r="K138" s="14">
        <f t="shared" si="8"/>
        <v>-1.1853522560321504E-2</v>
      </c>
      <c r="L138" s="6">
        <f t="shared" si="12"/>
        <v>9.1047669929190667E-3</v>
      </c>
      <c r="M138" s="3">
        <f t="shared" si="12"/>
        <v>-9.2071101393594607E-3</v>
      </c>
      <c r="N138" s="3">
        <f t="shared" si="12"/>
        <v>-4.4288103912116961E-2</v>
      </c>
      <c r="O138" s="3">
        <f t="shared" si="11"/>
        <v>3.4271367693149233E-3</v>
      </c>
      <c r="P138" s="14">
        <f t="shared" si="10"/>
        <v>-1.1924335705287423E-2</v>
      </c>
    </row>
    <row r="139" spans="1:16" x14ac:dyDescent="0.3">
      <c r="A139" s="16">
        <v>44274</v>
      </c>
      <c r="B139" s="3">
        <v>9.75</v>
      </c>
      <c r="C139" s="3">
        <v>91.014731999999995</v>
      </c>
      <c r="D139" s="3">
        <v>906.04998799999998</v>
      </c>
      <c r="E139" s="3">
        <v>308.95001200000002</v>
      </c>
      <c r="F139" s="14">
        <v>19612.300781000002</v>
      </c>
      <c r="G139" s="6">
        <f t="shared" si="9"/>
        <v>-1.8126888217522629E-2</v>
      </c>
      <c r="H139" s="3">
        <f t="shared" si="8"/>
        <v>1.4902184450827468E-2</v>
      </c>
      <c r="I139" s="3">
        <f t="shared" si="8"/>
        <v>9.9975688721976083E-2</v>
      </c>
      <c r="J139" s="3">
        <f t="shared" si="8"/>
        <v>6.6797590097053662E-3</v>
      </c>
      <c r="K139" s="14">
        <f t="shared" si="8"/>
        <v>1.1801243362708529E-2</v>
      </c>
      <c r="L139" s="6">
        <f t="shared" si="12"/>
        <v>-1.8293193047325376E-2</v>
      </c>
      <c r="M139" s="3">
        <f t="shared" si="12"/>
        <v>1.4792237850679169E-2</v>
      </c>
      <c r="N139" s="3">
        <f t="shared" si="12"/>
        <v>9.5288078398250625E-2</v>
      </c>
      <c r="O139" s="3">
        <f t="shared" si="11"/>
        <v>6.6575482728762009E-3</v>
      </c>
      <c r="P139" s="14">
        <f t="shared" si="10"/>
        <v>1.1732151737079021E-2</v>
      </c>
    </row>
    <row r="140" spans="1:16" x14ac:dyDescent="0.3">
      <c r="A140" s="16">
        <v>44277</v>
      </c>
      <c r="B140" s="3">
        <v>10.02</v>
      </c>
      <c r="C140" s="3">
        <v>91.429496999999998</v>
      </c>
      <c r="D140" s="3">
        <v>900.40002400000003</v>
      </c>
      <c r="E140" s="3">
        <v>303.04998799999998</v>
      </c>
      <c r="F140" s="14">
        <v>19647.189452999999</v>
      </c>
      <c r="G140" s="6">
        <f t="shared" si="9"/>
        <v>2.7692307692307648E-2</v>
      </c>
      <c r="H140" s="3">
        <f t="shared" si="8"/>
        <v>4.5571193902982955E-3</v>
      </c>
      <c r="I140" s="3">
        <f t="shared" si="8"/>
        <v>-6.2358192978641206E-3</v>
      </c>
      <c r="J140" s="3">
        <f t="shared" si="8"/>
        <v>-1.9097018193351065E-2</v>
      </c>
      <c r="K140" s="14">
        <f t="shared" si="8"/>
        <v>1.7789178531157726E-3</v>
      </c>
      <c r="L140" s="6">
        <f t="shared" si="12"/>
        <v>2.7315810646962924E-2</v>
      </c>
      <c r="M140" s="3">
        <f t="shared" si="12"/>
        <v>4.5467671607121261E-3</v>
      </c>
      <c r="N140" s="3">
        <f t="shared" si="12"/>
        <v>-6.2553432264675045E-3</v>
      </c>
      <c r="O140" s="3">
        <f t="shared" si="11"/>
        <v>-1.9281721548357274E-2</v>
      </c>
      <c r="P140" s="14">
        <f t="shared" si="10"/>
        <v>1.7773374527424329E-3</v>
      </c>
    </row>
    <row r="141" spans="1:16" x14ac:dyDescent="0.3">
      <c r="A141" s="16">
        <v>44278</v>
      </c>
      <c r="B141" s="3">
        <v>10.1</v>
      </c>
      <c r="C141" s="3">
        <v>91.952224999999999</v>
      </c>
      <c r="D141" s="3">
        <v>891.29998799999998</v>
      </c>
      <c r="E141" s="3">
        <v>307.29998799999998</v>
      </c>
      <c r="F141" s="14">
        <v>19769.050781000002</v>
      </c>
      <c r="G141" s="6">
        <f t="shared" si="9"/>
        <v>7.9840319361277525E-3</v>
      </c>
      <c r="H141" s="3">
        <f t="shared" si="8"/>
        <v>5.7172796214770899E-3</v>
      </c>
      <c r="I141" s="3">
        <f t="shared" si="8"/>
        <v>-1.0106658993158851E-2</v>
      </c>
      <c r="J141" s="3">
        <f t="shared" si="8"/>
        <v>1.4024088989569602E-2</v>
      </c>
      <c r="K141" s="14">
        <f t="shared" si="8"/>
        <v>6.2024814435428189E-3</v>
      </c>
      <c r="L141" s="6">
        <f t="shared" si="12"/>
        <v>7.9523281904950154E-3</v>
      </c>
      <c r="M141" s="3">
        <f t="shared" si="12"/>
        <v>5.7009980065618072E-3</v>
      </c>
      <c r="N141" s="3">
        <f t="shared" si="12"/>
        <v>-1.0158078014205731E-2</v>
      </c>
      <c r="O141" s="3">
        <f t="shared" si="11"/>
        <v>1.3926661286782568E-2</v>
      </c>
      <c r="P141" s="14">
        <f t="shared" si="10"/>
        <v>6.1833252254319864E-3</v>
      </c>
    </row>
    <row r="142" spans="1:16" x14ac:dyDescent="0.3">
      <c r="A142" s="16">
        <v>44279</v>
      </c>
      <c r="B142" s="3">
        <v>9.77</v>
      </c>
      <c r="C142" s="3">
        <v>89.908835999999994</v>
      </c>
      <c r="D142" s="3">
        <v>896.5</v>
      </c>
      <c r="E142" s="3">
        <v>294.45001200000002</v>
      </c>
      <c r="F142" s="14">
        <v>19423.199218999998</v>
      </c>
      <c r="G142" s="6">
        <f t="shared" si="9"/>
        <v>-3.2673267326732681E-2</v>
      </c>
      <c r="H142" s="3">
        <f t="shared" si="8"/>
        <v>-2.2222289890212063E-2</v>
      </c>
      <c r="I142" s="3">
        <f t="shared" si="8"/>
        <v>5.8341883428814937E-3</v>
      </c>
      <c r="J142" s="3">
        <f t="shared" si="8"/>
        <v>-4.1815738697653218E-2</v>
      </c>
      <c r="K142" s="14">
        <f t="shared" si="8"/>
        <v>-1.749459626723205E-2</v>
      </c>
      <c r="L142" s="6">
        <f t="shared" si="12"/>
        <v>-3.3218957792522423E-2</v>
      </c>
      <c r="M142" s="3">
        <f t="shared" si="12"/>
        <v>-2.2472925057959649E-2</v>
      </c>
      <c r="N142" s="3">
        <f t="shared" si="12"/>
        <v>5.8172353719962511E-3</v>
      </c>
      <c r="O142" s="3">
        <f t="shared" si="11"/>
        <v>-4.2715179942122643E-2</v>
      </c>
      <c r="P142" s="14">
        <f t="shared" si="10"/>
        <v>-1.7649435271384576E-2</v>
      </c>
    </row>
    <row r="143" spans="1:16" x14ac:dyDescent="0.3">
      <c r="A143" s="16">
        <v>44280</v>
      </c>
      <c r="B143" s="3">
        <v>8.92</v>
      </c>
      <c r="C143" s="3">
        <v>86.392325999999997</v>
      </c>
      <c r="D143" s="3">
        <v>857.84997599999997</v>
      </c>
      <c r="E143" s="3">
        <v>285.5</v>
      </c>
      <c r="F143" s="14">
        <v>19101.080077999999</v>
      </c>
      <c r="G143" s="6">
        <f t="shared" si="9"/>
        <v>-8.7001023541453393E-2</v>
      </c>
      <c r="H143" s="3">
        <f t="shared" si="8"/>
        <v>-3.9111951132366977E-2</v>
      </c>
      <c r="I143" s="3">
        <f t="shared" si="8"/>
        <v>-4.3112129392080346E-2</v>
      </c>
      <c r="J143" s="3">
        <f t="shared" si="8"/>
        <v>-3.0395692427412822E-2</v>
      </c>
      <c r="K143" s="14">
        <f t="shared" si="8"/>
        <v>-1.6584247392411985E-2</v>
      </c>
      <c r="L143" s="6">
        <f t="shared" si="12"/>
        <v>-9.1020519462773383E-2</v>
      </c>
      <c r="M143" s="3">
        <f t="shared" si="12"/>
        <v>-3.9897371212379698E-2</v>
      </c>
      <c r="N143" s="3">
        <f t="shared" si="12"/>
        <v>-4.4069061992672118E-2</v>
      </c>
      <c r="O143" s="3">
        <f t="shared" si="11"/>
        <v>-3.0867221048462092E-2</v>
      </c>
      <c r="P143" s="14">
        <f t="shared" si="10"/>
        <v>-1.6723305617657086E-2</v>
      </c>
    </row>
    <row r="144" spans="1:16" x14ac:dyDescent="0.3">
      <c r="A144" s="16">
        <v>44281</v>
      </c>
      <c r="B144" s="3">
        <v>9.11</v>
      </c>
      <c r="C144" s="3">
        <v>86.392325999999997</v>
      </c>
      <c r="D144" s="3">
        <v>860.79998799999998</v>
      </c>
      <c r="E144" s="3">
        <v>296.29998799999998</v>
      </c>
      <c r="F144" s="14">
        <v>19344.990234000001</v>
      </c>
      <c r="G144" s="6">
        <f t="shared" si="9"/>
        <v>2.1300448430493217E-2</v>
      </c>
      <c r="H144" s="3">
        <f t="shared" si="8"/>
        <v>0</v>
      </c>
      <c r="I144" s="3">
        <f t="shared" si="8"/>
        <v>3.4388437168878759E-3</v>
      </c>
      <c r="J144" s="3">
        <f t="shared" si="8"/>
        <v>3.7828329246935147E-2</v>
      </c>
      <c r="K144" s="14">
        <f t="shared" si="8"/>
        <v>1.276944314164357E-2</v>
      </c>
      <c r="L144" s="6">
        <f t="shared" si="12"/>
        <v>2.1076764679948949E-2</v>
      </c>
      <c r="M144" s="3">
        <f t="shared" si="12"/>
        <v>0</v>
      </c>
      <c r="N144" s="3">
        <f t="shared" si="12"/>
        <v>3.4329444144840767E-3</v>
      </c>
      <c r="O144" s="3">
        <f t="shared" si="11"/>
        <v>3.7130384983960117E-2</v>
      </c>
      <c r="P144" s="14">
        <f t="shared" si="10"/>
        <v>1.2688601278898167E-2</v>
      </c>
    </row>
    <row r="145" spans="1:16" x14ac:dyDescent="0.3">
      <c r="A145" s="16">
        <v>44285</v>
      </c>
      <c r="B145" s="3">
        <v>9.2100000000000009</v>
      </c>
      <c r="C145" s="3">
        <v>87.010093999999995</v>
      </c>
      <c r="D145" s="3">
        <v>872.45001200000002</v>
      </c>
      <c r="E145" s="3">
        <v>296.95001200000002</v>
      </c>
      <c r="F145" s="14">
        <v>19720.550781000002</v>
      </c>
      <c r="G145" s="6">
        <f t="shared" si="9"/>
        <v>1.0976948408342638E-2</v>
      </c>
      <c r="H145" s="3">
        <f t="shared" si="8"/>
        <v>7.1507277162557023E-3</v>
      </c>
      <c r="I145" s="3">
        <f t="shared" si="8"/>
        <v>1.3533950002796736E-2</v>
      </c>
      <c r="J145" s="3">
        <f t="shared" si="8"/>
        <v>2.1938036663033222E-3</v>
      </c>
      <c r="K145" s="14">
        <f t="shared" si="8"/>
        <v>1.9413840092817953E-2</v>
      </c>
      <c r="L145" s="6">
        <f t="shared" si="12"/>
        <v>1.0917138995348666E-2</v>
      </c>
      <c r="M145" s="3">
        <f t="shared" si="12"/>
        <v>7.1252824920580039E-3</v>
      </c>
      <c r="N145" s="3">
        <f t="shared" si="12"/>
        <v>1.3443184131609295E-2</v>
      </c>
      <c r="O145" s="3">
        <f t="shared" si="11"/>
        <v>2.1914007926871642E-3</v>
      </c>
      <c r="P145" s="14">
        <f t="shared" si="10"/>
        <v>1.9227795536387478E-2</v>
      </c>
    </row>
    <row r="146" spans="1:16" x14ac:dyDescent="0.3">
      <c r="A146" s="16">
        <v>44286</v>
      </c>
      <c r="B146" s="3">
        <v>9.25</v>
      </c>
      <c r="C146" s="3">
        <v>87.247696000000005</v>
      </c>
      <c r="D146" s="3">
        <v>862.45001200000002</v>
      </c>
      <c r="E146" s="3">
        <v>301.85000600000001</v>
      </c>
      <c r="F146" s="14">
        <v>19601.949218999998</v>
      </c>
      <c r="G146" s="6">
        <f t="shared" si="9"/>
        <v>4.3431053203039248E-3</v>
      </c>
      <c r="H146" s="3">
        <f t="shared" si="8"/>
        <v>2.730740642574293E-3</v>
      </c>
      <c r="I146" s="3">
        <f t="shared" si="8"/>
        <v>-1.1461974740622733E-2</v>
      </c>
      <c r="J146" s="3">
        <f t="shared" si="8"/>
        <v>1.6501073588102742E-2</v>
      </c>
      <c r="K146" s="14">
        <f t="shared" si="8"/>
        <v>-6.014110017366835E-3</v>
      </c>
      <c r="L146" s="6">
        <f t="shared" si="12"/>
        <v>4.3337012571183506E-3</v>
      </c>
      <c r="M146" s="3">
        <f t="shared" si="12"/>
        <v>2.7270189441350049E-3</v>
      </c>
      <c r="N146" s="3">
        <f t="shared" si="12"/>
        <v>-1.152816947412089E-2</v>
      </c>
      <c r="O146" s="3">
        <f t="shared" si="11"/>
        <v>1.6366410247145611E-2</v>
      </c>
      <c r="P146" s="14">
        <f t="shared" si="10"/>
        <v>-6.0322676148134918E-3</v>
      </c>
    </row>
    <row r="147" spans="1:16" x14ac:dyDescent="0.3">
      <c r="A147" s="16">
        <v>44287</v>
      </c>
      <c r="B147" s="3">
        <v>9.98</v>
      </c>
      <c r="C147" s="3">
        <v>88.530738999999997</v>
      </c>
      <c r="D147" s="3">
        <v>902.90002400000003</v>
      </c>
      <c r="E147" s="3">
        <v>307.60000600000001</v>
      </c>
      <c r="F147" s="14">
        <v>19866.859375</v>
      </c>
      <c r="G147" s="6">
        <f t="shared" si="9"/>
        <v>7.8918918918918959E-2</v>
      </c>
      <c r="H147" s="3">
        <f t="shared" si="8"/>
        <v>1.4705752229835297E-2</v>
      </c>
      <c r="I147" s="3">
        <f t="shared" si="8"/>
        <v>4.6901282900092316E-2</v>
      </c>
      <c r="J147" s="3">
        <f t="shared" si="8"/>
        <v>1.9049196242189242E-2</v>
      </c>
      <c r="K147" s="14">
        <f t="shared" si="8"/>
        <v>1.3514480271340905E-2</v>
      </c>
      <c r="L147" s="6">
        <f t="shared" si="12"/>
        <v>7.5959538799038856E-2</v>
      </c>
      <c r="M147" s="3">
        <f t="shared" si="12"/>
        <v>1.4598671183880677E-2</v>
      </c>
      <c r="N147" s="3">
        <f t="shared" si="12"/>
        <v>4.5834641769962041E-2</v>
      </c>
      <c r="O147" s="3">
        <f t="shared" si="11"/>
        <v>1.8870032017482965E-2</v>
      </c>
      <c r="P147" s="14">
        <f t="shared" si="10"/>
        <v>1.3423974199408821E-2</v>
      </c>
    </row>
    <row r="148" spans="1:16" x14ac:dyDescent="0.3">
      <c r="A148" s="16">
        <v>44291</v>
      </c>
      <c r="B148" s="3">
        <v>9.5299999999999994</v>
      </c>
      <c r="C148" s="3">
        <v>86.202231999999995</v>
      </c>
      <c r="D148" s="3">
        <v>866.29998799999998</v>
      </c>
      <c r="E148" s="3">
        <v>305.04998799999998</v>
      </c>
      <c r="F148" s="14">
        <v>19580.089843999998</v>
      </c>
      <c r="G148" s="6">
        <f t="shared" si="9"/>
        <v>-4.509018036072155E-2</v>
      </c>
      <c r="H148" s="3">
        <f t="shared" si="8"/>
        <v>-2.6301678109791921E-2</v>
      </c>
      <c r="I148" s="3">
        <f t="shared" si="8"/>
        <v>-4.0536089297966441E-2</v>
      </c>
      <c r="J148" s="3">
        <f t="shared" si="8"/>
        <v>-8.2900453519497742E-3</v>
      </c>
      <c r="K148" s="14">
        <f t="shared" si="8"/>
        <v>-1.4434567919721922E-2</v>
      </c>
      <c r="L148" s="6">
        <f t="shared" si="12"/>
        <v>-4.6138372657261971E-2</v>
      </c>
      <c r="M148" s="3">
        <f t="shared" si="12"/>
        <v>-2.6653754435074617E-2</v>
      </c>
      <c r="N148" s="3">
        <f t="shared" si="12"/>
        <v>-4.1380576850369756E-2</v>
      </c>
      <c r="O148" s="3">
        <f t="shared" si="11"/>
        <v>-8.3245988772933412E-3</v>
      </c>
      <c r="P148" s="14">
        <f t="shared" si="10"/>
        <v>-1.4539759788449865E-2</v>
      </c>
    </row>
    <row r="149" spans="1:16" x14ac:dyDescent="0.3">
      <c r="A149" s="16">
        <v>44292</v>
      </c>
      <c r="B149" s="3">
        <v>9.66</v>
      </c>
      <c r="C149" s="3">
        <v>86.629929000000004</v>
      </c>
      <c r="D149" s="3">
        <v>864.84997599999997</v>
      </c>
      <c r="E149" s="3">
        <v>307.64999399999999</v>
      </c>
      <c r="F149" s="14">
        <v>19672.730468999998</v>
      </c>
      <c r="G149" s="6">
        <f t="shared" si="9"/>
        <v>1.3641133263378886E-2</v>
      </c>
      <c r="H149" s="3">
        <f t="shared" si="8"/>
        <v>4.9615536637149854E-3</v>
      </c>
      <c r="I149" s="3">
        <f t="shared" si="8"/>
        <v>-1.6737989381110498E-3</v>
      </c>
      <c r="J149" s="3">
        <f t="shared" si="8"/>
        <v>8.5232129233848968E-3</v>
      </c>
      <c r="K149" s="14">
        <f t="shared" si="8"/>
        <v>4.7313687392700199E-3</v>
      </c>
      <c r="L149" s="6">
        <f t="shared" si="12"/>
        <v>1.3548930558315872E-2</v>
      </c>
      <c r="M149" s="3">
        <f t="shared" si="12"/>
        <v>4.9492857183155567E-3</v>
      </c>
      <c r="N149" s="3">
        <f t="shared" si="12"/>
        <v>-1.6752013046251689E-3</v>
      </c>
      <c r="O149" s="3">
        <f t="shared" si="11"/>
        <v>8.487095423770406E-3</v>
      </c>
      <c r="P149" s="14">
        <f t="shared" si="10"/>
        <v>4.7202109946245414E-3</v>
      </c>
    </row>
    <row r="150" spans="1:16" x14ac:dyDescent="0.3">
      <c r="A150" s="16">
        <v>44293</v>
      </c>
      <c r="B150" s="3">
        <v>9.77</v>
      </c>
      <c r="C150" s="3">
        <v>88.103049999999996</v>
      </c>
      <c r="D150" s="3">
        <v>885.70001200000002</v>
      </c>
      <c r="E150" s="3">
        <v>307.79998799999998</v>
      </c>
      <c r="F150" s="14">
        <v>19868.990234000001</v>
      </c>
      <c r="G150" s="6">
        <f t="shared" si="9"/>
        <v>1.1387163561076545E-2</v>
      </c>
      <c r="H150" s="3">
        <f t="shared" si="9"/>
        <v>1.7004758251619852E-2</v>
      </c>
      <c r="I150" s="3">
        <f t="shared" si="9"/>
        <v>2.410826915488062E-2</v>
      </c>
      <c r="J150" s="3">
        <f t="shared" si="9"/>
        <v>4.8754754729490559E-4</v>
      </c>
      <c r="K150" s="14">
        <f t="shared" si="9"/>
        <v>9.9762341231312956E-3</v>
      </c>
      <c r="L150" s="6">
        <f t="shared" si="12"/>
        <v>1.1322817830264637E-2</v>
      </c>
      <c r="M150" s="3">
        <f t="shared" si="12"/>
        <v>1.686179576896837E-2</v>
      </c>
      <c r="N150" s="3">
        <f t="shared" si="12"/>
        <v>2.3822252624687863E-2</v>
      </c>
      <c r="O150" s="3">
        <f t="shared" si="11"/>
        <v>4.8742873460584906E-4</v>
      </c>
      <c r="P150" s="14">
        <f t="shared" si="10"/>
        <v>9.9268000051627326E-3</v>
      </c>
    </row>
    <row r="151" spans="1:16" x14ac:dyDescent="0.3">
      <c r="A151" s="16">
        <v>44294</v>
      </c>
      <c r="B151" s="3">
        <v>9.43</v>
      </c>
      <c r="C151" s="3">
        <v>88.293137000000002</v>
      </c>
      <c r="D151" s="3">
        <v>967.25</v>
      </c>
      <c r="E151" s="3">
        <v>313.85000600000001</v>
      </c>
      <c r="F151" s="14">
        <v>19965.560547000001</v>
      </c>
      <c r="G151" s="6">
        <f t="shared" si="9"/>
        <v>-3.4800409416581357E-2</v>
      </c>
      <c r="H151" s="3">
        <f t="shared" si="9"/>
        <v>2.1575530018541405E-3</v>
      </c>
      <c r="I151" s="3">
        <f t="shared" si="9"/>
        <v>9.2074050914656619E-2</v>
      </c>
      <c r="J151" s="3">
        <f t="shared" si="9"/>
        <v>1.9655679778649061E-2</v>
      </c>
      <c r="K151" s="14">
        <f t="shared" si="9"/>
        <v>4.8603533376722968E-3</v>
      </c>
      <c r="L151" s="6">
        <f t="shared" si="12"/>
        <v>-3.5420369409325234E-2</v>
      </c>
      <c r="M151" s="3">
        <f t="shared" si="12"/>
        <v>2.155228826796357E-3</v>
      </c>
      <c r="N151" s="3">
        <f t="shared" si="12"/>
        <v>8.8078687216479559E-2</v>
      </c>
      <c r="O151" s="3">
        <f t="shared" si="11"/>
        <v>1.9465001462530152E-2</v>
      </c>
      <c r="P151" s="14">
        <f t="shared" si="10"/>
        <v>4.8485799535154415E-3</v>
      </c>
    </row>
    <row r="152" spans="1:16" x14ac:dyDescent="0.3">
      <c r="A152" s="16">
        <v>44295</v>
      </c>
      <c r="B152" s="3">
        <v>9.43</v>
      </c>
      <c r="C152" s="3">
        <v>87.057609999999997</v>
      </c>
      <c r="D152" s="3">
        <v>954.84997599999997</v>
      </c>
      <c r="E152" s="3">
        <v>318.14999399999999</v>
      </c>
      <c r="F152" s="14">
        <v>19944.060547000001</v>
      </c>
      <c r="G152" s="6">
        <f t="shared" si="9"/>
        <v>0</v>
      </c>
      <c r="H152" s="3">
        <f t="shared" si="9"/>
        <v>-1.3993465879460197E-2</v>
      </c>
      <c r="I152" s="3">
        <f t="shared" si="9"/>
        <v>-1.2819874903075762E-2</v>
      </c>
      <c r="J152" s="3">
        <f t="shared" si="9"/>
        <v>1.3700773993294059E-2</v>
      </c>
      <c r="K152" s="14">
        <f t="shared" si="9"/>
        <v>-1.0768543136761848E-3</v>
      </c>
      <c r="L152" s="6">
        <f t="shared" si="12"/>
        <v>0</v>
      </c>
      <c r="M152" s="3">
        <f t="shared" si="12"/>
        <v>-1.4092297504360186E-2</v>
      </c>
      <c r="N152" s="3">
        <f t="shared" si="12"/>
        <v>-1.2902758634037606E-2</v>
      </c>
      <c r="O152" s="3">
        <f t="shared" si="11"/>
        <v>1.3607766938818938E-2</v>
      </c>
      <c r="P152" s="14">
        <f t="shared" si="10"/>
        <v>-1.0774345378646683E-3</v>
      </c>
    </row>
    <row r="153" spans="1:16" x14ac:dyDescent="0.3">
      <c r="A153" s="16">
        <v>44298</v>
      </c>
      <c r="B153" s="3">
        <v>8.76</v>
      </c>
      <c r="C153" s="3">
        <v>82.733238</v>
      </c>
      <c r="D153" s="3">
        <v>859.15002400000003</v>
      </c>
      <c r="E153" s="3">
        <v>286.60000600000001</v>
      </c>
      <c r="F153" s="14">
        <v>19139.910156000002</v>
      </c>
      <c r="G153" s="6">
        <f t="shared" si="9"/>
        <v>-7.104984093319193E-2</v>
      </c>
      <c r="H153" s="3">
        <f t="shared" si="9"/>
        <v>-4.9672532935374596E-2</v>
      </c>
      <c r="I153" s="3">
        <f t="shared" si="9"/>
        <v>-0.10022511850594626</v>
      </c>
      <c r="J153" s="3">
        <f t="shared" si="9"/>
        <v>-9.916702371523535E-2</v>
      </c>
      <c r="K153" s="14">
        <f t="shared" si="9"/>
        <v>-4.032029431042617E-2</v>
      </c>
      <c r="L153" s="6">
        <f t="shared" si="12"/>
        <v>-7.3700191697066E-2</v>
      </c>
      <c r="M153" s="3">
        <f t="shared" si="12"/>
        <v>-5.0948651610405793E-2</v>
      </c>
      <c r="N153" s="3">
        <f t="shared" si="12"/>
        <v>-0.10561067861924449</v>
      </c>
      <c r="O153" s="3">
        <f t="shared" si="11"/>
        <v>-0.10443541449059969</v>
      </c>
      <c r="P153" s="14">
        <f t="shared" si="10"/>
        <v>-4.1155690097125594E-2</v>
      </c>
    </row>
    <row r="154" spans="1:16" x14ac:dyDescent="0.3">
      <c r="A154" s="16">
        <v>44299</v>
      </c>
      <c r="B154" s="3">
        <v>8.9499999999999993</v>
      </c>
      <c r="C154" s="3">
        <v>84.396461000000002</v>
      </c>
      <c r="D154" s="3">
        <v>867.95001200000002</v>
      </c>
      <c r="E154" s="3">
        <v>302.70001200000002</v>
      </c>
      <c r="F154" s="14">
        <v>19402.960938</v>
      </c>
      <c r="G154" s="6">
        <f t="shared" ref="G154:J172" si="13">(B154-B153)/B153</f>
        <v>2.168949771689492E-2</v>
      </c>
      <c r="H154" s="3">
        <f t="shared" si="13"/>
        <v>2.0103443793654033E-2</v>
      </c>
      <c r="I154" s="3">
        <f t="shared" si="13"/>
        <v>1.0242667466887E-2</v>
      </c>
      <c r="J154" s="3">
        <f t="shared" si="13"/>
        <v>5.6175874609018697E-2</v>
      </c>
      <c r="K154" s="14">
        <f t="shared" ref="K154:K217" si="14">(F154-F153)/F153</f>
        <v>1.3743574544289957E-2</v>
      </c>
      <c r="L154" s="6">
        <f t="shared" si="12"/>
        <v>2.1457627338463837E-2</v>
      </c>
      <c r="M154" s="3">
        <f t="shared" si="12"/>
        <v>1.9904037637951719E-2</v>
      </c>
      <c r="N154" s="3">
        <f t="shared" si="12"/>
        <v>1.0190566812898925E-2</v>
      </c>
      <c r="O154" s="3">
        <f t="shared" si="11"/>
        <v>5.4654719341710789E-2</v>
      </c>
      <c r="P154" s="14">
        <f t="shared" si="10"/>
        <v>1.3649988123368881E-2</v>
      </c>
    </row>
    <row r="155" spans="1:16" x14ac:dyDescent="0.3">
      <c r="A155" s="16">
        <v>44301</v>
      </c>
      <c r="B155" s="3">
        <v>8.93</v>
      </c>
      <c r="C155" s="3">
        <v>85.727028000000004</v>
      </c>
      <c r="D155" s="3">
        <v>859.54998799999998</v>
      </c>
      <c r="E155" s="3">
        <v>303.5</v>
      </c>
      <c r="F155" s="14">
        <v>19483.679688</v>
      </c>
      <c r="G155" s="6">
        <f t="shared" si="13"/>
        <v>-2.2346368715083324E-3</v>
      </c>
      <c r="H155" s="3">
        <f t="shared" si="13"/>
        <v>1.5765672923181009E-2</v>
      </c>
      <c r="I155" s="3">
        <f t="shared" si="13"/>
        <v>-9.6780043595414231E-3</v>
      </c>
      <c r="J155" s="3">
        <f t="shared" si="13"/>
        <v>2.6428409920247536E-3</v>
      </c>
      <c r="K155" s="14">
        <f t="shared" si="14"/>
        <v>4.1601253673564445E-3</v>
      </c>
      <c r="L155" s="6">
        <f t="shared" si="12"/>
        <v>-2.2371373983563216E-3</v>
      </c>
      <c r="M155" s="3">
        <f t="shared" si="12"/>
        <v>1.5642685668880364E-2</v>
      </c>
      <c r="N155" s="3">
        <f t="shared" si="12"/>
        <v>-9.7251406135303465E-3</v>
      </c>
      <c r="O155" s="3">
        <f t="shared" si="11"/>
        <v>2.6393548286695909E-3</v>
      </c>
      <c r="P155" s="14">
        <f t="shared" si="10"/>
        <v>4.1514959704570392E-3</v>
      </c>
    </row>
    <row r="156" spans="1:16" x14ac:dyDescent="0.3">
      <c r="A156" s="16">
        <v>44302</v>
      </c>
      <c r="B156" s="3">
        <v>8.83</v>
      </c>
      <c r="C156" s="3">
        <v>85.679512000000003</v>
      </c>
      <c r="D156" s="3">
        <v>861.95001200000002</v>
      </c>
      <c r="E156" s="3">
        <v>309.89999399999999</v>
      </c>
      <c r="F156" s="14">
        <v>19580.050781000002</v>
      </c>
      <c r="G156" s="6">
        <f t="shared" si="13"/>
        <v>-1.1198208286674092E-2</v>
      </c>
      <c r="H156" s="3">
        <f t="shared" si="13"/>
        <v>-5.542709354160938E-4</v>
      </c>
      <c r="I156" s="3">
        <f t="shared" si="13"/>
        <v>2.7921866482534699E-3</v>
      </c>
      <c r="J156" s="3">
        <f t="shared" si="13"/>
        <v>2.1087294892915956E-2</v>
      </c>
      <c r="K156" s="14">
        <f t="shared" si="14"/>
        <v>4.9462470407659453E-3</v>
      </c>
      <c r="L156" s="6">
        <f t="shared" si="12"/>
        <v>-1.1261380272538962E-2</v>
      </c>
      <c r="M156" s="3">
        <f t="shared" si="12"/>
        <v>-5.5442460033492498E-4</v>
      </c>
      <c r="N156" s="3">
        <f t="shared" si="12"/>
        <v>2.7882957361997818E-3</v>
      </c>
      <c r="O156" s="3">
        <f t="shared" si="11"/>
        <v>2.0868034933065157E-2</v>
      </c>
      <c r="P156" s="14">
        <f t="shared" si="10"/>
        <v>4.9340545490608673E-3</v>
      </c>
    </row>
    <row r="157" spans="1:16" x14ac:dyDescent="0.3">
      <c r="A157" s="16">
        <v>44305</v>
      </c>
      <c r="B157" s="3">
        <v>8.48</v>
      </c>
      <c r="C157" s="3">
        <v>83.731162999999995</v>
      </c>
      <c r="D157" s="3">
        <v>864.79998799999998</v>
      </c>
      <c r="E157" s="3">
        <v>300.95001200000002</v>
      </c>
      <c r="F157" s="14">
        <v>19225.720702999999</v>
      </c>
      <c r="G157" s="6">
        <f t="shared" si="13"/>
        <v>-3.9637599093997694E-2</v>
      </c>
      <c r="H157" s="3">
        <f t="shared" si="13"/>
        <v>-2.2739963785041253E-2</v>
      </c>
      <c r="I157" s="3">
        <f t="shared" si="13"/>
        <v>3.3064284010938323E-3</v>
      </c>
      <c r="J157" s="3">
        <f t="shared" si="13"/>
        <v>-2.8880226438468333E-2</v>
      </c>
      <c r="K157" s="14">
        <f t="shared" si="14"/>
        <v>-1.8096484118613004E-2</v>
      </c>
      <c r="L157" s="6">
        <f t="shared" si="12"/>
        <v>-4.0444564812056868E-2</v>
      </c>
      <c r="M157" s="3">
        <f t="shared" si="12"/>
        <v>-2.3002504507667044E-2</v>
      </c>
      <c r="N157" s="3">
        <f t="shared" si="12"/>
        <v>3.3009741860488095E-3</v>
      </c>
      <c r="O157" s="3">
        <f t="shared" si="11"/>
        <v>-2.9305467565105863E-2</v>
      </c>
      <c r="P157" s="14">
        <f t="shared" si="10"/>
        <v>-1.8262228121392592E-2</v>
      </c>
    </row>
    <row r="158" spans="1:16" x14ac:dyDescent="0.3">
      <c r="A158" s="16">
        <v>44306</v>
      </c>
      <c r="B158" s="3">
        <v>8.43</v>
      </c>
      <c r="C158" s="3">
        <v>83.493561</v>
      </c>
      <c r="D158" s="3">
        <v>863.95001200000002</v>
      </c>
      <c r="E158" s="3">
        <v>297.95001200000002</v>
      </c>
      <c r="F158" s="14">
        <v>19189.470702999999</v>
      </c>
      <c r="G158" s="6">
        <f t="shared" si="13"/>
        <v>-5.8962264150944233E-3</v>
      </c>
      <c r="H158" s="3">
        <f t="shared" si="13"/>
        <v>-2.8376770545990799E-3</v>
      </c>
      <c r="I158" s="3">
        <f t="shared" si="13"/>
        <v>-9.8285847802297805E-4</v>
      </c>
      <c r="J158" s="3">
        <f t="shared" si="13"/>
        <v>-9.9684328970885694E-3</v>
      </c>
      <c r="K158" s="14">
        <f t="shared" si="14"/>
        <v>-1.885494986637537E-3</v>
      </c>
      <c r="L158" s="6">
        <f t="shared" si="12"/>
        <v>-5.9136777900477399E-3</v>
      </c>
      <c r="M158" s="3">
        <f t="shared" si="12"/>
        <v>-2.841710893093386E-3</v>
      </c>
      <c r="N158" s="3">
        <f t="shared" si="12"/>
        <v>-9.833418001342826E-4</v>
      </c>
      <c r="O158" s="3">
        <f t="shared" si="11"/>
        <v>-1.0018450399311167E-2</v>
      </c>
      <c r="P158" s="14">
        <f t="shared" si="10"/>
        <v>-1.8872747698432102E-3</v>
      </c>
    </row>
    <row r="159" spans="1:16" x14ac:dyDescent="0.3">
      <c r="A159" s="16">
        <v>44308</v>
      </c>
      <c r="B159" s="3">
        <v>8.4499999999999993</v>
      </c>
      <c r="C159" s="3">
        <v>83.446044999999998</v>
      </c>
      <c r="D159" s="3">
        <v>863.54998799999998</v>
      </c>
      <c r="E159" s="3">
        <v>294.54998799999998</v>
      </c>
      <c r="F159" s="14">
        <v>19311.539063</v>
      </c>
      <c r="G159" s="6">
        <f t="shared" si="13"/>
        <v>2.3724792408065924E-3</v>
      </c>
      <c r="H159" s="3">
        <f t="shared" si="13"/>
        <v>-5.6909777749210712E-4</v>
      </c>
      <c r="I159" s="3">
        <f t="shared" si="13"/>
        <v>-4.6301752930588577E-4</v>
      </c>
      <c r="J159" s="3">
        <f t="shared" si="13"/>
        <v>-1.1411390713419506E-2</v>
      </c>
      <c r="K159" s="14">
        <f t="shared" si="14"/>
        <v>6.3612155795895655E-3</v>
      </c>
      <c r="L159" s="6">
        <f t="shared" si="12"/>
        <v>2.3696693553183824E-3</v>
      </c>
      <c r="M159" s="3">
        <f t="shared" si="12"/>
        <v>-5.6925977509688481E-4</v>
      </c>
      <c r="N159" s="3">
        <f t="shared" si="12"/>
        <v>-4.6312475502164393E-4</v>
      </c>
      <c r="O159" s="3">
        <f t="shared" si="11"/>
        <v>-1.1477000240617631E-2</v>
      </c>
      <c r="P159" s="14">
        <f t="shared" si="10"/>
        <v>6.3410684428125454E-3</v>
      </c>
    </row>
    <row r="160" spans="1:16" x14ac:dyDescent="0.3">
      <c r="A160" s="16">
        <v>44309</v>
      </c>
      <c r="B160" s="3">
        <v>8.48</v>
      </c>
      <c r="C160" s="3">
        <v>83.683646999999993</v>
      </c>
      <c r="D160" s="3">
        <v>862.5</v>
      </c>
      <c r="E160" s="3">
        <v>294</v>
      </c>
      <c r="F160" s="14">
        <v>19270.890625</v>
      </c>
      <c r="G160" s="6">
        <f t="shared" si="13"/>
        <v>3.5502958579883004E-3</v>
      </c>
      <c r="H160" s="3">
        <f t="shared" si="13"/>
        <v>2.8473728143735924E-3</v>
      </c>
      <c r="I160" s="3">
        <f t="shared" si="13"/>
        <v>-1.2158971855604783E-3</v>
      </c>
      <c r="J160" s="3">
        <f t="shared" si="13"/>
        <v>-1.867214470910061E-3</v>
      </c>
      <c r="K160" s="14">
        <f t="shared" si="14"/>
        <v>-2.1048782216369624E-3</v>
      </c>
      <c r="L160" s="6">
        <f t="shared" si="12"/>
        <v>3.5440084347293315E-3</v>
      </c>
      <c r="M160" s="3">
        <f t="shared" si="12"/>
        <v>2.8433267270612972E-3</v>
      </c>
      <c r="N160" s="3">
        <f t="shared" si="12"/>
        <v>-1.2166369882869084E-3</v>
      </c>
      <c r="O160" s="3">
        <f t="shared" si="11"/>
        <v>-1.8689598889018511E-3</v>
      </c>
      <c r="P160" s="14">
        <f t="shared" si="10"/>
        <v>-2.107096591279532E-3</v>
      </c>
    </row>
    <row r="161" spans="1:16" x14ac:dyDescent="0.3">
      <c r="A161" s="16">
        <v>44312</v>
      </c>
      <c r="B161" s="3">
        <v>8.48</v>
      </c>
      <c r="C161" s="3">
        <v>83.873726000000005</v>
      </c>
      <c r="D161" s="3">
        <v>868.29998799999998</v>
      </c>
      <c r="E161" s="3">
        <v>295.39999399999999</v>
      </c>
      <c r="F161" s="14">
        <v>19447.060547000001</v>
      </c>
      <c r="G161" s="6">
        <f t="shared" si="13"/>
        <v>0</v>
      </c>
      <c r="H161" s="3">
        <f t="shared" si="13"/>
        <v>2.2713995722487028E-3</v>
      </c>
      <c r="I161" s="3">
        <f t="shared" si="13"/>
        <v>6.724623768115924E-3</v>
      </c>
      <c r="J161" s="3">
        <f t="shared" si="13"/>
        <v>4.7618843537414711E-3</v>
      </c>
      <c r="K161" s="14">
        <f t="shared" si="14"/>
        <v>9.1417633688116555E-3</v>
      </c>
      <c r="L161" s="6">
        <f t="shared" si="12"/>
        <v>0</v>
      </c>
      <c r="M161" s="3">
        <f t="shared" si="12"/>
        <v>2.2688238438419079E-3</v>
      </c>
      <c r="N161" s="3">
        <f t="shared" si="12"/>
        <v>6.7021143409763577E-3</v>
      </c>
      <c r="O161" s="3">
        <f t="shared" si="11"/>
        <v>4.7505824471553645E-3</v>
      </c>
      <c r="P161" s="14">
        <f t="shared" si="10"/>
        <v>9.1002303813302494E-3</v>
      </c>
    </row>
    <row r="162" spans="1:16" x14ac:dyDescent="0.3">
      <c r="A162" s="16">
        <v>44313</v>
      </c>
      <c r="B162" s="3">
        <v>8.6999999999999993</v>
      </c>
      <c r="C162" s="3">
        <v>84.491501</v>
      </c>
      <c r="D162" s="3">
        <v>869.34997599999997</v>
      </c>
      <c r="E162" s="3">
        <v>301.45001200000002</v>
      </c>
      <c r="F162" s="14">
        <v>19678.419922000001</v>
      </c>
      <c r="G162" s="6">
        <f t="shared" si="13"/>
        <v>2.594339622641496E-2</v>
      </c>
      <c r="H162" s="3">
        <f t="shared" si="13"/>
        <v>7.3655366163176608E-3</v>
      </c>
      <c r="I162" s="3">
        <f t="shared" si="13"/>
        <v>1.2092456691361658E-3</v>
      </c>
      <c r="J162" s="3">
        <f t="shared" si="13"/>
        <v>2.0480765480313527E-2</v>
      </c>
      <c r="K162" s="14">
        <f t="shared" si="14"/>
        <v>1.1896881507662639E-2</v>
      </c>
      <c r="L162" s="6">
        <f t="shared" si="12"/>
        <v>2.56125758567263E-2</v>
      </c>
      <c r="M162" s="3">
        <f t="shared" si="12"/>
        <v>7.338543516234722E-3</v>
      </c>
      <c r="N162" s="3">
        <f t="shared" si="12"/>
        <v>1.208515120474559E-3</v>
      </c>
      <c r="O162" s="3">
        <f t="shared" si="11"/>
        <v>2.027385495717347E-2</v>
      </c>
      <c r="P162" s="14">
        <f t="shared" si="10"/>
        <v>1.1826669930133406E-2</v>
      </c>
    </row>
    <row r="163" spans="1:16" x14ac:dyDescent="0.3">
      <c r="A163" s="16">
        <v>44314</v>
      </c>
      <c r="B163" s="3">
        <v>8.66</v>
      </c>
      <c r="C163" s="3">
        <v>84.919182000000006</v>
      </c>
      <c r="D163" s="3">
        <v>871.90002400000003</v>
      </c>
      <c r="E163" s="3">
        <v>305.89999399999999</v>
      </c>
      <c r="F163" s="14">
        <v>19921.25</v>
      </c>
      <c r="G163" s="6">
        <f t="shared" si="13"/>
        <v>-4.5977011494251901E-3</v>
      </c>
      <c r="H163" s="3">
        <f t="shared" si="13"/>
        <v>5.0618227269983856E-3</v>
      </c>
      <c r="I163" s="3">
        <f t="shared" si="13"/>
        <v>2.9332812680724807E-3</v>
      </c>
      <c r="J163" s="3">
        <f t="shared" si="13"/>
        <v>1.4761923446199686E-2</v>
      </c>
      <c r="K163" s="14">
        <f t="shared" si="14"/>
        <v>1.2339917481307574E-2</v>
      </c>
      <c r="L163" s="6">
        <f t="shared" si="12"/>
        <v>-4.6083030861941068E-3</v>
      </c>
      <c r="M163" s="3">
        <f t="shared" si="12"/>
        <v>5.0490547703018257E-3</v>
      </c>
      <c r="N163" s="3">
        <f t="shared" si="12"/>
        <v>2.9289875928957569E-3</v>
      </c>
      <c r="O163" s="3">
        <f t="shared" si="11"/>
        <v>1.465402679959415E-2</v>
      </c>
      <c r="P163" s="14">
        <f t="shared" si="10"/>
        <v>1.2264401307154447E-2</v>
      </c>
    </row>
    <row r="164" spans="1:16" x14ac:dyDescent="0.3">
      <c r="A164" s="16">
        <v>44315</v>
      </c>
      <c r="B164" s="3">
        <v>8.4</v>
      </c>
      <c r="C164" s="3">
        <v>84.348938000000004</v>
      </c>
      <c r="D164" s="3">
        <v>873.25</v>
      </c>
      <c r="E164" s="3">
        <v>301.85000600000001</v>
      </c>
      <c r="F164" s="14">
        <v>19948.580077999999</v>
      </c>
      <c r="G164" s="6">
        <f t="shared" si="13"/>
        <v>-3.0023094688221685E-2</v>
      </c>
      <c r="H164" s="3">
        <f t="shared" si="13"/>
        <v>-6.7151376940960449E-3</v>
      </c>
      <c r="I164" s="3">
        <f t="shared" si="13"/>
        <v>1.5483151311393582E-3</v>
      </c>
      <c r="J164" s="3">
        <f t="shared" si="13"/>
        <v>-1.3239581822286616E-2</v>
      </c>
      <c r="K164" s="14">
        <f t="shared" si="14"/>
        <v>1.3719057790047837E-3</v>
      </c>
      <c r="L164" s="6">
        <f t="shared" si="12"/>
        <v>-3.0483016725075879E-2</v>
      </c>
      <c r="M164" s="3">
        <f t="shared" si="12"/>
        <v>-6.7377856777148561E-3</v>
      </c>
      <c r="N164" s="3">
        <f t="shared" si="12"/>
        <v>1.5471177270798386E-3</v>
      </c>
      <c r="O164" s="3">
        <f t="shared" si="11"/>
        <v>-1.3328006422746935E-2</v>
      </c>
      <c r="P164" s="14">
        <f t="shared" si="10"/>
        <v>1.3709655760864407E-3</v>
      </c>
    </row>
    <row r="165" spans="1:16" x14ac:dyDescent="0.3">
      <c r="A165" s="16">
        <v>44316</v>
      </c>
      <c r="B165" s="3">
        <v>8.36</v>
      </c>
      <c r="C165" s="3">
        <v>86.344795000000005</v>
      </c>
      <c r="D165" s="3">
        <v>877.59997599999997</v>
      </c>
      <c r="E165" s="3">
        <v>293.95001200000002</v>
      </c>
      <c r="F165" s="14">
        <v>19689.519531000002</v>
      </c>
      <c r="G165" s="6">
        <f t="shared" si="13"/>
        <v>-4.7619047619048716E-3</v>
      </c>
      <c r="H165" s="3">
        <f t="shared" si="13"/>
        <v>2.3661910242426535E-2</v>
      </c>
      <c r="I165" s="3">
        <f t="shared" si="13"/>
        <v>4.9813638705983052E-3</v>
      </c>
      <c r="J165" s="3">
        <f t="shared" si="13"/>
        <v>-2.6171919307498678E-2</v>
      </c>
      <c r="K165" s="14">
        <f t="shared" si="14"/>
        <v>-1.2986415373277544E-2</v>
      </c>
      <c r="L165" s="6">
        <f t="shared" si="12"/>
        <v>-4.7732787526577709E-3</v>
      </c>
      <c r="M165" s="3">
        <f t="shared" si="12"/>
        <v>2.3386306321714841E-2</v>
      </c>
      <c r="N165" s="3">
        <f t="shared" si="12"/>
        <v>4.968997926767799E-3</v>
      </c>
      <c r="O165" s="3">
        <f t="shared" si="11"/>
        <v>-2.6520499448325071E-2</v>
      </c>
      <c r="P165" s="14">
        <f t="shared" si="10"/>
        <v>-1.3071476090461952E-2</v>
      </c>
    </row>
    <row r="166" spans="1:16" x14ac:dyDescent="0.3">
      <c r="A166" s="16">
        <v>44319</v>
      </c>
      <c r="B166" s="3">
        <v>8.4499999999999993</v>
      </c>
      <c r="C166" s="3">
        <v>87.010093999999995</v>
      </c>
      <c r="D166" s="3">
        <v>858.25</v>
      </c>
      <c r="E166" s="3">
        <v>293</v>
      </c>
      <c r="F166" s="14">
        <v>19735.160156000002</v>
      </c>
      <c r="G166" s="6">
        <f t="shared" si="13"/>
        <v>1.0765550239234433E-2</v>
      </c>
      <c r="H166" s="3">
        <f t="shared" si="13"/>
        <v>7.7051430836101963E-3</v>
      </c>
      <c r="I166" s="3">
        <f t="shared" si="13"/>
        <v>-2.2048742626674788E-2</v>
      </c>
      <c r="J166" s="3">
        <f t="shared" si="13"/>
        <v>-3.2318828413588061E-3</v>
      </c>
      <c r="K166" s="14">
        <f t="shared" si="14"/>
        <v>2.3180161876546297E-3</v>
      </c>
      <c r="L166" s="6">
        <f t="shared" si="12"/>
        <v>1.0708014272472307E-2</v>
      </c>
      <c r="M166" s="3">
        <f t="shared" si="12"/>
        <v>7.6756100756651645E-3</v>
      </c>
      <c r="N166" s="3">
        <f t="shared" si="12"/>
        <v>-2.2295449275907788E-2</v>
      </c>
      <c r="O166" s="3">
        <f t="shared" si="11"/>
        <v>-3.2371166544650936E-3</v>
      </c>
      <c r="P166" s="14">
        <f t="shared" si="10"/>
        <v>2.3153337326478098E-3</v>
      </c>
    </row>
    <row r="167" spans="1:16" x14ac:dyDescent="0.3">
      <c r="A167" s="16">
        <v>44320</v>
      </c>
      <c r="B167" s="3">
        <v>8.27</v>
      </c>
      <c r="C167" s="3">
        <v>86.820007000000004</v>
      </c>
      <c r="D167" s="3">
        <v>835.5</v>
      </c>
      <c r="E167" s="3">
        <v>289.35000600000001</v>
      </c>
      <c r="F167" s="14">
        <v>19586.390625</v>
      </c>
      <c r="G167" s="6">
        <f t="shared" si="13"/>
        <v>-2.1301775147928963E-2</v>
      </c>
      <c r="H167" s="3">
        <f t="shared" si="13"/>
        <v>-2.1846545758241712E-3</v>
      </c>
      <c r="I167" s="3">
        <f t="shared" si="13"/>
        <v>-2.6507427905621904E-2</v>
      </c>
      <c r="J167" s="3">
        <f t="shared" si="13"/>
        <v>-1.2457317406143319E-2</v>
      </c>
      <c r="K167" s="14">
        <f t="shared" si="14"/>
        <v>-7.5382986418162882E-3</v>
      </c>
      <c r="L167" s="6">
        <f t="shared" si="12"/>
        <v>-2.1531932333482506E-2</v>
      </c>
      <c r="M167" s="3">
        <f t="shared" si="12"/>
        <v>-2.1870444149150198E-3</v>
      </c>
      <c r="N167" s="3">
        <f t="shared" si="12"/>
        <v>-2.6865084302353012E-2</v>
      </c>
      <c r="O167" s="3">
        <f t="shared" si="11"/>
        <v>-1.2535560261086997E-2</v>
      </c>
      <c r="P167" s="14">
        <f t="shared" si="10"/>
        <v>-7.566855217537494E-3</v>
      </c>
    </row>
    <row r="168" spans="1:16" x14ac:dyDescent="0.3">
      <c r="A168" s="16">
        <v>44321</v>
      </c>
      <c r="B168" s="3">
        <v>8.3699999999999992</v>
      </c>
      <c r="C168" s="3">
        <v>87.627853000000002</v>
      </c>
      <c r="D168" s="3">
        <v>816.29998799999998</v>
      </c>
      <c r="E168" s="3">
        <v>291.5</v>
      </c>
      <c r="F168" s="14">
        <v>19765.240234000001</v>
      </c>
      <c r="G168" s="6">
        <f t="shared" si="13"/>
        <v>1.2091898428053163E-2</v>
      </c>
      <c r="H168" s="3">
        <f t="shared" si="13"/>
        <v>9.3048368448069557E-3</v>
      </c>
      <c r="I168" s="3">
        <f t="shared" si="13"/>
        <v>-2.2980265709156213E-2</v>
      </c>
      <c r="J168" s="3">
        <f t="shared" si="13"/>
        <v>7.4304266646532998E-3</v>
      </c>
      <c r="K168" s="14">
        <f t="shared" si="14"/>
        <v>9.1313204369424649E-3</v>
      </c>
      <c r="L168" s="6">
        <f t="shared" si="12"/>
        <v>1.201937546578394E-2</v>
      </c>
      <c r="M168" s="3">
        <f t="shared" si="12"/>
        <v>9.2618135278281291E-3</v>
      </c>
      <c r="N168" s="3">
        <f t="shared" si="12"/>
        <v>-2.3248428278616017E-2</v>
      </c>
      <c r="O168" s="3">
        <f t="shared" si="11"/>
        <v>7.4029570345666819E-3</v>
      </c>
      <c r="P168" s="14">
        <f t="shared" si="10"/>
        <v>9.0898819978999686E-3</v>
      </c>
    </row>
    <row r="169" spans="1:16" x14ac:dyDescent="0.3">
      <c r="A169" s="16">
        <v>44322</v>
      </c>
      <c r="B169" s="3">
        <v>8.31</v>
      </c>
      <c r="C169" s="3">
        <v>88.055533999999994</v>
      </c>
      <c r="D169" s="3">
        <v>825.54998799999998</v>
      </c>
      <c r="E169" s="3">
        <v>301.14999399999999</v>
      </c>
      <c r="F169" s="14">
        <v>19903.849609000001</v>
      </c>
      <c r="G169" s="6">
        <f t="shared" si="13"/>
        <v>-7.1684587813618554E-3</v>
      </c>
      <c r="H169" s="3">
        <f t="shared" ref="H169:K232" si="15">(C169-C168)/C168</f>
        <v>4.8806513609319247E-3</v>
      </c>
      <c r="I169" s="3">
        <f t="shared" si="15"/>
        <v>1.1331618444174227E-2</v>
      </c>
      <c r="J169" s="3">
        <f t="shared" si="15"/>
        <v>3.3104610634648347E-2</v>
      </c>
      <c r="K169" s="14">
        <f t="shared" si="14"/>
        <v>7.0127847351718654E-3</v>
      </c>
      <c r="L169" s="6">
        <f t="shared" si="12"/>
        <v>-7.1942756340269733E-3</v>
      </c>
      <c r="M169" s="3">
        <f t="shared" si="12"/>
        <v>4.8687795943773938E-3</v>
      </c>
      <c r="N169" s="3">
        <f t="shared" si="12"/>
        <v>1.1267896585245003E-2</v>
      </c>
      <c r="O169" s="3">
        <f t="shared" si="11"/>
        <v>3.2568453775556762E-2</v>
      </c>
      <c r="P169" s="14">
        <f t="shared" si="10"/>
        <v>6.9883095199565525E-3</v>
      </c>
    </row>
    <row r="170" spans="1:16" x14ac:dyDescent="0.3">
      <c r="A170" s="16">
        <v>44326</v>
      </c>
      <c r="B170" s="3">
        <v>8.1999999999999993</v>
      </c>
      <c r="C170" s="3">
        <v>94.138167999999993</v>
      </c>
      <c r="D170" s="3">
        <v>801.25</v>
      </c>
      <c r="E170" s="3">
        <v>314.79998799999998</v>
      </c>
      <c r="F170" s="14">
        <v>20173.759765999999</v>
      </c>
      <c r="G170" s="6">
        <f t="shared" si="13"/>
        <v>-1.3237063778580169E-2</v>
      </c>
      <c r="H170" s="3">
        <f t="shared" si="15"/>
        <v>6.9077248455503087E-2</v>
      </c>
      <c r="I170" s="3">
        <f t="shared" si="15"/>
        <v>-2.9434908065191546E-2</v>
      </c>
      <c r="J170" s="3">
        <f t="shared" si="15"/>
        <v>4.5326230356823427E-2</v>
      </c>
      <c r="K170" s="14">
        <f t="shared" si="14"/>
        <v>1.3560701186063629E-2</v>
      </c>
      <c r="L170" s="6">
        <f t="shared" si="12"/>
        <v>-1.3325454597149509E-2</v>
      </c>
      <c r="M170" s="3">
        <f t="shared" si="12"/>
        <v>6.6795891785246794E-2</v>
      </c>
      <c r="N170" s="3">
        <f t="shared" si="12"/>
        <v>-2.9876808107197558E-2</v>
      </c>
      <c r="O170" s="3">
        <f t="shared" si="11"/>
        <v>4.4329018857702664E-2</v>
      </c>
      <c r="P170" s="14">
        <f t="shared" si="10"/>
        <v>1.3469577751910024E-2</v>
      </c>
    </row>
    <row r="171" spans="1:16" x14ac:dyDescent="0.3">
      <c r="A171" s="16">
        <v>44327</v>
      </c>
      <c r="B171" s="3">
        <v>8.1</v>
      </c>
      <c r="C171" s="3">
        <v>98.557570999999996</v>
      </c>
      <c r="D171" s="3">
        <v>806.25</v>
      </c>
      <c r="E171" s="3">
        <v>315.64999399999999</v>
      </c>
      <c r="F171" s="14">
        <v>20132.550781000002</v>
      </c>
      <c r="G171" s="6">
        <f t="shared" si="13"/>
        <v>-1.2195121951219469E-2</v>
      </c>
      <c r="H171" s="3">
        <f t="shared" si="15"/>
        <v>4.6945921021110192E-2</v>
      </c>
      <c r="I171" s="3">
        <f t="shared" si="15"/>
        <v>6.2402496099843996E-3</v>
      </c>
      <c r="J171" s="3">
        <f t="shared" si="15"/>
        <v>2.7001462274515958E-3</v>
      </c>
      <c r="K171" s="14">
        <f t="shared" si="14"/>
        <v>-2.042702276521076E-3</v>
      </c>
      <c r="L171" s="6">
        <f t="shared" si="12"/>
        <v>-1.2270092591814359E-2</v>
      </c>
      <c r="M171" s="3">
        <f t="shared" si="12"/>
        <v>4.5877279189675498E-2</v>
      </c>
      <c r="N171" s="3">
        <f t="shared" si="12"/>
        <v>6.2208598751025326E-3</v>
      </c>
      <c r="O171" s="3">
        <f t="shared" si="11"/>
        <v>2.6965073814326102E-3</v>
      </c>
      <c r="P171" s="14">
        <f t="shared" si="10"/>
        <v>-2.0447914383248259E-3</v>
      </c>
    </row>
    <row r="172" spans="1:16" x14ac:dyDescent="0.3">
      <c r="A172" s="16">
        <v>44328</v>
      </c>
      <c r="B172" s="3">
        <v>8.7899999999999991</v>
      </c>
      <c r="C172" s="3">
        <v>97.654685999999998</v>
      </c>
      <c r="D172" s="3">
        <v>802.79998799999998</v>
      </c>
      <c r="E172" s="3">
        <v>325.85000600000001</v>
      </c>
      <c r="F172" s="14">
        <v>19967.980468999998</v>
      </c>
      <c r="G172" s="6">
        <f t="shared" si="13"/>
        <v>8.5185185185185128E-2</v>
      </c>
      <c r="H172" s="3">
        <f t="shared" si="15"/>
        <v>-9.1609907878106873E-3</v>
      </c>
      <c r="I172" s="3">
        <f t="shared" si="15"/>
        <v>-4.2790846511628093E-3</v>
      </c>
      <c r="J172" s="3">
        <f t="shared" si="15"/>
        <v>3.2314310767894441E-2</v>
      </c>
      <c r="K172" s="14">
        <f t="shared" si="14"/>
        <v>-8.1743398434795406E-3</v>
      </c>
      <c r="L172" s="6">
        <f t="shared" si="12"/>
        <v>8.1750650018692403E-2</v>
      </c>
      <c r="M172" s="3">
        <f t="shared" si="12"/>
        <v>-9.2032107126277622E-3</v>
      </c>
      <c r="N172" s="3">
        <f t="shared" si="12"/>
        <v>-4.2882661354823777E-3</v>
      </c>
      <c r="O172" s="3">
        <f t="shared" si="11"/>
        <v>3.1803185386530618E-2</v>
      </c>
      <c r="P172" s="14">
        <f t="shared" si="10"/>
        <v>-8.2079329523280214E-3</v>
      </c>
    </row>
    <row r="173" spans="1:16" x14ac:dyDescent="0.3">
      <c r="A173" s="16">
        <v>44330</v>
      </c>
      <c r="B173" s="3">
        <v>8.64</v>
      </c>
      <c r="C173" s="3">
        <v>95.896422999999999</v>
      </c>
      <c r="D173" s="3">
        <v>780.25</v>
      </c>
      <c r="E173" s="3">
        <v>312.35000600000001</v>
      </c>
      <c r="F173" s="14">
        <v>19862.230468999998</v>
      </c>
      <c r="G173" s="6">
        <f t="shared" ref="G173:K236" si="16">(B173-B172)/B172</f>
        <v>-1.7064846416382094E-2</v>
      </c>
      <c r="H173" s="3">
        <f t="shared" si="15"/>
        <v>-1.8004901474978883E-2</v>
      </c>
      <c r="I173" s="3">
        <f t="shared" si="15"/>
        <v>-2.8089173314736007E-2</v>
      </c>
      <c r="J173" s="3">
        <f t="shared" si="15"/>
        <v>-4.1430105114068957E-2</v>
      </c>
      <c r="K173" s="14">
        <f t="shared" si="14"/>
        <v>-5.2959787377684668E-3</v>
      </c>
      <c r="L173" s="6">
        <f t="shared" si="12"/>
        <v>-1.7212128881121183E-2</v>
      </c>
      <c r="M173" s="3">
        <f t="shared" si="12"/>
        <v>-1.8168961958843627E-2</v>
      </c>
      <c r="N173" s="3">
        <f t="shared" si="12"/>
        <v>-2.8491220823611059E-2</v>
      </c>
      <c r="O173" s="3">
        <f t="shared" si="11"/>
        <v>-4.2312798042970466E-2</v>
      </c>
      <c r="P173" s="14">
        <f t="shared" si="10"/>
        <v>-5.3100521434599262E-3</v>
      </c>
    </row>
    <row r="174" spans="1:16" x14ac:dyDescent="0.3">
      <c r="A174" s="16">
        <v>44333</v>
      </c>
      <c r="B174" s="3">
        <v>8.56</v>
      </c>
      <c r="C174" s="3">
        <v>96.941879</v>
      </c>
      <c r="D174" s="3">
        <v>729.70001200000002</v>
      </c>
      <c r="E174" s="3">
        <v>321.10000600000001</v>
      </c>
      <c r="F174" s="14">
        <v>20180.710938</v>
      </c>
      <c r="G174" s="6">
        <f t="shared" si="16"/>
        <v>-9.2592592592592674E-3</v>
      </c>
      <c r="H174" s="3">
        <f t="shared" si="15"/>
        <v>1.0901929053182741E-2</v>
      </c>
      <c r="I174" s="3">
        <f t="shared" si="15"/>
        <v>-6.4786911887215623E-2</v>
      </c>
      <c r="J174" s="3">
        <f t="shared" si="15"/>
        <v>2.8013445916181604E-2</v>
      </c>
      <c r="K174" s="14">
        <f t="shared" si="14"/>
        <v>1.6034476565815241E-2</v>
      </c>
      <c r="L174" s="6">
        <f t="shared" si="12"/>
        <v>-9.3023926623135612E-3</v>
      </c>
      <c r="M174" s="3">
        <f t="shared" si="12"/>
        <v>1.0842931429276677E-2</v>
      </c>
      <c r="N174" s="3">
        <f t="shared" si="12"/>
        <v>-6.6980873934200089E-2</v>
      </c>
      <c r="O174" s="3">
        <f t="shared" si="11"/>
        <v>2.7628246632436588E-2</v>
      </c>
      <c r="P174" s="14">
        <f t="shared" si="10"/>
        <v>1.5907282208328429E-2</v>
      </c>
    </row>
    <row r="175" spans="1:16" x14ac:dyDescent="0.3">
      <c r="A175" s="16">
        <v>44334</v>
      </c>
      <c r="B175" s="3">
        <v>8.57</v>
      </c>
      <c r="C175" s="3">
        <v>100.315834</v>
      </c>
      <c r="D175" s="3">
        <v>733.75</v>
      </c>
      <c r="E175" s="3">
        <v>332.35000600000001</v>
      </c>
      <c r="F175" s="14">
        <v>20446.419922000001</v>
      </c>
      <c r="G175" s="6">
        <f t="shared" si="16"/>
        <v>1.1682242990653955E-3</v>
      </c>
      <c r="H175" s="3">
        <f t="shared" si="15"/>
        <v>3.4803895228810194E-2</v>
      </c>
      <c r="I175" s="3">
        <f t="shared" si="15"/>
        <v>5.5502095839351376E-3</v>
      </c>
      <c r="J175" s="3">
        <f t="shared" si="15"/>
        <v>3.503581373337003E-2</v>
      </c>
      <c r="K175" s="14">
        <f t="shared" si="14"/>
        <v>1.3166482826909454E-2</v>
      </c>
      <c r="L175" s="6">
        <f t="shared" si="12"/>
        <v>1.1675424560376464E-3</v>
      </c>
      <c r="M175" s="3">
        <f t="shared" si="12"/>
        <v>3.4211935556137142E-2</v>
      </c>
      <c r="N175" s="3">
        <f t="shared" si="12"/>
        <v>5.5348639256173693E-3</v>
      </c>
      <c r="O175" s="3">
        <f t="shared" si="11"/>
        <v>3.4436028759611971E-2</v>
      </c>
      <c r="P175" s="14">
        <f t="shared" si="10"/>
        <v>1.3080558087856979E-2</v>
      </c>
    </row>
    <row r="176" spans="1:16" x14ac:dyDescent="0.3">
      <c r="A176" s="16">
        <v>44335</v>
      </c>
      <c r="B176" s="3">
        <v>8.43</v>
      </c>
      <c r="C176" s="3">
        <v>101.88401</v>
      </c>
      <c r="D176" s="3">
        <v>732.29998799999998</v>
      </c>
      <c r="E176" s="3">
        <v>314.5</v>
      </c>
      <c r="F176" s="14">
        <v>20398.939452999999</v>
      </c>
      <c r="G176" s="6">
        <f t="shared" si="16"/>
        <v>-1.6336056009334955E-2</v>
      </c>
      <c r="H176" s="3">
        <f t="shared" si="15"/>
        <v>1.5632387604931922E-2</v>
      </c>
      <c r="I176" s="3">
        <f t="shared" si="15"/>
        <v>-1.9761662691652679E-3</v>
      </c>
      <c r="J176" s="3">
        <f t="shared" si="15"/>
        <v>-5.3708456981342759E-2</v>
      </c>
      <c r="K176" s="14">
        <f t="shared" si="14"/>
        <v>-2.3221898592092264E-3</v>
      </c>
      <c r="L176" s="6">
        <f t="shared" si="12"/>
        <v>-1.647096059592441E-2</v>
      </c>
      <c r="M176" s="3">
        <f t="shared" si="12"/>
        <v>1.5511460458981738E-2</v>
      </c>
      <c r="N176" s="3">
        <f t="shared" si="12"/>
        <v>-1.9781214620090688E-3</v>
      </c>
      <c r="O176" s="3">
        <f t="shared" si="11"/>
        <v>-5.5204572400352599E-2</v>
      </c>
      <c r="P176" s="14">
        <f t="shared" si="10"/>
        <v>-2.3248903235509192E-3</v>
      </c>
    </row>
    <row r="177" spans="1:16" x14ac:dyDescent="0.3">
      <c r="A177" s="16">
        <v>44336</v>
      </c>
      <c r="B177" s="3">
        <v>8.4</v>
      </c>
      <c r="C177" s="3">
        <v>99.507980000000003</v>
      </c>
      <c r="D177" s="3">
        <v>797.65002400000003</v>
      </c>
      <c r="E177" s="3">
        <v>307.75</v>
      </c>
      <c r="F177" s="14">
        <v>20283.789063</v>
      </c>
      <c r="G177" s="6">
        <f t="shared" si="16"/>
        <v>-3.5587188612098888E-3</v>
      </c>
      <c r="H177" s="3">
        <f t="shared" si="15"/>
        <v>-2.332093132180408E-2</v>
      </c>
      <c r="I177" s="3">
        <f t="shared" si="15"/>
        <v>8.9239433389148234E-2</v>
      </c>
      <c r="J177" s="3">
        <f t="shared" si="15"/>
        <v>-2.1462639109697933E-2</v>
      </c>
      <c r="K177" s="14">
        <f t="shared" si="14"/>
        <v>-5.6449204266383621E-3</v>
      </c>
      <c r="L177" s="6">
        <f t="shared" si="12"/>
        <v>-3.5650661644960344E-3</v>
      </c>
      <c r="M177" s="3">
        <f t="shared" si="12"/>
        <v>-2.3597167414436546E-2</v>
      </c>
      <c r="N177" s="3">
        <f t="shared" si="12"/>
        <v>8.5479685155093577E-2</v>
      </c>
      <c r="O177" s="3">
        <f t="shared" si="11"/>
        <v>-2.1696311075932312E-2</v>
      </c>
      <c r="P177" s="14">
        <f t="shared" si="10"/>
        <v>-5.6609132036496111E-3</v>
      </c>
    </row>
    <row r="178" spans="1:16" x14ac:dyDescent="0.3">
      <c r="A178" s="16">
        <v>44337</v>
      </c>
      <c r="B178" s="3">
        <v>8.57</v>
      </c>
      <c r="C178" s="3">
        <v>99.127823000000006</v>
      </c>
      <c r="D178" s="3">
        <v>796.5</v>
      </c>
      <c r="E178" s="3">
        <v>313.10000600000001</v>
      </c>
      <c r="F178" s="14">
        <v>20567.929688</v>
      </c>
      <c r="G178" s="6">
        <f t="shared" si="16"/>
        <v>2.0238095238095229E-2</v>
      </c>
      <c r="H178" s="3">
        <f t="shared" si="15"/>
        <v>-3.8203669695636164E-3</v>
      </c>
      <c r="I178" s="3">
        <f t="shared" si="15"/>
        <v>-1.4417651418512718E-3</v>
      </c>
      <c r="J178" s="3">
        <f t="shared" si="15"/>
        <v>1.7384259951259164E-2</v>
      </c>
      <c r="K178" s="14">
        <f t="shared" si="14"/>
        <v>1.4008261677218171E-2</v>
      </c>
      <c r="L178" s="6">
        <f t="shared" si="12"/>
        <v>2.003602676042042E-2</v>
      </c>
      <c r="M178" s="3">
        <f t="shared" si="12"/>
        <v>-3.8276832112178281E-3</v>
      </c>
      <c r="N178" s="3">
        <f t="shared" si="12"/>
        <v>-1.442805485287534E-3</v>
      </c>
      <c r="O178" s="3">
        <f t="shared" si="11"/>
        <v>1.7234882431003691E-2</v>
      </c>
      <c r="P178" s="14">
        <f t="shared" si="10"/>
        <v>1.3911052746468595E-2</v>
      </c>
    </row>
    <row r="179" spans="1:16" x14ac:dyDescent="0.3">
      <c r="A179" s="16">
        <v>44340</v>
      </c>
      <c r="B179" s="3">
        <v>8.6</v>
      </c>
      <c r="C179" s="3">
        <v>104.069954</v>
      </c>
      <c r="D179" s="3">
        <v>787.09997599999997</v>
      </c>
      <c r="E179" s="3">
        <v>311.79998799999998</v>
      </c>
      <c r="F179" s="14">
        <v>20637.800781000002</v>
      </c>
      <c r="G179" s="6">
        <f t="shared" si="16"/>
        <v>3.5005834305716871E-3</v>
      </c>
      <c r="H179" s="3">
        <f t="shared" si="15"/>
        <v>4.9856143819480316E-2</v>
      </c>
      <c r="I179" s="3">
        <f t="shared" si="15"/>
        <v>-1.1801662272441971E-2</v>
      </c>
      <c r="J179" s="3">
        <f t="shared" si="15"/>
        <v>-4.15208551608914E-3</v>
      </c>
      <c r="K179" s="14">
        <f t="shared" si="14"/>
        <v>3.3970892578831908E-3</v>
      </c>
      <c r="L179" s="6">
        <f t="shared" si="12"/>
        <v>3.494470649773557E-3</v>
      </c>
      <c r="M179" s="3">
        <f t="shared" si="12"/>
        <v>4.8653148897058948E-2</v>
      </c>
      <c r="N179" s="3">
        <f t="shared" si="12"/>
        <v>-1.1871854693377537E-2</v>
      </c>
      <c r="O179" s="3">
        <f t="shared" si="11"/>
        <v>-4.1607293581002536E-3</v>
      </c>
      <c r="P179" s="14">
        <f t="shared" si="10"/>
        <v>3.3913321846802029E-3</v>
      </c>
    </row>
    <row r="180" spans="1:16" x14ac:dyDescent="0.3">
      <c r="A180" s="16">
        <v>44341</v>
      </c>
      <c r="B180" s="3">
        <v>8.5399999999999991</v>
      </c>
      <c r="C180" s="3">
        <v>104.83028400000001</v>
      </c>
      <c r="D180" s="3">
        <v>786.59997599999997</v>
      </c>
      <c r="E180" s="3">
        <v>315.29998799999998</v>
      </c>
      <c r="F180" s="14">
        <v>20641.490234000001</v>
      </c>
      <c r="G180" s="6">
        <f t="shared" si="16"/>
        <v>-6.9767441860465696E-3</v>
      </c>
      <c r="H180" s="3">
        <f t="shared" si="15"/>
        <v>7.305951148974376E-3</v>
      </c>
      <c r="I180" s="3">
        <f t="shared" si="15"/>
        <v>-6.3524331755283913E-4</v>
      </c>
      <c r="J180" s="3">
        <f t="shared" si="15"/>
        <v>1.1225144755297425E-2</v>
      </c>
      <c r="K180" s="14">
        <f t="shared" si="14"/>
        <v>1.7877161617897331E-4</v>
      </c>
      <c r="L180" s="6">
        <f t="shared" si="12"/>
        <v>-7.0011954589835881E-3</v>
      </c>
      <c r="M180" s="3">
        <f t="shared" si="12"/>
        <v>7.2793919694713631E-3</v>
      </c>
      <c r="N180" s="3">
        <f t="shared" si="12"/>
        <v>-6.3544517007724428E-4</v>
      </c>
      <c r="O180" s="3">
        <f t="shared" si="11"/>
        <v>1.1162610354556598E-2</v>
      </c>
      <c r="P180" s="14">
        <f t="shared" si="10"/>
        <v>1.7875563843780363E-4</v>
      </c>
    </row>
    <row r="181" spans="1:16" x14ac:dyDescent="0.3">
      <c r="A181" s="16">
        <v>44342</v>
      </c>
      <c r="B181" s="3">
        <v>8.5500000000000007</v>
      </c>
      <c r="C181" s="3">
        <v>106.49350699999999</v>
      </c>
      <c r="D181" s="3">
        <v>853.75</v>
      </c>
      <c r="E181" s="3">
        <v>315.5</v>
      </c>
      <c r="F181" s="14">
        <v>20736.339843999998</v>
      </c>
      <c r="G181" s="6">
        <f t="shared" si="16"/>
        <v>1.1709601873538132E-3</v>
      </c>
      <c r="H181" s="3">
        <f t="shared" si="15"/>
        <v>1.58658637231202E-2</v>
      </c>
      <c r="I181" s="3">
        <f t="shared" si="15"/>
        <v>8.536743713300092E-2</v>
      </c>
      <c r="J181" s="3">
        <f t="shared" si="15"/>
        <v>6.3435460707983026E-4</v>
      </c>
      <c r="K181" s="14">
        <f t="shared" si="14"/>
        <v>4.5950950694327412E-3</v>
      </c>
      <c r="L181" s="6">
        <f t="shared" si="12"/>
        <v>1.1702751481904663E-3</v>
      </c>
      <c r="M181" s="3">
        <f t="shared" si="12"/>
        <v>1.5741316545801857E-2</v>
      </c>
      <c r="N181" s="3">
        <f t="shared" si="12"/>
        <v>8.1918581398351384E-2</v>
      </c>
      <c r="O181" s="3">
        <f t="shared" si="11"/>
        <v>6.3415348924481722E-4</v>
      </c>
      <c r="P181" s="14">
        <f t="shared" si="10"/>
        <v>4.5845698506881798E-3</v>
      </c>
    </row>
    <row r="182" spans="1:16" x14ac:dyDescent="0.3">
      <c r="A182" s="16">
        <v>44343</v>
      </c>
      <c r="B182" s="3">
        <v>8.4700000000000006</v>
      </c>
      <c r="C182" s="3">
        <v>104.735237</v>
      </c>
      <c r="D182" s="3">
        <v>863.54998799999998</v>
      </c>
      <c r="E182" s="3">
        <v>318.60000600000001</v>
      </c>
      <c r="F182" s="14">
        <v>20804.560547000001</v>
      </c>
      <c r="G182" s="6">
        <f t="shared" si="16"/>
        <v>-9.3567251461988375E-3</v>
      </c>
      <c r="H182" s="3">
        <f t="shared" si="15"/>
        <v>-1.6510584067815477E-2</v>
      </c>
      <c r="I182" s="3">
        <f t="shared" si="15"/>
        <v>1.1478756076134682E-2</v>
      </c>
      <c r="J182" s="3">
        <f t="shared" si="15"/>
        <v>9.8256925515055708E-3</v>
      </c>
      <c r="K182" s="14">
        <f t="shared" si="14"/>
        <v>3.2899105393347492E-3</v>
      </c>
      <c r="L182" s="6">
        <f t="shared" si="12"/>
        <v>-9.4007742847057787E-3</v>
      </c>
      <c r="M182" s="3">
        <f t="shared" si="12"/>
        <v>-1.6648402845719595E-2</v>
      </c>
      <c r="N182" s="3">
        <f t="shared" si="12"/>
        <v>1.1413375008801919E-2</v>
      </c>
      <c r="O182" s="3">
        <f t="shared" si="11"/>
        <v>9.777734327071963E-3</v>
      </c>
      <c r="P182" s="14">
        <f t="shared" si="10"/>
        <v>3.2845106239074153E-3</v>
      </c>
    </row>
    <row r="183" spans="1:16" x14ac:dyDescent="0.3">
      <c r="A183" s="16">
        <v>44344</v>
      </c>
      <c r="B183" s="3">
        <v>8.75</v>
      </c>
      <c r="C183" s="3">
        <v>104.35508</v>
      </c>
      <c r="D183" s="3">
        <v>919.59997599999997</v>
      </c>
      <c r="E183" s="3">
        <v>318.95001200000002</v>
      </c>
      <c r="F183" s="14">
        <v>20879.070313</v>
      </c>
      <c r="G183" s="6">
        <f t="shared" si="16"/>
        <v>3.3057851239669346E-2</v>
      </c>
      <c r="H183" s="3">
        <f t="shared" si="15"/>
        <v>-3.6296953240292661E-3</v>
      </c>
      <c r="I183" s="3">
        <f t="shared" si="15"/>
        <v>6.4906477654887051E-2</v>
      </c>
      <c r="J183" s="3">
        <f t="shared" si="15"/>
        <v>1.098574995004889E-3</v>
      </c>
      <c r="K183" s="14">
        <f t="shared" si="14"/>
        <v>3.5814150379034782E-3</v>
      </c>
      <c r="L183" s="6">
        <f t="shared" si="12"/>
        <v>3.252319170555993E-2</v>
      </c>
      <c r="M183" s="3">
        <f t="shared" si="12"/>
        <v>-3.6362986516560157E-3</v>
      </c>
      <c r="N183" s="3">
        <f t="shared" si="12"/>
        <v>6.2886980896920811E-2</v>
      </c>
      <c r="O183" s="3">
        <f t="shared" si="11"/>
        <v>1.0979720030759922E-3</v>
      </c>
      <c r="P183" s="14">
        <f t="shared" si="10"/>
        <v>3.5750170424342694E-3</v>
      </c>
    </row>
    <row r="184" spans="1:16" x14ac:dyDescent="0.3">
      <c r="A184" s="16">
        <v>44347</v>
      </c>
      <c r="B184" s="3">
        <v>8.67</v>
      </c>
      <c r="C184" s="3">
        <v>103.832352</v>
      </c>
      <c r="D184" s="3">
        <v>943.84997599999997</v>
      </c>
      <c r="E184" s="3">
        <v>318.70001200000002</v>
      </c>
      <c r="F184" s="14">
        <v>21055.179688</v>
      </c>
      <c r="G184" s="6">
        <f t="shared" si="16"/>
        <v>-9.1428571428571505E-3</v>
      </c>
      <c r="H184" s="3">
        <f t="shared" si="15"/>
        <v>-5.0091284487540112E-3</v>
      </c>
      <c r="I184" s="3">
        <f t="shared" si="15"/>
        <v>2.6370161627755417E-2</v>
      </c>
      <c r="J184" s="3">
        <f t="shared" si="15"/>
        <v>-7.8382188617067675E-4</v>
      </c>
      <c r="K184" s="14">
        <f t="shared" si="14"/>
        <v>8.4347325987186549E-3</v>
      </c>
      <c r="L184" s="6">
        <f t="shared" si="12"/>
        <v>-9.1849095770725527E-3</v>
      </c>
      <c r="M184" s="3">
        <f t="shared" si="12"/>
        <v>-5.0217161859844031E-3</v>
      </c>
      <c r="N184" s="3">
        <f t="shared" si="12"/>
        <v>2.6028462996250674E-2</v>
      </c>
      <c r="O184" s="3">
        <f t="shared" si="11"/>
        <v>-7.8412923516034622E-4</v>
      </c>
      <c r="P184" s="14">
        <f t="shared" si="10"/>
        <v>8.3993590136786176E-3</v>
      </c>
    </row>
    <row r="185" spans="1:16" x14ac:dyDescent="0.3">
      <c r="A185" s="16">
        <v>44348</v>
      </c>
      <c r="B185" s="3">
        <v>8.5299999999999994</v>
      </c>
      <c r="C185" s="3">
        <v>104.402596</v>
      </c>
      <c r="D185" s="3">
        <v>910.29998799999998</v>
      </c>
      <c r="E185" s="3">
        <v>318.10000600000001</v>
      </c>
      <c r="F185" s="14">
        <v>21032.849609000001</v>
      </c>
      <c r="G185" s="6">
        <f t="shared" si="16"/>
        <v>-1.6147635524798219E-2</v>
      </c>
      <c r="H185" s="3">
        <f t="shared" si="15"/>
        <v>5.49196843773704E-3</v>
      </c>
      <c r="I185" s="3">
        <f t="shared" si="15"/>
        <v>-3.5545890610903595E-2</v>
      </c>
      <c r="J185" s="3">
        <f t="shared" si="15"/>
        <v>-1.8826670141449744E-3</v>
      </c>
      <c r="K185" s="14">
        <f t="shared" si="14"/>
        <v>-1.0605503885927885E-3</v>
      </c>
      <c r="L185" s="6">
        <f t="shared" si="12"/>
        <v>-1.6279429288862834E-2</v>
      </c>
      <c r="M185" s="3">
        <f t="shared" si="12"/>
        <v>5.4769425683720537E-3</v>
      </c>
      <c r="N185" s="3">
        <f t="shared" si="12"/>
        <v>-3.6193027458197531E-2</v>
      </c>
      <c r="O185" s="3">
        <f t="shared" si="11"/>
        <v>-1.8844414591638753E-3</v>
      </c>
      <c r="P185" s="14">
        <f t="shared" si="10"/>
        <v>-1.0611131700967496E-3</v>
      </c>
    </row>
    <row r="186" spans="1:16" x14ac:dyDescent="0.3">
      <c r="A186" s="16">
        <v>44349</v>
      </c>
      <c r="B186" s="3">
        <v>8.81</v>
      </c>
      <c r="C186" s="3">
        <v>105.30548899999999</v>
      </c>
      <c r="D186" s="3">
        <v>940.75</v>
      </c>
      <c r="E186" s="3">
        <v>323</v>
      </c>
      <c r="F186" s="14">
        <v>21136.619140999999</v>
      </c>
      <c r="G186" s="6">
        <f t="shared" si="16"/>
        <v>3.2825322391559338E-2</v>
      </c>
      <c r="H186" s="3">
        <f t="shared" si="15"/>
        <v>8.6481853382265675E-3</v>
      </c>
      <c r="I186" s="3">
        <f t="shared" si="15"/>
        <v>3.3450524444036372E-2</v>
      </c>
      <c r="J186" s="3">
        <f t="shared" si="15"/>
        <v>1.5403941866005473E-2</v>
      </c>
      <c r="K186" s="14">
        <f t="shared" si="14"/>
        <v>4.933688678855728E-3</v>
      </c>
      <c r="L186" s="6">
        <f t="shared" si="12"/>
        <v>3.2298078444500514E-2</v>
      </c>
      <c r="M186" s="3">
        <f t="shared" si="12"/>
        <v>8.6110039970420139E-3</v>
      </c>
      <c r="N186" s="3">
        <f t="shared" si="12"/>
        <v>3.290322714477098E-2</v>
      </c>
      <c r="O186" s="3">
        <f t="shared" si="11"/>
        <v>1.5286505605565178E-2</v>
      </c>
      <c r="P186" s="14">
        <f t="shared" si="10"/>
        <v>4.9215579200959821E-3</v>
      </c>
    </row>
    <row r="187" spans="1:16" x14ac:dyDescent="0.3">
      <c r="A187" s="16">
        <v>44350</v>
      </c>
      <c r="B187" s="3">
        <v>9.34</v>
      </c>
      <c r="C187" s="3">
        <v>106.873665</v>
      </c>
      <c r="D187" s="3">
        <v>930.59997599999997</v>
      </c>
      <c r="E187" s="3">
        <v>325.45001200000002</v>
      </c>
      <c r="F187" s="14">
        <v>21304.160156000002</v>
      </c>
      <c r="G187" s="6">
        <f t="shared" si="16"/>
        <v>6.0158910329171318E-2</v>
      </c>
      <c r="H187" s="3">
        <f t="shared" si="15"/>
        <v>1.4891683376542777E-2</v>
      </c>
      <c r="I187" s="3">
        <f t="shared" si="15"/>
        <v>-1.0789289396757938E-2</v>
      </c>
      <c r="J187" s="3">
        <f t="shared" si="15"/>
        <v>7.5851764705882826E-3</v>
      </c>
      <c r="K187" s="14">
        <f t="shared" si="14"/>
        <v>7.9265758578680595E-3</v>
      </c>
      <c r="L187" s="6">
        <f t="shared" si="12"/>
        <v>5.8418812292663033E-2</v>
      </c>
      <c r="M187" s="3">
        <f t="shared" si="12"/>
        <v>1.4781890914025814E-2</v>
      </c>
      <c r="N187" s="3">
        <f t="shared" si="12"/>
        <v>-1.0847915852811888E-2</v>
      </c>
      <c r="O187" s="3">
        <f t="shared" si="11"/>
        <v>7.5565536677625359E-3</v>
      </c>
      <c r="P187" s="14">
        <f t="shared" si="10"/>
        <v>7.8953255852673883E-3</v>
      </c>
    </row>
    <row r="188" spans="1:16" x14ac:dyDescent="0.3">
      <c r="A188" s="16">
        <v>44351</v>
      </c>
      <c r="B188" s="3">
        <v>9.75</v>
      </c>
      <c r="C188" s="3">
        <v>108.917046</v>
      </c>
      <c r="D188" s="3">
        <v>953.04998799999998</v>
      </c>
      <c r="E188" s="3">
        <v>334.95001200000002</v>
      </c>
      <c r="F188" s="14">
        <v>21326.080077999999</v>
      </c>
      <c r="G188" s="6">
        <f t="shared" si="16"/>
        <v>4.3897216274089955E-2</v>
      </c>
      <c r="H188" s="3">
        <f t="shared" si="15"/>
        <v>1.9119593213164313E-2</v>
      </c>
      <c r="I188" s="3">
        <f t="shared" si="15"/>
        <v>2.4124234449797596E-2</v>
      </c>
      <c r="J188" s="3">
        <f t="shared" si="15"/>
        <v>2.9190350744248857E-2</v>
      </c>
      <c r="K188" s="14">
        <f t="shared" si="14"/>
        <v>1.0289033615729691E-3</v>
      </c>
      <c r="L188" s="6">
        <f t="shared" si="12"/>
        <v>4.2961032769004662E-2</v>
      </c>
      <c r="M188" s="3">
        <f t="shared" si="12"/>
        <v>1.8939110664322415E-2</v>
      </c>
      <c r="N188" s="3">
        <f t="shared" si="12"/>
        <v>2.3837841963192365E-2</v>
      </c>
      <c r="O188" s="3">
        <f t="shared" si="11"/>
        <v>2.8772425890099609E-2</v>
      </c>
      <c r="P188" s="14">
        <f t="shared" si="10"/>
        <v>1.0283744033093777E-3</v>
      </c>
    </row>
    <row r="189" spans="1:16" x14ac:dyDescent="0.3">
      <c r="A189" s="16">
        <v>44354</v>
      </c>
      <c r="B189" s="3">
        <v>10.09</v>
      </c>
      <c r="C189" s="3">
        <v>108.964569</v>
      </c>
      <c r="D189" s="3">
        <v>989.79998799999998</v>
      </c>
      <c r="E189" s="3">
        <v>345.5</v>
      </c>
      <c r="F189" s="14">
        <v>21460.619140999999</v>
      </c>
      <c r="G189" s="6">
        <f t="shared" si="16"/>
        <v>3.4871794871794856E-2</v>
      </c>
      <c r="H189" s="3">
        <f t="shared" si="15"/>
        <v>4.3632288742019505E-4</v>
      </c>
      <c r="I189" s="3">
        <f t="shared" si="15"/>
        <v>3.8560411796574094E-2</v>
      </c>
      <c r="J189" s="3">
        <f t="shared" si="15"/>
        <v>3.1497201439120964E-2</v>
      </c>
      <c r="K189" s="14">
        <f t="shared" si="14"/>
        <v>6.3086635006491783E-3</v>
      </c>
      <c r="L189" s="6">
        <f t="shared" si="12"/>
        <v>3.4277549355761834E-2</v>
      </c>
      <c r="M189" s="3">
        <f t="shared" si="12"/>
        <v>4.3622772626884668E-4</v>
      </c>
      <c r="N189" s="3">
        <f t="shared" si="12"/>
        <v>3.7835534810197156E-2</v>
      </c>
      <c r="O189" s="3">
        <f t="shared" si="11"/>
        <v>3.1011340427205967E-2</v>
      </c>
      <c r="P189" s="14">
        <f t="shared" si="10"/>
        <v>6.2888471823875991E-3</v>
      </c>
    </row>
    <row r="190" spans="1:16" x14ac:dyDescent="0.3">
      <c r="A190" s="16">
        <v>44355</v>
      </c>
      <c r="B190" s="3">
        <v>10.039999999999999</v>
      </c>
      <c r="C190" s="3">
        <v>110.91291</v>
      </c>
      <c r="D190" s="3">
        <v>991.95001200000002</v>
      </c>
      <c r="E190" s="3">
        <v>352.85000600000001</v>
      </c>
      <c r="F190" s="14">
        <v>21492.230468999998</v>
      </c>
      <c r="G190" s="6">
        <f t="shared" si="16"/>
        <v>-4.9554013875124587E-3</v>
      </c>
      <c r="H190" s="3">
        <f t="shared" si="15"/>
        <v>1.7880500220213778E-2</v>
      </c>
      <c r="I190" s="3">
        <f t="shared" si="15"/>
        <v>2.1721802647668149E-3</v>
      </c>
      <c r="J190" s="3">
        <f t="shared" si="15"/>
        <v>2.1273534008683089E-2</v>
      </c>
      <c r="K190" s="14">
        <f t="shared" si="14"/>
        <v>1.4729923583428385E-3</v>
      </c>
      <c r="L190" s="6">
        <f t="shared" si="12"/>
        <v>-4.9677201019345555E-3</v>
      </c>
      <c r="M190" s="3">
        <f t="shared" si="12"/>
        <v>1.7722524420880587E-2</v>
      </c>
      <c r="N190" s="3">
        <f t="shared" si="12"/>
        <v>2.1698244920406191E-3</v>
      </c>
      <c r="O190" s="3">
        <f t="shared" si="11"/>
        <v>2.1050411243507396E-2</v>
      </c>
      <c r="P190" s="14">
        <f t="shared" si="10"/>
        <v>1.4719085692437199E-3</v>
      </c>
    </row>
    <row r="191" spans="1:16" x14ac:dyDescent="0.3">
      <c r="A191" s="16">
        <v>44356</v>
      </c>
      <c r="B191" s="3">
        <v>9.66</v>
      </c>
      <c r="C191" s="3">
        <v>109.20217100000001</v>
      </c>
      <c r="D191" s="3">
        <v>932.29998799999998</v>
      </c>
      <c r="E191" s="3">
        <v>343.25</v>
      </c>
      <c r="F191" s="14">
        <v>21333.130859000001</v>
      </c>
      <c r="G191" s="6">
        <f t="shared" si="16"/>
        <v>-3.7848605577689147E-2</v>
      </c>
      <c r="H191" s="3">
        <f t="shared" si="15"/>
        <v>-1.5424164779375004E-2</v>
      </c>
      <c r="I191" s="3">
        <f t="shared" si="15"/>
        <v>-6.0134102805978924E-2</v>
      </c>
      <c r="J191" s="3">
        <f t="shared" si="15"/>
        <v>-2.7207045024111483E-2</v>
      </c>
      <c r="K191" s="14">
        <f t="shared" si="14"/>
        <v>-7.4026569847871239E-3</v>
      </c>
      <c r="L191" s="6">
        <f t="shared" si="12"/>
        <v>-3.8583466039156356E-2</v>
      </c>
      <c r="M191" s="3">
        <f t="shared" si="12"/>
        <v>-1.5544354696747784E-2</v>
      </c>
      <c r="N191" s="3">
        <f t="shared" si="12"/>
        <v>-6.2018076454910476E-2</v>
      </c>
      <c r="O191" s="3">
        <f t="shared" si="11"/>
        <v>-2.7584009803151545E-2</v>
      </c>
      <c r="P191" s="14">
        <f t="shared" si="10"/>
        <v>-7.4301926254350002E-3</v>
      </c>
    </row>
    <row r="192" spans="1:16" x14ac:dyDescent="0.3">
      <c r="A192" s="16">
        <v>44357</v>
      </c>
      <c r="B192" s="3">
        <v>9.9600000000000009</v>
      </c>
      <c r="C192" s="3">
        <v>110.200096</v>
      </c>
      <c r="D192" s="3">
        <v>966.59997599999997</v>
      </c>
      <c r="E192" s="3">
        <v>344.60000600000001</v>
      </c>
      <c r="F192" s="14">
        <v>21526.730468999998</v>
      </c>
      <c r="G192" s="6">
        <f t="shared" si="16"/>
        <v>3.1055900621118085E-2</v>
      </c>
      <c r="H192" s="3">
        <f t="shared" si="15"/>
        <v>9.1383256473902431E-3</v>
      </c>
      <c r="I192" s="3">
        <f t="shared" si="15"/>
        <v>3.6790720198958092E-2</v>
      </c>
      <c r="J192" s="3">
        <f t="shared" si="15"/>
        <v>3.933010924981814E-3</v>
      </c>
      <c r="K192" s="14">
        <f t="shared" si="14"/>
        <v>9.0750678500770496E-3</v>
      </c>
      <c r="L192" s="6">
        <f t="shared" si="12"/>
        <v>3.0583423372080403E-2</v>
      </c>
      <c r="M192" s="3">
        <f t="shared" si="12"/>
        <v>9.0968237962482101E-3</v>
      </c>
      <c r="N192" s="3">
        <f t="shared" si="12"/>
        <v>3.6130096150430287E-2</v>
      </c>
      <c r="O192" s="3">
        <f t="shared" si="11"/>
        <v>3.9252968572402302E-3</v>
      </c>
      <c r="P192" s="14">
        <f t="shared" si="11"/>
        <v>9.0341368697440787E-3</v>
      </c>
    </row>
    <row r="193" spans="1:16" x14ac:dyDescent="0.3">
      <c r="A193" s="16">
        <v>44358</v>
      </c>
      <c r="B193" s="3">
        <v>9.8699999999999992</v>
      </c>
      <c r="C193" s="3">
        <v>109.39225</v>
      </c>
      <c r="D193" s="3">
        <v>966.45001200000002</v>
      </c>
      <c r="E193" s="3">
        <v>350.75</v>
      </c>
      <c r="F193" s="14">
        <v>21602.400390999999</v>
      </c>
      <c r="G193" s="6">
        <f t="shared" si="16"/>
        <v>-9.0361445783134157E-3</v>
      </c>
      <c r="H193" s="3">
        <f t="shared" si="15"/>
        <v>-7.3307195667052577E-3</v>
      </c>
      <c r="I193" s="3">
        <f t="shared" si="15"/>
        <v>-1.5514587598122853E-4</v>
      </c>
      <c r="J193" s="3">
        <f t="shared" si="15"/>
        <v>1.784676115182654E-2</v>
      </c>
      <c r="K193" s="14">
        <f t="shared" si="14"/>
        <v>3.5151609348651877E-3</v>
      </c>
      <c r="L193" s="6">
        <f t="shared" si="12"/>
        <v>-9.0772181511167629E-3</v>
      </c>
      <c r="M193" s="3">
        <f t="shared" si="12"/>
        <v>-7.3577213339080265E-3</v>
      </c>
      <c r="N193" s="3">
        <f t="shared" si="12"/>
        <v>-1.5515791234756114E-4</v>
      </c>
      <c r="O193" s="3">
        <f t="shared" si="11"/>
        <v>1.7689377477249565E-2</v>
      </c>
      <c r="P193" s="14">
        <f t="shared" si="11"/>
        <v>3.5089971967970542E-3</v>
      </c>
    </row>
    <row r="194" spans="1:16" x14ac:dyDescent="0.3">
      <c r="A194" s="16">
        <v>44361</v>
      </c>
      <c r="B194" s="3">
        <v>9.66</v>
      </c>
      <c r="C194" s="3">
        <v>109.059608</v>
      </c>
      <c r="D194" s="3">
        <v>941.54998799999998</v>
      </c>
      <c r="E194" s="3">
        <v>356</v>
      </c>
      <c r="F194" s="14">
        <v>21588.480468999998</v>
      </c>
      <c r="G194" s="6">
        <f t="shared" si="16"/>
        <v>-2.127659574468076E-2</v>
      </c>
      <c r="H194" s="3">
        <f t="shared" si="15"/>
        <v>-3.0408187051642779E-3</v>
      </c>
      <c r="I194" s="3">
        <f t="shared" si="15"/>
        <v>-2.5764419981196121E-2</v>
      </c>
      <c r="J194" s="3">
        <f t="shared" si="15"/>
        <v>1.496792587312901E-2</v>
      </c>
      <c r="K194" s="14">
        <f t="shared" si="14"/>
        <v>-6.4436922508853581E-4</v>
      </c>
      <c r="L194" s="6">
        <f t="shared" si="12"/>
        <v>-2.1506205220963505E-2</v>
      </c>
      <c r="M194" s="3">
        <f t="shared" si="12"/>
        <v>-3.0454513881795491E-3</v>
      </c>
      <c r="N194" s="3">
        <f t="shared" si="12"/>
        <v>-2.6102135982628762E-2</v>
      </c>
      <c r="O194" s="3">
        <f t="shared" si="11"/>
        <v>1.4857011869460134E-2</v>
      </c>
      <c r="P194" s="14">
        <f t="shared" si="11"/>
        <v>-6.4457692016393778E-4</v>
      </c>
    </row>
    <row r="195" spans="1:16" x14ac:dyDescent="0.3">
      <c r="A195" s="16">
        <v>44362</v>
      </c>
      <c r="B195" s="3">
        <v>9.7100000000000009</v>
      </c>
      <c r="C195" s="3">
        <v>109.96249400000001</v>
      </c>
      <c r="D195" s="3">
        <v>1010.700012</v>
      </c>
      <c r="E195" s="3">
        <v>352.64999399999999</v>
      </c>
      <c r="F195" s="14">
        <v>21672.650390999999</v>
      </c>
      <c r="G195" s="6">
        <f t="shared" si="16"/>
        <v>5.1759834368530757E-3</v>
      </c>
      <c r="H195" s="3">
        <f t="shared" si="15"/>
        <v>8.2788304172155963E-3</v>
      </c>
      <c r="I195" s="3">
        <f t="shared" si="15"/>
        <v>7.3442753843463521E-2</v>
      </c>
      <c r="J195" s="3">
        <f t="shared" si="15"/>
        <v>-9.4101292134831666E-3</v>
      </c>
      <c r="K195" s="14">
        <f t="shared" si="14"/>
        <v>3.898834942128736E-3</v>
      </c>
      <c r="L195" s="6">
        <f t="shared" si="12"/>
        <v>5.1626340788069056E-3</v>
      </c>
      <c r="M195" s="3">
        <f t="shared" si="12"/>
        <v>8.2447488750128379E-3</v>
      </c>
      <c r="N195" s="3">
        <f t="shared" si="12"/>
        <v>7.087101026686761E-2</v>
      </c>
      <c r="O195" s="3">
        <f t="shared" si="11"/>
        <v>-9.4546842118789932E-3</v>
      </c>
      <c r="P195" s="14">
        <f t="shared" si="11"/>
        <v>3.8912541828731565E-3</v>
      </c>
    </row>
    <row r="196" spans="1:16" x14ac:dyDescent="0.3">
      <c r="A196" s="16">
        <v>44363</v>
      </c>
      <c r="B196" s="3">
        <v>9.5399999999999991</v>
      </c>
      <c r="C196" s="3">
        <v>110.15258</v>
      </c>
      <c r="D196" s="3">
        <v>1069.150024</v>
      </c>
      <c r="E196" s="3">
        <v>349.29998799999998</v>
      </c>
      <c r="F196" s="14">
        <v>21518.310547000001</v>
      </c>
      <c r="G196" s="6">
        <f t="shared" si="16"/>
        <v>-1.7507723995880711E-2</v>
      </c>
      <c r="H196" s="3">
        <f t="shared" si="15"/>
        <v>1.7286439501817206E-3</v>
      </c>
      <c r="I196" s="3">
        <f t="shared" si="15"/>
        <v>5.7831217281117453E-2</v>
      </c>
      <c r="J196" s="3">
        <f t="shared" si="15"/>
        <v>-9.4995209329282095E-3</v>
      </c>
      <c r="K196" s="14">
        <f t="shared" si="14"/>
        <v>-7.1214106819206093E-3</v>
      </c>
      <c r="L196" s="6">
        <f t="shared" si="12"/>
        <v>-1.7662796843038595E-2</v>
      </c>
      <c r="M196" s="3">
        <f t="shared" si="12"/>
        <v>1.7271515648496049E-3</v>
      </c>
      <c r="N196" s="3">
        <f t="shared" si="12"/>
        <v>5.6220790729806715E-2</v>
      </c>
      <c r="O196" s="3">
        <f t="shared" si="12"/>
        <v>-9.5449291817888936E-3</v>
      </c>
      <c r="P196" s="14">
        <f t="shared" si="12"/>
        <v>-7.1468889598830347E-3</v>
      </c>
    </row>
    <row r="197" spans="1:16" x14ac:dyDescent="0.3">
      <c r="A197" s="16">
        <v>44364</v>
      </c>
      <c r="B197" s="3">
        <v>9.43</v>
      </c>
      <c r="C197" s="3">
        <v>108.917046</v>
      </c>
      <c r="D197" s="3">
        <v>1038.1999510000001</v>
      </c>
      <c r="E197" s="3">
        <v>345.60000600000001</v>
      </c>
      <c r="F197" s="14">
        <v>21381.269531000002</v>
      </c>
      <c r="G197" s="6">
        <f t="shared" si="16"/>
        <v>-1.1530398322851094E-2</v>
      </c>
      <c r="H197" s="3">
        <f t="shared" si="15"/>
        <v>-1.1216568872013721E-2</v>
      </c>
      <c r="I197" s="3">
        <f t="shared" si="15"/>
        <v>-2.8948297530973981E-2</v>
      </c>
      <c r="J197" s="3">
        <f t="shared" si="15"/>
        <v>-1.0592562631293241E-2</v>
      </c>
      <c r="K197" s="14">
        <f t="shared" si="14"/>
        <v>-6.368576924321084E-3</v>
      </c>
      <c r="L197" s="6">
        <f t="shared" ref="L197:P247" si="17">LN(B197/B196)</f>
        <v>-1.1597388814828954E-2</v>
      </c>
      <c r="M197" s="3">
        <f t="shared" si="17"/>
        <v>-1.1279948964424521E-2</v>
      </c>
      <c r="N197" s="3">
        <f t="shared" si="17"/>
        <v>-2.9375565487327043E-2</v>
      </c>
      <c r="O197" s="3">
        <f t="shared" si="17"/>
        <v>-1.064906316735101E-2</v>
      </c>
      <c r="P197" s="14">
        <f t="shared" si="17"/>
        <v>-6.3889428242548231E-3</v>
      </c>
    </row>
    <row r="198" spans="1:16" x14ac:dyDescent="0.3">
      <c r="A198" s="16">
        <v>44365</v>
      </c>
      <c r="B198" s="3">
        <v>10.36</v>
      </c>
      <c r="C198" s="3">
        <v>106.73111</v>
      </c>
      <c r="D198" s="3">
        <v>1025.75</v>
      </c>
      <c r="E198" s="3">
        <v>337.54998799999998</v>
      </c>
      <c r="F198" s="14">
        <v>21319.119140999999</v>
      </c>
      <c r="G198" s="6">
        <f t="shared" si="16"/>
        <v>9.8621420996818643E-2</v>
      </c>
      <c r="H198" s="3">
        <f t="shared" si="15"/>
        <v>-2.0069732702813096E-2</v>
      </c>
      <c r="I198" s="3">
        <f t="shared" si="15"/>
        <v>-1.1991862442305254E-2</v>
      </c>
      <c r="J198" s="3">
        <f t="shared" si="15"/>
        <v>-2.3292875753017268E-2</v>
      </c>
      <c r="K198" s="14">
        <f t="shared" si="14"/>
        <v>-2.9067679966286709E-3</v>
      </c>
      <c r="L198" s="6">
        <f t="shared" si="17"/>
        <v>9.4056140185970805E-2</v>
      </c>
      <c r="M198" s="3">
        <f t="shared" si="17"/>
        <v>-2.027386566841188E-2</v>
      </c>
      <c r="N198" s="3">
        <f t="shared" si="17"/>
        <v>-1.2064344873760225E-2</v>
      </c>
      <c r="O198" s="3">
        <f t="shared" si="17"/>
        <v>-2.3568442353421613E-2</v>
      </c>
      <c r="P198" s="14">
        <f t="shared" si="17"/>
        <v>-2.9110008513295441E-3</v>
      </c>
    </row>
    <row r="199" spans="1:16" x14ac:dyDescent="0.3">
      <c r="A199" s="16">
        <v>44368</v>
      </c>
      <c r="B199" s="3">
        <v>10.17</v>
      </c>
      <c r="C199" s="3">
        <v>106.968712</v>
      </c>
      <c r="D199" s="3">
        <v>1039.25</v>
      </c>
      <c r="E199" s="3">
        <v>334.35000600000001</v>
      </c>
      <c r="F199" s="14">
        <v>21429.769531000002</v>
      </c>
      <c r="G199" s="6">
        <f t="shared" si="16"/>
        <v>-1.8339768339768293E-2</v>
      </c>
      <c r="H199" s="3">
        <f t="shared" si="15"/>
        <v>2.2261737931892158E-3</v>
      </c>
      <c r="I199" s="3">
        <f t="shared" si="15"/>
        <v>1.3161101632951498E-2</v>
      </c>
      <c r="J199" s="3">
        <f t="shared" si="15"/>
        <v>-9.4800240372100893E-3</v>
      </c>
      <c r="K199" s="14">
        <f t="shared" si="14"/>
        <v>5.1901952077937647E-3</v>
      </c>
      <c r="L199" s="6">
        <f t="shared" si="17"/>
        <v>-1.8510026770868323E-2</v>
      </c>
      <c r="M199" s="3">
        <f t="shared" si="17"/>
        <v>2.2236995397089143E-3</v>
      </c>
      <c r="N199" s="3">
        <f t="shared" si="17"/>
        <v>1.3075246810451444E-2</v>
      </c>
      <c r="O199" s="3">
        <f t="shared" si="17"/>
        <v>-9.5252454923355663E-3</v>
      </c>
      <c r="P199" s="14">
        <f t="shared" si="17"/>
        <v>5.1767725686919274E-3</v>
      </c>
    </row>
    <row r="200" spans="1:16" x14ac:dyDescent="0.3">
      <c r="A200" s="16">
        <v>44369</v>
      </c>
      <c r="B200" s="3">
        <v>10</v>
      </c>
      <c r="C200" s="3">
        <v>108.156723</v>
      </c>
      <c r="D200" s="3">
        <v>1020.400024</v>
      </c>
      <c r="E200" s="3">
        <v>337.95001200000002</v>
      </c>
      <c r="F200" s="14">
        <v>21489.900390999999</v>
      </c>
      <c r="G200" s="6">
        <f t="shared" si="16"/>
        <v>-1.6715830875122902E-2</v>
      </c>
      <c r="H200" s="3">
        <f t="shared" si="15"/>
        <v>1.1106154106071717E-2</v>
      </c>
      <c r="I200" s="3">
        <f t="shared" si="15"/>
        <v>-1.813805725282653E-2</v>
      </c>
      <c r="J200" s="3">
        <f t="shared" si="15"/>
        <v>1.076717791355448E-2</v>
      </c>
      <c r="K200" s="14">
        <f t="shared" si="14"/>
        <v>2.8059499152808449E-3</v>
      </c>
      <c r="L200" s="6">
        <f t="shared" si="17"/>
        <v>-1.6857117066422837E-2</v>
      </c>
      <c r="M200" s="3">
        <f t="shared" si="17"/>
        <v>1.1044933642111003E-2</v>
      </c>
      <c r="N200" s="3">
        <f t="shared" si="17"/>
        <v>-1.8304568344902628E-2</v>
      </c>
      <c r="O200" s="3">
        <f t="shared" si="17"/>
        <v>1.0709624609319518E-2</v>
      </c>
      <c r="P200" s="14">
        <f t="shared" si="17"/>
        <v>2.8020205864344341E-3</v>
      </c>
    </row>
    <row r="201" spans="1:16" x14ac:dyDescent="0.3">
      <c r="A201" s="16">
        <v>44370</v>
      </c>
      <c r="B201" s="3">
        <v>9.93</v>
      </c>
      <c r="C201" s="3">
        <v>107.25382999999999</v>
      </c>
      <c r="D201" s="3">
        <v>1012.049988</v>
      </c>
      <c r="E201" s="3">
        <v>335.25</v>
      </c>
      <c r="F201" s="14">
        <v>21380.869140999999</v>
      </c>
      <c r="G201" s="6">
        <f t="shared" si="16"/>
        <v>-7.0000000000000288E-3</v>
      </c>
      <c r="H201" s="3">
        <f t="shared" si="15"/>
        <v>-8.3480062538507753E-3</v>
      </c>
      <c r="I201" s="3">
        <f t="shared" si="15"/>
        <v>-8.183100552337938E-3</v>
      </c>
      <c r="J201" s="3">
        <f t="shared" si="15"/>
        <v>-7.9893827611404698E-3</v>
      </c>
      <c r="K201" s="14">
        <f t="shared" si="14"/>
        <v>-5.0736042520542557E-3</v>
      </c>
      <c r="L201" s="6">
        <f t="shared" si="17"/>
        <v>-7.0246149369644663E-3</v>
      </c>
      <c r="M201" s="3">
        <f t="shared" si="17"/>
        <v>-8.3830460023523335E-3</v>
      </c>
      <c r="N201" s="3">
        <f t="shared" si="17"/>
        <v>-8.2167659034219544E-3</v>
      </c>
      <c r="O201" s="3">
        <f t="shared" si="17"/>
        <v>-8.0214688927859202E-3</v>
      </c>
      <c r="P201" s="14">
        <f t="shared" si="17"/>
        <v>-5.0865186824322487E-3</v>
      </c>
    </row>
    <row r="202" spans="1:16" x14ac:dyDescent="0.3">
      <c r="A202" s="16">
        <v>44371</v>
      </c>
      <c r="B202" s="3">
        <v>9.57</v>
      </c>
      <c r="C202" s="3">
        <v>105.92325599999999</v>
      </c>
      <c r="D202" s="3">
        <v>995.20001200000002</v>
      </c>
      <c r="E202" s="3">
        <v>334.54998799999998</v>
      </c>
      <c r="F202" s="14">
        <v>21449.669922000001</v>
      </c>
      <c r="G202" s="6">
        <f t="shared" si="16"/>
        <v>-3.6253776435045258E-2</v>
      </c>
      <c r="H202" s="3">
        <f t="shared" si="15"/>
        <v>-1.2405841357833083E-2</v>
      </c>
      <c r="I202" s="3">
        <f t="shared" si="15"/>
        <v>-1.6649351514047912E-2</v>
      </c>
      <c r="J202" s="3">
        <f t="shared" si="15"/>
        <v>-2.0880298284862496E-3</v>
      </c>
      <c r="K202" s="14">
        <f t="shared" si="14"/>
        <v>3.217866427519039E-3</v>
      </c>
      <c r="L202" s="6">
        <f t="shared" si="17"/>
        <v>-3.6927272592218244E-2</v>
      </c>
      <c r="M202" s="3">
        <f t="shared" si="17"/>
        <v>-1.2483436228719011E-2</v>
      </c>
      <c r="N202" s="3">
        <f t="shared" si="17"/>
        <v>-1.6789509841629534E-2</v>
      </c>
      <c r="O202" s="3">
        <f t="shared" si="17"/>
        <v>-2.090212802040475E-3</v>
      </c>
      <c r="P202" s="14">
        <f t="shared" si="17"/>
        <v>3.2127001752527175E-3</v>
      </c>
    </row>
    <row r="203" spans="1:16" x14ac:dyDescent="0.3">
      <c r="A203" s="16">
        <v>44372</v>
      </c>
      <c r="B203" s="3">
        <v>10.59</v>
      </c>
      <c r="C203" s="3">
        <v>105.87573999999999</v>
      </c>
      <c r="D203" s="3">
        <v>992.25</v>
      </c>
      <c r="E203" s="3">
        <v>339.54998799999998</v>
      </c>
      <c r="F203" s="14">
        <v>21564.160156000002</v>
      </c>
      <c r="G203" s="6">
        <f t="shared" si="16"/>
        <v>0.10658307210031343</v>
      </c>
      <c r="H203" s="3">
        <f t="shared" si="15"/>
        <v>-4.4858892932824563E-4</v>
      </c>
      <c r="I203" s="3">
        <f t="shared" si="15"/>
        <v>-2.964240317955317E-3</v>
      </c>
      <c r="J203" s="3">
        <f t="shared" si="15"/>
        <v>1.4945449646825275E-2</v>
      </c>
      <c r="K203" s="14">
        <f t="shared" si="14"/>
        <v>5.3376221832939766E-3</v>
      </c>
      <c r="L203" s="6">
        <f t="shared" si="17"/>
        <v>0.1012769541484521</v>
      </c>
      <c r="M203" s="3">
        <f t="shared" si="17"/>
        <v>-4.4868957544223585E-4</v>
      </c>
      <c r="N203" s="3">
        <f t="shared" si="17"/>
        <v>-2.9686423796179595E-3</v>
      </c>
      <c r="O203" s="3">
        <f t="shared" si="17"/>
        <v>1.4834866859160025E-2</v>
      </c>
      <c r="P203" s="14">
        <f t="shared" si="17"/>
        <v>5.3234275659410843E-3</v>
      </c>
    </row>
    <row r="204" spans="1:16" x14ac:dyDescent="0.3">
      <c r="A204" s="16">
        <v>44375</v>
      </c>
      <c r="B204" s="3">
        <v>10.5</v>
      </c>
      <c r="C204" s="3">
        <v>105.30548899999999</v>
      </c>
      <c r="D204" s="3">
        <v>975.09997599999997</v>
      </c>
      <c r="E204" s="3">
        <v>342.89999399999999</v>
      </c>
      <c r="F204" s="14">
        <v>21556.580077999999</v>
      </c>
      <c r="G204" s="6">
        <f t="shared" si="16"/>
        <v>-8.4985835694050861E-3</v>
      </c>
      <c r="H204" s="3">
        <f t="shared" si="15"/>
        <v>-5.3860402770266255E-3</v>
      </c>
      <c r="I204" s="3">
        <f t="shared" si="15"/>
        <v>-1.728397480473674E-2</v>
      </c>
      <c r="J204" s="3">
        <f t="shared" si="15"/>
        <v>9.8660171355977426E-3</v>
      </c>
      <c r="K204" s="14">
        <f t="shared" si="14"/>
        <v>-3.5151278534228513E-4</v>
      </c>
      <c r="L204" s="6">
        <f t="shared" si="17"/>
        <v>-8.5349024498374438E-3</v>
      </c>
      <c r="M204" s="3">
        <f t="shared" si="17"/>
        <v>-5.4005972852427357E-3</v>
      </c>
      <c r="N204" s="3">
        <f t="shared" si="17"/>
        <v>-1.7435086434962006E-2</v>
      </c>
      <c r="O204" s="3">
        <f t="shared" si="17"/>
        <v>9.8176657521543524E-3</v>
      </c>
      <c r="P204" s="14">
        <f t="shared" si="17"/>
        <v>-3.5157458044302194E-4</v>
      </c>
    </row>
    <row r="205" spans="1:16" x14ac:dyDescent="0.3">
      <c r="A205" s="16">
        <v>44376</v>
      </c>
      <c r="B205" s="3">
        <v>10.09</v>
      </c>
      <c r="C205" s="3">
        <v>102.786903</v>
      </c>
      <c r="D205" s="3">
        <v>975.84997599999997</v>
      </c>
      <c r="E205" s="3">
        <v>341.54998799999998</v>
      </c>
      <c r="F205" s="14">
        <v>21473.109375</v>
      </c>
      <c r="G205" s="6">
        <f t="shared" si="16"/>
        <v>-3.904761904761906E-2</v>
      </c>
      <c r="H205" s="3">
        <f t="shared" si="15"/>
        <v>-2.3916948906623464E-2</v>
      </c>
      <c r="I205" s="3">
        <f t="shared" si="15"/>
        <v>7.691519007892992E-4</v>
      </c>
      <c r="J205" s="3">
        <f t="shared" si="15"/>
        <v>-3.9370254407178774E-3</v>
      </c>
      <c r="K205" s="14">
        <f t="shared" si="14"/>
        <v>-3.8721681592335118E-3</v>
      </c>
      <c r="L205" s="6">
        <f t="shared" si="17"/>
        <v>-3.983042279796016E-2</v>
      </c>
      <c r="M205" s="3">
        <f t="shared" si="17"/>
        <v>-2.4207602855899263E-2</v>
      </c>
      <c r="N205" s="3">
        <f t="shared" si="17"/>
        <v>7.688562550539961E-4</v>
      </c>
      <c r="O205" s="3">
        <f t="shared" si="17"/>
        <v>-3.9447959271521945E-3</v>
      </c>
      <c r="P205" s="14">
        <f t="shared" si="17"/>
        <v>-3.8796844114290367E-3</v>
      </c>
    </row>
    <row r="206" spans="1:16" x14ac:dyDescent="0.3">
      <c r="A206" s="16">
        <v>44377</v>
      </c>
      <c r="B206" s="3">
        <v>9.9499999999999993</v>
      </c>
      <c r="C206" s="3">
        <v>102.596817</v>
      </c>
      <c r="D206" s="3">
        <v>961.09997599999997</v>
      </c>
      <c r="E206" s="3">
        <v>339.54998799999998</v>
      </c>
      <c r="F206" s="14">
        <v>21463.089843999998</v>
      </c>
      <c r="G206" s="6">
        <f t="shared" si="16"/>
        <v>-1.3875123885034745E-2</v>
      </c>
      <c r="H206" s="3">
        <f t="shared" si="15"/>
        <v>-1.8493212116722085E-3</v>
      </c>
      <c r="I206" s="3">
        <f t="shared" si="15"/>
        <v>-1.5115028296111778E-2</v>
      </c>
      <c r="J206" s="3">
        <f t="shared" si="15"/>
        <v>-5.8556582353034665E-3</v>
      </c>
      <c r="K206" s="14">
        <f t="shared" si="14"/>
        <v>-4.6660829715080491E-4</v>
      </c>
      <c r="L206" s="6">
        <f t="shared" si="17"/>
        <v>-1.3972283195016257E-2</v>
      </c>
      <c r="M206" s="3">
        <f t="shared" si="17"/>
        <v>-1.8510333172920004E-3</v>
      </c>
      <c r="N206" s="3">
        <f t="shared" si="17"/>
        <v>-1.5230424625415385E-2</v>
      </c>
      <c r="O206" s="3">
        <f t="shared" si="17"/>
        <v>-5.872869825002059E-3</v>
      </c>
      <c r="P206" s="14">
        <f t="shared" si="17"/>
        <v>-4.6671719267801244E-4</v>
      </c>
    </row>
    <row r="207" spans="1:16" x14ac:dyDescent="0.3">
      <c r="A207" s="16">
        <v>44378</v>
      </c>
      <c r="B207" s="3">
        <v>9.07</v>
      </c>
      <c r="C207" s="3">
        <v>102.26417499999999</v>
      </c>
      <c r="D207" s="3">
        <v>985.75</v>
      </c>
      <c r="E207" s="3">
        <v>344.20001200000002</v>
      </c>
      <c r="F207" s="14">
        <v>21430.820313</v>
      </c>
      <c r="G207" s="6">
        <f t="shared" si="16"/>
        <v>-8.844221105527629E-2</v>
      </c>
      <c r="H207" s="3">
        <f t="shared" si="15"/>
        <v>-3.2422253411624551E-3</v>
      </c>
      <c r="I207" s="3">
        <f t="shared" si="15"/>
        <v>2.5647720960925331E-2</v>
      </c>
      <c r="J207" s="3">
        <f t="shared" si="15"/>
        <v>1.3694666954310217E-2</v>
      </c>
      <c r="K207" s="14">
        <f t="shared" si="14"/>
        <v>-1.503489536434058E-3</v>
      </c>
      <c r="L207" s="6">
        <f t="shared" si="17"/>
        <v>-9.2600287043456048E-2</v>
      </c>
      <c r="M207" s="3">
        <f t="shared" si="17"/>
        <v>-3.24749274222622E-3</v>
      </c>
      <c r="N207" s="3">
        <f t="shared" si="17"/>
        <v>2.5324335899885232E-2</v>
      </c>
      <c r="O207" s="3">
        <f t="shared" si="17"/>
        <v>1.3601742421982683E-2</v>
      </c>
      <c r="P207" s="14">
        <f t="shared" si="17"/>
        <v>-1.5046209109758899E-3</v>
      </c>
    </row>
    <row r="208" spans="1:16" x14ac:dyDescent="0.3">
      <c r="A208" s="16">
        <v>44379</v>
      </c>
      <c r="B208" s="3">
        <v>8.8000000000000007</v>
      </c>
      <c r="C208" s="3">
        <v>103.119545</v>
      </c>
      <c r="D208" s="3">
        <v>1000</v>
      </c>
      <c r="E208" s="3">
        <v>344.85000600000001</v>
      </c>
      <c r="F208" s="14">
        <v>21495.199218999998</v>
      </c>
      <c r="G208" s="6">
        <f t="shared" si="16"/>
        <v>-2.9768467475192895E-2</v>
      </c>
      <c r="H208" s="3">
        <f t="shared" si="15"/>
        <v>8.3643172205712102E-3</v>
      </c>
      <c r="I208" s="3">
        <f t="shared" si="15"/>
        <v>1.4455997971088003E-2</v>
      </c>
      <c r="J208" s="3">
        <f t="shared" si="15"/>
        <v>1.8884194576959876E-3</v>
      </c>
      <c r="K208" s="14">
        <f t="shared" si="14"/>
        <v>3.0040336795202215E-3</v>
      </c>
      <c r="L208" s="6">
        <f t="shared" si="17"/>
        <v>-3.0220542642884408E-2</v>
      </c>
      <c r="M208" s="3">
        <f t="shared" si="17"/>
        <v>8.3295301646593052E-3</v>
      </c>
      <c r="N208" s="3">
        <f t="shared" si="17"/>
        <v>1.4352506224400584E-2</v>
      </c>
      <c r="O208" s="3">
        <f t="shared" si="17"/>
        <v>1.8866386352792629E-3</v>
      </c>
      <c r="P208" s="14">
        <f t="shared" si="17"/>
        <v>2.9995305863880699E-3</v>
      </c>
    </row>
    <row r="209" spans="1:16" x14ac:dyDescent="0.3">
      <c r="A209" s="16">
        <v>44382</v>
      </c>
      <c r="B209" s="3">
        <v>9.1</v>
      </c>
      <c r="C209" s="3">
        <v>103.357147</v>
      </c>
      <c r="D209" s="3">
        <v>1034.400024</v>
      </c>
      <c r="E209" s="3">
        <v>346.04998799999998</v>
      </c>
      <c r="F209" s="14">
        <v>21641.150390999999</v>
      </c>
      <c r="G209" s="6">
        <f t="shared" si="16"/>
        <v>3.409090909090897E-2</v>
      </c>
      <c r="H209" s="3">
        <f t="shared" si="15"/>
        <v>2.3041412760306055E-3</v>
      </c>
      <c r="I209" s="3">
        <f t="shared" si="15"/>
        <v>3.4400024000000029E-2</v>
      </c>
      <c r="J209" s="3">
        <f t="shared" si="15"/>
        <v>3.4797215575515378E-3</v>
      </c>
      <c r="K209" s="14">
        <f t="shared" si="14"/>
        <v>6.7899427454941683E-3</v>
      </c>
      <c r="L209" s="6">
        <f t="shared" si="17"/>
        <v>3.3522692038643435E-2</v>
      </c>
      <c r="M209" s="3">
        <f t="shared" si="17"/>
        <v>2.3014908131004617E-3</v>
      </c>
      <c r="N209" s="3">
        <f t="shared" si="17"/>
        <v>3.3821571677366526E-2</v>
      </c>
      <c r="O209" s="3">
        <f t="shared" si="17"/>
        <v>3.4736813346326993E-3</v>
      </c>
      <c r="P209" s="14">
        <f t="shared" si="17"/>
        <v>6.7669949020485167E-3</v>
      </c>
    </row>
    <row r="210" spans="1:16" x14ac:dyDescent="0.3">
      <c r="A210" s="16">
        <v>44383</v>
      </c>
      <c r="B210" s="3">
        <v>8.81</v>
      </c>
      <c r="C210" s="3">
        <v>103.024506</v>
      </c>
      <c r="D210" s="3">
        <v>1011.349976</v>
      </c>
      <c r="E210" s="3">
        <v>316.95001200000002</v>
      </c>
      <c r="F210" s="14">
        <v>21618.679688</v>
      </c>
      <c r="G210" s="6">
        <f t="shared" si="16"/>
        <v>-3.1868131868131776E-2</v>
      </c>
      <c r="H210" s="3">
        <f t="shared" si="15"/>
        <v>-3.2183647638802889E-3</v>
      </c>
      <c r="I210" s="3">
        <f t="shared" si="15"/>
        <v>-2.2283495229307979E-2</v>
      </c>
      <c r="J210" s="3">
        <f t="shared" si="15"/>
        <v>-8.4091827796855673E-2</v>
      </c>
      <c r="K210" s="14">
        <f t="shared" si="14"/>
        <v>-1.0383321863214831E-3</v>
      </c>
      <c r="L210" s="6">
        <f t="shared" si="17"/>
        <v>-3.2386973574716101E-2</v>
      </c>
      <c r="M210" s="3">
        <f t="shared" si="17"/>
        <v>-3.2235548384507381E-3</v>
      </c>
      <c r="N210" s="3">
        <f t="shared" si="17"/>
        <v>-2.2535523391056383E-2</v>
      </c>
      <c r="O210" s="3">
        <f t="shared" si="17"/>
        <v>-8.7839168019765837E-2</v>
      </c>
      <c r="P210" s="14">
        <f t="shared" si="17"/>
        <v>-1.0388716266304943E-3</v>
      </c>
    </row>
    <row r="211" spans="1:16" x14ac:dyDescent="0.3">
      <c r="A211" s="16">
        <v>44384</v>
      </c>
      <c r="B211" s="3">
        <v>8.8800000000000008</v>
      </c>
      <c r="C211" s="3">
        <v>102.549301</v>
      </c>
      <c r="D211" s="3">
        <v>996.04998799999998</v>
      </c>
      <c r="E211" s="3">
        <v>317.04998799999998</v>
      </c>
      <c r="F211" s="14">
        <v>21704.490234000001</v>
      </c>
      <c r="G211" s="6">
        <f t="shared" si="16"/>
        <v>7.945516458569838E-3</v>
      </c>
      <c r="H211" s="3">
        <f t="shared" si="15"/>
        <v>-4.6125433496376341E-3</v>
      </c>
      <c r="I211" s="3">
        <f t="shared" si="15"/>
        <v>-1.5128282358311922E-2</v>
      </c>
      <c r="J211" s="3">
        <f t="shared" si="15"/>
        <v>3.1543144412302354E-4</v>
      </c>
      <c r="K211" s="14">
        <f t="shared" si="14"/>
        <v>3.9692778300254826E-3</v>
      </c>
      <c r="L211" s="6">
        <f t="shared" si="17"/>
        <v>7.9141170559905282E-3</v>
      </c>
      <c r="M211" s="3">
        <f t="shared" si="17"/>
        <v>-4.6232139527703402E-3</v>
      </c>
      <c r="N211" s="3">
        <f t="shared" si="17"/>
        <v>-1.5243882188242295E-2</v>
      </c>
      <c r="O211" s="3">
        <f t="shared" si="17"/>
        <v>3.1538170608398647E-4</v>
      </c>
      <c r="P211" s="14">
        <f t="shared" si="17"/>
        <v>3.9614210304640182E-3</v>
      </c>
    </row>
    <row r="212" spans="1:16" x14ac:dyDescent="0.3">
      <c r="A212" s="16">
        <v>44385</v>
      </c>
      <c r="B212" s="3">
        <v>8.8000000000000007</v>
      </c>
      <c r="C212" s="3">
        <v>102.16913599999999</v>
      </c>
      <c r="D212" s="3">
        <v>1071.4499510000001</v>
      </c>
      <c r="E212" s="3">
        <v>306.29998799999998</v>
      </c>
      <c r="F212" s="14">
        <v>21541.310547000001</v>
      </c>
      <c r="G212" s="6">
        <f t="shared" si="16"/>
        <v>-9.0090090090090159E-3</v>
      </c>
      <c r="H212" s="3">
        <f t="shared" si="15"/>
        <v>-3.707143747376739E-3</v>
      </c>
      <c r="I212" s="3">
        <f t="shared" si="15"/>
        <v>7.5698974859081142E-2</v>
      </c>
      <c r="J212" s="3">
        <f t="shared" si="15"/>
        <v>-3.3906325206989128E-2</v>
      </c>
      <c r="K212" s="14">
        <f t="shared" si="14"/>
        <v>-7.5182455446191256E-3</v>
      </c>
      <c r="L212" s="6">
        <f t="shared" si="17"/>
        <v>-9.0498355199179273E-3</v>
      </c>
      <c r="M212" s="3">
        <f t="shared" si="17"/>
        <v>-3.7140322344361128E-3</v>
      </c>
      <c r="N212" s="3">
        <f t="shared" si="17"/>
        <v>7.2970659456466538E-2</v>
      </c>
      <c r="O212" s="3">
        <f t="shared" si="17"/>
        <v>-3.4494477635668548E-2</v>
      </c>
      <c r="P212" s="14">
        <f t="shared" si="17"/>
        <v>-7.5466500100398555E-3</v>
      </c>
    </row>
    <row r="213" spans="1:16" x14ac:dyDescent="0.3">
      <c r="A213" s="16">
        <v>44386</v>
      </c>
      <c r="B213" s="3">
        <v>9.0299999999999994</v>
      </c>
      <c r="C213" s="3">
        <v>102.026573</v>
      </c>
      <c r="D213" s="3">
        <v>1111.650024</v>
      </c>
      <c r="E213" s="3">
        <v>306.35000600000001</v>
      </c>
      <c r="F213" s="14">
        <v>21538.619140999999</v>
      </c>
      <c r="G213" s="6">
        <f t="shared" si="16"/>
        <v>2.6136363636363482E-2</v>
      </c>
      <c r="H213" s="3">
        <f t="shared" si="15"/>
        <v>-1.3953626856548493E-3</v>
      </c>
      <c r="I213" s="3">
        <f t="shared" si="15"/>
        <v>3.7519319462827598E-2</v>
      </c>
      <c r="J213" s="3">
        <f t="shared" si="15"/>
        <v>1.6329742722687526E-4</v>
      </c>
      <c r="K213" s="14">
        <f t="shared" si="14"/>
        <v>-1.2494160901350355E-4</v>
      </c>
      <c r="L213" s="6">
        <f t="shared" si="17"/>
        <v>2.5800645944733035E-2</v>
      </c>
      <c r="M213" s="3">
        <f t="shared" si="17"/>
        <v>-1.3963371107235376E-3</v>
      </c>
      <c r="N213" s="3">
        <f t="shared" si="17"/>
        <v>3.6832594118334956E-2</v>
      </c>
      <c r="O213" s="3">
        <f t="shared" si="17"/>
        <v>1.6328409565343459E-4</v>
      </c>
      <c r="P213" s="14">
        <f t="shared" si="17"/>
        <v>-1.2494941486657345E-4</v>
      </c>
    </row>
    <row r="214" spans="1:16" x14ac:dyDescent="0.3">
      <c r="A214" s="16">
        <v>44389</v>
      </c>
      <c r="B214" s="3">
        <v>9.02</v>
      </c>
      <c r="C214" s="3">
        <v>101.931534</v>
      </c>
      <c r="D214" s="3">
        <v>1072.6999510000001</v>
      </c>
      <c r="E214" s="3">
        <v>307.45001200000002</v>
      </c>
      <c r="F214" s="14">
        <v>21572.800781000002</v>
      </c>
      <c r="G214" s="6">
        <f t="shared" si="16"/>
        <v>-1.1074197120708514E-3</v>
      </c>
      <c r="H214" s="3">
        <f t="shared" si="15"/>
        <v>-9.3151222476128717E-4</v>
      </c>
      <c r="I214" s="3">
        <f t="shared" si="15"/>
        <v>-3.5038071478510555E-2</v>
      </c>
      <c r="J214" s="3">
        <f t="shared" si="15"/>
        <v>3.5906837880068706E-3</v>
      </c>
      <c r="K214" s="14">
        <f t="shared" si="14"/>
        <v>1.5869931018435532E-3</v>
      </c>
      <c r="L214" s="6">
        <f t="shared" si="17"/>
        <v>-1.1080333543617329E-3</v>
      </c>
      <c r="M214" s="3">
        <f t="shared" si="17"/>
        <v>-9.3194635189115208E-4</v>
      </c>
      <c r="N214" s="3">
        <f t="shared" si="17"/>
        <v>-3.5666630730751325E-2</v>
      </c>
      <c r="O214" s="3">
        <f t="shared" si="17"/>
        <v>3.5842526731098036E-3</v>
      </c>
      <c r="P214" s="14">
        <f t="shared" si="17"/>
        <v>1.5857351590127335E-3</v>
      </c>
    </row>
    <row r="215" spans="1:16" x14ac:dyDescent="0.3">
      <c r="A215" s="16">
        <v>44390</v>
      </c>
      <c r="B215" s="3">
        <v>8.85</v>
      </c>
      <c r="C215" s="3">
        <v>102.454262</v>
      </c>
      <c r="D215" s="3">
        <v>1068</v>
      </c>
      <c r="E215" s="3">
        <v>310.89999399999999</v>
      </c>
      <c r="F215" s="14">
        <v>21696.330077999999</v>
      </c>
      <c r="G215" s="6">
        <f t="shared" si="16"/>
        <v>-1.8847006651884695E-2</v>
      </c>
      <c r="H215" s="3">
        <f t="shared" si="15"/>
        <v>5.128226560389062E-3</v>
      </c>
      <c r="I215" s="3">
        <f t="shared" si="15"/>
        <v>-4.3814218464526206E-3</v>
      </c>
      <c r="J215" s="3">
        <f t="shared" si="15"/>
        <v>1.122127781865228E-2</v>
      </c>
      <c r="K215" s="14">
        <f t="shared" si="14"/>
        <v>5.7261594474461719E-3</v>
      </c>
      <c r="L215" s="6">
        <f t="shared" si="17"/>
        <v>-1.9026875054694095E-2</v>
      </c>
      <c r="M215" s="3">
        <f t="shared" si="17"/>
        <v>5.1151219896063312E-3</v>
      </c>
      <c r="N215" s="3">
        <f t="shared" si="17"/>
        <v>-4.3910484041149844E-3</v>
      </c>
      <c r="O215" s="3">
        <f t="shared" si="17"/>
        <v>1.1158786335683259E-2</v>
      </c>
      <c r="P215" s="14">
        <f t="shared" si="17"/>
        <v>5.7098273137118679E-3</v>
      </c>
    </row>
    <row r="216" spans="1:16" x14ac:dyDescent="0.3">
      <c r="A216" s="16">
        <v>44391</v>
      </c>
      <c r="B216" s="3">
        <v>8.82</v>
      </c>
      <c r="C216" s="3">
        <v>101.788971</v>
      </c>
      <c r="D216" s="3">
        <v>1080.150024</v>
      </c>
      <c r="E216" s="3">
        <v>309.45001200000002</v>
      </c>
      <c r="F216" s="14">
        <v>21743.400390999999</v>
      </c>
      <c r="G216" s="6">
        <f t="shared" si="16"/>
        <v>-3.3898305084745042E-3</v>
      </c>
      <c r="H216" s="3">
        <f t="shared" si="15"/>
        <v>-6.4935414790259901E-3</v>
      </c>
      <c r="I216" s="3">
        <f t="shared" si="15"/>
        <v>1.1376426966292163E-2</v>
      </c>
      <c r="J216" s="3">
        <f t="shared" si="15"/>
        <v>-4.6638212543676574E-3</v>
      </c>
      <c r="K216" s="14">
        <f t="shared" si="14"/>
        <v>2.1695057565394109E-3</v>
      </c>
      <c r="L216" s="6">
        <f t="shared" si="17"/>
        <v>-3.3955890011381604E-3</v>
      </c>
      <c r="M216" s="3">
        <f t="shared" si="17"/>
        <v>-6.514716235377381E-3</v>
      </c>
      <c r="N216" s="3">
        <f t="shared" si="17"/>
        <v>1.131220206198136E-2</v>
      </c>
      <c r="O216" s="3">
        <f t="shared" si="17"/>
        <v>-4.6747308020502953E-3</v>
      </c>
      <c r="P216" s="14">
        <f t="shared" si="17"/>
        <v>2.1671557771743032E-3</v>
      </c>
    </row>
    <row r="217" spans="1:16" x14ac:dyDescent="0.3">
      <c r="A217" s="16">
        <v>44392</v>
      </c>
      <c r="B217" s="3">
        <v>8.77</v>
      </c>
      <c r="C217" s="3">
        <v>101.028648</v>
      </c>
      <c r="D217" s="3">
        <v>1107</v>
      </c>
      <c r="E217" s="3">
        <v>310.20001200000002</v>
      </c>
      <c r="F217" s="14">
        <v>21831.939452999999</v>
      </c>
      <c r="G217" s="6">
        <f t="shared" si="16"/>
        <v>-5.6689342403628924E-3</v>
      </c>
      <c r="H217" s="3">
        <f t="shared" si="15"/>
        <v>-7.469601004218813E-3</v>
      </c>
      <c r="I217" s="3">
        <f t="shared" si="15"/>
        <v>2.4857635887068193E-2</v>
      </c>
      <c r="J217" s="3">
        <f t="shared" si="15"/>
        <v>2.4236547775606482E-3</v>
      </c>
      <c r="K217" s="14">
        <f t="shared" si="14"/>
        <v>4.0719970385426837E-3</v>
      </c>
      <c r="L217" s="6">
        <f t="shared" si="17"/>
        <v>-5.6850636346083058E-3</v>
      </c>
      <c r="M217" s="3">
        <f t="shared" si="17"/>
        <v>-7.497638178726394E-3</v>
      </c>
      <c r="N217" s="3">
        <f t="shared" si="17"/>
        <v>2.4553711126515408E-2</v>
      </c>
      <c r="O217" s="3">
        <f t="shared" si="17"/>
        <v>2.4207224633095528E-3</v>
      </c>
      <c r="P217" s="14">
        <f t="shared" si="17"/>
        <v>4.0637288962359023E-3</v>
      </c>
    </row>
    <row r="218" spans="1:16" x14ac:dyDescent="0.3">
      <c r="A218" s="16">
        <v>44393</v>
      </c>
      <c r="B218" s="3">
        <v>9.4499999999999993</v>
      </c>
      <c r="C218" s="3">
        <v>100.886078</v>
      </c>
      <c r="D218" s="3">
        <v>1073.3000489999999</v>
      </c>
      <c r="E218" s="3">
        <v>311.25</v>
      </c>
      <c r="F218" s="14">
        <v>21864.480468999998</v>
      </c>
      <c r="G218" s="6">
        <f t="shared" si="16"/>
        <v>7.7537058152793589E-2</v>
      </c>
      <c r="H218" s="3">
        <f t="shared" si="15"/>
        <v>-1.4111838851887466E-3</v>
      </c>
      <c r="I218" s="3">
        <f t="shared" si="15"/>
        <v>-3.0442593495935009E-2</v>
      </c>
      <c r="J218" s="3">
        <f t="shared" si="15"/>
        <v>3.3848741437185526E-3</v>
      </c>
      <c r="K218" s="14">
        <f t="shared" si="15"/>
        <v>1.490523371505945E-3</v>
      </c>
      <c r="L218" s="6">
        <f t="shared" si="17"/>
        <v>7.4677935121559749E-2</v>
      </c>
      <c r="M218" s="3">
        <f t="shared" si="17"/>
        <v>-1.4121805429229398E-3</v>
      </c>
      <c r="N218" s="3">
        <f t="shared" si="17"/>
        <v>-3.0915593567567557E-2</v>
      </c>
      <c r="O218" s="3">
        <f t="shared" si="17"/>
        <v>3.3791583517601086E-3</v>
      </c>
      <c r="P218" s="14">
        <f t="shared" si="17"/>
        <v>1.4894136441249387E-3</v>
      </c>
    </row>
    <row r="219" spans="1:16" x14ac:dyDescent="0.3">
      <c r="A219" s="16">
        <v>44396</v>
      </c>
      <c r="B219" s="3">
        <v>9.17</v>
      </c>
      <c r="C219" s="3">
        <v>100.695992</v>
      </c>
      <c r="D219" s="3">
        <v>1017.799988</v>
      </c>
      <c r="E219" s="3">
        <v>308.70001200000002</v>
      </c>
      <c r="F219" s="14">
        <v>21668.220702999999</v>
      </c>
      <c r="G219" s="6">
        <f t="shared" si="16"/>
        <v>-2.9629629629629565E-2</v>
      </c>
      <c r="H219" s="3">
        <f t="shared" si="15"/>
        <v>-1.8841648299579429E-3</v>
      </c>
      <c r="I219" s="3">
        <f t="shared" si="15"/>
        <v>-5.1709734898185922E-2</v>
      </c>
      <c r="J219" s="3">
        <f t="shared" si="15"/>
        <v>-8.1927325301204331E-3</v>
      </c>
      <c r="K219" s="14">
        <f t="shared" si="15"/>
        <v>-8.9761916034666895E-3</v>
      </c>
      <c r="L219" s="6">
        <f t="shared" si="17"/>
        <v>-3.0077455237277836E-2</v>
      </c>
      <c r="M219" s="3">
        <f t="shared" si="17"/>
        <v>-1.8859421013101214E-3</v>
      </c>
      <c r="N219" s="3">
        <f t="shared" si="17"/>
        <v>-5.3094636776472776E-2</v>
      </c>
      <c r="O219" s="3">
        <f t="shared" si="17"/>
        <v>-8.2264773981125233E-3</v>
      </c>
      <c r="P219" s="14">
        <f t="shared" si="17"/>
        <v>-9.0167203226394557E-3</v>
      </c>
    </row>
    <row r="220" spans="1:16" x14ac:dyDescent="0.3">
      <c r="A220" s="16">
        <v>44397</v>
      </c>
      <c r="B220" s="3">
        <v>9</v>
      </c>
      <c r="C220" s="3">
        <v>100.268311</v>
      </c>
      <c r="D220" s="3">
        <v>989.70001200000002</v>
      </c>
      <c r="E220" s="3">
        <v>302.04998799999998</v>
      </c>
      <c r="F220" s="14">
        <v>21472.529297000001</v>
      </c>
      <c r="G220" s="6">
        <f t="shared" si="16"/>
        <v>-1.8538713195201739E-2</v>
      </c>
      <c r="H220" s="3">
        <f t="shared" si="15"/>
        <v>-4.2472494833757316E-3</v>
      </c>
      <c r="I220" s="3">
        <f t="shared" si="15"/>
        <v>-2.7608544243763512E-2</v>
      </c>
      <c r="J220" s="3">
        <f t="shared" si="15"/>
        <v>-2.154202702136607E-2</v>
      </c>
      <c r="K220" s="14">
        <f t="shared" si="15"/>
        <v>-9.0312632810180087E-3</v>
      </c>
      <c r="L220" s="6">
        <f t="shared" si="17"/>
        <v>-1.8712708932154081E-2</v>
      </c>
      <c r="M220" s="3">
        <f t="shared" si="17"/>
        <v>-4.256294667985298E-3</v>
      </c>
      <c r="N220" s="3">
        <f t="shared" si="17"/>
        <v>-2.799682333706488E-2</v>
      </c>
      <c r="O220" s="3">
        <f t="shared" si="17"/>
        <v>-2.1777443524577219E-2</v>
      </c>
      <c r="P220" s="14">
        <f t="shared" si="17"/>
        <v>-9.0722923556434635E-3</v>
      </c>
    </row>
    <row r="221" spans="1:16" x14ac:dyDescent="0.3">
      <c r="A221" s="16">
        <v>44399</v>
      </c>
      <c r="B221" s="3">
        <v>9.25</v>
      </c>
      <c r="C221" s="3">
        <v>101.408806</v>
      </c>
      <c r="D221" s="3">
        <v>980.90002400000003</v>
      </c>
      <c r="E221" s="3">
        <v>302.60000600000001</v>
      </c>
      <c r="F221" s="14">
        <v>21753.509765999999</v>
      </c>
      <c r="G221" s="6">
        <f t="shared" si="16"/>
        <v>2.7777777777777776E-2</v>
      </c>
      <c r="H221" s="3">
        <f t="shared" si="15"/>
        <v>1.1374431150037037E-2</v>
      </c>
      <c r="I221" s="3">
        <f t="shared" si="15"/>
        <v>-8.8915710753775211E-3</v>
      </c>
      <c r="J221" s="3">
        <f t="shared" si="15"/>
        <v>1.8209502461560196E-3</v>
      </c>
      <c r="K221" s="14">
        <f t="shared" si="15"/>
        <v>1.3085578560102605E-2</v>
      </c>
      <c r="L221" s="6">
        <f t="shared" si="17"/>
        <v>2.7398974188114347E-2</v>
      </c>
      <c r="M221" s="3">
        <f t="shared" si="17"/>
        <v>1.1310228693637804E-2</v>
      </c>
      <c r="N221" s="3">
        <f t="shared" si="17"/>
        <v>-8.9313369899360912E-3</v>
      </c>
      <c r="O221" s="3">
        <f t="shared" si="17"/>
        <v>1.8192943261836016E-3</v>
      </c>
      <c r="P221" s="14">
        <f t="shared" si="17"/>
        <v>1.3000702014279974E-2</v>
      </c>
    </row>
    <row r="222" spans="1:16" x14ac:dyDescent="0.3">
      <c r="A222" s="16">
        <v>44400</v>
      </c>
      <c r="B222" s="3">
        <v>8.36</v>
      </c>
      <c r="C222" s="3">
        <v>100.695992</v>
      </c>
      <c r="D222" s="3">
        <v>969.09997599999997</v>
      </c>
      <c r="E222" s="3">
        <v>295.64999399999999</v>
      </c>
      <c r="F222" s="14">
        <v>21784.210938</v>
      </c>
      <c r="G222" s="6">
        <f t="shared" si="16"/>
        <v>-9.6216216216216274E-2</v>
      </c>
      <c r="H222" s="3">
        <f t="shared" si="15"/>
        <v>-7.029113428275593E-3</v>
      </c>
      <c r="I222" s="3">
        <f t="shared" si="15"/>
        <v>-1.2029817220190078E-2</v>
      </c>
      <c r="J222" s="3">
        <f t="shared" si="15"/>
        <v>-2.2967653212802697E-2</v>
      </c>
      <c r="K222" s="14">
        <f t="shared" si="15"/>
        <v>1.4113203952028856E-3</v>
      </c>
      <c r="L222" s="6">
        <f t="shared" si="17"/>
        <v>-0.10116512442772359</v>
      </c>
      <c r="M222" s="3">
        <f t="shared" si="17"/>
        <v>-7.0539340256525682E-3</v>
      </c>
      <c r="N222" s="3">
        <f t="shared" si="17"/>
        <v>-1.2102761062337642E-2</v>
      </c>
      <c r="O222" s="3">
        <f t="shared" si="17"/>
        <v>-2.3235519209839555E-2</v>
      </c>
      <c r="P222" s="14">
        <f t="shared" si="17"/>
        <v>1.4103254186177197E-3</v>
      </c>
    </row>
    <row r="223" spans="1:16" x14ac:dyDescent="0.3">
      <c r="A223" s="16">
        <v>44403</v>
      </c>
      <c r="B223" s="3">
        <v>8.2899999999999991</v>
      </c>
      <c r="C223" s="3">
        <v>99.460464000000002</v>
      </c>
      <c r="D223" s="3">
        <v>964.75</v>
      </c>
      <c r="E223" s="3">
        <v>293.10000600000001</v>
      </c>
      <c r="F223" s="14">
        <v>21766.289063</v>
      </c>
      <c r="G223" s="6">
        <f t="shared" si="16"/>
        <v>-8.3732057416268293E-3</v>
      </c>
      <c r="H223" s="3">
        <f t="shared" si="15"/>
        <v>-1.2269882598703652E-2</v>
      </c>
      <c r="I223" s="3">
        <f t="shared" si="15"/>
        <v>-4.4886762023817958E-3</v>
      </c>
      <c r="J223" s="3">
        <f t="shared" si="15"/>
        <v>-8.6250230060886963E-3</v>
      </c>
      <c r="K223" s="14">
        <f t="shared" si="15"/>
        <v>-8.2270021397641687E-4</v>
      </c>
      <c r="L223" s="6">
        <f t="shared" si="17"/>
        <v>-8.4084579494066638E-3</v>
      </c>
      <c r="M223" s="3">
        <f t="shared" si="17"/>
        <v>-1.2345779074404645E-2</v>
      </c>
      <c r="N223" s="3">
        <f t="shared" si="17"/>
        <v>-4.4987805575297957E-3</v>
      </c>
      <c r="O223" s="3">
        <f t="shared" si="17"/>
        <v>-8.6624337848961661E-3</v>
      </c>
      <c r="P223" s="14">
        <f t="shared" si="17"/>
        <v>-8.2303881752304026E-4</v>
      </c>
    </row>
    <row r="224" spans="1:16" x14ac:dyDescent="0.3">
      <c r="A224" s="16">
        <v>44404</v>
      </c>
      <c r="B224" s="3">
        <v>8.41</v>
      </c>
      <c r="C224" s="3">
        <v>98.747658000000001</v>
      </c>
      <c r="D224" s="3">
        <v>955.40002400000003</v>
      </c>
      <c r="E224" s="3">
        <v>291.29998799999998</v>
      </c>
      <c r="F224" s="14">
        <v>21662.070313</v>
      </c>
      <c r="G224" s="6">
        <f t="shared" si="16"/>
        <v>1.4475271411339084E-2</v>
      </c>
      <c r="H224" s="3">
        <f t="shared" si="15"/>
        <v>-7.1667270725783109E-3</v>
      </c>
      <c r="I224" s="3">
        <f t="shared" si="15"/>
        <v>-9.6916050790359885E-3</v>
      </c>
      <c r="J224" s="3">
        <f t="shared" si="15"/>
        <v>-6.1413100073427589E-3</v>
      </c>
      <c r="K224" s="14">
        <f t="shared" si="15"/>
        <v>-4.7880807655522224E-3</v>
      </c>
      <c r="L224" s="6">
        <f t="shared" si="17"/>
        <v>1.4371504837653091E-2</v>
      </c>
      <c r="M224" s="3">
        <f t="shared" si="17"/>
        <v>-7.1925314234520003E-3</v>
      </c>
      <c r="N224" s="3">
        <f t="shared" si="17"/>
        <v>-9.738874341498522E-3</v>
      </c>
      <c r="O224" s="3">
        <f t="shared" si="17"/>
        <v>-6.1602454169323003E-3</v>
      </c>
      <c r="P224" s="14">
        <f t="shared" si="17"/>
        <v>-4.7995803462256457E-3</v>
      </c>
    </row>
    <row r="225" spans="1:16" x14ac:dyDescent="0.3">
      <c r="A225" s="16">
        <v>44405</v>
      </c>
      <c r="B225" s="3">
        <v>8.3699999999999992</v>
      </c>
      <c r="C225" s="3">
        <v>98.842697000000001</v>
      </c>
      <c r="D225" s="3">
        <v>956.65002400000003</v>
      </c>
      <c r="E225" s="3">
        <v>284.45001200000002</v>
      </c>
      <c r="F225" s="14">
        <v>21614.980468999998</v>
      </c>
      <c r="G225" s="6">
        <f t="shared" si="16"/>
        <v>-4.7562425683710967E-3</v>
      </c>
      <c r="H225" s="3">
        <f t="shared" si="15"/>
        <v>9.6244307890319659E-4</v>
      </c>
      <c r="I225" s="3">
        <f t="shared" si="15"/>
        <v>1.3083524896373667E-3</v>
      </c>
      <c r="J225" s="3">
        <f t="shared" si="15"/>
        <v>-2.3515194926818774E-2</v>
      </c>
      <c r="K225" s="14">
        <f t="shared" si="15"/>
        <v>-2.1738385721951055E-3</v>
      </c>
      <c r="L225" s="6">
        <f t="shared" si="17"/>
        <v>-4.767589483472898E-3</v>
      </c>
      <c r="M225" s="3">
        <f t="shared" si="17"/>
        <v>9.6198022751812281E-4</v>
      </c>
      <c r="N225" s="3">
        <f t="shared" si="17"/>
        <v>1.3074973423269143E-3</v>
      </c>
      <c r="O225" s="3">
        <f t="shared" si="17"/>
        <v>-2.3796089387411696E-2</v>
      </c>
      <c r="P225" s="14">
        <f t="shared" si="17"/>
        <v>-2.1762047890683577E-3</v>
      </c>
    </row>
    <row r="226" spans="1:16" x14ac:dyDescent="0.3">
      <c r="A226" s="16">
        <v>44406</v>
      </c>
      <c r="B226" s="3">
        <v>8.25</v>
      </c>
      <c r="C226" s="3">
        <v>98.747658000000001</v>
      </c>
      <c r="D226" s="3">
        <v>966.5</v>
      </c>
      <c r="E226" s="3">
        <v>293</v>
      </c>
      <c r="F226" s="14">
        <v>21722.990234000001</v>
      </c>
      <c r="G226" s="6">
        <f t="shared" si="16"/>
        <v>-1.4336917562723922E-2</v>
      </c>
      <c r="H226" s="3">
        <f t="shared" si="15"/>
        <v>-9.6151767287369616E-4</v>
      </c>
      <c r="I226" s="3">
        <f t="shared" si="15"/>
        <v>1.0296321280393308E-2</v>
      </c>
      <c r="J226" s="3">
        <f t="shared" si="15"/>
        <v>3.0057963224835386E-2</v>
      </c>
      <c r="K226" s="14">
        <f t="shared" si="15"/>
        <v>4.9969864721788257E-3</v>
      </c>
      <c r="L226" s="6">
        <f t="shared" si="17"/>
        <v>-1.4440684154794247E-2</v>
      </c>
      <c r="M226" s="3">
        <f t="shared" si="17"/>
        <v>-9.6198022751803943E-4</v>
      </c>
      <c r="N226" s="3">
        <f t="shared" si="17"/>
        <v>1.0243675229828985E-2</v>
      </c>
      <c r="O226" s="3">
        <f t="shared" si="17"/>
        <v>2.9615075633735766E-2</v>
      </c>
      <c r="P226" s="14">
        <f t="shared" si="17"/>
        <v>4.9845429713980182E-3</v>
      </c>
    </row>
    <row r="227" spans="1:16" x14ac:dyDescent="0.3">
      <c r="A227" s="16">
        <v>44407</v>
      </c>
      <c r="B227" s="3">
        <v>8.27</v>
      </c>
      <c r="C227" s="3">
        <v>98.082367000000005</v>
      </c>
      <c r="D227" s="3">
        <v>964.15002400000003</v>
      </c>
      <c r="E227" s="3">
        <v>293.95001200000002</v>
      </c>
      <c r="F227" s="14">
        <v>21753.679688</v>
      </c>
      <c r="G227" s="6">
        <f t="shared" si="16"/>
        <v>2.4242424242423726E-3</v>
      </c>
      <c r="H227" s="3">
        <f t="shared" si="15"/>
        <v>-6.7372838351264621E-3</v>
      </c>
      <c r="I227" s="3">
        <f t="shared" si="15"/>
        <v>-2.4314288670460112E-3</v>
      </c>
      <c r="J227" s="3">
        <f t="shared" si="15"/>
        <v>3.2423617747440792E-3</v>
      </c>
      <c r="K227" s="14">
        <f t="shared" si="15"/>
        <v>1.4127637893960572E-3</v>
      </c>
      <c r="L227" s="6">
        <f t="shared" si="17"/>
        <v>2.4213086890103454E-3</v>
      </c>
      <c r="M227" s="3">
        <f t="shared" si="17"/>
        <v>-6.7600817870770401E-3</v>
      </c>
      <c r="N227" s="3">
        <f t="shared" si="17"/>
        <v>-2.4343895903796028E-3</v>
      </c>
      <c r="O227" s="3">
        <f t="shared" si="17"/>
        <v>3.2371166544651699E-3</v>
      </c>
      <c r="P227" s="14">
        <f t="shared" si="17"/>
        <v>1.4117667775515143E-3</v>
      </c>
    </row>
    <row r="228" spans="1:16" x14ac:dyDescent="0.3">
      <c r="A228" s="16">
        <v>44410</v>
      </c>
      <c r="B228" s="3">
        <v>8.25</v>
      </c>
      <c r="C228" s="3">
        <v>100.268311</v>
      </c>
      <c r="D228" s="3">
        <v>966.34997599999997</v>
      </c>
      <c r="E228" s="3">
        <v>296.79998799999998</v>
      </c>
      <c r="F228" s="14">
        <v>21939.189452999999</v>
      </c>
      <c r="G228" s="6">
        <f t="shared" si="16"/>
        <v>-2.4183796856105896E-3</v>
      </c>
      <c r="H228" s="3">
        <f t="shared" si="15"/>
        <v>2.228681940353246E-2</v>
      </c>
      <c r="I228" s="3">
        <f t="shared" si="15"/>
        <v>2.281752782490144E-3</v>
      </c>
      <c r="J228" s="3">
        <f t="shared" si="15"/>
        <v>9.6954444077381758E-3</v>
      </c>
      <c r="K228" s="14">
        <f t="shared" si="15"/>
        <v>8.5277418653144817E-3</v>
      </c>
      <c r="L228" s="6">
        <f t="shared" si="17"/>
        <v>-2.4213086890102274E-3</v>
      </c>
      <c r="M228" s="3">
        <f t="shared" si="17"/>
        <v>2.2042097616948326E-2</v>
      </c>
      <c r="N228" s="3">
        <f t="shared" si="17"/>
        <v>2.2791535377482764E-3</v>
      </c>
      <c r="O228" s="3">
        <f t="shared" si="17"/>
        <v>9.6487451904252418E-3</v>
      </c>
      <c r="P228" s="14">
        <f t="shared" si="17"/>
        <v>8.4915860807057084E-3</v>
      </c>
    </row>
    <row r="229" spans="1:16" x14ac:dyDescent="0.3">
      <c r="A229" s="16">
        <v>44411</v>
      </c>
      <c r="B229" s="3">
        <v>7.4</v>
      </c>
      <c r="C229" s="3">
        <v>100.886078</v>
      </c>
      <c r="D229" s="3">
        <v>965.90002400000003</v>
      </c>
      <c r="E229" s="3">
        <v>303.75</v>
      </c>
      <c r="F229" s="14">
        <v>22191.369140999999</v>
      </c>
      <c r="G229" s="6">
        <f t="shared" si="16"/>
        <v>-0.10303030303030299</v>
      </c>
      <c r="H229" s="3">
        <f t="shared" si="15"/>
        <v>6.1611389863742757E-3</v>
      </c>
      <c r="I229" s="3">
        <f t="shared" si="15"/>
        <v>-4.6562012849880727E-4</v>
      </c>
      <c r="J229" s="3">
        <f t="shared" si="15"/>
        <v>2.3416483426542508E-2</v>
      </c>
      <c r="K229" s="14">
        <f t="shared" si="15"/>
        <v>1.1494485178690898E-2</v>
      </c>
      <c r="L229" s="6">
        <f t="shared" si="17"/>
        <v>-0.10873320013646555</v>
      </c>
      <c r="M229" s="3">
        <f t="shared" si="17"/>
        <v>6.1422367692954508E-3</v>
      </c>
      <c r="N229" s="3">
        <f t="shared" si="17"/>
        <v>-4.6572856321175062E-4</v>
      </c>
      <c r="O229" s="3">
        <f t="shared" si="17"/>
        <v>2.3146523792800491E-2</v>
      </c>
      <c r="P229" s="14">
        <f t="shared" si="17"/>
        <v>1.1428925488893061E-2</v>
      </c>
    </row>
    <row r="230" spans="1:16" x14ac:dyDescent="0.3">
      <c r="A230" s="16">
        <v>44412</v>
      </c>
      <c r="B230" s="3">
        <v>6.03</v>
      </c>
      <c r="C230" s="3">
        <v>100.078232</v>
      </c>
      <c r="D230" s="3">
        <v>966.84997599999997</v>
      </c>
      <c r="E230" s="3">
        <v>298.20001200000002</v>
      </c>
      <c r="F230" s="14">
        <v>22243.130859000001</v>
      </c>
      <c r="G230" s="6">
        <f t="shared" si="16"/>
        <v>-0.18513513513513513</v>
      </c>
      <c r="H230" s="3">
        <f t="shared" si="15"/>
        <v>-8.0075072399979491E-3</v>
      </c>
      <c r="I230" s="3">
        <f t="shared" si="15"/>
        <v>9.8348894957677249E-4</v>
      </c>
      <c r="J230" s="3">
        <f t="shared" si="15"/>
        <v>-1.8271565432098714E-2</v>
      </c>
      <c r="K230" s="14">
        <f t="shared" si="15"/>
        <v>2.3325157484027619E-3</v>
      </c>
      <c r="L230" s="6">
        <f t="shared" si="17"/>
        <v>-0.20473298947103</v>
      </c>
      <c r="M230" s="3">
        <f t="shared" si="17"/>
        <v>-8.0397395081561063E-3</v>
      </c>
      <c r="N230" s="3">
        <f t="shared" si="17"/>
        <v>9.8300564117950089E-4</v>
      </c>
      <c r="O230" s="3">
        <f t="shared" si="17"/>
        <v>-1.8440552082672257E-2</v>
      </c>
      <c r="P230" s="14">
        <f t="shared" si="17"/>
        <v>2.3297996562762135E-3</v>
      </c>
    </row>
    <row r="231" spans="1:16" x14ac:dyDescent="0.3">
      <c r="A231" s="16">
        <v>44413</v>
      </c>
      <c r="B231" s="3">
        <v>5.94</v>
      </c>
      <c r="C231" s="3">
        <v>100.222855</v>
      </c>
      <c r="D231" s="3">
        <v>967.75</v>
      </c>
      <c r="E231" s="3">
        <v>299.70001200000002</v>
      </c>
      <c r="F231" s="14">
        <v>22263.769531000002</v>
      </c>
      <c r="G231" s="6">
        <f t="shared" si="16"/>
        <v>-1.4925373134328334E-2</v>
      </c>
      <c r="H231" s="3">
        <f t="shared" si="15"/>
        <v>1.4450994697827568E-3</v>
      </c>
      <c r="I231" s="3">
        <f t="shared" si="15"/>
        <v>9.3088278672101901E-4</v>
      </c>
      <c r="J231" s="3">
        <f t="shared" si="15"/>
        <v>5.0301808840973487E-3</v>
      </c>
      <c r="K231" s="14">
        <f t="shared" si="15"/>
        <v>9.2786722025915453E-4</v>
      </c>
      <c r="L231" s="6">
        <f t="shared" si="17"/>
        <v>-1.5037877364540446E-2</v>
      </c>
      <c r="M231" s="3">
        <f t="shared" si="17"/>
        <v>1.4440563183947383E-3</v>
      </c>
      <c r="N231" s="3">
        <f t="shared" si="17"/>
        <v>9.3044978403528859E-4</v>
      </c>
      <c r="O231" s="3">
        <f t="shared" si="17"/>
        <v>5.0175717905708364E-3</v>
      </c>
      <c r="P231" s="14">
        <f t="shared" si="17"/>
        <v>9.2743701756326424E-4</v>
      </c>
    </row>
    <row r="232" spans="1:16" x14ac:dyDescent="0.3">
      <c r="A232" s="16">
        <v>44414</v>
      </c>
      <c r="B232" s="3">
        <v>7.1</v>
      </c>
      <c r="C232" s="3">
        <v>102.102936</v>
      </c>
      <c r="D232" s="3">
        <v>963.25</v>
      </c>
      <c r="E232" s="3">
        <v>300</v>
      </c>
      <c r="F232" s="14">
        <v>22224.359375</v>
      </c>
      <c r="G232" s="6">
        <f t="shared" si="16"/>
        <v>0.19528619528619515</v>
      </c>
      <c r="H232" s="3">
        <f t="shared" si="15"/>
        <v>1.8759004620253577E-2</v>
      </c>
      <c r="I232" s="3">
        <f t="shared" si="15"/>
        <v>-4.6499612503229136E-3</v>
      </c>
      <c r="J232" s="3">
        <f t="shared" si="15"/>
        <v>1.0009609208823948E-3</v>
      </c>
      <c r="K232" s="14">
        <f t="shared" si="15"/>
        <v>-1.77014750108364E-3</v>
      </c>
      <c r="L232" s="6">
        <f t="shared" si="17"/>
        <v>0.178385650672716</v>
      </c>
      <c r="M232" s="3">
        <f t="shared" si="17"/>
        <v>1.8585224424919011E-2</v>
      </c>
      <c r="N232" s="3">
        <f t="shared" si="17"/>
        <v>-4.6608059514905128E-3</v>
      </c>
      <c r="O232" s="3">
        <f t="shared" si="17"/>
        <v>1.0004602935441596E-3</v>
      </c>
      <c r="P232" s="14">
        <f t="shared" si="17"/>
        <v>-1.7717160635026244E-3</v>
      </c>
    </row>
    <row r="233" spans="1:16" x14ac:dyDescent="0.3">
      <c r="A233" s="16">
        <v>44417</v>
      </c>
      <c r="B233" s="3">
        <v>6.91</v>
      </c>
      <c r="C233" s="3">
        <v>100.704926</v>
      </c>
      <c r="D233" s="3">
        <v>971.45001200000002</v>
      </c>
      <c r="E233" s="3">
        <v>298.14999399999999</v>
      </c>
      <c r="F233" s="14">
        <v>22185.859375</v>
      </c>
      <c r="G233" s="6">
        <f t="shared" si="16"/>
        <v>-2.676056338028162E-2</v>
      </c>
      <c r="H233" s="3">
        <f t="shared" si="16"/>
        <v>-1.3692162583845769E-2</v>
      </c>
      <c r="I233" s="3">
        <f t="shared" si="16"/>
        <v>8.5128595899299411E-3</v>
      </c>
      <c r="J233" s="3">
        <f t="shared" si="16"/>
        <v>-6.1666866666666917E-3</v>
      </c>
      <c r="K233" s="14">
        <f t="shared" si="16"/>
        <v>-1.7323333982489652E-3</v>
      </c>
      <c r="L233" s="6">
        <f t="shared" si="17"/>
        <v>-2.7125146267691171E-2</v>
      </c>
      <c r="M233" s="3">
        <f t="shared" si="17"/>
        <v>-1.3786764773567845E-2</v>
      </c>
      <c r="N233" s="3">
        <f t="shared" si="17"/>
        <v>8.4768295355236029E-3</v>
      </c>
      <c r="O233" s="3">
        <f t="shared" si="17"/>
        <v>-6.1857792111849417E-3</v>
      </c>
      <c r="P233" s="14">
        <f t="shared" si="17"/>
        <v>-1.7338356229036199E-3</v>
      </c>
    </row>
    <row r="234" spans="1:16" x14ac:dyDescent="0.3">
      <c r="A234" s="16">
        <v>44418</v>
      </c>
      <c r="B234" s="3">
        <v>6.67</v>
      </c>
      <c r="C234" s="3">
        <v>98.632019</v>
      </c>
      <c r="D234" s="3">
        <v>962.40002400000003</v>
      </c>
      <c r="E234" s="3">
        <v>294.25</v>
      </c>
      <c r="F234" s="14">
        <v>22116.130859000001</v>
      </c>
      <c r="G234" s="6">
        <f t="shared" si="16"/>
        <v>-3.4732272069464575E-2</v>
      </c>
      <c r="H234" s="3">
        <f t="shared" si="16"/>
        <v>-2.0583968255932193E-2</v>
      </c>
      <c r="I234" s="3">
        <f t="shared" si="16"/>
        <v>-9.3159585034829195E-3</v>
      </c>
      <c r="J234" s="3">
        <f t="shared" si="16"/>
        <v>-1.3080644234391607E-2</v>
      </c>
      <c r="K234" s="14">
        <f t="shared" si="16"/>
        <v>-3.1429260783367432E-3</v>
      </c>
      <c r="L234" s="6">
        <f t="shared" si="17"/>
        <v>-3.5349777852046245E-2</v>
      </c>
      <c r="M234" s="3">
        <f t="shared" si="17"/>
        <v>-2.0798770903568981E-2</v>
      </c>
      <c r="N234" s="3">
        <f t="shared" si="17"/>
        <v>-9.3596234436657908E-3</v>
      </c>
      <c r="O234" s="3">
        <f t="shared" si="17"/>
        <v>-1.3166949304629954E-2</v>
      </c>
      <c r="P234" s="14">
        <f t="shared" si="17"/>
        <v>-3.1478754435503766E-3</v>
      </c>
    </row>
    <row r="235" spans="1:16" x14ac:dyDescent="0.3">
      <c r="A235" s="16">
        <v>44419</v>
      </c>
      <c r="B235" s="3">
        <v>6.65</v>
      </c>
      <c r="C235" s="3">
        <v>100.801346</v>
      </c>
      <c r="D235" s="3">
        <v>957.84997599999997</v>
      </c>
      <c r="E235" s="3">
        <v>295.45001200000002</v>
      </c>
      <c r="F235" s="14">
        <v>22092.900390999999</v>
      </c>
      <c r="G235" s="6">
        <f t="shared" si="16"/>
        <v>-2.9985007496251236E-3</v>
      </c>
      <c r="H235" s="3">
        <f t="shared" si="16"/>
        <v>2.1994145734763836E-2</v>
      </c>
      <c r="I235" s="3">
        <f t="shared" si="16"/>
        <v>-4.7278136809357149E-3</v>
      </c>
      <c r="J235" s="3">
        <f t="shared" si="16"/>
        <v>4.0782056074766867E-3</v>
      </c>
      <c r="K235" s="14">
        <f t="shared" si="16"/>
        <v>-1.0503857183747894E-3</v>
      </c>
      <c r="L235" s="6">
        <f t="shared" si="17"/>
        <v>-3.0030052597695457E-3</v>
      </c>
      <c r="M235" s="3">
        <f t="shared" si="17"/>
        <v>2.1755763521235282E-2</v>
      </c>
      <c r="N235" s="3">
        <f t="shared" si="17"/>
        <v>-4.7390251431302143E-3</v>
      </c>
      <c r="O235" s="3">
        <f t="shared" si="17"/>
        <v>4.0699122673061453E-3</v>
      </c>
      <c r="P235" s="14">
        <f t="shared" si="17"/>
        <v>-1.0509377600584639E-3</v>
      </c>
    </row>
    <row r="236" spans="1:16" x14ac:dyDescent="0.3">
      <c r="A236" s="16">
        <v>44420</v>
      </c>
      <c r="B236" s="3">
        <v>6.5</v>
      </c>
      <c r="C236" s="3">
        <v>100.36747699999999</v>
      </c>
      <c r="D236" s="3">
        <v>958.34997599999997</v>
      </c>
      <c r="E236" s="3">
        <v>306.04998799999998</v>
      </c>
      <c r="F236" s="14">
        <v>22248.439452999999</v>
      </c>
      <c r="G236" s="6">
        <f t="shared" si="16"/>
        <v>-2.255639097744366E-2</v>
      </c>
      <c r="H236" s="3">
        <f t="shared" si="16"/>
        <v>-4.3041984776671675E-3</v>
      </c>
      <c r="I236" s="3">
        <f t="shared" si="16"/>
        <v>5.2200241429039825E-4</v>
      </c>
      <c r="J236" s="3">
        <f t="shared" si="16"/>
        <v>3.587739234886194E-2</v>
      </c>
      <c r="K236" s="14">
        <f t="shared" si="16"/>
        <v>7.0402282745710421E-3</v>
      </c>
      <c r="L236" s="6">
        <f t="shared" si="17"/>
        <v>-2.2814677766171399E-2</v>
      </c>
      <c r="M236" s="3">
        <f t="shared" si="17"/>
        <v>-4.3134882060745896E-3</v>
      </c>
      <c r="N236" s="3">
        <f t="shared" si="17"/>
        <v>5.2186621842451356E-4</v>
      </c>
      <c r="O236" s="3">
        <f t="shared" si="17"/>
        <v>3.5248789680106252E-2</v>
      </c>
      <c r="P236" s="14">
        <f t="shared" si="17"/>
        <v>7.015561572631843E-3</v>
      </c>
    </row>
    <row r="237" spans="1:16" x14ac:dyDescent="0.3">
      <c r="A237" s="16">
        <v>44421</v>
      </c>
      <c r="B237" s="3">
        <v>6.32</v>
      </c>
      <c r="C237" s="3">
        <v>100.849548</v>
      </c>
      <c r="D237" s="3">
        <v>956.90002400000003</v>
      </c>
      <c r="E237" s="3">
        <v>307.10000600000001</v>
      </c>
      <c r="F237" s="14">
        <v>22392.460938</v>
      </c>
      <c r="G237" s="6">
        <f t="shared" ref="G237:K247" si="18">(B237-B236)/B236</f>
        <v>-2.7692307692307648E-2</v>
      </c>
      <c r="H237" s="3">
        <f t="shared" si="18"/>
        <v>4.8030598597193471E-3</v>
      </c>
      <c r="I237" s="3">
        <f t="shared" si="18"/>
        <v>-1.5129671167226485E-3</v>
      </c>
      <c r="J237" s="3">
        <f t="shared" si="18"/>
        <v>3.4308709072716015E-3</v>
      </c>
      <c r="K237" s="14">
        <f t="shared" si="18"/>
        <v>6.4733297499021281E-3</v>
      </c>
      <c r="L237" s="6">
        <f t="shared" si="17"/>
        <v>-2.8082968742825364E-2</v>
      </c>
      <c r="M237" s="3">
        <f t="shared" si="17"/>
        <v>4.7915619697154665E-3</v>
      </c>
      <c r="N237" s="3">
        <f t="shared" si="17"/>
        <v>-1.5141128072113112E-3</v>
      </c>
      <c r="O237" s="3">
        <f t="shared" si="17"/>
        <v>3.4249988965879925E-3</v>
      </c>
      <c r="P237" s="14">
        <f t="shared" si="17"/>
        <v>6.4524677336173829E-3</v>
      </c>
    </row>
    <row r="238" spans="1:16" x14ac:dyDescent="0.3">
      <c r="A238" s="16">
        <v>44424</v>
      </c>
      <c r="B238" s="3">
        <v>5.97</v>
      </c>
      <c r="C238" s="3">
        <v>103.308121</v>
      </c>
      <c r="D238" s="3">
        <v>958.25</v>
      </c>
      <c r="E238" s="3">
        <v>303.75</v>
      </c>
      <c r="F238" s="14">
        <v>22405.759765999999</v>
      </c>
      <c r="G238" s="6">
        <f t="shared" si="18"/>
        <v>-5.5379746835443118E-2</v>
      </c>
      <c r="H238" s="3">
        <f t="shared" si="18"/>
        <v>2.437862190517702E-2</v>
      </c>
      <c r="I238" s="3">
        <f t="shared" si="18"/>
        <v>1.4107806104517034E-3</v>
      </c>
      <c r="J238" s="3">
        <f t="shared" si="18"/>
        <v>-1.0908518184789639E-2</v>
      </c>
      <c r="K238" s="14">
        <f t="shared" si="18"/>
        <v>5.9389756386404771E-4</v>
      </c>
      <c r="L238" s="6">
        <f t="shared" si="17"/>
        <v>-5.6972280754255415E-2</v>
      </c>
      <c r="M238" s="3">
        <f t="shared" si="17"/>
        <v>2.4086206231660717E-2</v>
      </c>
      <c r="N238" s="3">
        <f t="shared" si="17"/>
        <v>1.4097863944569136E-3</v>
      </c>
      <c r="O238" s="3">
        <f t="shared" si="17"/>
        <v>-1.0968452329628226E-2</v>
      </c>
      <c r="P238" s="14">
        <f t="shared" si="17"/>
        <v>5.9372127650008765E-4</v>
      </c>
    </row>
    <row r="239" spans="1:16" x14ac:dyDescent="0.3">
      <c r="A239" s="16">
        <v>44425</v>
      </c>
      <c r="B239" s="3">
        <v>5.74</v>
      </c>
      <c r="C239" s="3">
        <v>101.91010300000001</v>
      </c>
      <c r="D239" s="3">
        <v>960.34997599999997</v>
      </c>
      <c r="E239" s="3">
        <v>297.64999399999999</v>
      </c>
      <c r="F239" s="14">
        <v>22473.720702999999</v>
      </c>
      <c r="G239" s="6">
        <f t="shared" si="18"/>
        <v>-3.8525963149078649E-2</v>
      </c>
      <c r="H239" s="3">
        <f t="shared" si="18"/>
        <v>-1.3532508252666732E-2</v>
      </c>
      <c r="I239" s="3">
        <f t="shared" si="18"/>
        <v>2.1914698669449201E-3</v>
      </c>
      <c r="J239" s="3">
        <f t="shared" si="18"/>
        <v>-2.0082324279835417E-2</v>
      </c>
      <c r="K239" s="14">
        <f t="shared" si="18"/>
        <v>3.0331904702079466E-3</v>
      </c>
      <c r="L239" s="6">
        <f t="shared" si="17"/>
        <v>-3.928771707303557E-2</v>
      </c>
      <c r="M239" s="3">
        <f t="shared" si="17"/>
        <v>-1.3624907182216796E-2</v>
      </c>
      <c r="N239" s="3">
        <f t="shared" si="17"/>
        <v>2.1890720993074518E-3</v>
      </c>
      <c r="O239" s="3">
        <f t="shared" si="17"/>
        <v>-2.0286715213262852E-2</v>
      </c>
      <c r="P239" s="14">
        <f t="shared" si="17"/>
        <v>3.0285996289149478E-3</v>
      </c>
    </row>
    <row r="240" spans="1:16" x14ac:dyDescent="0.3">
      <c r="A240" s="16">
        <v>44426</v>
      </c>
      <c r="B240" s="3">
        <v>6.45</v>
      </c>
      <c r="C240" s="3">
        <v>102.295761</v>
      </c>
      <c r="D240" s="3">
        <v>962</v>
      </c>
      <c r="E240" s="3">
        <v>293.35000600000001</v>
      </c>
      <c r="F240" s="14">
        <v>22439.150390999999</v>
      </c>
      <c r="G240" s="6">
        <f t="shared" si="18"/>
        <v>0.12369337979094075</v>
      </c>
      <c r="H240" s="3">
        <f t="shared" si="18"/>
        <v>3.7842960476645996E-3</v>
      </c>
      <c r="I240" s="3">
        <f t="shared" si="18"/>
        <v>1.7181486345973838E-3</v>
      </c>
      <c r="J240" s="3">
        <f t="shared" si="18"/>
        <v>-1.4446457539656409E-2</v>
      </c>
      <c r="K240" s="14">
        <f t="shared" si="18"/>
        <v>-1.5382549448247377E-3</v>
      </c>
      <c r="L240" s="6">
        <f t="shared" si="17"/>
        <v>0.11662092047620605</v>
      </c>
      <c r="M240" s="3">
        <f t="shared" si="17"/>
        <v>3.7771536130965827E-3</v>
      </c>
      <c r="N240" s="3">
        <f t="shared" si="17"/>
        <v>1.7166743057346308E-3</v>
      </c>
      <c r="O240" s="3">
        <f t="shared" si="17"/>
        <v>-1.455182361624331E-2</v>
      </c>
      <c r="P240" s="14">
        <f t="shared" si="17"/>
        <v>-1.5394392736513061E-3</v>
      </c>
    </row>
    <row r="241" spans="1:16" x14ac:dyDescent="0.3">
      <c r="A241" s="16">
        <v>44428</v>
      </c>
      <c r="B241" s="3">
        <v>5.98</v>
      </c>
      <c r="C241" s="3">
        <v>99.837196000000006</v>
      </c>
      <c r="D241" s="3">
        <v>958.70001200000002</v>
      </c>
      <c r="E241" s="3">
        <v>283.20001200000002</v>
      </c>
      <c r="F241" s="14">
        <v>22193.769531000002</v>
      </c>
      <c r="G241" s="6">
        <f t="shared" si="18"/>
        <v>-7.2868217054263523E-2</v>
      </c>
      <c r="H241" s="3">
        <f t="shared" si="18"/>
        <v>-2.4033889341709799E-2</v>
      </c>
      <c r="I241" s="3">
        <f t="shared" si="18"/>
        <v>-3.4303409563409405E-3</v>
      </c>
      <c r="J241" s="3">
        <f t="shared" si="18"/>
        <v>-3.4600285639673697E-2</v>
      </c>
      <c r="K241" s="14">
        <f t="shared" si="18"/>
        <v>-1.0935389964604721E-2</v>
      </c>
      <c r="L241" s="6">
        <f t="shared" si="17"/>
        <v>-7.5659562845140679E-2</v>
      </c>
      <c r="M241" s="3">
        <f t="shared" si="17"/>
        <v>-2.4327415858069065E-2</v>
      </c>
      <c r="N241" s="3">
        <f t="shared" si="17"/>
        <v>-3.4362380658056568E-3</v>
      </c>
      <c r="O241" s="3">
        <f t="shared" si="17"/>
        <v>-3.5213051632806795E-2</v>
      </c>
      <c r="P241" s="14">
        <f t="shared" si="17"/>
        <v>-1.0995620842696979E-2</v>
      </c>
    </row>
    <row r="242" spans="1:16" x14ac:dyDescent="0.3">
      <c r="A242" s="16">
        <v>44431</v>
      </c>
      <c r="B242" s="3">
        <v>6</v>
      </c>
      <c r="C242" s="3">
        <v>99.306915000000004</v>
      </c>
      <c r="D242" s="3">
        <v>952.95001200000002</v>
      </c>
      <c r="E242" s="3">
        <v>276.95001200000002</v>
      </c>
      <c r="F242" s="14">
        <v>22176.369140999999</v>
      </c>
      <c r="G242" s="6">
        <f t="shared" si="18"/>
        <v>3.344481605351099E-3</v>
      </c>
      <c r="H242" s="3">
        <f t="shared" si="18"/>
        <v>-5.3114572648855461E-3</v>
      </c>
      <c r="I242" s="3">
        <f t="shared" si="18"/>
        <v>-5.9977051507536646E-3</v>
      </c>
      <c r="J242" s="3">
        <f t="shared" si="18"/>
        <v>-2.2069208104412086E-2</v>
      </c>
      <c r="K242" s="14">
        <f t="shared" si="18"/>
        <v>-7.8402138833143481E-4</v>
      </c>
      <c r="L242" s="6">
        <f t="shared" si="17"/>
        <v>3.3389012655146303E-3</v>
      </c>
      <c r="M242" s="3">
        <f t="shared" si="17"/>
        <v>-5.325613202043911E-3</v>
      </c>
      <c r="N242" s="3">
        <f t="shared" si="17"/>
        <v>-6.0157636267730401E-3</v>
      </c>
      <c r="O242" s="3">
        <f t="shared" si="17"/>
        <v>-2.2316376384212362E-2</v>
      </c>
      <c r="P242" s="14">
        <f t="shared" si="17"/>
        <v>-7.8432889383789502E-4</v>
      </c>
    </row>
    <row r="243" spans="1:16" x14ac:dyDescent="0.3">
      <c r="A243" s="16">
        <v>44432</v>
      </c>
      <c r="B243" s="3">
        <v>6.24</v>
      </c>
      <c r="C243" s="3">
        <v>102.054726</v>
      </c>
      <c r="D243" s="3">
        <v>953.04998799999998</v>
      </c>
      <c r="E243" s="3">
        <v>279.85000600000001</v>
      </c>
      <c r="F243" s="14">
        <v>22392.140625</v>
      </c>
      <c r="G243" s="6">
        <f t="shared" si="18"/>
        <v>4.0000000000000036E-2</v>
      </c>
      <c r="H243" s="3">
        <f t="shared" si="18"/>
        <v>2.7669885828192312E-2</v>
      </c>
      <c r="I243" s="3">
        <f t="shared" si="18"/>
        <v>1.0491211369014564E-4</v>
      </c>
      <c r="J243" s="3">
        <f t="shared" si="18"/>
        <v>1.0471182070214144E-2</v>
      </c>
      <c r="K243" s="14">
        <f t="shared" si="18"/>
        <v>9.7297931247491403E-3</v>
      </c>
      <c r="L243" s="6">
        <f t="shared" si="17"/>
        <v>3.9220713153281329E-2</v>
      </c>
      <c r="M243" s="3">
        <f t="shared" si="17"/>
        <v>2.7293992726805629E-2</v>
      </c>
      <c r="N243" s="3">
        <f t="shared" si="17"/>
        <v>1.0490661079931355E-4</v>
      </c>
      <c r="O243" s="3">
        <f t="shared" si="17"/>
        <v>1.0416738969192745E-2</v>
      </c>
      <c r="P243" s="14">
        <f t="shared" si="17"/>
        <v>9.682763500562035E-3</v>
      </c>
    </row>
    <row r="244" spans="1:16" x14ac:dyDescent="0.3">
      <c r="A244" s="16">
        <v>44433</v>
      </c>
      <c r="B244" s="3">
        <v>6.31</v>
      </c>
      <c r="C244" s="3">
        <v>102.295761</v>
      </c>
      <c r="D244" s="3">
        <v>947.34997599999997</v>
      </c>
      <c r="E244" s="3">
        <v>284.35000600000001</v>
      </c>
      <c r="F244" s="14">
        <v>22440.460938</v>
      </c>
      <c r="G244" s="6">
        <f t="shared" si="18"/>
        <v>1.1217948717948621E-2</v>
      </c>
      <c r="H244" s="3">
        <f t="shared" si="18"/>
        <v>2.3618210488360585E-3</v>
      </c>
      <c r="I244" s="3">
        <f t="shared" si="18"/>
        <v>-5.9808111555214828E-3</v>
      </c>
      <c r="J244" s="3">
        <f t="shared" si="18"/>
        <v>1.6080042535357317E-2</v>
      </c>
      <c r="K244" s="14">
        <f t="shared" si="18"/>
        <v>2.1579139667447567E-3</v>
      </c>
      <c r="L244" s="6">
        <f t="shared" si="17"/>
        <v>1.1155494171785452E-2</v>
      </c>
      <c r="M244" s="3">
        <f t="shared" si="17"/>
        <v>2.359036333307328E-3</v>
      </c>
      <c r="N244" s="3">
        <f t="shared" si="17"/>
        <v>-5.998767839382242E-3</v>
      </c>
      <c r="O244" s="3">
        <f t="shared" si="17"/>
        <v>1.5952128076139056E-2</v>
      </c>
      <c r="P244" s="14">
        <f t="shared" si="17"/>
        <v>2.155589014497937E-3</v>
      </c>
    </row>
    <row r="245" spans="1:16" x14ac:dyDescent="0.3">
      <c r="A245" s="16">
        <v>44434</v>
      </c>
      <c r="B245" s="3">
        <v>5.9</v>
      </c>
      <c r="C245" s="3">
        <v>101.765488</v>
      </c>
      <c r="D245" s="3">
        <v>949.75</v>
      </c>
      <c r="E245" s="3">
        <v>284.39999399999999</v>
      </c>
      <c r="F245" s="14">
        <v>22457.679688</v>
      </c>
      <c r="G245" s="6">
        <f t="shared" si="18"/>
        <v>-6.4976228209191647E-2</v>
      </c>
      <c r="H245" s="3">
        <f t="shared" si="18"/>
        <v>-5.1837240841289016E-3</v>
      </c>
      <c r="I245" s="3">
        <f t="shared" si="18"/>
        <v>2.5334079915573147E-3</v>
      </c>
      <c r="J245" s="3">
        <f t="shared" si="18"/>
        <v>1.7579742903182783E-4</v>
      </c>
      <c r="K245" s="14">
        <f t="shared" si="18"/>
        <v>7.6730821383629814E-4</v>
      </c>
      <c r="L245" s="6">
        <f t="shared" si="17"/>
        <v>-6.7183325641447952E-2</v>
      </c>
      <c r="M245" s="3">
        <f t="shared" si="17"/>
        <v>-5.1972061936921832E-3</v>
      </c>
      <c r="N245" s="3">
        <f t="shared" si="17"/>
        <v>2.5302043231900705E-3</v>
      </c>
      <c r="O245" s="3">
        <f t="shared" si="17"/>
        <v>1.7578197847445735E-4</v>
      </c>
      <c r="P245" s="14">
        <f t="shared" si="17"/>
        <v>7.6701398338935517E-4</v>
      </c>
    </row>
    <row r="246" spans="1:16" x14ac:dyDescent="0.3">
      <c r="A246" s="16">
        <v>44435</v>
      </c>
      <c r="B246" s="3">
        <v>6.03</v>
      </c>
      <c r="C246" s="3">
        <v>102.151138</v>
      </c>
      <c r="D246" s="3">
        <v>951.29998799999998</v>
      </c>
      <c r="E246" s="3">
        <v>285.75</v>
      </c>
      <c r="F246" s="14">
        <v>22594.759765999999</v>
      </c>
      <c r="G246" s="6">
        <f t="shared" si="18"/>
        <v>2.2033898305084728E-2</v>
      </c>
      <c r="H246" s="3">
        <f t="shared" si="18"/>
        <v>3.7895951523368929E-3</v>
      </c>
      <c r="I246" s="3">
        <f t="shared" si="18"/>
        <v>1.6319957883653433E-3</v>
      </c>
      <c r="J246" s="3">
        <f t="shared" si="18"/>
        <v>4.7468566402290701E-3</v>
      </c>
      <c r="K246" s="14">
        <f t="shared" si="18"/>
        <v>6.1039288076250456E-3</v>
      </c>
      <c r="L246" s="6">
        <f t="shared" si="17"/>
        <v>2.1794659827420293E-2</v>
      </c>
      <c r="M246" s="3">
        <f t="shared" si="17"/>
        <v>3.7824327260551783E-3</v>
      </c>
      <c r="N246" s="3">
        <f t="shared" si="17"/>
        <v>1.6306655303589507E-3</v>
      </c>
      <c r="O246" s="3">
        <f t="shared" si="17"/>
        <v>4.7356258428809311E-3</v>
      </c>
      <c r="P246" s="14">
        <f t="shared" si="17"/>
        <v>6.0853752954465809E-3</v>
      </c>
    </row>
    <row r="247" spans="1:16" x14ac:dyDescent="0.3">
      <c r="A247" s="17">
        <v>44438</v>
      </c>
      <c r="B247" s="2">
        <v>5.98</v>
      </c>
      <c r="C247" s="2">
        <v>103.500946</v>
      </c>
      <c r="D247" s="2">
        <v>952.20001200000002</v>
      </c>
      <c r="E247" s="2">
        <v>291.89999399999999</v>
      </c>
      <c r="F247" s="15">
        <v>22921.449218999998</v>
      </c>
      <c r="G247" s="8">
        <f t="shared" si="18"/>
        <v>-8.2918739635157255E-3</v>
      </c>
      <c r="H247" s="2">
        <f t="shared" si="18"/>
        <v>1.3213832233567441E-2</v>
      </c>
      <c r="I247" s="2">
        <f t="shared" si="18"/>
        <v>9.4609903432483838E-4</v>
      </c>
      <c r="J247" s="2">
        <f t="shared" si="18"/>
        <v>2.1522288713910733E-2</v>
      </c>
      <c r="K247" s="15">
        <f t="shared" si="18"/>
        <v>1.4458638037461799E-2</v>
      </c>
      <c r="L247" s="8">
        <f t="shared" si="17"/>
        <v>-8.3264427765536685E-3</v>
      </c>
      <c r="M247" s="2">
        <f t="shared" si="17"/>
        <v>1.3127291079008631E-2</v>
      </c>
      <c r="N247" s="2">
        <f t="shared" si="17"/>
        <v>9.4565176471881013E-4</v>
      </c>
      <c r="O247" s="2">
        <f t="shared" si="17"/>
        <v>2.1293954630164296E-2</v>
      </c>
      <c r="P247" s="15">
        <f t="shared" si="17"/>
        <v>1.4355108666442141E-2</v>
      </c>
    </row>
    <row r="248" spans="1:16" x14ac:dyDescent="0.3">
      <c r="K248" t="s">
        <v>30</v>
      </c>
      <c r="L248" s="34">
        <f>AVERAGE(L4:L247)</f>
        <v>-1.6250265637839096E-3</v>
      </c>
      <c r="M248" s="34">
        <f t="shared" ref="M248:P248" si="19">AVERAGE(M4:M247)</f>
        <v>1.4600631607442503E-3</v>
      </c>
      <c r="N248" s="34">
        <f t="shared" si="19"/>
        <v>3.932073295317101E-3</v>
      </c>
      <c r="O248" s="34">
        <f t="shared" si="19"/>
        <v>2.901589308015701E-3</v>
      </c>
      <c r="P248" s="35">
        <f t="shared" si="19"/>
        <v>1.7361352909310253E-3</v>
      </c>
    </row>
    <row r="249" spans="1:16" x14ac:dyDescent="0.3">
      <c r="K249" t="s">
        <v>31</v>
      </c>
      <c r="L249" s="34">
        <f t="array" ref="L249">PRODUCT(L4:L247+1)-1</f>
        <v>-0.46853694490812869</v>
      </c>
      <c r="M249" s="34">
        <f t="array" ref="M249">PRODUCT(M4:M247+1)-1</f>
        <v>0.37542578296490881</v>
      </c>
      <c r="N249" s="34">
        <f t="array" ref="N249">PRODUCT(N4:N247+1)-1</f>
        <v>1.1615049292468238</v>
      </c>
      <c r="O249" s="34">
        <f t="array" ref="O249">PRODUCT(O4:O247+1)-1</f>
        <v>0.8211413785652677</v>
      </c>
      <c r="P249" s="35">
        <f t="array" ref="P249">PRODUCT(P4:P247+1)-1</f>
        <v>0.50876645776535812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E8F7-B49F-4F0F-AEC8-08CF180C9DAB}">
  <dimension ref="A1:R29"/>
  <sheetViews>
    <sheetView tabSelected="1" workbookViewId="0">
      <selection activeCell="P22" sqref="P22"/>
    </sheetView>
  </sheetViews>
  <sheetFormatPr defaultRowHeight="14.4" x14ac:dyDescent="0.3"/>
  <cols>
    <col min="1" max="1" width="16.5546875" bestFit="1" customWidth="1"/>
    <col min="5" max="5" width="12.6640625" bestFit="1" customWidth="1"/>
    <col min="7" max="7" width="21.88671875" bestFit="1" customWidth="1"/>
    <col min="9" max="9" width="11.88671875" customWidth="1"/>
    <col min="13" max="13" width="12.5546875" bestFit="1" customWidth="1"/>
    <col min="14" max="14" width="10.44140625" customWidth="1"/>
    <col min="16" max="16" width="11.109375" customWidth="1"/>
    <col min="17" max="17" width="12.5546875" bestFit="1" customWidth="1"/>
  </cols>
  <sheetData>
    <row r="1" spans="1:18" x14ac:dyDescent="0.3">
      <c r="B1" t="s">
        <v>25</v>
      </c>
      <c r="J1" t="s">
        <v>20</v>
      </c>
      <c r="R1" t="s">
        <v>21</v>
      </c>
    </row>
    <row r="2" spans="1:18" x14ac:dyDescent="0.3">
      <c r="A2" s="12"/>
      <c r="B2" s="25" t="s">
        <v>1</v>
      </c>
      <c r="C2" s="25" t="s">
        <v>2</v>
      </c>
      <c r="D2" s="25" t="s">
        <v>3</v>
      </c>
      <c r="E2" s="26" t="s">
        <v>4</v>
      </c>
      <c r="F2" s="33"/>
      <c r="I2" s="22"/>
      <c r="J2" s="31" t="s">
        <v>1</v>
      </c>
      <c r="K2" s="31" t="s">
        <v>2</v>
      </c>
      <c r="L2" s="31" t="s">
        <v>3</v>
      </c>
      <c r="M2" s="31" t="s">
        <v>4</v>
      </c>
      <c r="N2" s="33"/>
      <c r="O2" s="33"/>
      <c r="Q2" s="31" t="s">
        <v>1</v>
      </c>
      <c r="R2" s="22">
        <v>0.25</v>
      </c>
    </row>
    <row r="3" spans="1:18" x14ac:dyDescent="0.3">
      <c r="A3" s="23"/>
      <c r="B3" s="1"/>
      <c r="C3" s="1"/>
      <c r="D3" s="1"/>
      <c r="E3" s="7"/>
      <c r="F3" s="1"/>
      <c r="I3" s="30" t="s">
        <v>1</v>
      </c>
      <c r="J3" s="13">
        <f>VARP('Stock prices and returns'!$L$4:$L$247)</f>
        <v>1.9541062371714259E-3</v>
      </c>
      <c r="K3" s="4">
        <v>2.2162228986709098E-4</v>
      </c>
      <c r="L3" s="4">
        <v>4.1880658786467613E-4</v>
      </c>
      <c r="M3" s="5">
        <v>4.5206445794787901E-4</v>
      </c>
      <c r="N3" s="3"/>
      <c r="O3" s="3"/>
      <c r="Q3" s="31" t="s">
        <v>2</v>
      </c>
      <c r="R3" s="22">
        <v>0.25</v>
      </c>
    </row>
    <row r="4" spans="1:18" x14ac:dyDescent="0.3">
      <c r="A4" s="27" t="s">
        <v>9</v>
      </c>
      <c r="B4" s="28">
        <v>-1.6250265637839096E-3</v>
      </c>
      <c r="C4" s="28">
        <v>1.4600631607442503E-3</v>
      </c>
      <c r="D4" s="28">
        <v>3.932073295317101E-3</v>
      </c>
      <c r="E4" s="29">
        <v>2.901589308015701E-3</v>
      </c>
      <c r="F4" s="1"/>
      <c r="I4" s="30" t="s">
        <v>2</v>
      </c>
      <c r="J4" s="6">
        <v>2.2162228986709098E-4</v>
      </c>
      <c r="K4" s="3">
        <f>VARP('Stock prices and returns'!$M$4:$M$247)</f>
        <v>3.0518069984123683E-4</v>
      </c>
      <c r="L4" s="3">
        <v>1.5811046991643231E-4</v>
      </c>
      <c r="M4" s="14">
        <v>2.5547747216388464E-4</v>
      </c>
      <c r="N4" s="3"/>
      <c r="O4" s="3"/>
      <c r="Q4" s="31" t="s">
        <v>3</v>
      </c>
      <c r="R4" s="22">
        <v>0.25</v>
      </c>
    </row>
    <row r="5" spans="1:18" x14ac:dyDescent="0.3">
      <c r="A5" s="23" t="s">
        <v>10</v>
      </c>
      <c r="B5" s="1">
        <v>-5.8962947449118126E-3</v>
      </c>
      <c r="C5" s="1">
        <v>0</v>
      </c>
      <c r="D5" s="1">
        <v>-3.0914133368460255E-4</v>
      </c>
      <c r="E5" s="7">
        <v>3.0895669684173777E-3</v>
      </c>
      <c r="F5" s="1"/>
      <c r="I5" s="30" t="s">
        <v>3</v>
      </c>
      <c r="J5" s="6">
        <v>4.1880658786467613E-4</v>
      </c>
      <c r="K5" s="3">
        <v>1.5811046991643231E-4</v>
      </c>
      <c r="L5" s="3">
        <f>VARP('Stock prices and returns'!$N$4:$N$247)</f>
        <v>1.5911364154234037E-3</v>
      </c>
      <c r="M5" s="14">
        <v>2.8598446304377648E-4</v>
      </c>
      <c r="N5" s="3"/>
      <c r="O5" s="3"/>
      <c r="Q5" s="31" t="s">
        <v>4</v>
      </c>
      <c r="R5" s="22">
        <v>0.25</v>
      </c>
    </row>
    <row r="6" spans="1:18" x14ac:dyDescent="0.3">
      <c r="A6" s="27" t="s">
        <v>11</v>
      </c>
      <c r="B6" s="28">
        <v>4.4296137829666439E-2</v>
      </c>
      <c r="C6" s="28">
        <v>1.7505330259521085E-2</v>
      </c>
      <c r="D6" s="28">
        <v>3.9971043292696622E-2</v>
      </c>
      <c r="E6" s="29">
        <v>2.9906253996811738E-2</v>
      </c>
      <c r="F6" s="1"/>
      <c r="I6" s="30" t="s">
        <v>4</v>
      </c>
      <c r="J6" s="8">
        <v>4.5206445794787901E-4</v>
      </c>
      <c r="K6" s="2">
        <v>2.5547747216388464E-4</v>
      </c>
      <c r="L6" s="2">
        <v>2.8598446304377648E-4</v>
      </c>
      <c r="M6" s="15">
        <f>VARP('Stock prices and returns'!$O$4:$O$247)</f>
        <v>8.9071851980984348E-4</v>
      </c>
      <c r="N6" s="3"/>
      <c r="O6" s="3"/>
      <c r="Q6" s="3"/>
      <c r="R6" s="22">
        <f>SUM(R2:R5)</f>
        <v>1</v>
      </c>
    </row>
    <row r="7" spans="1:18" x14ac:dyDescent="0.3">
      <c r="A7" s="23" t="s">
        <v>12</v>
      </c>
      <c r="B7" s="1">
        <v>1.962147826624806E-3</v>
      </c>
      <c r="C7" s="1">
        <v>3.064365874949045E-4</v>
      </c>
      <c r="D7" s="1">
        <v>1.5976843019066276E-3</v>
      </c>
      <c r="E7" s="7">
        <v>8.9438402812181805E-4</v>
      </c>
      <c r="F7" s="1"/>
      <c r="I7" s="33"/>
      <c r="J7" s="3"/>
      <c r="K7" s="3"/>
      <c r="L7" s="3"/>
      <c r="M7" s="3"/>
      <c r="N7" s="3"/>
      <c r="O7" s="3"/>
      <c r="Q7" s="3"/>
      <c r="R7" s="3"/>
    </row>
    <row r="8" spans="1:18" x14ac:dyDescent="0.3">
      <c r="A8" s="23" t="s">
        <v>13</v>
      </c>
      <c r="B8" s="1">
        <v>6.1428211701647415</v>
      </c>
      <c r="C8" s="1">
        <v>2.2772985116866371</v>
      </c>
      <c r="D8" s="1">
        <v>4.2753850790709542</v>
      </c>
      <c r="E8" s="7">
        <v>3.2720314857130761</v>
      </c>
      <c r="F8" s="1"/>
      <c r="I8" s="33"/>
      <c r="J8" s="3"/>
      <c r="K8" s="3"/>
      <c r="L8" s="3"/>
      <c r="M8" s="3"/>
      <c r="O8" s="40" t="s">
        <v>36</v>
      </c>
      <c r="P8" s="40"/>
      <c r="Q8" s="36">
        <v>6.3700000000000007E-2</v>
      </c>
      <c r="R8" s="36" t="s">
        <v>37</v>
      </c>
    </row>
    <row r="9" spans="1:18" x14ac:dyDescent="0.3">
      <c r="A9" s="23" t="s">
        <v>14</v>
      </c>
      <c r="B9" s="1">
        <v>0.840539678464581</v>
      </c>
      <c r="C9" s="1">
        <v>-0.18350825902545154</v>
      </c>
      <c r="D9" s="1">
        <v>1.3526803576450261</v>
      </c>
      <c r="E9" s="7">
        <v>0.38933000864497924</v>
      </c>
      <c r="F9" s="1"/>
      <c r="I9" s="33"/>
      <c r="J9" s="3"/>
      <c r="K9" s="3"/>
      <c r="L9" s="3"/>
      <c r="M9" s="3"/>
      <c r="P9" s="37"/>
      <c r="Q9" s="38"/>
      <c r="R9" s="38"/>
    </row>
    <row r="10" spans="1:18" x14ac:dyDescent="0.3">
      <c r="A10" s="23" t="s">
        <v>15</v>
      </c>
      <c r="B10" s="1">
        <v>0.44170580216918598</v>
      </c>
      <c r="C10" s="1">
        <v>0.14422554610988503</v>
      </c>
      <c r="D10" s="1">
        <v>0.28728098172687916</v>
      </c>
      <c r="E10" s="7">
        <v>0.24602181888756441</v>
      </c>
      <c r="F10" s="1"/>
      <c r="J10" s="32" t="s">
        <v>1</v>
      </c>
      <c r="K10" s="32" t="s">
        <v>2</v>
      </c>
      <c r="L10" s="32" t="s">
        <v>3</v>
      </c>
      <c r="M10" s="32" t="s">
        <v>4</v>
      </c>
      <c r="N10" s="32" t="s">
        <v>39</v>
      </c>
      <c r="P10" s="37"/>
      <c r="Q10" s="38"/>
      <c r="R10" s="38"/>
    </row>
    <row r="11" spans="1:18" x14ac:dyDescent="0.3">
      <c r="A11" s="23" t="s">
        <v>16</v>
      </c>
      <c r="B11" s="1">
        <v>-0.20473298947103</v>
      </c>
      <c r="C11" s="1">
        <v>-7.7429654324638233E-2</v>
      </c>
      <c r="D11" s="1">
        <v>-0.10561067861924449</v>
      </c>
      <c r="E11" s="7">
        <v>-0.10443541449059969</v>
      </c>
      <c r="F11" s="1"/>
      <c r="I11" s="32" t="s">
        <v>30</v>
      </c>
      <c r="J11">
        <f>AVERAGE('Stock prices and returns'!L4:L247)</f>
        <v>-1.6250265637839096E-3</v>
      </c>
      <c r="K11">
        <f>AVERAGE('Stock prices and returns'!M4:M247)</f>
        <v>1.4600631607442503E-3</v>
      </c>
      <c r="L11">
        <f>AVERAGE('Stock prices and returns'!N4:N247)</f>
        <v>3.932073295317101E-3</v>
      </c>
      <c r="M11">
        <f>AVERAGE('Stock prices and returns'!O4:O247)</f>
        <v>2.901589308015701E-3</v>
      </c>
      <c r="N11">
        <f>AVERAGE('Stock prices and returns'!P4:P247)</f>
        <v>1.7361352909310253E-3</v>
      </c>
    </row>
    <row r="12" spans="1:18" x14ac:dyDescent="0.3">
      <c r="A12" s="23" t="s">
        <v>17</v>
      </c>
      <c r="B12" s="1">
        <v>0.23697281269815601</v>
      </c>
      <c r="C12" s="1">
        <v>6.6795891785246794E-2</v>
      </c>
      <c r="D12" s="1">
        <v>0.18167030310763468</v>
      </c>
      <c r="E12" s="7">
        <v>0.14158640439696471</v>
      </c>
      <c r="F12" s="1"/>
      <c r="I12" s="32" t="s">
        <v>32</v>
      </c>
      <c r="J12" s="33">
        <v>-0.46853694490812869</v>
      </c>
      <c r="K12" s="33">
        <v>0.37542578296490881</v>
      </c>
      <c r="L12" s="33">
        <v>1.1615049292468238</v>
      </c>
      <c r="M12" s="33">
        <v>0.8211413785652677</v>
      </c>
      <c r="N12" s="33">
        <v>0.50876645776535812</v>
      </c>
      <c r="P12" t="s">
        <v>33</v>
      </c>
    </row>
    <row r="13" spans="1:18" x14ac:dyDescent="0.3">
      <c r="A13" s="23" t="s">
        <v>18</v>
      </c>
      <c r="B13" s="1">
        <v>-0.39650648156327395</v>
      </c>
      <c r="C13" s="1">
        <v>0.3562554112215971</v>
      </c>
      <c r="D13" s="1">
        <v>0.95942588405737261</v>
      </c>
      <c r="E13" s="7">
        <v>0.7079877911558311</v>
      </c>
      <c r="F13" s="1"/>
      <c r="I13" s="32" t="s">
        <v>34</v>
      </c>
      <c r="J13">
        <f>SLOPE('Stock prices and returns'!L4:L247,'Stock prices and returns'!P4:P247)</f>
        <v>1.476363794071414</v>
      </c>
      <c r="K13">
        <f>SLOPE('Stock prices and returns'!M4:M247,'Stock prices and returns'!P4:P247)</f>
        <v>1.0761153677393822</v>
      </c>
      <c r="L13">
        <f>SLOPE('Stock prices and returns'!N4:N247,'Stock prices and returns'!P4:P247)</f>
        <v>1.3215829875878258</v>
      </c>
      <c r="M13">
        <f>SLOPE('Stock prices and returns'!O4:O247,'Stock prices and returns'!P4:P247)</f>
        <v>1.99878550843263</v>
      </c>
      <c r="N13">
        <v>1</v>
      </c>
      <c r="P13" t="s">
        <v>35</v>
      </c>
    </row>
    <row r="14" spans="1:18" x14ac:dyDescent="0.3">
      <c r="A14" s="24" t="s">
        <v>19</v>
      </c>
      <c r="B14" s="9">
        <v>244</v>
      </c>
      <c r="C14" s="9">
        <v>244</v>
      </c>
      <c r="D14" s="9">
        <v>244</v>
      </c>
      <c r="E14" s="10">
        <v>244</v>
      </c>
      <c r="F14" s="1"/>
      <c r="I14" s="32" t="s">
        <v>38</v>
      </c>
      <c r="J14">
        <f>Q8+(J13*(J12-Q8))</f>
        <v>-0.72207535532954303</v>
      </c>
      <c r="K14">
        <f>Q8+(K13*(K12-Q8))</f>
        <v>0.39915290556912975</v>
      </c>
      <c r="L14">
        <f>Q8+(L13*(L12-Q8))</f>
        <v>1.5145403181826591</v>
      </c>
      <c r="M14">
        <f>Q8+(M13*(M12-Q8))</f>
        <v>1.5776628509634909</v>
      </c>
      <c r="N14">
        <f>Q8+(N13*(N12-Q8))</f>
        <v>0.50876645776535812</v>
      </c>
    </row>
    <row r="15" spans="1:18" x14ac:dyDescent="0.3">
      <c r="A15" s="1"/>
      <c r="B15" s="1"/>
      <c r="C15" s="1"/>
      <c r="D15" s="1"/>
      <c r="E15" s="1"/>
      <c r="F15" s="1"/>
    </row>
    <row r="16" spans="1:18" x14ac:dyDescent="0.3">
      <c r="A16" s="1"/>
      <c r="B16" s="1"/>
      <c r="C16" s="1"/>
      <c r="D16" s="1"/>
      <c r="E16" s="1"/>
      <c r="F16" s="1"/>
    </row>
    <row r="18" spans="7:15" x14ac:dyDescent="0.3">
      <c r="I18">
        <f>H25-Q8</f>
        <v>0.62862017984643426</v>
      </c>
    </row>
    <row r="22" spans="7:15" x14ac:dyDescent="0.3">
      <c r="G22" s="39" t="s">
        <v>22</v>
      </c>
      <c r="H22" s="39">
        <f>MMULT(B4:E4,R2:R5)</f>
        <v>1.6671748000732856E-3</v>
      </c>
      <c r="K22" t="s">
        <v>26</v>
      </c>
      <c r="O22" t="s">
        <v>27</v>
      </c>
    </row>
    <row r="23" spans="7:15" x14ac:dyDescent="0.3">
      <c r="G23" t="s">
        <v>23</v>
      </c>
      <c r="H23">
        <f t="array" ref="H23">MMULT(MMULT(TRANSPOSE(R2:R5),J3:M6),R2:R5)</f>
        <v>5.203295846158369E-4</v>
      </c>
    </row>
    <row r="24" spans="7:15" x14ac:dyDescent="0.3">
      <c r="G24" s="39" t="s">
        <v>24</v>
      </c>
      <c r="H24" s="39">
        <f>SQRT(H23)</f>
        <v>2.2810733978016511E-2</v>
      </c>
      <c r="K24" t="s">
        <v>28</v>
      </c>
      <c r="O24" t="s">
        <v>29</v>
      </c>
    </row>
    <row r="25" spans="7:15" x14ac:dyDescent="0.3">
      <c r="G25" s="39" t="s">
        <v>41</v>
      </c>
      <c r="H25" s="39">
        <f>MMULT(J14:M14,R2:R5)</f>
        <v>0.69232017984643424</v>
      </c>
    </row>
    <row r="26" spans="7:15" x14ac:dyDescent="0.3">
      <c r="G26" s="39" t="s">
        <v>40</v>
      </c>
      <c r="H26" s="39">
        <f>(H25-Q8)/H24</f>
        <v>27.558086489117674</v>
      </c>
    </row>
    <row r="27" spans="7:15" x14ac:dyDescent="0.3">
      <c r="G27" s="39" t="s">
        <v>42</v>
      </c>
      <c r="H27" s="39">
        <f>MMULT(J13:M13,R2:R5)</f>
        <v>1.468211914457813</v>
      </c>
    </row>
    <row r="28" spans="7:15" x14ac:dyDescent="0.3">
      <c r="G28" s="39" t="s">
        <v>43</v>
      </c>
      <c r="H28" s="39">
        <f>(H25-Q8)/H27</f>
        <v>0.42815357487312966</v>
      </c>
    </row>
    <row r="29" spans="7:15" x14ac:dyDescent="0.3">
      <c r="G29" s="39" t="s">
        <v>44</v>
      </c>
      <c r="H29" s="39">
        <f>H22-H25</f>
        <v>-0.69065300504636096</v>
      </c>
    </row>
  </sheetData>
  <mergeCells count="1">
    <mergeCell ref="O8:P8"/>
  </mergeCells>
  <pageMargins left="0.7" right="0.7" top="0.75" bottom="0.75" header="0.3" footer="0.3"/>
  <ignoredErrors>
    <ignoredError sqref="H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 and returns</vt:lpstr>
      <vt:lpstr>Statistical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2015-06-05T18:17:20Z</dcterms:created>
  <dcterms:modified xsi:type="dcterms:W3CDTF">2022-01-12T11:12:56Z</dcterms:modified>
</cp:coreProperties>
</file>